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620" tabRatio="889" activeTab="3"/>
  </bookViews>
  <sheets>
    <sheet name="Cash Flow St" sheetId="32" r:id="rId1"/>
    <sheet name="Bal Sh" sheetId="37" r:id="rId2"/>
    <sheet name="CRF" sheetId="33" r:id="rId3"/>
    <sheet name="CDF" sheetId="34" r:id="rId4"/>
    <sheet name="Loans" sheetId="12" r:id="rId5"/>
    <sheet name="Sinking Fund" sheetId="36" r:id="rId6"/>
    <sheet name="OBTB" sheetId="39" state="hidden" r:id="rId7"/>
    <sheet name="DetailTB" sheetId="17" state="hidden" r:id="rId8"/>
    <sheet name="CapEx Data Arr" sheetId="31" state="hidden" r:id="rId9"/>
    <sheet name="OB Data" sheetId="38" r:id="rId10"/>
    <sheet name="Data" sheetId="16" r:id="rId11"/>
    <sheet name="Cap Ex Data" sheetId="28" r:id="rId12"/>
  </sheets>
  <definedNames>
    <definedName name="_xlnm._FilterDatabase" localSheetId="10" hidden="1">Data!$A$1:$C$11</definedName>
    <definedName name="_xlnm._FilterDatabase" localSheetId="7" hidden="1">DetailTB!$A$1:$C$1308</definedName>
    <definedName name="_xlnm._FilterDatabase" localSheetId="9" hidden="1">'OB Data'!$A$1:$C$11</definedName>
    <definedName name="_xlnm._FilterDatabase" localSheetId="6" hidden="1">OBTB!$A$1:$C$1308</definedName>
    <definedName name="_xlnm.Print_Area" localSheetId="10">Data!$A$1:$C$50</definedName>
    <definedName name="_xlnm.Print_Area" localSheetId="7">DetailTB!$A$1:$C$1340</definedName>
    <definedName name="_xlnm.Print_Area" localSheetId="9">'OB Data'!$A$1:$C$50</definedName>
    <definedName name="_xlnm.Print_Area" localSheetId="6">OBTB!$A$1:$C$1340</definedName>
  </definedNames>
  <calcPr calcId="162913"/>
</workbook>
</file>

<file path=xl/calcChain.xml><?xml version="1.0" encoding="utf-8"?>
<calcChain xmlns="http://schemas.openxmlformats.org/spreadsheetml/2006/main">
  <c r="N2" i="28" l="1"/>
  <c r="N3" i="28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N122" i="28"/>
  <c r="N123" i="28"/>
  <c r="N124" i="28"/>
  <c r="N125" i="28"/>
  <c r="N126" i="28"/>
  <c r="N127" i="28"/>
  <c r="N128" i="28"/>
  <c r="N129" i="28"/>
  <c r="N130" i="28"/>
  <c r="N131" i="28"/>
  <c r="N132" i="28"/>
  <c r="N133" i="28"/>
  <c r="N134" i="28"/>
  <c r="N135" i="28"/>
  <c r="N136" i="28"/>
  <c r="N137" i="28"/>
  <c r="N138" i="28"/>
  <c r="N139" i="28"/>
  <c r="N140" i="28"/>
  <c r="N141" i="28"/>
  <c r="N142" i="28"/>
  <c r="N143" i="28"/>
  <c r="N144" i="28"/>
  <c r="N145" i="28"/>
  <c r="N146" i="28"/>
  <c r="N147" i="28"/>
  <c r="N148" i="28"/>
  <c r="N149" i="28"/>
  <c r="N150" i="28"/>
  <c r="N151" i="28"/>
  <c r="N152" i="28"/>
  <c r="N153" i="28"/>
  <c r="N154" i="28"/>
  <c r="N155" i="28"/>
  <c r="N156" i="28"/>
  <c r="N157" i="28"/>
  <c r="N158" i="28"/>
  <c r="N159" i="28"/>
  <c r="N160" i="28"/>
  <c r="N161" i="28"/>
  <c r="N162" i="28"/>
  <c r="N163" i="28"/>
  <c r="N164" i="28"/>
  <c r="N165" i="28"/>
  <c r="N166" i="28"/>
  <c r="N167" i="28"/>
  <c r="N168" i="28"/>
  <c r="N169" i="28"/>
  <c r="N170" i="28"/>
  <c r="N171" i="28"/>
  <c r="N172" i="28"/>
  <c r="N173" i="28"/>
  <c r="N174" i="28"/>
  <c r="N175" i="28"/>
  <c r="N176" i="28"/>
  <c r="N177" i="28"/>
  <c r="N178" i="28"/>
  <c r="N179" i="28"/>
  <c r="N180" i="28"/>
  <c r="N181" i="28"/>
  <c r="N182" i="28"/>
  <c r="N183" i="28"/>
  <c r="N184" i="28"/>
  <c r="N185" i="28"/>
  <c r="N186" i="28"/>
  <c r="N187" i="28"/>
  <c r="N188" i="28"/>
  <c r="N189" i="28"/>
  <c r="N190" i="28"/>
  <c r="N191" i="28"/>
  <c r="N192" i="28"/>
  <c r="N193" i="28"/>
  <c r="N194" i="28"/>
  <c r="N195" i="28"/>
  <c r="N196" i="28"/>
  <c r="N197" i="28"/>
  <c r="N198" i="28"/>
  <c r="N199" i="28"/>
  <c r="N200" i="28"/>
  <c r="N201" i="28"/>
  <c r="N202" i="28"/>
  <c r="N203" i="28"/>
  <c r="N204" i="28"/>
  <c r="N205" i="28"/>
  <c r="N206" i="28"/>
  <c r="N207" i="28"/>
  <c r="N208" i="28"/>
  <c r="N209" i="28"/>
  <c r="N210" i="28"/>
  <c r="N211" i="28"/>
  <c r="N212" i="28"/>
  <c r="N213" i="28"/>
  <c r="N214" i="28"/>
  <c r="N215" i="28"/>
  <c r="N216" i="28"/>
  <c r="N217" i="28"/>
  <c r="N218" i="28"/>
  <c r="N219" i="28"/>
  <c r="N220" i="28"/>
  <c r="N221" i="28"/>
  <c r="N222" i="28"/>
  <c r="N223" i="28"/>
  <c r="N224" i="28"/>
  <c r="N225" i="28"/>
  <c r="N226" i="28"/>
  <c r="N227" i="28"/>
  <c r="N228" i="28"/>
  <c r="N229" i="28"/>
  <c r="N230" i="28"/>
  <c r="N231" i="28"/>
  <c r="N232" i="28"/>
  <c r="N233" i="28"/>
  <c r="N234" i="28"/>
  <c r="N235" i="28"/>
  <c r="N236" i="28"/>
  <c r="N237" i="28"/>
  <c r="N238" i="28"/>
  <c r="N239" i="28"/>
  <c r="N240" i="28"/>
  <c r="N241" i="28"/>
  <c r="N242" i="28"/>
  <c r="N243" i="28"/>
  <c r="N244" i="28"/>
  <c r="N245" i="28"/>
  <c r="N246" i="28"/>
  <c r="N247" i="28"/>
  <c r="N248" i="28"/>
  <c r="N249" i="28"/>
  <c r="N250" i="28"/>
  <c r="N251" i="28"/>
  <c r="N252" i="28"/>
  <c r="N253" i="28"/>
  <c r="N254" i="28"/>
  <c r="N255" i="28"/>
  <c r="N256" i="28"/>
  <c r="N257" i="28"/>
  <c r="N258" i="28"/>
  <c r="N259" i="28"/>
  <c r="N260" i="28"/>
  <c r="N261" i="28"/>
  <c r="N262" i="28"/>
  <c r="N263" i="28"/>
  <c r="N264" i="28"/>
  <c r="N265" i="28"/>
  <c r="N266" i="28"/>
  <c r="N267" i="28"/>
  <c r="N268" i="28"/>
  <c r="N269" i="28"/>
  <c r="N270" i="28"/>
  <c r="N271" i="28"/>
  <c r="N272" i="28"/>
  <c r="N273" i="28"/>
  <c r="N274" i="28"/>
  <c r="N275" i="28"/>
  <c r="N276" i="28"/>
  <c r="N277" i="28"/>
  <c r="N278" i="28"/>
  <c r="N279" i="28"/>
  <c r="N280" i="28"/>
  <c r="N281" i="28"/>
  <c r="N282" i="28"/>
  <c r="N283" i="28"/>
  <c r="N284" i="28"/>
  <c r="N285" i="28"/>
  <c r="N286" i="28"/>
  <c r="N287" i="28"/>
  <c r="N288" i="28"/>
  <c r="N289" i="28"/>
  <c r="N290" i="28"/>
  <c r="N291" i="28"/>
  <c r="N292" i="28"/>
  <c r="N293" i="28"/>
  <c r="N294" i="28"/>
  <c r="N295" i="28"/>
  <c r="N296" i="28"/>
  <c r="N297" i="28"/>
  <c r="N298" i="28"/>
  <c r="N299" i="28"/>
  <c r="N300" i="28"/>
  <c r="N301" i="28"/>
  <c r="N302" i="28"/>
  <c r="N303" i="28"/>
  <c r="N304" i="28"/>
  <c r="N305" i="28"/>
  <c r="N306" i="28"/>
  <c r="N307" i="28"/>
  <c r="N308" i="28"/>
  <c r="N309" i="28"/>
  <c r="N310" i="28"/>
  <c r="N311" i="28"/>
  <c r="N312" i="28"/>
  <c r="N313" i="28"/>
  <c r="N314" i="28"/>
  <c r="N315" i="28"/>
  <c r="N316" i="28"/>
  <c r="N317" i="28"/>
  <c r="N318" i="28"/>
  <c r="N319" i="28"/>
  <c r="N320" i="28"/>
  <c r="N321" i="28"/>
  <c r="N322" i="28"/>
  <c r="N323" i="28"/>
  <c r="N324" i="28"/>
  <c r="N325" i="28"/>
  <c r="N326" i="28"/>
  <c r="N327" i="28"/>
  <c r="N328" i="28"/>
  <c r="N329" i="28"/>
  <c r="N330" i="28"/>
  <c r="N331" i="28"/>
  <c r="N332" i="28"/>
  <c r="N333" i="28"/>
  <c r="N334" i="28"/>
  <c r="N335" i="28"/>
  <c r="N336" i="28"/>
  <c r="N337" i="28"/>
  <c r="N338" i="28"/>
  <c r="N339" i="28"/>
  <c r="N340" i="28"/>
  <c r="N341" i="28"/>
  <c r="N342" i="28"/>
  <c r="N343" i="28"/>
  <c r="N344" i="28"/>
  <c r="N345" i="28"/>
  <c r="N346" i="28"/>
  <c r="N347" i="28"/>
  <c r="N348" i="28"/>
  <c r="N349" i="28"/>
  <c r="N350" i="28"/>
  <c r="N351" i="28"/>
  <c r="N352" i="28"/>
  <c r="N353" i="28"/>
  <c r="N354" i="28"/>
  <c r="N355" i="28"/>
  <c r="N356" i="28"/>
  <c r="N357" i="28"/>
  <c r="N358" i="28"/>
  <c r="N359" i="28"/>
  <c r="N360" i="28"/>
  <c r="N361" i="28"/>
  <c r="N362" i="28"/>
  <c r="N363" i="28"/>
  <c r="N364" i="28"/>
  <c r="N365" i="28"/>
  <c r="N366" i="28"/>
  <c r="N367" i="28"/>
  <c r="N368" i="28"/>
  <c r="N369" i="28"/>
  <c r="N370" i="28"/>
  <c r="N371" i="28"/>
  <c r="N372" i="28"/>
  <c r="N373" i="28"/>
  <c r="N374" i="28"/>
  <c r="N375" i="28"/>
  <c r="N376" i="28"/>
  <c r="N377" i="28"/>
  <c r="N378" i="28"/>
  <c r="N379" i="28"/>
  <c r="N380" i="28"/>
  <c r="N381" i="28"/>
  <c r="N382" i="28"/>
  <c r="N383" i="28"/>
  <c r="N384" i="28"/>
  <c r="N385" i="28"/>
  <c r="N386" i="28"/>
  <c r="N387" i="28"/>
  <c r="N388" i="28"/>
  <c r="N389" i="28"/>
  <c r="N390" i="28"/>
  <c r="N391" i="28"/>
  <c r="N392" i="28"/>
  <c r="N393" i="28"/>
  <c r="N394" i="28"/>
  <c r="N395" i="28"/>
  <c r="N396" i="28"/>
  <c r="N397" i="28"/>
  <c r="N398" i="28"/>
  <c r="N399" i="28"/>
  <c r="N400" i="28"/>
  <c r="N401" i="28"/>
  <c r="N402" i="28"/>
  <c r="N403" i="28"/>
  <c r="N404" i="28"/>
  <c r="D13" i="16" l="1"/>
  <c r="D13" i="38"/>
  <c r="C2" i="39" l="1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C111" i="39"/>
  <c r="C112" i="39"/>
  <c r="C113" i="39"/>
  <c r="C114" i="39"/>
  <c r="C115" i="39"/>
  <c r="C116" i="39"/>
  <c r="C117" i="39"/>
  <c r="C118" i="39"/>
  <c r="C119" i="39"/>
  <c r="C120" i="39"/>
  <c r="C121" i="39"/>
  <c r="C122" i="39"/>
  <c r="C123" i="39"/>
  <c r="C124" i="39"/>
  <c r="C125" i="39"/>
  <c r="C126" i="39"/>
  <c r="C127" i="39"/>
  <c r="C128" i="39"/>
  <c r="C129" i="39"/>
  <c r="C130" i="39"/>
  <c r="C131" i="39"/>
  <c r="C132" i="39"/>
  <c r="C133" i="39"/>
  <c r="C134" i="39"/>
  <c r="C135" i="39"/>
  <c r="C136" i="39"/>
  <c r="C137" i="39"/>
  <c r="C138" i="39"/>
  <c r="C139" i="39"/>
  <c r="C140" i="39"/>
  <c r="C141" i="39"/>
  <c r="C142" i="39"/>
  <c r="C143" i="39"/>
  <c r="C144" i="39"/>
  <c r="C145" i="39"/>
  <c r="C146" i="39"/>
  <c r="C147" i="39"/>
  <c r="C148" i="39"/>
  <c r="C149" i="39"/>
  <c r="C150" i="39"/>
  <c r="C151" i="39"/>
  <c r="C152" i="39"/>
  <c r="C153" i="39"/>
  <c r="C154" i="39"/>
  <c r="C155" i="39"/>
  <c r="C156" i="39"/>
  <c r="C157" i="39"/>
  <c r="C158" i="39"/>
  <c r="C159" i="39"/>
  <c r="C160" i="39"/>
  <c r="C161" i="39"/>
  <c r="C162" i="39"/>
  <c r="C163" i="39"/>
  <c r="C164" i="39"/>
  <c r="C165" i="39"/>
  <c r="C166" i="39"/>
  <c r="C167" i="39"/>
  <c r="C168" i="39"/>
  <c r="C169" i="39"/>
  <c r="C170" i="39"/>
  <c r="C171" i="39"/>
  <c r="C172" i="39"/>
  <c r="C173" i="39"/>
  <c r="C174" i="39"/>
  <c r="C175" i="39"/>
  <c r="C176" i="39"/>
  <c r="C177" i="39"/>
  <c r="C178" i="39"/>
  <c r="C179" i="39"/>
  <c r="C180" i="39"/>
  <c r="C181" i="39"/>
  <c r="C182" i="39"/>
  <c r="C183" i="39"/>
  <c r="C184" i="39"/>
  <c r="C185" i="39"/>
  <c r="C186" i="39"/>
  <c r="C187" i="39"/>
  <c r="C188" i="39"/>
  <c r="C189" i="39"/>
  <c r="C190" i="39"/>
  <c r="C191" i="39"/>
  <c r="C192" i="39"/>
  <c r="C193" i="39"/>
  <c r="C194" i="39"/>
  <c r="C195" i="39"/>
  <c r="C196" i="39"/>
  <c r="C197" i="39"/>
  <c r="C198" i="39"/>
  <c r="C199" i="39"/>
  <c r="C200" i="39"/>
  <c r="C201" i="39"/>
  <c r="C202" i="39"/>
  <c r="C203" i="39"/>
  <c r="C204" i="39"/>
  <c r="C205" i="39"/>
  <c r="C206" i="39"/>
  <c r="C207" i="39"/>
  <c r="C208" i="39"/>
  <c r="C209" i="39"/>
  <c r="C210" i="39"/>
  <c r="C211" i="39"/>
  <c r="C212" i="39"/>
  <c r="C213" i="39"/>
  <c r="C214" i="39"/>
  <c r="C215" i="39"/>
  <c r="C216" i="39"/>
  <c r="C217" i="39"/>
  <c r="C218" i="39"/>
  <c r="C219" i="39"/>
  <c r="C220" i="39"/>
  <c r="C221" i="39"/>
  <c r="C222" i="39"/>
  <c r="C223" i="39"/>
  <c r="C224" i="39"/>
  <c r="C225" i="39"/>
  <c r="C226" i="39"/>
  <c r="C227" i="39"/>
  <c r="C228" i="39"/>
  <c r="C229" i="39"/>
  <c r="C230" i="39"/>
  <c r="C231" i="39"/>
  <c r="C232" i="39"/>
  <c r="C233" i="39"/>
  <c r="C234" i="39"/>
  <c r="C235" i="39"/>
  <c r="C236" i="39"/>
  <c r="C237" i="39"/>
  <c r="C238" i="39"/>
  <c r="C239" i="39"/>
  <c r="C240" i="39"/>
  <c r="C241" i="39"/>
  <c r="C242" i="39"/>
  <c r="C243" i="39"/>
  <c r="C244" i="39"/>
  <c r="C245" i="39"/>
  <c r="C246" i="39"/>
  <c r="C247" i="39"/>
  <c r="C248" i="39"/>
  <c r="C249" i="39"/>
  <c r="C250" i="39"/>
  <c r="C251" i="39"/>
  <c r="C252" i="39"/>
  <c r="C253" i="39"/>
  <c r="C254" i="39"/>
  <c r="C255" i="39"/>
  <c r="C256" i="39"/>
  <c r="C257" i="39"/>
  <c r="C258" i="39"/>
  <c r="C259" i="39"/>
  <c r="C260" i="39"/>
  <c r="C261" i="39"/>
  <c r="C262" i="39"/>
  <c r="C263" i="39"/>
  <c r="C264" i="39"/>
  <c r="C265" i="39"/>
  <c r="C266" i="39"/>
  <c r="C267" i="39"/>
  <c r="C268" i="39"/>
  <c r="C269" i="39"/>
  <c r="C270" i="39"/>
  <c r="C271" i="39"/>
  <c r="C272" i="39"/>
  <c r="C273" i="39"/>
  <c r="C274" i="39"/>
  <c r="C275" i="39"/>
  <c r="C276" i="39"/>
  <c r="C277" i="39"/>
  <c r="C278" i="39"/>
  <c r="C279" i="39"/>
  <c r="C280" i="39"/>
  <c r="C281" i="39"/>
  <c r="C282" i="39"/>
  <c r="C283" i="39"/>
  <c r="C284" i="39"/>
  <c r="C285" i="39"/>
  <c r="C286" i="39"/>
  <c r="C287" i="39"/>
  <c r="C288" i="39"/>
  <c r="C289" i="39"/>
  <c r="C290" i="39"/>
  <c r="C291" i="39"/>
  <c r="C292" i="39"/>
  <c r="C293" i="39"/>
  <c r="C294" i="39"/>
  <c r="C295" i="39"/>
  <c r="C296" i="39"/>
  <c r="C297" i="39"/>
  <c r="C298" i="39"/>
  <c r="C299" i="39"/>
  <c r="C300" i="39"/>
  <c r="C301" i="39"/>
  <c r="C302" i="39"/>
  <c r="C303" i="39"/>
  <c r="C304" i="39"/>
  <c r="C305" i="39"/>
  <c r="C306" i="39"/>
  <c r="C307" i="39"/>
  <c r="C308" i="39"/>
  <c r="C309" i="39"/>
  <c r="C310" i="39"/>
  <c r="C311" i="39"/>
  <c r="C312" i="39"/>
  <c r="C313" i="39"/>
  <c r="C314" i="39"/>
  <c r="C315" i="39"/>
  <c r="C316" i="39"/>
  <c r="C317" i="39"/>
  <c r="C318" i="39"/>
  <c r="C319" i="39"/>
  <c r="C320" i="39"/>
  <c r="C321" i="39"/>
  <c r="C322" i="39"/>
  <c r="C323" i="39"/>
  <c r="C324" i="39"/>
  <c r="C325" i="39"/>
  <c r="C326" i="39"/>
  <c r="C327" i="39"/>
  <c r="C328" i="39"/>
  <c r="C329" i="39"/>
  <c r="C330" i="39"/>
  <c r="C331" i="39"/>
  <c r="C332" i="39"/>
  <c r="C333" i="39"/>
  <c r="C334" i="39"/>
  <c r="C335" i="39"/>
  <c r="C336" i="39"/>
  <c r="C337" i="39"/>
  <c r="C338" i="39"/>
  <c r="C339" i="39"/>
  <c r="C340" i="39"/>
  <c r="C341" i="39"/>
  <c r="C342" i="39"/>
  <c r="C343" i="39"/>
  <c r="C344" i="39"/>
  <c r="C345" i="39"/>
  <c r="C346" i="39"/>
  <c r="C347" i="39"/>
  <c r="C348" i="39"/>
  <c r="C349" i="39"/>
  <c r="C350" i="39"/>
  <c r="C351" i="39"/>
  <c r="C352" i="39"/>
  <c r="C353" i="39"/>
  <c r="C354" i="39"/>
  <c r="C355" i="39"/>
  <c r="C356" i="39"/>
  <c r="C357" i="39"/>
  <c r="C358" i="39"/>
  <c r="C359" i="39"/>
  <c r="C360" i="39"/>
  <c r="C361" i="39"/>
  <c r="C362" i="39"/>
  <c r="C363" i="39"/>
  <c r="C364" i="39"/>
  <c r="C365" i="39"/>
  <c r="C366" i="39"/>
  <c r="C367" i="39"/>
  <c r="C368" i="39"/>
  <c r="C369" i="39"/>
  <c r="C370" i="39"/>
  <c r="C371" i="39"/>
  <c r="C372" i="39"/>
  <c r="C373" i="39"/>
  <c r="C374" i="39"/>
  <c r="C375" i="39"/>
  <c r="C376" i="39"/>
  <c r="C377" i="39"/>
  <c r="C378" i="39"/>
  <c r="C379" i="39"/>
  <c r="C380" i="39"/>
  <c r="C381" i="39"/>
  <c r="C382" i="39"/>
  <c r="C383" i="39"/>
  <c r="C384" i="39"/>
  <c r="C385" i="39"/>
  <c r="C386" i="39"/>
  <c r="C387" i="39"/>
  <c r="C388" i="39"/>
  <c r="C389" i="39"/>
  <c r="C390" i="39"/>
  <c r="C391" i="39"/>
  <c r="C392" i="39"/>
  <c r="C393" i="39"/>
  <c r="C394" i="39"/>
  <c r="C395" i="39"/>
  <c r="C396" i="39"/>
  <c r="C397" i="39"/>
  <c r="C398" i="39"/>
  <c r="C399" i="39"/>
  <c r="C400" i="39"/>
  <c r="C401" i="39"/>
  <c r="C402" i="39"/>
  <c r="C403" i="39"/>
  <c r="C404" i="39"/>
  <c r="C405" i="39"/>
  <c r="C406" i="39"/>
  <c r="C407" i="39"/>
  <c r="C408" i="39"/>
  <c r="C409" i="39"/>
  <c r="C410" i="39"/>
  <c r="C411" i="39"/>
  <c r="C412" i="39"/>
  <c r="C413" i="39"/>
  <c r="C414" i="39"/>
  <c r="C415" i="39"/>
  <c r="C416" i="39"/>
  <c r="C417" i="39"/>
  <c r="C418" i="39"/>
  <c r="C419" i="39"/>
  <c r="C420" i="39"/>
  <c r="C421" i="39"/>
  <c r="C422" i="39"/>
  <c r="C423" i="39"/>
  <c r="C424" i="39"/>
  <c r="C425" i="39"/>
  <c r="C426" i="39"/>
  <c r="C427" i="39"/>
  <c r="C428" i="39"/>
  <c r="C429" i="39"/>
  <c r="C430" i="39"/>
  <c r="C431" i="39"/>
  <c r="C432" i="39"/>
  <c r="C433" i="39"/>
  <c r="C434" i="39"/>
  <c r="C435" i="39"/>
  <c r="C436" i="39"/>
  <c r="C437" i="39"/>
  <c r="C438" i="39"/>
  <c r="C439" i="39"/>
  <c r="C440" i="39"/>
  <c r="C441" i="39"/>
  <c r="C442" i="39"/>
  <c r="C443" i="39"/>
  <c r="C444" i="39"/>
  <c r="C445" i="39"/>
  <c r="C446" i="39"/>
  <c r="C447" i="39"/>
  <c r="C448" i="39"/>
  <c r="C449" i="39"/>
  <c r="C450" i="39"/>
  <c r="C451" i="39"/>
  <c r="C452" i="39"/>
  <c r="C453" i="39"/>
  <c r="C454" i="39"/>
  <c r="C455" i="39"/>
  <c r="C456" i="39"/>
  <c r="C457" i="39"/>
  <c r="C458" i="39"/>
  <c r="C459" i="39"/>
  <c r="C460" i="39"/>
  <c r="C461" i="39"/>
  <c r="C462" i="39"/>
  <c r="C463" i="39"/>
  <c r="C464" i="39"/>
  <c r="C465" i="39"/>
  <c r="C466" i="39"/>
  <c r="C467" i="39"/>
  <c r="C468" i="39"/>
  <c r="C469" i="39"/>
  <c r="C470" i="39"/>
  <c r="C471" i="39"/>
  <c r="C472" i="39"/>
  <c r="C473" i="39"/>
  <c r="C474" i="39"/>
  <c r="C475" i="39"/>
  <c r="C476" i="39"/>
  <c r="C477" i="39"/>
  <c r="C478" i="39"/>
  <c r="C479" i="39"/>
  <c r="C480" i="39"/>
  <c r="C481" i="39"/>
  <c r="C482" i="39"/>
  <c r="C483" i="39"/>
  <c r="C484" i="39"/>
  <c r="C485" i="39"/>
  <c r="C486" i="39"/>
  <c r="C487" i="39"/>
  <c r="C488" i="39"/>
  <c r="C489" i="39"/>
  <c r="C490" i="39"/>
  <c r="C491" i="39"/>
  <c r="C492" i="39"/>
  <c r="C493" i="39"/>
  <c r="C494" i="39"/>
  <c r="C495" i="39"/>
  <c r="C496" i="39"/>
  <c r="C497" i="39"/>
  <c r="C498" i="39"/>
  <c r="C499" i="39"/>
  <c r="C500" i="39"/>
  <c r="C501" i="39"/>
  <c r="C502" i="39"/>
  <c r="C503" i="39"/>
  <c r="C504" i="39"/>
  <c r="C505" i="39"/>
  <c r="C506" i="39"/>
  <c r="C507" i="39"/>
  <c r="C508" i="39"/>
  <c r="C509" i="39"/>
  <c r="C510" i="39"/>
  <c r="C511" i="39"/>
  <c r="C512" i="39"/>
  <c r="C513" i="39"/>
  <c r="C514" i="39"/>
  <c r="C515" i="39"/>
  <c r="C516" i="39"/>
  <c r="C517" i="39"/>
  <c r="C518" i="39"/>
  <c r="C519" i="39"/>
  <c r="C520" i="39"/>
  <c r="C521" i="39"/>
  <c r="C522" i="39"/>
  <c r="C523" i="39"/>
  <c r="C524" i="39"/>
  <c r="C525" i="39"/>
  <c r="C526" i="39"/>
  <c r="C527" i="39"/>
  <c r="C528" i="39"/>
  <c r="C529" i="39"/>
  <c r="C530" i="39"/>
  <c r="C531" i="39"/>
  <c r="C532" i="39"/>
  <c r="C533" i="39"/>
  <c r="C534" i="39"/>
  <c r="C535" i="39"/>
  <c r="C536" i="39"/>
  <c r="C537" i="39"/>
  <c r="C538" i="39"/>
  <c r="C539" i="39"/>
  <c r="C540" i="39"/>
  <c r="C541" i="39"/>
  <c r="C542" i="39"/>
  <c r="C543" i="39"/>
  <c r="C544" i="39"/>
  <c r="C545" i="39"/>
  <c r="C546" i="39"/>
  <c r="C547" i="39"/>
  <c r="C548" i="39"/>
  <c r="C549" i="39"/>
  <c r="C550" i="39"/>
  <c r="C551" i="39"/>
  <c r="C552" i="39"/>
  <c r="C553" i="39"/>
  <c r="C554" i="39"/>
  <c r="C555" i="39"/>
  <c r="C556" i="39"/>
  <c r="C557" i="39"/>
  <c r="C558" i="39"/>
  <c r="C559" i="39"/>
  <c r="C560" i="39"/>
  <c r="C561" i="39"/>
  <c r="C562" i="39"/>
  <c r="C563" i="39"/>
  <c r="C564" i="39"/>
  <c r="C565" i="39"/>
  <c r="C566" i="39"/>
  <c r="C567" i="39"/>
  <c r="C568" i="39"/>
  <c r="C569" i="39"/>
  <c r="C570" i="39"/>
  <c r="C571" i="39"/>
  <c r="C572" i="39"/>
  <c r="C573" i="39"/>
  <c r="C574" i="39"/>
  <c r="C575" i="39"/>
  <c r="C576" i="39"/>
  <c r="C577" i="39"/>
  <c r="C578" i="39"/>
  <c r="C579" i="39"/>
  <c r="C580" i="39"/>
  <c r="C581" i="39"/>
  <c r="C582" i="39"/>
  <c r="C583" i="39"/>
  <c r="C584" i="39"/>
  <c r="C585" i="39"/>
  <c r="C586" i="39"/>
  <c r="C587" i="39"/>
  <c r="C588" i="39"/>
  <c r="C589" i="39"/>
  <c r="C590" i="39"/>
  <c r="C591" i="39"/>
  <c r="C592" i="39"/>
  <c r="C593" i="39"/>
  <c r="C594" i="39"/>
  <c r="C595" i="39"/>
  <c r="C596" i="39"/>
  <c r="C597" i="39"/>
  <c r="C598" i="39"/>
  <c r="C599" i="39"/>
  <c r="C600" i="39"/>
  <c r="C601" i="39"/>
  <c r="C602" i="39"/>
  <c r="C603" i="39"/>
  <c r="C604" i="39"/>
  <c r="C605" i="39"/>
  <c r="C606" i="39"/>
  <c r="C607" i="39"/>
  <c r="C608" i="39"/>
  <c r="C609" i="39"/>
  <c r="C610" i="39"/>
  <c r="C611" i="39"/>
  <c r="C612" i="39"/>
  <c r="C613" i="39"/>
  <c r="C614" i="39"/>
  <c r="C615" i="39"/>
  <c r="C616" i="39"/>
  <c r="C617" i="39"/>
  <c r="C618" i="39"/>
  <c r="C619" i="39"/>
  <c r="C620" i="39"/>
  <c r="C621" i="39"/>
  <c r="C622" i="39"/>
  <c r="C623" i="39"/>
  <c r="C624" i="39"/>
  <c r="C625" i="39"/>
  <c r="C626" i="39"/>
  <c r="C627" i="39"/>
  <c r="C628" i="39"/>
  <c r="C629" i="39"/>
  <c r="C630" i="39"/>
  <c r="C631" i="39"/>
  <c r="C632" i="39"/>
  <c r="C633" i="39"/>
  <c r="C634" i="39"/>
  <c r="C635" i="39"/>
  <c r="C636" i="39"/>
  <c r="C637" i="39"/>
  <c r="C638" i="39"/>
  <c r="C639" i="39"/>
  <c r="C640" i="39"/>
  <c r="C641" i="39"/>
  <c r="C642" i="39"/>
  <c r="C643" i="39"/>
  <c r="C644" i="39"/>
  <c r="C645" i="39"/>
  <c r="C646" i="39"/>
  <c r="C647" i="39"/>
  <c r="C648" i="39"/>
  <c r="C649" i="39"/>
  <c r="C650" i="39"/>
  <c r="C651" i="39"/>
  <c r="C652" i="39"/>
  <c r="C653" i="39"/>
  <c r="C654" i="39"/>
  <c r="C655" i="39"/>
  <c r="C656" i="39"/>
  <c r="C657" i="39"/>
  <c r="C658" i="39"/>
  <c r="C659" i="39"/>
  <c r="C660" i="39"/>
  <c r="C661" i="39"/>
  <c r="C662" i="39"/>
  <c r="C663" i="39"/>
  <c r="C664" i="39"/>
  <c r="C665" i="39"/>
  <c r="C666" i="39"/>
  <c r="C667" i="39"/>
  <c r="C668" i="39"/>
  <c r="C669" i="39"/>
  <c r="C670" i="39"/>
  <c r="C671" i="39"/>
  <c r="C672" i="39"/>
  <c r="C673" i="39"/>
  <c r="C674" i="39"/>
  <c r="C675" i="39"/>
  <c r="C676" i="39"/>
  <c r="C677" i="39"/>
  <c r="C678" i="39"/>
  <c r="C679" i="39"/>
  <c r="C680" i="39"/>
  <c r="C681" i="39"/>
  <c r="C682" i="39"/>
  <c r="C683" i="39"/>
  <c r="C684" i="39"/>
  <c r="C685" i="39"/>
  <c r="C686" i="39"/>
  <c r="C687" i="39"/>
  <c r="C688" i="39"/>
  <c r="C689" i="39"/>
  <c r="C690" i="39"/>
  <c r="C691" i="39"/>
  <c r="C692" i="39"/>
  <c r="C693" i="39"/>
  <c r="C694" i="39"/>
  <c r="C695" i="39"/>
  <c r="C696" i="39"/>
  <c r="C697" i="39"/>
  <c r="C698" i="39"/>
  <c r="C699" i="39"/>
  <c r="C700" i="39"/>
  <c r="C701" i="39"/>
  <c r="C702" i="39"/>
  <c r="C703" i="39"/>
  <c r="C704" i="39"/>
  <c r="C705" i="39"/>
  <c r="C706" i="39"/>
  <c r="C707" i="39"/>
  <c r="C708" i="39"/>
  <c r="C709" i="39"/>
  <c r="C710" i="39"/>
  <c r="C711" i="39"/>
  <c r="C712" i="39"/>
  <c r="C713" i="39"/>
  <c r="C714" i="39"/>
  <c r="C715" i="39"/>
  <c r="C716" i="39"/>
  <c r="C717" i="39"/>
  <c r="C718" i="39"/>
  <c r="C719" i="39"/>
  <c r="C720" i="39"/>
  <c r="C721" i="39"/>
  <c r="C722" i="39"/>
  <c r="C723" i="39"/>
  <c r="C724" i="39"/>
  <c r="C725" i="39"/>
  <c r="C726" i="39"/>
  <c r="C727" i="39"/>
  <c r="C728" i="39"/>
  <c r="C729" i="39"/>
  <c r="C730" i="39"/>
  <c r="C731" i="39"/>
  <c r="C732" i="39"/>
  <c r="C733" i="39"/>
  <c r="C734" i="39"/>
  <c r="C735" i="39"/>
  <c r="C736" i="39"/>
  <c r="C737" i="39"/>
  <c r="C738" i="39"/>
  <c r="C739" i="39"/>
  <c r="C740" i="39"/>
  <c r="C741" i="39"/>
  <c r="C742" i="39"/>
  <c r="C743" i="39"/>
  <c r="C744" i="39"/>
  <c r="C745" i="39"/>
  <c r="C746" i="39"/>
  <c r="C747" i="39"/>
  <c r="C748" i="39"/>
  <c r="C749" i="39"/>
  <c r="C750" i="39"/>
  <c r="C751" i="39"/>
  <c r="C752" i="39"/>
  <c r="C753" i="39"/>
  <c r="C754" i="39"/>
  <c r="C755" i="39"/>
  <c r="C756" i="39"/>
  <c r="C757" i="39"/>
  <c r="C758" i="39"/>
  <c r="C759" i="39"/>
  <c r="C760" i="39"/>
  <c r="C761" i="39"/>
  <c r="C762" i="39"/>
  <c r="C763" i="39"/>
  <c r="C764" i="39"/>
  <c r="C765" i="39"/>
  <c r="C766" i="39"/>
  <c r="C767" i="39"/>
  <c r="C768" i="39"/>
  <c r="C769" i="39"/>
  <c r="C770" i="39"/>
  <c r="C771" i="39"/>
  <c r="C772" i="39"/>
  <c r="C773" i="39"/>
  <c r="C774" i="39"/>
  <c r="C775" i="39"/>
  <c r="C776" i="39"/>
  <c r="C777" i="39"/>
  <c r="C778" i="39"/>
  <c r="C779" i="39"/>
  <c r="C780" i="39"/>
  <c r="C781" i="39"/>
  <c r="C782" i="39"/>
  <c r="C783" i="39"/>
  <c r="C784" i="39"/>
  <c r="C785" i="39"/>
  <c r="C786" i="39"/>
  <c r="C787" i="39"/>
  <c r="C788" i="39"/>
  <c r="C789" i="39"/>
  <c r="C790" i="39"/>
  <c r="C791" i="39"/>
  <c r="C792" i="39"/>
  <c r="C793" i="39"/>
  <c r="C794" i="39"/>
  <c r="C795" i="39"/>
  <c r="C796" i="39"/>
  <c r="C797" i="39"/>
  <c r="C798" i="39"/>
  <c r="C799" i="39"/>
  <c r="C800" i="39"/>
  <c r="C801" i="39"/>
  <c r="C802" i="39"/>
  <c r="C803" i="39"/>
  <c r="C804" i="39"/>
  <c r="C805" i="39"/>
  <c r="C806" i="39"/>
  <c r="C807" i="39"/>
  <c r="C808" i="39"/>
  <c r="C809" i="39"/>
  <c r="C810" i="39"/>
  <c r="C811" i="39"/>
  <c r="C812" i="39"/>
  <c r="C813" i="39"/>
  <c r="C814" i="39"/>
  <c r="C815" i="39"/>
  <c r="C816" i="39"/>
  <c r="C817" i="39"/>
  <c r="C818" i="39"/>
  <c r="C819" i="39"/>
  <c r="C820" i="39"/>
  <c r="C821" i="39"/>
  <c r="C822" i="39"/>
  <c r="C823" i="39"/>
  <c r="C824" i="39"/>
  <c r="C825" i="39"/>
  <c r="C826" i="39"/>
  <c r="C827" i="39"/>
  <c r="C828" i="39"/>
  <c r="C829" i="39"/>
  <c r="C830" i="39"/>
  <c r="C831" i="39"/>
  <c r="C832" i="39"/>
  <c r="C833" i="39"/>
  <c r="C834" i="39"/>
  <c r="C835" i="39"/>
  <c r="C836" i="39"/>
  <c r="C837" i="39"/>
  <c r="C838" i="39"/>
  <c r="C839" i="39"/>
  <c r="C840" i="39"/>
  <c r="C841" i="39"/>
  <c r="C842" i="39"/>
  <c r="C843" i="39"/>
  <c r="C844" i="39"/>
  <c r="C845" i="39"/>
  <c r="C846" i="39"/>
  <c r="C847" i="39"/>
  <c r="C848" i="39"/>
  <c r="C849" i="39"/>
  <c r="C850" i="39"/>
  <c r="C851" i="39"/>
  <c r="C852" i="39"/>
  <c r="C853" i="39"/>
  <c r="C854" i="39"/>
  <c r="C855" i="39"/>
  <c r="C856" i="39"/>
  <c r="C857" i="39"/>
  <c r="C858" i="39"/>
  <c r="C859" i="39"/>
  <c r="C860" i="39"/>
  <c r="C861" i="39"/>
  <c r="C862" i="39"/>
  <c r="C863" i="39"/>
  <c r="C864" i="39"/>
  <c r="C865" i="39"/>
  <c r="C866" i="39"/>
  <c r="C867" i="39"/>
  <c r="C868" i="39"/>
  <c r="C869" i="39"/>
  <c r="C870" i="39"/>
  <c r="C871" i="39"/>
  <c r="C872" i="39"/>
  <c r="C873" i="39"/>
  <c r="C874" i="39"/>
  <c r="C875" i="39"/>
  <c r="C876" i="39"/>
  <c r="C877" i="39"/>
  <c r="C878" i="39"/>
  <c r="C879" i="39"/>
  <c r="C880" i="39"/>
  <c r="C881" i="39"/>
  <c r="C882" i="39"/>
  <c r="C883" i="39"/>
  <c r="C884" i="39"/>
  <c r="C885" i="39"/>
  <c r="C886" i="39"/>
  <c r="C887" i="39"/>
  <c r="C888" i="39"/>
  <c r="C889" i="39"/>
  <c r="C890" i="39"/>
  <c r="C891" i="39"/>
  <c r="C892" i="39"/>
  <c r="C893" i="39"/>
  <c r="C894" i="39"/>
  <c r="C895" i="39"/>
  <c r="C896" i="39"/>
  <c r="C897" i="39"/>
  <c r="C898" i="39"/>
  <c r="C899" i="39"/>
  <c r="C900" i="39"/>
  <c r="C901" i="39"/>
  <c r="C902" i="39"/>
  <c r="C903" i="39"/>
  <c r="C904" i="39"/>
  <c r="C905" i="39"/>
  <c r="C906" i="39"/>
  <c r="C907" i="39"/>
  <c r="C908" i="39"/>
  <c r="C909" i="39"/>
  <c r="C910" i="39"/>
  <c r="C911" i="39"/>
  <c r="C912" i="39"/>
  <c r="C913" i="39"/>
  <c r="C914" i="39"/>
  <c r="C915" i="39"/>
  <c r="C916" i="39"/>
  <c r="C917" i="39"/>
  <c r="C918" i="39"/>
  <c r="C919" i="39"/>
  <c r="C920" i="39"/>
  <c r="C921" i="39"/>
  <c r="C922" i="39"/>
  <c r="C923" i="39"/>
  <c r="C924" i="39"/>
  <c r="C925" i="39"/>
  <c r="C926" i="39"/>
  <c r="C927" i="39"/>
  <c r="C928" i="39"/>
  <c r="C929" i="39"/>
  <c r="C930" i="39"/>
  <c r="C931" i="39"/>
  <c r="C932" i="39"/>
  <c r="C933" i="39"/>
  <c r="C934" i="39"/>
  <c r="C935" i="39"/>
  <c r="C936" i="39"/>
  <c r="C937" i="39"/>
  <c r="C938" i="39"/>
  <c r="C939" i="39"/>
  <c r="C940" i="39"/>
  <c r="C941" i="39"/>
  <c r="C942" i="39"/>
  <c r="C943" i="39"/>
  <c r="C944" i="39"/>
  <c r="C945" i="39"/>
  <c r="C946" i="39"/>
  <c r="C947" i="39"/>
  <c r="C948" i="39"/>
  <c r="C949" i="39"/>
  <c r="C950" i="39"/>
  <c r="C951" i="39"/>
  <c r="C952" i="39"/>
  <c r="C953" i="39"/>
  <c r="C954" i="39"/>
  <c r="C955" i="39"/>
  <c r="C956" i="39"/>
  <c r="C957" i="39"/>
  <c r="C958" i="39"/>
  <c r="C959" i="39"/>
  <c r="C960" i="39"/>
  <c r="C961" i="39"/>
  <c r="C962" i="39"/>
  <c r="C963" i="39"/>
  <c r="C964" i="39"/>
  <c r="C965" i="39"/>
  <c r="C966" i="39"/>
  <c r="C967" i="39"/>
  <c r="C968" i="39"/>
  <c r="C969" i="39"/>
  <c r="C970" i="39"/>
  <c r="C971" i="39"/>
  <c r="C972" i="39"/>
  <c r="C973" i="39"/>
  <c r="C974" i="39"/>
  <c r="C975" i="39"/>
  <c r="C976" i="39"/>
  <c r="C977" i="39"/>
  <c r="C978" i="39"/>
  <c r="C979" i="39"/>
  <c r="C980" i="39"/>
  <c r="C981" i="39"/>
  <c r="C982" i="39"/>
  <c r="C983" i="39"/>
  <c r="C984" i="39"/>
  <c r="C985" i="39"/>
  <c r="C986" i="39"/>
  <c r="C987" i="39"/>
  <c r="C988" i="39"/>
  <c r="C989" i="39"/>
  <c r="C990" i="39"/>
  <c r="C991" i="39"/>
  <c r="C992" i="39"/>
  <c r="C993" i="39"/>
  <c r="C994" i="39"/>
  <c r="C995" i="39"/>
  <c r="C996" i="39"/>
  <c r="C997" i="39"/>
  <c r="C998" i="39"/>
  <c r="C999" i="39"/>
  <c r="C1000" i="39"/>
  <c r="C1001" i="39"/>
  <c r="C1002" i="39"/>
  <c r="C1003" i="39"/>
  <c r="C1004" i="39"/>
  <c r="C1005" i="39"/>
  <c r="C1006" i="39"/>
  <c r="C1007" i="39"/>
  <c r="C1008" i="39"/>
  <c r="C1009" i="39"/>
  <c r="C1010" i="39"/>
  <c r="C1011" i="39"/>
  <c r="C1012" i="39"/>
  <c r="C1013" i="39"/>
  <c r="C1014" i="39"/>
  <c r="C1015" i="39"/>
  <c r="C1016" i="39"/>
  <c r="C1017" i="39"/>
  <c r="C1018" i="39"/>
  <c r="C1019" i="39"/>
  <c r="C1020" i="39"/>
  <c r="C1021" i="39"/>
  <c r="C1022" i="39"/>
  <c r="C1023" i="39"/>
  <c r="C1024" i="39"/>
  <c r="C1025" i="39"/>
  <c r="C1026" i="39"/>
  <c r="C1027" i="39"/>
  <c r="C1028" i="39"/>
  <c r="C1029" i="39"/>
  <c r="C1030" i="39"/>
  <c r="C1031" i="39"/>
  <c r="C1032" i="39"/>
  <c r="C1033" i="39"/>
  <c r="C1034" i="39"/>
  <c r="C1035" i="39"/>
  <c r="C1036" i="39"/>
  <c r="C1037" i="39"/>
  <c r="C1038" i="39"/>
  <c r="C1039" i="39"/>
  <c r="C1040" i="39"/>
  <c r="C1041" i="39"/>
  <c r="C1042" i="39"/>
  <c r="C1043" i="39"/>
  <c r="C1044" i="39"/>
  <c r="C1045" i="39"/>
  <c r="C1046" i="39"/>
  <c r="C1047" i="39"/>
  <c r="C1048" i="39"/>
  <c r="C1049" i="39"/>
  <c r="C1050" i="39"/>
  <c r="C1051" i="39"/>
  <c r="C1052" i="39"/>
  <c r="C1053" i="39"/>
  <c r="C1054" i="39"/>
  <c r="C1055" i="39"/>
  <c r="C1056" i="39"/>
  <c r="C1057" i="39"/>
  <c r="C1058" i="39"/>
  <c r="C1059" i="39"/>
  <c r="C1060" i="39"/>
  <c r="C1061" i="39"/>
  <c r="C1062" i="39"/>
  <c r="C1063" i="39"/>
  <c r="C1064" i="39"/>
  <c r="C1065" i="39"/>
  <c r="C1066" i="39"/>
  <c r="C1067" i="39"/>
  <c r="C1068" i="39"/>
  <c r="C1069" i="39"/>
  <c r="C1070" i="39"/>
  <c r="C1071" i="39"/>
  <c r="C1072" i="39"/>
  <c r="C1073" i="39"/>
  <c r="C1074" i="39"/>
  <c r="C1075" i="39"/>
  <c r="C1076" i="39"/>
  <c r="C1077" i="39"/>
  <c r="C1078" i="39"/>
  <c r="C1079" i="39"/>
  <c r="C1080" i="39"/>
  <c r="C1081" i="39"/>
  <c r="C1082" i="39"/>
  <c r="C1083" i="39"/>
  <c r="C1084" i="39"/>
  <c r="C1085" i="39"/>
  <c r="C1086" i="39"/>
  <c r="C1087" i="39"/>
  <c r="C1088" i="39"/>
  <c r="C1089" i="39"/>
  <c r="C1090" i="39"/>
  <c r="C1091" i="39"/>
  <c r="C1092" i="39"/>
  <c r="C1093" i="39"/>
  <c r="C1094" i="39"/>
  <c r="C1095" i="39"/>
  <c r="C1096" i="39"/>
  <c r="C1097" i="39"/>
  <c r="C1098" i="39"/>
  <c r="C1099" i="39"/>
  <c r="C1100" i="39"/>
  <c r="C1101" i="39"/>
  <c r="C1102" i="39"/>
  <c r="C1103" i="39"/>
  <c r="C1104" i="39"/>
  <c r="C1105" i="39"/>
  <c r="C1106" i="39"/>
  <c r="C1107" i="39"/>
  <c r="C1108" i="39"/>
  <c r="C1109" i="39"/>
  <c r="C1110" i="39"/>
  <c r="C1111" i="39"/>
  <c r="C1112" i="39"/>
  <c r="C1113" i="39"/>
  <c r="C1114" i="39"/>
  <c r="C1115" i="39"/>
  <c r="C1116" i="39"/>
  <c r="C1117" i="39"/>
  <c r="C1118" i="39"/>
  <c r="C1119" i="39"/>
  <c r="C1120" i="39"/>
  <c r="C1121" i="39"/>
  <c r="C1122" i="39"/>
  <c r="C1123" i="39"/>
  <c r="C1124" i="39"/>
  <c r="C1125" i="39"/>
  <c r="C1126" i="39"/>
  <c r="C1127" i="39"/>
  <c r="C1128" i="39"/>
  <c r="C1129" i="39"/>
  <c r="C1130" i="39"/>
  <c r="C1131" i="39"/>
  <c r="C1132" i="39"/>
  <c r="C1133" i="39"/>
  <c r="C1134" i="39"/>
  <c r="C1135" i="39"/>
  <c r="C1136" i="39"/>
  <c r="C1137" i="39"/>
  <c r="C1138" i="39"/>
  <c r="C1139" i="39"/>
  <c r="C1140" i="39"/>
  <c r="C1141" i="39"/>
  <c r="C1142" i="39"/>
  <c r="C1143" i="39"/>
  <c r="C1144" i="39"/>
  <c r="C1145" i="39"/>
  <c r="C1146" i="39"/>
  <c r="C1147" i="39"/>
  <c r="C1148" i="39"/>
  <c r="C1149" i="39"/>
  <c r="C1150" i="39"/>
  <c r="C1151" i="39"/>
  <c r="C1152" i="39"/>
  <c r="C1153" i="39"/>
  <c r="C1154" i="39"/>
  <c r="C1155" i="39"/>
  <c r="C1156" i="39"/>
  <c r="C1157" i="39"/>
  <c r="C1158" i="39"/>
  <c r="C1159" i="39"/>
  <c r="C1160" i="39"/>
  <c r="C1161" i="39"/>
  <c r="C1162" i="39"/>
  <c r="C1163" i="39"/>
  <c r="C1164" i="39"/>
  <c r="C1165" i="39"/>
  <c r="C1166" i="39"/>
  <c r="C1167" i="39"/>
  <c r="C1168" i="39"/>
  <c r="C1169" i="39"/>
  <c r="C1170" i="39"/>
  <c r="C1171" i="39"/>
  <c r="C1172" i="39"/>
  <c r="C1173" i="39"/>
  <c r="C1174" i="39"/>
  <c r="C1175" i="39"/>
  <c r="C1176" i="39"/>
  <c r="C1177" i="39"/>
  <c r="C1178" i="39"/>
  <c r="C1179" i="39"/>
  <c r="C1180" i="39"/>
  <c r="C1181" i="39"/>
  <c r="C1182" i="39"/>
  <c r="C1183" i="39"/>
  <c r="C1184" i="39"/>
  <c r="C1185" i="39"/>
  <c r="C1186" i="39"/>
  <c r="C1187" i="39"/>
  <c r="C1188" i="39"/>
  <c r="C1189" i="39"/>
  <c r="C1190" i="39"/>
  <c r="C1191" i="39"/>
  <c r="C1192" i="39"/>
  <c r="C1193" i="39"/>
  <c r="C1194" i="39"/>
  <c r="C1195" i="39"/>
  <c r="C1196" i="39"/>
  <c r="C1197" i="39"/>
  <c r="C1198" i="39"/>
  <c r="C1199" i="39"/>
  <c r="C1200" i="39"/>
  <c r="C1201" i="39"/>
  <c r="C1202" i="39"/>
  <c r="C1203" i="39"/>
  <c r="C1204" i="39"/>
  <c r="C1205" i="39"/>
  <c r="C1206" i="39"/>
  <c r="C1207" i="39"/>
  <c r="C1208" i="39"/>
  <c r="C1209" i="39"/>
  <c r="C1210" i="39"/>
  <c r="C1211" i="39"/>
  <c r="C1212" i="39"/>
  <c r="C1213" i="39"/>
  <c r="C1214" i="39"/>
  <c r="C1215" i="39"/>
  <c r="C1216" i="39"/>
  <c r="C1217" i="39"/>
  <c r="C1218" i="39"/>
  <c r="C1219" i="39"/>
  <c r="C1220" i="39"/>
  <c r="C1221" i="39"/>
  <c r="C1222" i="39"/>
  <c r="C1223" i="39"/>
  <c r="C1224" i="39"/>
  <c r="C1225" i="39"/>
  <c r="C1226" i="39"/>
  <c r="C1227" i="39"/>
  <c r="C1228" i="39"/>
  <c r="C1229" i="39"/>
  <c r="C1230" i="39"/>
  <c r="C1231" i="39"/>
  <c r="C1232" i="39"/>
  <c r="C1233" i="39"/>
  <c r="C1234" i="39"/>
  <c r="C1235" i="39"/>
  <c r="C1236" i="39"/>
  <c r="C1237" i="39"/>
  <c r="C1238" i="39"/>
  <c r="C1239" i="39"/>
  <c r="C1240" i="39"/>
  <c r="C1241" i="39"/>
  <c r="C1242" i="39"/>
  <c r="C1243" i="39"/>
  <c r="C1244" i="39"/>
  <c r="C1245" i="39"/>
  <c r="C1246" i="39"/>
  <c r="C1247" i="39"/>
  <c r="C1248" i="39"/>
  <c r="C1249" i="39"/>
  <c r="C1250" i="39"/>
  <c r="C1251" i="39"/>
  <c r="C1252" i="39"/>
  <c r="C1253" i="39"/>
  <c r="C1254" i="39"/>
  <c r="C1255" i="39"/>
  <c r="C1256" i="39"/>
  <c r="C1257" i="39"/>
  <c r="C1258" i="39"/>
  <c r="C1259" i="39"/>
  <c r="C1260" i="39"/>
  <c r="C1261" i="39"/>
  <c r="C1262" i="39"/>
  <c r="C1263" i="39"/>
  <c r="C1264" i="39"/>
  <c r="C1265" i="39"/>
  <c r="C1266" i="39"/>
  <c r="C1267" i="39"/>
  <c r="C1268" i="39"/>
  <c r="C1269" i="39"/>
  <c r="C1270" i="39"/>
  <c r="C1271" i="39"/>
  <c r="C1272" i="39"/>
  <c r="C1273" i="39"/>
  <c r="C1274" i="39"/>
  <c r="C1275" i="39"/>
  <c r="C1276" i="39"/>
  <c r="C1277" i="39"/>
  <c r="C1278" i="39"/>
  <c r="C1279" i="39"/>
  <c r="C1280" i="39"/>
  <c r="C1281" i="39"/>
  <c r="C1282" i="39"/>
  <c r="C1283" i="39"/>
  <c r="C1284" i="39"/>
  <c r="C1285" i="39"/>
  <c r="C1286" i="39"/>
  <c r="C1287" i="39"/>
  <c r="C1288" i="39"/>
  <c r="C1289" i="39"/>
  <c r="C1290" i="39"/>
  <c r="C1291" i="39"/>
  <c r="C1292" i="39"/>
  <c r="C1293" i="39"/>
  <c r="C1294" i="39"/>
  <c r="C1295" i="39"/>
  <c r="C1296" i="39"/>
  <c r="C1297" i="39"/>
  <c r="C1298" i="39"/>
  <c r="C1299" i="39"/>
  <c r="C1300" i="39"/>
  <c r="C1301" i="39"/>
  <c r="C1302" i="39"/>
  <c r="C1303" i="39"/>
  <c r="C1304" i="39"/>
  <c r="C1305" i="39"/>
  <c r="C1306" i="39"/>
  <c r="C1307" i="39"/>
  <c r="C1308" i="39"/>
  <c r="F1" i="16" l="1"/>
  <c r="F1" i="38"/>
  <c r="N1500" i="31"/>
  <c r="M1500" i="31"/>
  <c r="L1500" i="31"/>
  <c r="K1500" i="31"/>
  <c r="J1500" i="31"/>
  <c r="I1500" i="31"/>
  <c r="H1500" i="31"/>
  <c r="G1500" i="31"/>
  <c r="F1500" i="31"/>
  <c r="E1500" i="31"/>
  <c r="D1500" i="31"/>
  <c r="C1500" i="31"/>
  <c r="B1500" i="31"/>
  <c r="O1500" i="31" s="1"/>
  <c r="A1500" i="31"/>
  <c r="O1499" i="31"/>
  <c r="N1499" i="31"/>
  <c r="M1499" i="31"/>
  <c r="L1499" i="31"/>
  <c r="K1499" i="31"/>
  <c r="J1499" i="31"/>
  <c r="I1499" i="31"/>
  <c r="H1499" i="31"/>
  <c r="G1499" i="31"/>
  <c r="F1499" i="31"/>
  <c r="E1499" i="31"/>
  <c r="D1499" i="31"/>
  <c r="C1499" i="31"/>
  <c r="B1499" i="31"/>
  <c r="A1499" i="31"/>
  <c r="N1498" i="31"/>
  <c r="M1498" i="31"/>
  <c r="L1498" i="31"/>
  <c r="K1498" i="31"/>
  <c r="J1498" i="31"/>
  <c r="I1498" i="31"/>
  <c r="H1498" i="31"/>
  <c r="G1498" i="31"/>
  <c r="F1498" i="31"/>
  <c r="E1498" i="31"/>
  <c r="D1498" i="31"/>
  <c r="C1498" i="31"/>
  <c r="B1498" i="31"/>
  <c r="O1498" i="31" s="1"/>
  <c r="A1498" i="31"/>
  <c r="N1497" i="31"/>
  <c r="M1497" i="31"/>
  <c r="L1497" i="31"/>
  <c r="K1497" i="31"/>
  <c r="J1497" i="31"/>
  <c r="I1497" i="31"/>
  <c r="H1497" i="31"/>
  <c r="G1497" i="31"/>
  <c r="F1497" i="31"/>
  <c r="E1497" i="31"/>
  <c r="D1497" i="31"/>
  <c r="C1497" i="31"/>
  <c r="B1497" i="31"/>
  <c r="O1497" i="31" s="1"/>
  <c r="A1497" i="31"/>
  <c r="N1496" i="31"/>
  <c r="M1496" i="31"/>
  <c r="L1496" i="31"/>
  <c r="K1496" i="31"/>
  <c r="J1496" i="31"/>
  <c r="I1496" i="31"/>
  <c r="H1496" i="31"/>
  <c r="G1496" i="31"/>
  <c r="F1496" i="31"/>
  <c r="E1496" i="31"/>
  <c r="D1496" i="31"/>
  <c r="C1496" i="31"/>
  <c r="B1496" i="31"/>
  <c r="O1496" i="31" s="1"/>
  <c r="A1496" i="31"/>
  <c r="O1495" i="31"/>
  <c r="N1495" i="31"/>
  <c r="M1495" i="31"/>
  <c r="L1495" i="31"/>
  <c r="K1495" i="31"/>
  <c r="J1495" i="31"/>
  <c r="I1495" i="31"/>
  <c r="H1495" i="31"/>
  <c r="G1495" i="31"/>
  <c r="F1495" i="31"/>
  <c r="E1495" i="31"/>
  <c r="D1495" i="31"/>
  <c r="C1495" i="31"/>
  <c r="B1495" i="31"/>
  <c r="A1495" i="31"/>
  <c r="N1494" i="31"/>
  <c r="M1494" i="31"/>
  <c r="L1494" i="31"/>
  <c r="K1494" i="31"/>
  <c r="J1494" i="31"/>
  <c r="I1494" i="31"/>
  <c r="H1494" i="31"/>
  <c r="G1494" i="31"/>
  <c r="F1494" i="31"/>
  <c r="E1494" i="31"/>
  <c r="D1494" i="31"/>
  <c r="C1494" i="31"/>
  <c r="B1494" i="31"/>
  <c r="O1494" i="31" s="1"/>
  <c r="A1494" i="31"/>
  <c r="N1493" i="31"/>
  <c r="M1493" i="31"/>
  <c r="L1493" i="31"/>
  <c r="K1493" i="31"/>
  <c r="J1493" i="31"/>
  <c r="I1493" i="31"/>
  <c r="H1493" i="31"/>
  <c r="G1493" i="31"/>
  <c r="F1493" i="31"/>
  <c r="E1493" i="31"/>
  <c r="D1493" i="31"/>
  <c r="C1493" i="31"/>
  <c r="B1493" i="31"/>
  <c r="O1493" i="31" s="1"/>
  <c r="A1493" i="31"/>
  <c r="N1492" i="31"/>
  <c r="M1492" i="31"/>
  <c r="L1492" i="31"/>
  <c r="K1492" i="31"/>
  <c r="J1492" i="31"/>
  <c r="I1492" i="31"/>
  <c r="H1492" i="31"/>
  <c r="G1492" i="31"/>
  <c r="F1492" i="31"/>
  <c r="E1492" i="31"/>
  <c r="D1492" i="31"/>
  <c r="C1492" i="31"/>
  <c r="B1492" i="31"/>
  <c r="O1492" i="31" s="1"/>
  <c r="A1492" i="31"/>
  <c r="O1491" i="31"/>
  <c r="N1491" i="31"/>
  <c r="M1491" i="31"/>
  <c r="L1491" i="31"/>
  <c r="K1491" i="31"/>
  <c r="J1491" i="31"/>
  <c r="I1491" i="31"/>
  <c r="H1491" i="31"/>
  <c r="G1491" i="31"/>
  <c r="F1491" i="31"/>
  <c r="E1491" i="31"/>
  <c r="D1491" i="31"/>
  <c r="C1491" i="31"/>
  <c r="B1491" i="31"/>
  <c r="A1491" i="31"/>
  <c r="N1490" i="31"/>
  <c r="M1490" i="31"/>
  <c r="L1490" i="31"/>
  <c r="K1490" i="31"/>
  <c r="J1490" i="31"/>
  <c r="I1490" i="31"/>
  <c r="H1490" i="31"/>
  <c r="G1490" i="31"/>
  <c r="F1490" i="31"/>
  <c r="E1490" i="31"/>
  <c r="D1490" i="31"/>
  <c r="C1490" i="31"/>
  <c r="B1490" i="31"/>
  <c r="O1490" i="31" s="1"/>
  <c r="A1490" i="31"/>
  <c r="N1489" i="31"/>
  <c r="M1489" i="31"/>
  <c r="L1489" i="31"/>
  <c r="K1489" i="31"/>
  <c r="J1489" i="31"/>
  <c r="I1489" i="31"/>
  <c r="H1489" i="31"/>
  <c r="G1489" i="31"/>
  <c r="F1489" i="31"/>
  <c r="E1489" i="31"/>
  <c r="D1489" i="31"/>
  <c r="C1489" i="31"/>
  <c r="B1489" i="31"/>
  <c r="O1489" i="31" s="1"/>
  <c r="A1489" i="31"/>
  <c r="N1488" i="31"/>
  <c r="M1488" i="31"/>
  <c r="L1488" i="31"/>
  <c r="K1488" i="31"/>
  <c r="J1488" i="31"/>
  <c r="I1488" i="31"/>
  <c r="H1488" i="31"/>
  <c r="G1488" i="31"/>
  <c r="F1488" i="31"/>
  <c r="E1488" i="31"/>
  <c r="D1488" i="31"/>
  <c r="C1488" i="31"/>
  <c r="B1488" i="31"/>
  <c r="O1488" i="31" s="1"/>
  <c r="A1488" i="31"/>
  <c r="O1487" i="31"/>
  <c r="N1487" i="31"/>
  <c r="M1487" i="31"/>
  <c r="L1487" i="31"/>
  <c r="K1487" i="31"/>
  <c r="J1487" i="31"/>
  <c r="I1487" i="31"/>
  <c r="H1487" i="31"/>
  <c r="G1487" i="31"/>
  <c r="F1487" i="31"/>
  <c r="E1487" i="31"/>
  <c r="D1487" i="31"/>
  <c r="C1487" i="31"/>
  <c r="B1487" i="31"/>
  <c r="A1487" i="31"/>
  <c r="N1486" i="31"/>
  <c r="M1486" i="31"/>
  <c r="L1486" i="31"/>
  <c r="K1486" i="31"/>
  <c r="J1486" i="31"/>
  <c r="I1486" i="31"/>
  <c r="H1486" i="31"/>
  <c r="G1486" i="31"/>
  <c r="F1486" i="31"/>
  <c r="E1486" i="31"/>
  <c r="D1486" i="31"/>
  <c r="C1486" i="31"/>
  <c r="B1486" i="31"/>
  <c r="O1486" i="31" s="1"/>
  <c r="A1486" i="31"/>
  <c r="N1485" i="31"/>
  <c r="M1485" i="31"/>
  <c r="L1485" i="31"/>
  <c r="K1485" i="31"/>
  <c r="J1485" i="31"/>
  <c r="I1485" i="31"/>
  <c r="H1485" i="31"/>
  <c r="G1485" i="31"/>
  <c r="F1485" i="31"/>
  <c r="E1485" i="31"/>
  <c r="D1485" i="31"/>
  <c r="C1485" i="31"/>
  <c r="B1485" i="31"/>
  <c r="O1485" i="31" s="1"/>
  <c r="A1485" i="31"/>
  <c r="N1484" i="31"/>
  <c r="M1484" i="31"/>
  <c r="L1484" i="31"/>
  <c r="K1484" i="31"/>
  <c r="J1484" i="31"/>
  <c r="I1484" i="31"/>
  <c r="H1484" i="31"/>
  <c r="G1484" i="31"/>
  <c r="F1484" i="31"/>
  <c r="E1484" i="31"/>
  <c r="D1484" i="31"/>
  <c r="C1484" i="31"/>
  <c r="B1484" i="31"/>
  <c r="O1484" i="31" s="1"/>
  <c r="A1484" i="31"/>
  <c r="O1483" i="31"/>
  <c r="N1483" i="31"/>
  <c r="M1483" i="31"/>
  <c r="L1483" i="31"/>
  <c r="K1483" i="31"/>
  <c r="J1483" i="31"/>
  <c r="I1483" i="31"/>
  <c r="H1483" i="31"/>
  <c r="G1483" i="31"/>
  <c r="F1483" i="31"/>
  <c r="E1483" i="31"/>
  <c r="D1483" i="31"/>
  <c r="C1483" i="31"/>
  <c r="B1483" i="31"/>
  <c r="A1483" i="31"/>
  <c r="N1482" i="31"/>
  <c r="M1482" i="31"/>
  <c r="L1482" i="31"/>
  <c r="K1482" i="31"/>
  <c r="J1482" i="31"/>
  <c r="I1482" i="31"/>
  <c r="H1482" i="31"/>
  <c r="G1482" i="31"/>
  <c r="F1482" i="31"/>
  <c r="E1482" i="31"/>
  <c r="D1482" i="31"/>
  <c r="C1482" i="31"/>
  <c r="B1482" i="31"/>
  <c r="O1482" i="31" s="1"/>
  <c r="A1482" i="31"/>
  <c r="N1481" i="31"/>
  <c r="M1481" i="31"/>
  <c r="L1481" i="31"/>
  <c r="K1481" i="31"/>
  <c r="J1481" i="31"/>
  <c r="I1481" i="31"/>
  <c r="H1481" i="31"/>
  <c r="G1481" i="31"/>
  <c r="F1481" i="31"/>
  <c r="E1481" i="31"/>
  <c r="D1481" i="31"/>
  <c r="C1481" i="31"/>
  <c r="B1481" i="31"/>
  <c r="O1481" i="31" s="1"/>
  <c r="A1481" i="31"/>
  <c r="N1480" i="31"/>
  <c r="M1480" i="31"/>
  <c r="L1480" i="31"/>
  <c r="K1480" i="31"/>
  <c r="J1480" i="31"/>
  <c r="I1480" i="31"/>
  <c r="H1480" i="31"/>
  <c r="G1480" i="31"/>
  <c r="F1480" i="31"/>
  <c r="E1480" i="31"/>
  <c r="D1480" i="31"/>
  <c r="C1480" i="31"/>
  <c r="B1480" i="31"/>
  <c r="O1480" i="31" s="1"/>
  <c r="A1480" i="31"/>
  <c r="O1479" i="31"/>
  <c r="N1479" i="31"/>
  <c r="M1479" i="31"/>
  <c r="L1479" i="31"/>
  <c r="K1479" i="31"/>
  <c r="J1479" i="31"/>
  <c r="I1479" i="31"/>
  <c r="H1479" i="31"/>
  <c r="G1479" i="31"/>
  <c r="F1479" i="31"/>
  <c r="E1479" i="31"/>
  <c r="D1479" i="31"/>
  <c r="C1479" i="31"/>
  <c r="B1479" i="31"/>
  <c r="A1479" i="31"/>
  <c r="N1478" i="31"/>
  <c r="M1478" i="31"/>
  <c r="L1478" i="31"/>
  <c r="K1478" i="31"/>
  <c r="J1478" i="31"/>
  <c r="I1478" i="31"/>
  <c r="H1478" i="31"/>
  <c r="G1478" i="31"/>
  <c r="F1478" i="31"/>
  <c r="E1478" i="31"/>
  <c r="D1478" i="31"/>
  <c r="C1478" i="31"/>
  <c r="B1478" i="31"/>
  <c r="O1478" i="31" s="1"/>
  <c r="A1478" i="31"/>
  <c r="N1477" i="31"/>
  <c r="M1477" i="31"/>
  <c r="L1477" i="31"/>
  <c r="K1477" i="31"/>
  <c r="J1477" i="31"/>
  <c r="I1477" i="31"/>
  <c r="H1477" i="31"/>
  <c r="G1477" i="31"/>
  <c r="F1477" i="31"/>
  <c r="E1477" i="31"/>
  <c r="D1477" i="31"/>
  <c r="C1477" i="31"/>
  <c r="B1477" i="31"/>
  <c r="O1477" i="31" s="1"/>
  <c r="A1477" i="31"/>
  <c r="N1476" i="31"/>
  <c r="M1476" i="31"/>
  <c r="L1476" i="31"/>
  <c r="K1476" i="31"/>
  <c r="J1476" i="31"/>
  <c r="I1476" i="31"/>
  <c r="H1476" i="31"/>
  <c r="G1476" i="31"/>
  <c r="F1476" i="31"/>
  <c r="E1476" i="31"/>
  <c r="D1476" i="31"/>
  <c r="C1476" i="31"/>
  <c r="B1476" i="31"/>
  <c r="O1476" i="31" s="1"/>
  <c r="A1476" i="31"/>
  <c r="O1475" i="31"/>
  <c r="N1475" i="31"/>
  <c r="M1475" i="31"/>
  <c r="L1475" i="31"/>
  <c r="K1475" i="31"/>
  <c r="J1475" i="31"/>
  <c r="I1475" i="31"/>
  <c r="H1475" i="31"/>
  <c r="G1475" i="31"/>
  <c r="F1475" i="31"/>
  <c r="E1475" i="31"/>
  <c r="D1475" i="31"/>
  <c r="C1475" i="31"/>
  <c r="B1475" i="31"/>
  <c r="A1475" i="31"/>
  <c r="N1474" i="31"/>
  <c r="M1474" i="31"/>
  <c r="L1474" i="31"/>
  <c r="K1474" i="31"/>
  <c r="J1474" i="31"/>
  <c r="I1474" i="31"/>
  <c r="H1474" i="31"/>
  <c r="G1474" i="31"/>
  <c r="F1474" i="31"/>
  <c r="E1474" i="31"/>
  <c r="D1474" i="31"/>
  <c r="C1474" i="31"/>
  <c r="B1474" i="31"/>
  <c r="O1474" i="31" s="1"/>
  <c r="A1474" i="31"/>
  <c r="N1473" i="31"/>
  <c r="M1473" i="31"/>
  <c r="L1473" i="31"/>
  <c r="K1473" i="31"/>
  <c r="J1473" i="31"/>
  <c r="I1473" i="31"/>
  <c r="H1473" i="31"/>
  <c r="G1473" i="31"/>
  <c r="F1473" i="31"/>
  <c r="E1473" i="31"/>
  <c r="D1473" i="31"/>
  <c r="C1473" i="31"/>
  <c r="B1473" i="31"/>
  <c r="O1473" i="31" s="1"/>
  <c r="A1473" i="31"/>
  <c r="N1472" i="31"/>
  <c r="M1472" i="31"/>
  <c r="L1472" i="31"/>
  <c r="K1472" i="31"/>
  <c r="J1472" i="31"/>
  <c r="I1472" i="31"/>
  <c r="H1472" i="31"/>
  <c r="G1472" i="31"/>
  <c r="F1472" i="31"/>
  <c r="E1472" i="31"/>
  <c r="D1472" i="31"/>
  <c r="C1472" i="31"/>
  <c r="B1472" i="31"/>
  <c r="O1472" i="31" s="1"/>
  <c r="A1472" i="31"/>
  <c r="O1471" i="31"/>
  <c r="N1471" i="31"/>
  <c r="M1471" i="31"/>
  <c r="L1471" i="31"/>
  <c r="K1471" i="31"/>
  <c r="J1471" i="31"/>
  <c r="I1471" i="31"/>
  <c r="H1471" i="31"/>
  <c r="G1471" i="31"/>
  <c r="F1471" i="31"/>
  <c r="E1471" i="31"/>
  <c r="D1471" i="31"/>
  <c r="C1471" i="31"/>
  <c r="B1471" i="31"/>
  <c r="A1471" i="31"/>
  <c r="N1470" i="31"/>
  <c r="M1470" i="31"/>
  <c r="L1470" i="31"/>
  <c r="K1470" i="31"/>
  <c r="J1470" i="31"/>
  <c r="I1470" i="31"/>
  <c r="H1470" i="31"/>
  <c r="G1470" i="31"/>
  <c r="F1470" i="31"/>
  <c r="E1470" i="31"/>
  <c r="D1470" i="31"/>
  <c r="C1470" i="31"/>
  <c r="B1470" i="31"/>
  <c r="O1470" i="31" s="1"/>
  <c r="A1470" i="31"/>
  <c r="N1469" i="31"/>
  <c r="M1469" i="31"/>
  <c r="L1469" i="31"/>
  <c r="K1469" i="31"/>
  <c r="J1469" i="31"/>
  <c r="I1469" i="31"/>
  <c r="H1469" i="31"/>
  <c r="G1469" i="31"/>
  <c r="F1469" i="31"/>
  <c r="E1469" i="31"/>
  <c r="D1469" i="31"/>
  <c r="C1469" i="31"/>
  <c r="B1469" i="31"/>
  <c r="O1469" i="31" s="1"/>
  <c r="A1469" i="31"/>
  <c r="N1468" i="31"/>
  <c r="M1468" i="31"/>
  <c r="L1468" i="31"/>
  <c r="K1468" i="31"/>
  <c r="J1468" i="31"/>
  <c r="I1468" i="31"/>
  <c r="H1468" i="31"/>
  <c r="G1468" i="31"/>
  <c r="F1468" i="31"/>
  <c r="E1468" i="31"/>
  <c r="D1468" i="31"/>
  <c r="C1468" i="31"/>
  <c r="B1468" i="31"/>
  <c r="O1468" i="31" s="1"/>
  <c r="A1468" i="31"/>
  <c r="O1467" i="31"/>
  <c r="N1467" i="31"/>
  <c r="M1467" i="31"/>
  <c r="L1467" i="31"/>
  <c r="K1467" i="31"/>
  <c r="J1467" i="31"/>
  <c r="I1467" i="31"/>
  <c r="H1467" i="31"/>
  <c r="G1467" i="31"/>
  <c r="F1467" i="31"/>
  <c r="E1467" i="31"/>
  <c r="D1467" i="31"/>
  <c r="C1467" i="31"/>
  <c r="B1467" i="31"/>
  <c r="A1467" i="31"/>
  <c r="N1466" i="31"/>
  <c r="M1466" i="31"/>
  <c r="L1466" i="31"/>
  <c r="K1466" i="31"/>
  <c r="J1466" i="31"/>
  <c r="I1466" i="31"/>
  <c r="H1466" i="31"/>
  <c r="G1466" i="31"/>
  <c r="F1466" i="31"/>
  <c r="E1466" i="31"/>
  <c r="D1466" i="31"/>
  <c r="C1466" i="31"/>
  <c r="B1466" i="31"/>
  <c r="O1466" i="31" s="1"/>
  <c r="A1466" i="31"/>
  <c r="N1465" i="31"/>
  <c r="M1465" i="31"/>
  <c r="L1465" i="31"/>
  <c r="K1465" i="31"/>
  <c r="J1465" i="31"/>
  <c r="I1465" i="31"/>
  <c r="H1465" i="31"/>
  <c r="G1465" i="31"/>
  <c r="F1465" i="31"/>
  <c r="E1465" i="31"/>
  <c r="D1465" i="31"/>
  <c r="C1465" i="31"/>
  <c r="B1465" i="31"/>
  <c r="O1465" i="31" s="1"/>
  <c r="A1465" i="31"/>
  <c r="N1464" i="31"/>
  <c r="M1464" i="31"/>
  <c r="L1464" i="31"/>
  <c r="K1464" i="31"/>
  <c r="J1464" i="31"/>
  <c r="I1464" i="31"/>
  <c r="H1464" i="31"/>
  <c r="G1464" i="31"/>
  <c r="F1464" i="31"/>
  <c r="E1464" i="31"/>
  <c r="D1464" i="31"/>
  <c r="C1464" i="31"/>
  <c r="B1464" i="31"/>
  <c r="O1464" i="31" s="1"/>
  <c r="A1464" i="31"/>
  <c r="O1463" i="31"/>
  <c r="N1463" i="31"/>
  <c r="M1463" i="31"/>
  <c r="L1463" i="31"/>
  <c r="K1463" i="31"/>
  <c r="J1463" i="31"/>
  <c r="I1463" i="31"/>
  <c r="H1463" i="31"/>
  <c r="G1463" i="31"/>
  <c r="F1463" i="31"/>
  <c r="E1463" i="31"/>
  <c r="D1463" i="31"/>
  <c r="C1463" i="31"/>
  <c r="B1463" i="31"/>
  <c r="A1463" i="31"/>
  <c r="N1462" i="31"/>
  <c r="M1462" i="31"/>
  <c r="L1462" i="31"/>
  <c r="K1462" i="31"/>
  <c r="J1462" i="31"/>
  <c r="I1462" i="31"/>
  <c r="H1462" i="31"/>
  <c r="G1462" i="31"/>
  <c r="F1462" i="31"/>
  <c r="E1462" i="31"/>
  <c r="D1462" i="31"/>
  <c r="C1462" i="31"/>
  <c r="B1462" i="31"/>
  <c r="O1462" i="31" s="1"/>
  <c r="A1462" i="31"/>
  <c r="N1461" i="31"/>
  <c r="M1461" i="31"/>
  <c r="L1461" i="31"/>
  <c r="K1461" i="31"/>
  <c r="J1461" i="31"/>
  <c r="I1461" i="31"/>
  <c r="H1461" i="31"/>
  <c r="G1461" i="31"/>
  <c r="F1461" i="31"/>
  <c r="E1461" i="31"/>
  <c r="D1461" i="31"/>
  <c r="C1461" i="31"/>
  <c r="B1461" i="31"/>
  <c r="O1461" i="31" s="1"/>
  <c r="A1461" i="31"/>
  <c r="N1460" i="31"/>
  <c r="M1460" i="31"/>
  <c r="L1460" i="31"/>
  <c r="K1460" i="31"/>
  <c r="J1460" i="31"/>
  <c r="I1460" i="31"/>
  <c r="H1460" i="31"/>
  <c r="G1460" i="31"/>
  <c r="F1460" i="31"/>
  <c r="E1460" i="31"/>
  <c r="D1460" i="31"/>
  <c r="C1460" i="31"/>
  <c r="B1460" i="31"/>
  <c r="O1460" i="31" s="1"/>
  <c r="A1460" i="31"/>
  <c r="O1459" i="31"/>
  <c r="N1459" i="31"/>
  <c r="M1459" i="31"/>
  <c r="L1459" i="31"/>
  <c r="K1459" i="31"/>
  <c r="J1459" i="31"/>
  <c r="I1459" i="31"/>
  <c r="H1459" i="31"/>
  <c r="G1459" i="31"/>
  <c r="F1459" i="31"/>
  <c r="E1459" i="31"/>
  <c r="D1459" i="31"/>
  <c r="C1459" i="31"/>
  <c r="B1459" i="31"/>
  <c r="A1459" i="31"/>
  <c r="N1458" i="31"/>
  <c r="M1458" i="31"/>
  <c r="L1458" i="31"/>
  <c r="K1458" i="31"/>
  <c r="J1458" i="31"/>
  <c r="I1458" i="31"/>
  <c r="H1458" i="31"/>
  <c r="G1458" i="31"/>
  <c r="F1458" i="31"/>
  <c r="E1458" i="31"/>
  <c r="D1458" i="31"/>
  <c r="C1458" i="31"/>
  <c r="B1458" i="31"/>
  <c r="O1458" i="31" s="1"/>
  <c r="A1458" i="31"/>
  <c r="N1457" i="31"/>
  <c r="M1457" i="31"/>
  <c r="L1457" i="31"/>
  <c r="K1457" i="31"/>
  <c r="J1457" i="31"/>
  <c r="I1457" i="31"/>
  <c r="H1457" i="31"/>
  <c r="G1457" i="31"/>
  <c r="F1457" i="31"/>
  <c r="E1457" i="31"/>
  <c r="D1457" i="31"/>
  <c r="C1457" i="31"/>
  <c r="B1457" i="31"/>
  <c r="O1457" i="31" s="1"/>
  <c r="A1457" i="31"/>
  <c r="N1456" i="31"/>
  <c r="M1456" i="31"/>
  <c r="L1456" i="31"/>
  <c r="K1456" i="31"/>
  <c r="J1456" i="31"/>
  <c r="I1456" i="31"/>
  <c r="H1456" i="31"/>
  <c r="G1456" i="31"/>
  <c r="F1456" i="31"/>
  <c r="E1456" i="31"/>
  <c r="D1456" i="31"/>
  <c r="C1456" i="31"/>
  <c r="B1456" i="31"/>
  <c r="O1456" i="31" s="1"/>
  <c r="A1456" i="31"/>
  <c r="O1455" i="31"/>
  <c r="N1455" i="31"/>
  <c r="M1455" i="31"/>
  <c r="L1455" i="31"/>
  <c r="K1455" i="31"/>
  <c r="J1455" i="31"/>
  <c r="I1455" i="31"/>
  <c r="H1455" i="31"/>
  <c r="G1455" i="31"/>
  <c r="F1455" i="31"/>
  <c r="E1455" i="31"/>
  <c r="D1455" i="31"/>
  <c r="C1455" i="31"/>
  <c r="B1455" i="31"/>
  <c r="A1455" i="31"/>
  <c r="N1454" i="31"/>
  <c r="M1454" i="31"/>
  <c r="L1454" i="31"/>
  <c r="K1454" i="31"/>
  <c r="J1454" i="31"/>
  <c r="I1454" i="31"/>
  <c r="H1454" i="31"/>
  <c r="G1454" i="31"/>
  <c r="F1454" i="31"/>
  <c r="E1454" i="31"/>
  <c r="D1454" i="31"/>
  <c r="C1454" i="31"/>
  <c r="B1454" i="31"/>
  <c r="O1454" i="31" s="1"/>
  <c r="A1454" i="31"/>
  <c r="N1453" i="31"/>
  <c r="M1453" i="31"/>
  <c r="L1453" i="31"/>
  <c r="K1453" i="31"/>
  <c r="J1453" i="31"/>
  <c r="I1453" i="31"/>
  <c r="H1453" i="31"/>
  <c r="G1453" i="31"/>
  <c r="F1453" i="31"/>
  <c r="E1453" i="31"/>
  <c r="D1453" i="31"/>
  <c r="C1453" i="31"/>
  <c r="B1453" i="31"/>
  <c r="O1453" i="31" s="1"/>
  <c r="A1453" i="31"/>
  <c r="N1452" i="31"/>
  <c r="M1452" i="31"/>
  <c r="L1452" i="31"/>
  <c r="K1452" i="31"/>
  <c r="J1452" i="31"/>
  <c r="I1452" i="31"/>
  <c r="H1452" i="31"/>
  <c r="G1452" i="31"/>
  <c r="F1452" i="31"/>
  <c r="E1452" i="31"/>
  <c r="D1452" i="31"/>
  <c r="C1452" i="31"/>
  <c r="B1452" i="31"/>
  <c r="O1452" i="31" s="1"/>
  <c r="A1452" i="31"/>
  <c r="O1451" i="31"/>
  <c r="N1451" i="31"/>
  <c r="M1451" i="31"/>
  <c r="L1451" i="31"/>
  <c r="K1451" i="31"/>
  <c r="J1451" i="31"/>
  <c r="I1451" i="31"/>
  <c r="H1451" i="31"/>
  <c r="G1451" i="31"/>
  <c r="F1451" i="31"/>
  <c r="E1451" i="31"/>
  <c r="D1451" i="31"/>
  <c r="C1451" i="31"/>
  <c r="B1451" i="31"/>
  <c r="A1451" i="31"/>
  <c r="N1450" i="31"/>
  <c r="M1450" i="31"/>
  <c r="L1450" i="31"/>
  <c r="K1450" i="31"/>
  <c r="J1450" i="31"/>
  <c r="I1450" i="31"/>
  <c r="H1450" i="31"/>
  <c r="G1450" i="31"/>
  <c r="F1450" i="31"/>
  <c r="E1450" i="31"/>
  <c r="D1450" i="31"/>
  <c r="C1450" i="31"/>
  <c r="B1450" i="31"/>
  <c r="O1450" i="31" s="1"/>
  <c r="A1450" i="31"/>
  <c r="N1449" i="31"/>
  <c r="M1449" i="31"/>
  <c r="L1449" i="31"/>
  <c r="K1449" i="31"/>
  <c r="J1449" i="31"/>
  <c r="I1449" i="31"/>
  <c r="H1449" i="31"/>
  <c r="G1449" i="31"/>
  <c r="F1449" i="31"/>
  <c r="E1449" i="31"/>
  <c r="D1449" i="31"/>
  <c r="C1449" i="31"/>
  <c r="B1449" i="31"/>
  <c r="O1449" i="31" s="1"/>
  <c r="A1449" i="31"/>
  <c r="N1448" i="31"/>
  <c r="M1448" i="31"/>
  <c r="L1448" i="31"/>
  <c r="K1448" i="31"/>
  <c r="J1448" i="31"/>
  <c r="I1448" i="31"/>
  <c r="H1448" i="31"/>
  <c r="G1448" i="31"/>
  <c r="F1448" i="31"/>
  <c r="E1448" i="31"/>
  <c r="D1448" i="31"/>
  <c r="C1448" i="31"/>
  <c r="B1448" i="31"/>
  <c r="O1448" i="31" s="1"/>
  <c r="A1448" i="31"/>
  <c r="O1447" i="31"/>
  <c r="N1447" i="31"/>
  <c r="M1447" i="31"/>
  <c r="L1447" i="31"/>
  <c r="K1447" i="31"/>
  <c r="J1447" i="31"/>
  <c r="I1447" i="31"/>
  <c r="H1447" i="31"/>
  <c r="G1447" i="31"/>
  <c r="F1447" i="31"/>
  <c r="E1447" i="31"/>
  <c r="D1447" i="31"/>
  <c r="C1447" i="31"/>
  <c r="B1447" i="31"/>
  <c r="A1447" i="31"/>
  <c r="N1446" i="31"/>
  <c r="M1446" i="31"/>
  <c r="L1446" i="31"/>
  <c r="K1446" i="31"/>
  <c r="J1446" i="31"/>
  <c r="I1446" i="31"/>
  <c r="H1446" i="31"/>
  <c r="G1446" i="31"/>
  <c r="F1446" i="31"/>
  <c r="E1446" i="31"/>
  <c r="D1446" i="31"/>
  <c r="C1446" i="31"/>
  <c r="B1446" i="31"/>
  <c r="O1446" i="31" s="1"/>
  <c r="A1446" i="31"/>
  <c r="N1445" i="31"/>
  <c r="M1445" i="31"/>
  <c r="L1445" i="31"/>
  <c r="K1445" i="31"/>
  <c r="J1445" i="31"/>
  <c r="I1445" i="31"/>
  <c r="H1445" i="31"/>
  <c r="G1445" i="31"/>
  <c r="F1445" i="31"/>
  <c r="E1445" i="31"/>
  <c r="D1445" i="31"/>
  <c r="C1445" i="31"/>
  <c r="B1445" i="31"/>
  <c r="O1445" i="31" s="1"/>
  <c r="A1445" i="31"/>
  <c r="N1444" i="31"/>
  <c r="M1444" i="31"/>
  <c r="L1444" i="31"/>
  <c r="K1444" i="31"/>
  <c r="J1444" i="31"/>
  <c r="I1444" i="31"/>
  <c r="H1444" i="31"/>
  <c r="G1444" i="31"/>
  <c r="F1444" i="31"/>
  <c r="E1444" i="31"/>
  <c r="D1444" i="31"/>
  <c r="C1444" i="31"/>
  <c r="B1444" i="31"/>
  <c r="O1444" i="31" s="1"/>
  <c r="A1444" i="31"/>
  <c r="O1443" i="31"/>
  <c r="N1443" i="31"/>
  <c r="M1443" i="31"/>
  <c r="L1443" i="31"/>
  <c r="K1443" i="31"/>
  <c r="J1443" i="31"/>
  <c r="I1443" i="31"/>
  <c r="H1443" i="31"/>
  <c r="G1443" i="31"/>
  <c r="F1443" i="31"/>
  <c r="E1443" i="31"/>
  <c r="D1443" i="31"/>
  <c r="C1443" i="31"/>
  <c r="B1443" i="31"/>
  <c r="A1443" i="31"/>
  <c r="N1442" i="31"/>
  <c r="M1442" i="31"/>
  <c r="L1442" i="31"/>
  <c r="K1442" i="31"/>
  <c r="J1442" i="31"/>
  <c r="I1442" i="31"/>
  <c r="H1442" i="31"/>
  <c r="G1442" i="31"/>
  <c r="F1442" i="31"/>
  <c r="E1442" i="31"/>
  <c r="D1442" i="31"/>
  <c r="C1442" i="31"/>
  <c r="B1442" i="31"/>
  <c r="O1442" i="31" s="1"/>
  <c r="A1442" i="31"/>
  <c r="N1441" i="31"/>
  <c r="M1441" i="31"/>
  <c r="L1441" i="31"/>
  <c r="K1441" i="31"/>
  <c r="J1441" i="31"/>
  <c r="I1441" i="31"/>
  <c r="H1441" i="31"/>
  <c r="G1441" i="31"/>
  <c r="F1441" i="31"/>
  <c r="E1441" i="31"/>
  <c r="D1441" i="31"/>
  <c r="C1441" i="31"/>
  <c r="B1441" i="31"/>
  <c r="O1441" i="31" s="1"/>
  <c r="A1441" i="31"/>
  <c r="N1440" i="31"/>
  <c r="M1440" i="31"/>
  <c r="L1440" i="31"/>
  <c r="K1440" i="31"/>
  <c r="J1440" i="31"/>
  <c r="I1440" i="31"/>
  <c r="H1440" i="31"/>
  <c r="G1440" i="31"/>
  <c r="F1440" i="31"/>
  <c r="E1440" i="31"/>
  <c r="D1440" i="31"/>
  <c r="C1440" i="31"/>
  <c r="B1440" i="31"/>
  <c r="O1440" i="31" s="1"/>
  <c r="A1440" i="31"/>
  <c r="O1439" i="31"/>
  <c r="N1439" i="31"/>
  <c r="M1439" i="31"/>
  <c r="L1439" i="31"/>
  <c r="K1439" i="31"/>
  <c r="J1439" i="31"/>
  <c r="I1439" i="31"/>
  <c r="H1439" i="31"/>
  <c r="G1439" i="31"/>
  <c r="F1439" i="31"/>
  <c r="E1439" i="31"/>
  <c r="D1439" i="31"/>
  <c r="C1439" i="31"/>
  <c r="B1439" i="31"/>
  <c r="A1439" i="31"/>
  <c r="N1438" i="31"/>
  <c r="M1438" i="31"/>
  <c r="L1438" i="31"/>
  <c r="K1438" i="31"/>
  <c r="J1438" i="31"/>
  <c r="I1438" i="31"/>
  <c r="H1438" i="31"/>
  <c r="G1438" i="31"/>
  <c r="F1438" i="31"/>
  <c r="E1438" i="31"/>
  <c r="D1438" i="31"/>
  <c r="C1438" i="31"/>
  <c r="B1438" i="31"/>
  <c r="O1438" i="31" s="1"/>
  <c r="A1438" i="31"/>
  <c r="N1437" i="31"/>
  <c r="M1437" i="31"/>
  <c r="L1437" i="31"/>
  <c r="K1437" i="31"/>
  <c r="J1437" i="31"/>
  <c r="I1437" i="31"/>
  <c r="H1437" i="31"/>
  <c r="G1437" i="31"/>
  <c r="F1437" i="31"/>
  <c r="E1437" i="31"/>
  <c r="D1437" i="31"/>
  <c r="C1437" i="31"/>
  <c r="B1437" i="31"/>
  <c r="O1437" i="31" s="1"/>
  <c r="A1437" i="31"/>
  <c r="N1436" i="31"/>
  <c r="M1436" i="31"/>
  <c r="L1436" i="31"/>
  <c r="K1436" i="31"/>
  <c r="J1436" i="31"/>
  <c r="I1436" i="31"/>
  <c r="H1436" i="31"/>
  <c r="G1436" i="31"/>
  <c r="F1436" i="31"/>
  <c r="E1436" i="31"/>
  <c r="D1436" i="31"/>
  <c r="C1436" i="31"/>
  <c r="B1436" i="31"/>
  <c r="O1436" i="31" s="1"/>
  <c r="A1436" i="31"/>
  <c r="O1435" i="31"/>
  <c r="N1435" i="31"/>
  <c r="M1435" i="31"/>
  <c r="L1435" i="31"/>
  <c r="K1435" i="31"/>
  <c r="J1435" i="31"/>
  <c r="I1435" i="31"/>
  <c r="H1435" i="31"/>
  <c r="G1435" i="31"/>
  <c r="F1435" i="31"/>
  <c r="E1435" i="31"/>
  <c r="D1435" i="31"/>
  <c r="C1435" i="31"/>
  <c r="B1435" i="31"/>
  <c r="A1435" i="31"/>
  <c r="N1434" i="31"/>
  <c r="M1434" i="31"/>
  <c r="L1434" i="31"/>
  <c r="K1434" i="31"/>
  <c r="J1434" i="31"/>
  <c r="I1434" i="31"/>
  <c r="H1434" i="31"/>
  <c r="G1434" i="31"/>
  <c r="F1434" i="31"/>
  <c r="E1434" i="31"/>
  <c r="D1434" i="31"/>
  <c r="C1434" i="31"/>
  <c r="B1434" i="31"/>
  <c r="O1434" i="31" s="1"/>
  <c r="A1434" i="31"/>
  <c r="N1433" i="31"/>
  <c r="M1433" i="31"/>
  <c r="L1433" i="31"/>
  <c r="K1433" i="31"/>
  <c r="J1433" i="31"/>
  <c r="I1433" i="31"/>
  <c r="H1433" i="31"/>
  <c r="G1433" i="31"/>
  <c r="F1433" i="31"/>
  <c r="E1433" i="31"/>
  <c r="D1433" i="31"/>
  <c r="C1433" i="31"/>
  <c r="B1433" i="31"/>
  <c r="O1433" i="31" s="1"/>
  <c r="A1433" i="31"/>
  <c r="N1432" i="31"/>
  <c r="M1432" i="31"/>
  <c r="L1432" i="31"/>
  <c r="K1432" i="31"/>
  <c r="J1432" i="31"/>
  <c r="I1432" i="31"/>
  <c r="H1432" i="31"/>
  <c r="G1432" i="31"/>
  <c r="F1432" i="31"/>
  <c r="E1432" i="31"/>
  <c r="D1432" i="31"/>
  <c r="C1432" i="31"/>
  <c r="B1432" i="31"/>
  <c r="O1432" i="31" s="1"/>
  <c r="A1432" i="31"/>
  <c r="O1431" i="31"/>
  <c r="N1431" i="31"/>
  <c r="M1431" i="31"/>
  <c r="L1431" i="31"/>
  <c r="K1431" i="31"/>
  <c r="J1431" i="31"/>
  <c r="I1431" i="31"/>
  <c r="H1431" i="31"/>
  <c r="G1431" i="31"/>
  <c r="F1431" i="31"/>
  <c r="E1431" i="31"/>
  <c r="D1431" i="31"/>
  <c r="C1431" i="31"/>
  <c r="B1431" i="31"/>
  <c r="A1431" i="31"/>
  <c r="N1430" i="31"/>
  <c r="M1430" i="31"/>
  <c r="L1430" i="31"/>
  <c r="K1430" i="31"/>
  <c r="J1430" i="31"/>
  <c r="I1430" i="31"/>
  <c r="H1430" i="31"/>
  <c r="G1430" i="31"/>
  <c r="F1430" i="31"/>
  <c r="E1430" i="31"/>
  <c r="D1430" i="31"/>
  <c r="C1430" i="31"/>
  <c r="B1430" i="31"/>
  <c r="O1430" i="31" s="1"/>
  <c r="A1430" i="31"/>
  <c r="N1429" i="31"/>
  <c r="M1429" i="31"/>
  <c r="L1429" i="31"/>
  <c r="K1429" i="31"/>
  <c r="J1429" i="31"/>
  <c r="I1429" i="31"/>
  <c r="H1429" i="31"/>
  <c r="G1429" i="31"/>
  <c r="F1429" i="31"/>
  <c r="E1429" i="31"/>
  <c r="D1429" i="31"/>
  <c r="C1429" i="31"/>
  <c r="B1429" i="31"/>
  <c r="O1429" i="31" s="1"/>
  <c r="A1429" i="31"/>
  <c r="N1428" i="31"/>
  <c r="M1428" i="31"/>
  <c r="L1428" i="31"/>
  <c r="K1428" i="31"/>
  <c r="J1428" i="31"/>
  <c r="I1428" i="31"/>
  <c r="H1428" i="31"/>
  <c r="G1428" i="31"/>
  <c r="F1428" i="31"/>
  <c r="E1428" i="31"/>
  <c r="D1428" i="31"/>
  <c r="C1428" i="31"/>
  <c r="B1428" i="31"/>
  <c r="O1428" i="31" s="1"/>
  <c r="A1428" i="31"/>
  <c r="O1427" i="31"/>
  <c r="N1427" i="31"/>
  <c r="M1427" i="31"/>
  <c r="L1427" i="31"/>
  <c r="K1427" i="31"/>
  <c r="J1427" i="31"/>
  <c r="I1427" i="31"/>
  <c r="H1427" i="31"/>
  <c r="G1427" i="31"/>
  <c r="F1427" i="31"/>
  <c r="E1427" i="31"/>
  <c r="D1427" i="31"/>
  <c r="C1427" i="31"/>
  <c r="B1427" i="31"/>
  <c r="A1427" i="31"/>
  <c r="N1426" i="31"/>
  <c r="M1426" i="31"/>
  <c r="L1426" i="31"/>
  <c r="K1426" i="31"/>
  <c r="J1426" i="31"/>
  <c r="I1426" i="31"/>
  <c r="H1426" i="31"/>
  <c r="G1426" i="31"/>
  <c r="F1426" i="31"/>
  <c r="E1426" i="31"/>
  <c r="D1426" i="31"/>
  <c r="C1426" i="31"/>
  <c r="B1426" i="31"/>
  <c r="O1426" i="31" s="1"/>
  <c r="A1426" i="31"/>
  <c r="N1425" i="31"/>
  <c r="M1425" i="31"/>
  <c r="L1425" i="31"/>
  <c r="K1425" i="31"/>
  <c r="J1425" i="31"/>
  <c r="I1425" i="31"/>
  <c r="H1425" i="31"/>
  <c r="G1425" i="31"/>
  <c r="F1425" i="31"/>
  <c r="E1425" i="31"/>
  <c r="D1425" i="31"/>
  <c r="C1425" i="31"/>
  <c r="B1425" i="31"/>
  <c r="O1425" i="31" s="1"/>
  <c r="A1425" i="31"/>
  <c r="N1424" i="31"/>
  <c r="M1424" i="31"/>
  <c r="L1424" i="31"/>
  <c r="K1424" i="31"/>
  <c r="J1424" i="31"/>
  <c r="I1424" i="31"/>
  <c r="H1424" i="31"/>
  <c r="G1424" i="31"/>
  <c r="F1424" i="31"/>
  <c r="E1424" i="31"/>
  <c r="D1424" i="31"/>
  <c r="C1424" i="31"/>
  <c r="B1424" i="31"/>
  <c r="O1424" i="31" s="1"/>
  <c r="A1424" i="31"/>
  <c r="O1423" i="31"/>
  <c r="N1423" i="31"/>
  <c r="M1423" i="31"/>
  <c r="L1423" i="31"/>
  <c r="K1423" i="31"/>
  <c r="J1423" i="31"/>
  <c r="I1423" i="31"/>
  <c r="H1423" i="31"/>
  <c r="G1423" i="31"/>
  <c r="F1423" i="31"/>
  <c r="E1423" i="31"/>
  <c r="D1423" i="31"/>
  <c r="C1423" i="31"/>
  <c r="B1423" i="31"/>
  <c r="A1423" i="31"/>
  <c r="N1422" i="31"/>
  <c r="M1422" i="31"/>
  <c r="L1422" i="31"/>
  <c r="K1422" i="31"/>
  <c r="J1422" i="31"/>
  <c r="I1422" i="31"/>
  <c r="H1422" i="31"/>
  <c r="G1422" i="31"/>
  <c r="F1422" i="31"/>
  <c r="E1422" i="31"/>
  <c r="D1422" i="31"/>
  <c r="C1422" i="31"/>
  <c r="B1422" i="31"/>
  <c r="O1422" i="31" s="1"/>
  <c r="A1422" i="31"/>
  <c r="N1421" i="31"/>
  <c r="M1421" i="31"/>
  <c r="L1421" i="31"/>
  <c r="K1421" i="31"/>
  <c r="J1421" i="31"/>
  <c r="I1421" i="31"/>
  <c r="H1421" i="31"/>
  <c r="G1421" i="31"/>
  <c r="F1421" i="31"/>
  <c r="E1421" i="31"/>
  <c r="D1421" i="31"/>
  <c r="C1421" i="31"/>
  <c r="B1421" i="31"/>
  <c r="O1421" i="31" s="1"/>
  <c r="A1421" i="31"/>
  <c r="N1420" i="31"/>
  <c r="M1420" i="31"/>
  <c r="L1420" i="31"/>
  <c r="K1420" i="31"/>
  <c r="J1420" i="31"/>
  <c r="I1420" i="31"/>
  <c r="H1420" i="31"/>
  <c r="G1420" i="31"/>
  <c r="F1420" i="31"/>
  <c r="E1420" i="31"/>
  <c r="D1420" i="31"/>
  <c r="C1420" i="31"/>
  <c r="B1420" i="31"/>
  <c r="O1420" i="31" s="1"/>
  <c r="A1420" i="31"/>
  <c r="O1419" i="31"/>
  <c r="N1419" i="31"/>
  <c r="M1419" i="31"/>
  <c r="L1419" i="31"/>
  <c r="K1419" i="31"/>
  <c r="J1419" i="31"/>
  <c r="I1419" i="31"/>
  <c r="H1419" i="31"/>
  <c r="G1419" i="31"/>
  <c r="F1419" i="31"/>
  <c r="E1419" i="31"/>
  <c r="D1419" i="31"/>
  <c r="C1419" i="31"/>
  <c r="B1419" i="31"/>
  <c r="A1419" i="31"/>
  <c r="N1418" i="31"/>
  <c r="M1418" i="31"/>
  <c r="L1418" i="31"/>
  <c r="K1418" i="31"/>
  <c r="J1418" i="31"/>
  <c r="I1418" i="31"/>
  <c r="H1418" i="31"/>
  <c r="G1418" i="31"/>
  <c r="F1418" i="31"/>
  <c r="E1418" i="31"/>
  <c r="D1418" i="31"/>
  <c r="C1418" i="31"/>
  <c r="B1418" i="31"/>
  <c r="O1418" i="31" s="1"/>
  <c r="A1418" i="31"/>
  <c r="N1417" i="31"/>
  <c r="M1417" i="31"/>
  <c r="L1417" i="31"/>
  <c r="K1417" i="31"/>
  <c r="J1417" i="31"/>
  <c r="I1417" i="31"/>
  <c r="H1417" i="31"/>
  <c r="G1417" i="31"/>
  <c r="F1417" i="31"/>
  <c r="E1417" i="31"/>
  <c r="D1417" i="31"/>
  <c r="C1417" i="31"/>
  <c r="B1417" i="31"/>
  <c r="O1417" i="31" s="1"/>
  <c r="A1417" i="31"/>
  <c r="N1416" i="31"/>
  <c r="M1416" i="31"/>
  <c r="L1416" i="31"/>
  <c r="K1416" i="31"/>
  <c r="J1416" i="31"/>
  <c r="I1416" i="31"/>
  <c r="H1416" i="31"/>
  <c r="G1416" i="31"/>
  <c r="F1416" i="31"/>
  <c r="E1416" i="31"/>
  <c r="D1416" i="31"/>
  <c r="C1416" i="31"/>
  <c r="B1416" i="31"/>
  <c r="O1416" i="31" s="1"/>
  <c r="A1416" i="31"/>
  <c r="O1415" i="31"/>
  <c r="N1415" i="31"/>
  <c r="M1415" i="31"/>
  <c r="L1415" i="31"/>
  <c r="K1415" i="31"/>
  <c r="J1415" i="31"/>
  <c r="I1415" i="31"/>
  <c r="H1415" i="31"/>
  <c r="G1415" i="31"/>
  <c r="F1415" i="31"/>
  <c r="E1415" i="31"/>
  <c r="D1415" i="31"/>
  <c r="C1415" i="31"/>
  <c r="B1415" i="31"/>
  <c r="A1415" i="31"/>
  <c r="N1414" i="31"/>
  <c r="M1414" i="31"/>
  <c r="L1414" i="31"/>
  <c r="K1414" i="31"/>
  <c r="J1414" i="31"/>
  <c r="I1414" i="31"/>
  <c r="H1414" i="31"/>
  <c r="G1414" i="31"/>
  <c r="F1414" i="31"/>
  <c r="E1414" i="31"/>
  <c r="D1414" i="31"/>
  <c r="C1414" i="31"/>
  <c r="B1414" i="31"/>
  <c r="O1414" i="31" s="1"/>
  <c r="A1414" i="31"/>
  <c r="N1413" i="31"/>
  <c r="M1413" i="31"/>
  <c r="L1413" i="31"/>
  <c r="K1413" i="31"/>
  <c r="J1413" i="31"/>
  <c r="I1413" i="31"/>
  <c r="H1413" i="31"/>
  <c r="G1413" i="31"/>
  <c r="F1413" i="31"/>
  <c r="E1413" i="31"/>
  <c r="D1413" i="31"/>
  <c r="C1413" i="31"/>
  <c r="B1413" i="31"/>
  <c r="O1413" i="31" s="1"/>
  <c r="A1413" i="31"/>
  <c r="N1412" i="31"/>
  <c r="M1412" i="31"/>
  <c r="L1412" i="31"/>
  <c r="K1412" i="31"/>
  <c r="J1412" i="31"/>
  <c r="I1412" i="31"/>
  <c r="H1412" i="31"/>
  <c r="G1412" i="31"/>
  <c r="F1412" i="31"/>
  <c r="E1412" i="31"/>
  <c r="D1412" i="31"/>
  <c r="C1412" i="31"/>
  <c r="B1412" i="31"/>
  <c r="O1412" i="31" s="1"/>
  <c r="A1412" i="31"/>
  <c r="O1411" i="31"/>
  <c r="N1411" i="31"/>
  <c r="M1411" i="31"/>
  <c r="L1411" i="31"/>
  <c r="K1411" i="31"/>
  <c r="J1411" i="31"/>
  <c r="I1411" i="31"/>
  <c r="H1411" i="31"/>
  <c r="G1411" i="31"/>
  <c r="F1411" i="31"/>
  <c r="E1411" i="31"/>
  <c r="D1411" i="31"/>
  <c r="C1411" i="31"/>
  <c r="B1411" i="31"/>
  <c r="A1411" i="31"/>
  <c r="N1410" i="31"/>
  <c r="M1410" i="31"/>
  <c r="L1410" i="31"/>
  <c r="K1410" i="31"/>
  <c r="J1410" i="31"/>
  <c r="I1410" i="31"/>
  <c r="H1410" i="31"/>
  <c r="G1410" i="31"/>
  <c r="F1410" i="31"/>
  <c r="E1410" i="31"/>
  <c r="D1410" i="31"/>
  <c r="C1410" i="31"/>
  <c r="B1410" i="31"/>
  <c r="O1410" i="31" s="1"/>
  <c r="A1410" i="31"/>
  <c r="N1409" i="31"/>
  <c r="M1409" i="31"/>
  <c r="L1409" i="31"/>
  <c r="K1409" i="31"/>
  <c r="J1409" i="31"/>
  <c r="I1409" i="31"/>
  <c r="H1409" i="31"/>
  <c r="G1409" i="31"/>
  <c r="F1409" i="31"/>
  <c r="E1409" i="31"/>
  <c r="D1409" i="31"/>
  <c r="C1409" i="31"/>
  <c r="B1409" i="31"/>
  <c r="O1409" i="31" s="1"/>
  <c r="A1409" i="31"/>
  <c r="N1408" i="31"/>
  <c r="M1408" i="31"/>
  <c r="L1408" i="31"/>
  <c r="K1408" i="31"/>
  <c r="J1408" i="31"/>
  <c r="I1408" i="31"/>
  <c r="H1408" i="31"/>
  <c r="G1408" i="31"/>
  <c r="F1408" i="31"/>
  <c r="E1408" i="31"/>
  <c r="D1408" i="31"/>
  <c r="C1408" i="31"/>
  <c r="B1408" i="31"/>
  <c r="O1408" i="31" s="1"/>
  <c r="A1408" i="31"/>
  <c r="O1407" i="31"/>
  <c r="N1407" i="31"/>
  <c r="M1407" i="31"/>
  <c r="L1407" i="31"/>
  <c r="K1407" i="31"/>
  <c r="J1407" i="31"/>
  <c r="I1407" i="31"/>
  <c r="H1407" i="31"/>
  <c r="G1407" i="31"/>
  <c r="F1407" i="31"/>
  <c r="E1407" i="31"/>
  <c r="D1407" i="31"/>
  <c r="C1407" i="31"/>
  <c r="B1407" i="31"/>
  <c r="A1407" i="31"/>
  <c r="N1406" i="31"/>
  <c r="M1406" i="31"/>
  <c r="L1406" i="31"/>
  <c r="K1406" i="31"/>
  <c r="J1406" i="31"/>
  <c r="I1406" i="31"/>
  <c r="H1406" i="31"/>
  <c r="G1406" i="31"/>
  <c r="F1406" i="31"/>
  <c r="E1406" i="31"/>
  <c r="D1406" i="31"/>
  <c r="C1406" i="31"/>
  <c r="B1406" i="31"/>
  <c r="O1406" i="31" s="1"/>
  <c r="A1406" i="31"/>
  <c r="N1405" i="31"/>
  <c r="M1405" i="31"/>
  <c r="L1405" i="31"/>
  <c r="K1405" i="31"/>
  <c r="J1405" i="31"/>
  <c r="I1405" i="31"/>
  <c r="H1405" i="31"/>
  <c r="G1405" i="31"/>
  <c r="F1405" i="31"/>
  <c r="E1405" i="31"/>
  <c r="D1405" i="31"/>
  <c r="C1405" i="31"/>
  <c r="B1405" i="31"/>
  <c r="O1405" i="31" s="1"/>
  <c r="A1405" i="31"/>
  <c r="N1404" i="31"/>
  <c r="M1404" i="31"/>
  <c r="L1404" i="31"/>
  <c r="K1404" i="31"/>
  <c r="J1404" i="31"/>
  <c r="I1404" i="31"/>
  <c r="H1404" i="31"/>
  <c r="G1404" i="31"/>
  <c r="F1404" i="31"/>
  <c r="E1404" i="31"/>
  <c r="D1404" i="31"/>
  <c r="C1404" i="31"/>
  <c r="B1404" i="31"/>
  <c r="O1404" i="31" s="1"/>
  <c r="A1404" i="31"/>
  <c r="O1403" i="31"/>
  <c r="N1403" i="31"/>
  <c r="M1403" i="31"/>
  <c r="L1403" i="31"/>
  <c r="K1403" i="31"/>
  <c r="J1403" i="31"/>
  <c r="I1403" i="31"/>
  <c r="H1403" i="31"/>
  <c r="G1403" i="31"/>
  <c r="F1403" i="31"/>
  <c r="E1403" i="31"/>
  <c r="D1403" i="31"/>
  <c r="C1403" i="31"/>
  <c r="B1403" i="31"/>
  <c r="A1403" i="31"/>
  <c r="N1402" i="31"/>
  <c r="M1402" i="31"/>
  <c r="L1402" i="31"/>
  <c r="K1402" i="31"/>
  <c r="J1402" i="31"/>
  <c r="I1402" i="31"/>
  <c r="H1402" i="31"/>
  <c r="G1402" i="31"/>
  <c r="F1402" i="31"/>
  <c r="E1402" i="31"/>
  <c r="D1402" i="31"/>
  <c r="C1402" i="31"/>
  <c r="B1402" i="31"/>
  <c r="O1402" i="31" s="1"/>
  <c r="A1402" i="31"/>
  <c r="N1401" i="31"/>
  <c r="M1401" i="31"/>
  <c r="L1401" i="31"/>
  <c r="K1401" i="31"/>
  <c r="J1401" i="31"/>
  <c r="I1401" i="31"/>
  <c r="H1401" i="31"/>
  <c r="G1401" i="31"/>
  <c r="F1401" i="31"/>
  <c r="E1401" i="31"/>
  <c r="D1401" i="31"/>
  <c r="C1401" i="31"/>
  <c r="B1401" i="31"/>
  <c r="O1401" i="31" s="1"/>
  <c r="A1401" i="31"/>
  <c r="N1400" i="31"/>
  <c r="M1400" i="31"/>
  <c r="L1400" i="31"/>
  <c r="K1400" i="31"/>
  <c r="J1400" i="31"/>
  <c r="I1400" i="31"/>
  <c r="H1400" i="31"/>
  <c r="G1400" i="31"/>
  <c r="F1400" i="31"/>
  <c r="E1400" i="31"/>
  <c r="D1400" i="31"/>
  <c r="C1400" i="31"/>
  <c r="B1400" i="31"/>
  <c r="O1400" i="31" s="1"/>
  <c r="A1400" i="31"/>
  <c r="O1399" i="31"/>
  <c r="N1399" i="31"/>
  <c r="M1399" i="31"/>
  <c r="L1399" i="31"/>
  <c r="K1399" i="31"/>
  <c r="J1399" i="31"/>
  <c r="I1399" i="31"/>
  <c r="H1399" i="31"/>
  <c r="G1399" i="31"/>
  <c r="F1399" i="31"/>
  <c r="E1399" i="31"/>
  <c r="D1399" i="31"/>
  <c r="C1399" i="31"/>
  <c r="B1399" i="31"/>
  <c r="A1399" i="31"/>
  <c r="N1398" i="31"/>
  <c r="M1398" i="31"/>
  <c r="L1398" i="31"/>
  <c r="K1398" i="31"/>
  <c r="J1398" i="31"/>
  <c r="I1398" i="31"/>
  <c r="H1398" i="31"/>
  <c r="G1398" i="31"/>
  <c r="F1398" i="31"/>
  <c r="E1398" i="31"/>
  <c r="D1398" i="31"/>
  <c r="C1398" i="31"/>
  <c r="B1398" i="31"/>
  <c r="O1398" i="31" s="1"/>
  <c r="A1398" i="31"/>
  <c r="N1397" i="31"/>
  <c r="M1397" i="31"/>
  <c r="L1397" i="31"/>
  <c r="K1397" i="31"/>
  <c r="J1397" i="31"/>
  <c r="I1397" i="31"/>
  <c r="H1397" i="31"/>
  <c r="G1397" i="31"/>
  <c r="F1397" i="31"/>
  <c r="E1397" i="31"/>
  <c r="D1397" i="31"/>
  <c r="C1397" i="31"/>
  <c r="B1397" i="31"/>
  <c r="O1397" i="31" s="1"/>
  <c r="A1397" i="31"/>
  <c r="N1396" i="31"/>
  <c r="M1396" i="31"/>
  <c r="L1396" i="31"/>
  <c r="K1396" i="31"/>
  <c r="J1396" i="31"/>
  <c r="I1396" i="31"/>
  <c r="H1396" i="31"/>
  <c r="G1396" i="31"/>
  <c r="F1396" i="31"/>
  <c r="E1396" i="31"/>
  <c r="D1396" i="31"/>
  <c r="C1396" i="31"/>
  <c r="B1396" i="31"/>
  <c r="O1396" i="31" s="1"/>
  <c r="A1396" i="31"/>
  <c r="O1395" i="31"/>
  <c r="N1395" i="31"/>
  <c r="M1395" i="31"/>
  <c r="L1395" i="31"/>
  <c r="K1395" i="31"/>
  <c r="J1395" i="31"/>
  <c r="I1395" i="31"/>
  <c r="H1395" i="31"/>
  <c r="G1395" i="31"/>
  <c r="F1395" i="31"/>
  <c r="E1395" i="31"/>
  <c r="D1395" i="31"/>
  <c r="C1395" i="31"/>
  <c r="B1395" i="31"/>
  <c r="A1395" i="31"/>
  <c r="N1394" i="31"/>
  <c r="M1394" i="31"/>
  <c r="L1394" i="31"/>
  <c r="K1394" i="31"/>
  <c r="J1394" i="31"/>
  <c r="I1394" i="31"/>
  <c r="H1394" i="31"/>
  <c r="G1394" i="31"/>
  <c r="F1394" i="31"/>
  <c r="E1394" i="31"/>
  <c r="D1394" i="31"/>
  <c r="C1394" i="31"/>
  <c r="B1394" i="31"/>
  <c r="O1394" i="31" s="1"/>
  <c r="A1394" i="31"/>
  <c r="N1393" i="31"/>
  <c r="M1393" i="31"/>
  <c r="L1393" i="31"/>
  <c r="K1393" i="31"/>
  <c r="J1393" i="31"/>
  <c r="I1393" i="31"/>
  <c r="H1393" i="31"/>
  <c r="G1393" i="31"/>
  <c r="F1393" i="31"/>
  <c r="E1393" i="31"/>
  <c r="D1393" i="31"/>
  <c r="C1393" i="31"/>
  <c r="B1393" i="31"/>
  <c r="O1393" i="31" s="1"/>
  <c r="A1393" i="31"/>
  <c r="N1392" i="31"/>
  <c r="M1392" i="31"/>
  <c r="L1392" i="31"/>
  <c r="K1392" i="31"/>
  <c r="J1392" i="31"/>
  <c r="I1392" i="31"/>
  <c r="H1392" i="31"/>
  <c r="G1392" i="31"/>
  <c r="F1392" i="31"/>
  <c r="E1392" i="31"/>
  <c r="D1392" i="31"/>
  <c r="C1392" i="31"/>
  <c r="B1392" i="31"/>
  <c r="O1392" i="31" s="1"/>
  <c r="A1392" i="31"/>
  <c r="O1391" i="31"/>
  <c r="N1391" i="31"/>
  <c r="M1391" i="31"/>
  <c r="L1391" i="31"/>
  <c r="K1391" i="31"/>
  <c r="J1391" i="31"/>
  <c r="I1391" i="31"/>
  <c r="H1391" i="31"/>
  <c r="G1391" i="31"/>
  <c r="F1391" i="31"/>
  <c r="E1391" i="31"/>
  <c r="D1391" i="31"/>
  <c r="C1391" i="31"/>
  <c r="B1391" i="31"/>
  <c r="A1391" i="31"/>
  <c r="N1390" i="31"/>
  <c r="M1390" i="31"/>
  <c r="L1390" i="31"/>
  <c r="K1390" i="31"/>
  <c r="J1390" i="31"/>
  <c r="I1390" i="31"/>
  <c r="H1390" i="31"/>
  <c r="G1390" i="31"/>
  <c r="F1390" i="31"/>
  <c r="E1390" i="31"/>
  <c r="D1390" i="31"/>
  <c r="C1390" i="31"/>
  <c r="B1390" i="31"/>
  <c r="O1390" i="31" s="1"/>
  <c r="A1390" i="31"/>
  <c r="N1389" i="31"/>
  <c r="M1389" i="31"/>
  <c r="L1389" i="31"/>
  <c r="K1389" i="31"/>
  <c r="J1389" i="31"/>
  <c r="I1389" i="31"/>
  <c r="H1389" i="31"/>
  <c r="G1389" i="31"/>
  <c r="F1389" i="31"/>
  <c r="E1389" i="31"/>
  <c r="D1389" i="31"/>
  <c r="C1389" i="31"/>
  <c r="B1389" i="31"/>
  <c r="O1389" i="31" s="1"/>
  <c r="A1389" i="31"/>
  <c r="N1388" i="31"/>
  <c r="M1388" i="31"/>
  <c r="L1388" i="31"/>
  <c r="K1388" i="31"/>
  <c r="J1388" i="31"/>
  <c r="I1388" i="31"/>
  <c r="H1388" i="31"/>
  <c r="G1388" i="31"/>
  <c r="F1388" i="31"/>
  <c r="E1388" i="31"/>
  <c r="D1388" i="31"/>
  <c r="C1388" i="31"/>
  <c r="B1388" i="31"/>
  <c r="O1388" i="31" s="1"/>
  <c r="A1388" i="31"/>
  <c r="O1387" i="31"/>
  <c r="N1387" i="31"/>
  <c r="M1387" i="31"/>
  <c r="L1387" i="31"/>
  <c r="K1387" i="31"/>
  <c r="J1387" i="31"/>
  <c r="I1387" i="31"/>
  <c r="H1387" i="31"/>
  <c r="G1387" i="31"/>
  <c r="F1387" i="31"/>
  <c r="E1387" i="31"/>
  <c r="D1387" i="31"/>
  <c r="C1387" i="31"/>
  <c r="B1387" i="31"/>
  <c r="A1387" i="31"/>
  <c r="N1386" i="31"/>
  <c r="M1386" i="31"/>
  <c r="L1386" i="31"/>
  <c r="K1386" i="31"/>
  <c r="J1386" i="31"/>
  <c r="I1386" i="31"/>
  <c r="H1386" i="31"/>
  <c r="G1386" i="31"/>
  <c r="F1386" i="31"/>
  <c r="E1386" i="31"/>
  <c r="D1386" i="31"/>
  <c r="C1386" i="31"/>
  <c r="B1386" i="31"/>
  <c r="O1386" i="31" s="1"/>
  <c r="A1386" i="31"/>
  <c r="N1385" i="31"/>
  <c r="M1385" i="31"/>
  <c r="L1385" i="31"/>
  <c r="K1385" i="31"/>
  <c r="J1385" i="31"/>
  <c r="I1385" i="31"/>
  <c r="H1385" i="31"/>
  <c r="G1385" i="31"/>
  <c r="F1385" i="31"/>
  <c r="E1385" i="31"/>
  <c r="D1385" i="31"/>
  <c r="C1385" i="31"/>
  <c r="B1385" i="31"/>
  <c r="O1385" i="31" s="1"/>
  <c r="A1385" i="31"/>
  <c r="N1384" i="31"/>
  <c r="M1384" i="31"/>
  <c r="L1384" i="31"/>
  <c r="K1384" i="31"/>
  <c r="J1384" i="31"/>
  <c r="I1384" i="31"/>
  <c r="H1384" i="31"/>
  <c r="G1384" i="31"/>
  <c r="F1384" i="31"/>
  <c r="E1384" i="31"/>
  <c r="D1384" i="31"/>
  <c r="C1384" i="31"/>
  <c r="B1384" i="31"/>
  <c r="O1384" i="31" s="1"/>
  <c r="A1384" i="31"/>
  <c r="O1383" i="31"/>
  <c r="N1383" i="31"/>
  <c r="M1383" i="31"/>
  <c r="L1383" i="31"/>
  <c r="K1383" i="31"/>
  <c r="J1383" i="31"/>
  <c r="I1383" i="31"/>
  <c r="H1383" i="31"/>
  <c r="G1383" i="31"/>
  <c r="F1383" i="31"/>
  <c r="E1383" i="31"/>
  <c r="D1383" i="31"/>
  <c r="C1383" i="31"/>
  <c r="B1383" i="31"/>
  <c r="A1383" i="31"/>
  <c r="N1382" i="31"/>
  <c r="M1382" i="31"/>
  <c r="L1382" i="31"/>
  <c r="K1382" i="31"/>
  <c r="J1382" i="31"/>
  <c r="I1382" i="31"/>
  <c r="H1382" i="31"/>
  <c r="G1382" i="31"/>
  <c r="F1382" i="31"/>
  <c r="E1382" i="31"/>
  <c r="D1382" i="31"/>
  <c r="C1382" i="31"/>
  <c r="B1382" i="31"/>
  <c r="O1382" i="31" s="1"/>
  <c r="A1382" i="31"/>
  <c r="N1381" i="31"/>
  <c r="M1381" i="31"/>
  <c r="L1381" i="31"/>
  <c r="K1381" i="31"/>
  <c r="J1381" i="31"/>
  <c r="I1381" i="31"/>
  <c r="H1381" i="31"/>
  <c r="G1381" i="31"/>
  <c r="F1381" i="31"/>
  <c r="E1381" i="31"/>
  <c r="D1381" i="31"/>
  <c r="C1381" i="31"/>
  <c r="B1381" i="31"/>
  <c r="O1381" i="31" s="1"/>
  <c r="A1381" i="31"/>
  <c r="N1380" i="31"/>
  <c r="M1380" i="31"/>
  <c r="L1380" i="31"/>
  <c r="K1380" i="31"/>
  <c r="J1380" i="31"/>
  <c r="I1380" i="31"/>
  <c r="H1380" i="31"/>
  <c r="G1380" i="31"/>
  <c r="F1380" i="31"/>
  <c r="E1380" i="31"/>
  <c r="D1380" i="31"/>
  <c r="C1380" i="31"/>
  <c r="B1380" i="31"/>
  <c r="O1380" i="31" s="1"/>
  <c r="A1380" i="31"/>
  <c r="O1379" i="31"/>
  <c r="N1379" i="31"/>
  <c r="M1379" i="31"/>
  <c r="L1379" i="31"/>
  <c r="K1379" i="31"/>
  <c r="J1379" i="31"/>
  <c r="I1379" i="31"/>
  <c r="H1379" i="31"/>
  <c r="G1379" i="31"/>
  <c r="F1379" i="31"/>
  <c r="E1379" i="31"/>
  <c r="D1379" i="31"/>
  <c r="C1379" i="31"/>
  <c r="B1379" i="31"/>
  <c r="A1379" i="31"/>
  <c r="N1378" i="31"/>
  <c r="M1378" i="31"/>
  <c r="L1378" i="31"/>
  <c r="K1378" i="31"/>
  <c r="J1378" i="31"/>
  <c r="I1378" i="31"/>
  <c r="H1378" i="31"/>
  <c r="G1378" i="31"/>
  <c r="F1378" i="31"/>
  <c r="E1378" i="31"/>
  <c r="D1378" i="31"/>
  <c r="C1378" i="31"/>
  <c r="B1378" i="31"/>
  <c r="O1378" i="31" s="1"/>
  <c r="A1378" i="31"/>
  <c r="N1377" i="31"/>
  <c r="M1377" i="31"/>
  <c r="L1377" i="31"/>
  <c r="K1377" i="31"/>
  <c r="J1377" i="31"/>
  <c r="I1377" i="31"/>
  <c r="H1377" i="31"/>
  <c r="G1377" i="31"/>
  <c r="F1377" i="31"/>
  <c r="E1377" i="31"/>
  <c r="D1377" i="31"/>
  <c r="C1377" i="31"/>
  <c r="B1377" i="31"/>
  <c r="O1377" i="31" s="1"/>
  <c r="A1377" i="31"/>
  <c r="N1376" i="31"/>
  <c r="M1376" i="31"/>
  <c r="L1376" i="31"/>
  <c r="K1376" i="31"/>
  <c r="J1376" i="31"/>
  <c r="I1376" i="31"/>
  <c r="H1376" i="31"/>
  <c r="G1376" i="31"/>
  <c r="F1376" i="31"/>
  <c r="E1376" i="31"/>
  <c r="D1376" i="31"/>
  <c r="C1376" i="31"/>
  <c r="B1376" i="31"/>
  <c r="O1376" i="31" s="1"/>
  <c r="A1376" i="31"/>
  <c r="O1375" i="31"/>
  <c r="N1375" i="31"/>
  <c r="M1375" i="31"/>
  <c r="L1375" i="31"/>
  <c r="K1375" i="31"/>
  <c r="J1375" i="31"/>
  <c r="I1375" i="31"/>
  <c r="H1375" i="31"/>
  <c r="G1375" i="31"/>
  <c r="F1375" i="31"/>
  <c r="E1375" i="31"/>
  <c r="D1375" i="31"/>
  <c r="C1375" i="31"/>
  <c r="B1375" i="31"/>
  <c r="A1375" i="31"/>
  <c r="N1374" i="31"/>
  <c r="M1374" i="31"/>
  <c r="L1374" i="31"/>
  <c r="K1374" i="31"/>
  <c r="J1374" i="31"/>
  <c r="I1374" i="31"/>
  <c r="H1374" i="31"/>
  <c r="G1374" i="31"/>
  <c r="F1374" i="31"/>
  <c r="E1374" i="31"/>
  <c r="D1374" i="31"/>
  <c r="C1374" i="31"/>
  <c r="B1374" i="31"/>
  <c r="O1374" i="31" s="1"/>
  <c r="A1374" i="31"/>
  <c r="N1373" i="31"/>
  <c r="M1373" i="31"/>
  <c r="L1373" i="31"/>
  <c r="K1373" i="31"/>
  <c r="J1373" i="31"/>
  <c r="I1373" i="31"/>
  <c r="H1373" i="31"/>
  <c r="G1373" i="31"/>
  <c r="F1373" i="31"/>
  <c r="E1373" i="31"/>
  <c r="D1373" i="31"/>
  <c r="C1373" i="31"/>
  <c r="B1373" i="31"/>
  <c r="O1373" i="31" s="1"/>
  <c r="A1373" i="31"/>
  <c r="N1372" i="31"/>
  <c r="M1372" i="31"/>
  <c r="L1372" i="31"/>
  <c r="K1372" i="31"/>
  <c r="J1372" i="31"/>
  <c r="I1372" i="31"/>
  <c r="H1372" i="31"/>
  <c r="G1372" i="31"/>
  <c r="F1372" i="31"/>
  <c r="E1372" i="31"/>
  <c r="D1372" i="31"/>
  <c r="C1372" i="31"/>
  <c r="B1372" i="31"/>
  <c r="O1372" i="31" s="1"/>
  <c r="A1372" i="31"/>
  <c r="O1371" i="31"/>
  <c r="N1371" i="31"/>
  <c r="M1371" i="31"/>
  <c r="L1371" i="31"/>
  <c r="K1371" i="31"/>
  <c r="J1371" i="31"/>
  <c r="I1371" i="31"/>
  <c r="H1371" i="31"/>
  <c r="G1371" i="31"/>
  <c r="F1371" i="31"/>
  <c r="E1371" i="31"/>
  <c r="D1371" i="31"/>
  <c r="C1371" i="31"/>
  <c r="B1371" i="31"/>
  <c r="A1371" i="31"/>
  <c r="N1370" i="31"/>
  <c r="M1370" i="31"/>
  <c r="L1370" i="31"/>
  <c r="K1370" i="31"/>
  <c r="J1370" i="31"/>
  <c r="I1370" i="31"/>
  <c r="H1370" i="31"/>
  <c r="G1370" i="31"/>
  <c r="F1370" i="31"/>
  <c r="E1370" i="31"/>
  <c r="D1370" i="31"/>
  <c r="C1370" i="31"/>
  <c r="B1370" i="31"/>
  <c r="O1370" i="31" s="1"/>
  <c r="A1370" i="31"/>
  <c r="N1369" i="31"/>
  <c r="M1369" i="31"/>
  <c r="L1369" i="31"/>
  <c r="K1369" i="31"/>
  <c r="J1369" i="31"/>
  <c r="I1369" i="31"/>
  <c r="H1369" i="31"/>
  <c r="G1369" i="31"/>
  <c r="F1369" i="31"/>
  <c r="E1369" i="31"/>
  <c r="D1369" i="31"/>
  <c r="C1369" i="31"/>
  <c r="B1369" i="31"/>
  <c r="O1369" i="31" s="1"/>
  <c r="A1369" i="31"/>
  <c r="N1368" i="31"/>
  <c r="M1368" i="31"/>
  <c r="L1368" i="31"/>
  <c r="K1368" i="31"/>
  <c r="J1368" i="31"/>
  <c r="I1368" i="31"/>
  <c r="H1368" i="31"/>
  <c r="G1368" i="31"/>
  <c r="F1368" i="31"/>
  <c r="E1368" i="31"/>
  <c r="D1368" i="31"/>
  <c r="C1368" i="31"/>
  <c r="B1368" i="31"/>
  <c r="O1368" i="31" s="1"/>
  <c r="A1368" i="31"/>
  <c r="O1367" i="31"/>
  <c r="N1367" i="31"/>
  <c r="M1367" i="31"/>
  <c r="L1367" i="31"/>
  <c r="K1367" i="31"/>
  <c r="J1367" i="31"/>
  <c r="I1367" i="31"/>
  <c r="H1367" i="31"/>
  <c r="G1367" i="31"/>
  <c r="F1367" i="31"/>
  <c r="E1367" i="31"/>
  <c r="D1367" i="31"/>
  <c r="C1367" i="31"/>
  <c r="B1367" i="31"/>
  <c r="A1367" i="31"/>
  <c r="N1366" i="31"/>
  <c r="M1366" i="31"/>
  <c r="L1366" i="31"/>
  <c r="K1366" i="31"/>
  <c r="J1366" i="31"/>
  <c r="I1366" i="31"/>
  <c r="H1366" i="31"/>
  <c r="G1366" i="31"/>
  <c r="F1366" i="31"/>
  <c r="E1366" i="31"/>
  <c r="D1366" i="31"/>
  <c r="C1366" i="31"/>
  <c r="B1366" i="31"/>
  <c r="O1366" i="31" s="1"/>
  <c r="A1366" i="31"/>
  <c r="N1365" i="31"/>
  <c r="M1365" i="31"/>
  <c r="L1365" i="31"/>
  <c r="K1365" i="31"/>
  <c r="J1365" i="31"/>
  <c r="I1365" i="31"/>
  <c r="H1365" i="31"/>
  <c r="G1365" i="31"/>
  <c r="F1365" i="31"/>
  <c r="E1365" i="31"/>
  <c r="D1365" i="31"/>
  <c r="C1365" i="31"/>
  <c r="B1365" i="31"/>
  <c r="O1365" i="31" s="1"/>
  <c r="A1365" i="31"/>
  <c r="N1364" i="31"/>
  <c r="M1364" i="31"/>
  <c r="L1364" i="31"/>
  <c r="K1364" i="31"/>
  <c r="J1364" i="31"/>
  <c r="I1364" i="31"/>
  <c r="H1364" i="31"/>
  <c r="G1364" i="31"/>
  <c r="F1364" i="31"/>
  <c r="E1364" i="31"/>
  <c r="D1364" i="31"/>
  <c r="C1364" i="31"/>
  <c r="B1364" i="31"/>
  <c r="O1364" i="31" s="1"/>
  <c r="A1364" i="31"/>
  <c r="O1363" i="31"/>
  <c r="N1363" i="31"/>
  <c r="M1363" i="31"/>
  <c r="L1363" i="31"/>
  <c r="K1363" i="31"/>
  <c r="J1363" i="31"/>
  <c r="I1363" i="31"/>
  <c r="H1363" i="31"/>
  <c r="G1363" i="31"/>
  <c r="F1363" i="31"/>
  <c r="E1363" i="31"/>
  <c r="D1363" i="31"/>
  <c r="C1363" i="31"/>
  <c r="B1363" i="31"/>
  <c r="A1363" i="31"/>
  <c r="N1362" i="31"/>
  <c r="M1362" i="31"/>
  <c r="L1362" i="31"/>
  <c r="K1362" i="31"/>
  <c r="J1362" i="31"/>
  <c r="I1362" i="31"/>
  <c r="H1362" i="31"/>
  <c r="G1362" i="31"/>
  <c r="F1362" i="31"/>
  <c r="E1362" i="31"/>
  <c r="D1362" i="31"/>
  <c r="C1362" i="31"/>
  <c r="B1362" i="31"/>
  <c r="O1362" i="31" s="1"/>
  <c r="A1362" i="31"/>
  <c r="N1361" i="31"/>
  <c r="M1361" i="31"/>
  <c r="L1361" i="31"/>
  <c r="K1361" i="31"/>
  <c r="J1361" i="31"/>
  <c r="I1361" i="31"/>
  <c r="H1361" i="31"/>
  <c r="G1361" i="31"/>
  <c r="F1361" i="31"/>
  <c r="E1361" i="31"/>
  <c r="D1361" i="31"/>
  <c r="C1361" i="31"/>
  <c r="B1361" i="31"/>
  <c r="O1361" i="31" s="1"/>
  <c r="A1361" i="31"/>
  <c r="N1360" i="31"/>
  <c r="M1360" i="31"/>
  <c r="L1360" i="31"/>
  <c r="K1360" i="31"/>
  <c r="J1360" i="31"/>
  <c r="I1360" i="31"/>
  <c r="H1360" i="31"/>
  <c r="G1360" i="31"/>
  <c r="F1360" i="31"/>
  <c r="E1360" i="31"/>
  <c r="D1360" i="31"/>
  <c r="C1360" i="31"/>
  <c r="B1360" i="31"/>
  <c r="O1360" i="31" s="1"/>
  <c r="A1360" i="31"/>
  <c r="O1359" i="31"/>
  <c r="N1359" i="31"/>
  <c r="M1359" i="31"/>
  <c r="L1359" i="31"/>
  <c r="K1359" i="31"/>
  <c r="J1359" i="31"/>
  <c r="I1359" i="31"/>
  <c r="H1359" i="31"/>
  <c r="G1359" i="31"/>
  <c r="F1359" i="31"/>
  <c r="E1359" i="31"/>
  <c r="D1359" i="31"/>
  <c r="C1359" i="31"/>
  <c r="B1359" i="31"/>
  <c r="A1359" i="31"/>
  <c r="N1358" i="31"/>
  <c r="M1358" i="31"/>
  <c r="L1358" i="31"/>
  <c r="K1358" i="31"/>
  <c r="J1358" i="31"/>
  <c r="I1358" i="31"/>
  <c r="H1358" i="31"/>
  <c r="G1358" i="31"/>
  <c r="F1358" i="31"/>
  <c r="E1358" i="31"/>
  <c r="D1358" i="31"/>
  <c r="C1358" i="31"/>
  <c r="B1358" i="31"/>
  <c r="O1358" i="31" s="1"/>
  <c r="A1358" i="31"/>
  <c r="N1357" i="31"/>
  <c r="M1357" i="31"/>
  <c r="L1357" i="31"/>
  <c r="K1357" i="31"/>
  <c r="J1357" i="31"/>
  <c r="I1357" i="31"/>
  <c r="H1357" i="31"/>
  <c r="G1357" i="31"/>
  <c r="F1357" i="31"/>
  <c r="E1357" i="31"/>
  <c r="D1357" i="31"/>
  <c r="C1357" i="31"/>
  <c r="B1357" i="31"/>
  <c r="O1357" i="31" s="1"/>
  <c r="A1357" i="31"/>
  <c r="N1356" i="31"/>
  <c r="M1356" i="31"/>
  <c r="L1356" i="31"/>
  <c r="K1356" i="31"/>
  <c r="J1356" i="31"/>
  <c r="I1356" i="31"/>
  <c r="H1356" i="31"/>
  <c r="G1356" i="31"/>
  <c r="F1356" i="31"/>
  <c r="E1356" i="31"/>
  <c r="D1356" i="31"/>
  <c r="C1356" i="31"/>
  <c r="B1356" i="31"/>
  <c r="O1356" i="31" s="1"/>
  <c r="A1356" i="31"/>
  <c r="O1355" i="31"/>
  <c r="N1355" i="31"/>
  <c r="M1355" i="31"/>
  <c r="L1355" i="31"/>
  <c r="K1355" i="31"/>
  <c r="J1355" i="31"/>
  <c r="I1355" i="31"/>
  <c r="H1355" i="31"/>
  <c r="G1355" i="31"/>
  <c r="F1355" i="31"/>
  <c r="E1355" i="31"/>
  <c r="D1355" i="31"/>
  <c r="C1355" i="31"/>
  <c r="B1355" i="31"/>
  <c r="A1355" i="31"/>
  <c r="N1354" i="31"/>
  <c r="M1354" i="31"/>
  <c r="L1354" i="31"/>
  <c r="K1354" i="31"/>
  <c r="J1354" i="31"/>
  <c r="I1354" i="31"/>
  <c r="H1354" i="31"/>
  <c r="G1354" i="31"/>
  <c r="F1354" i="31"/>
  <c r="E1354" i="31"/>
  <c r="D1354" i="31"/>
  <c r="C1354" i="31"/>
  <c r="B1354" i="31"/>
  <c r="O1354" i="31" s="1"/>
  <c r="A1354" i="31"/>
  <c r="N1353" i="31"/>
  <c r="M1353" i="31"/>
  <c r="L1353" i="31"/>
  <c r="K1353" i="31"/>
  <c r="J1353" i="31"/>
  <c r="I1353" i="31"/>
  <c r="H1353" i="31"/>
  <c r="G1353" i="31"/>
  <c r="F1353" i="31"/>
  <c r="E1353" i="31"/>
  <c r="D1353" i="31"/>
  <c r="C1353" i="31"/>
  <c r="B1353" i="31"/>
  <c r="O1353" i="31" s="1"/>
  <c r="A1353" i="31"/>
  <c r="N1352" i="31"/>
  <c r="M1352" i="31"/>
  <c r="L1352" i="31"/>
  <c r="K1352" i="31"/>
  <c r="J1352" i="31"/>
  <c r="I1352" i="31"/>
  <c r="H1352" i="31"/>
  <c r="G1352" i="31"/>
  <c r="F1352" i="31"/>
  <c r="E1352" i="31"/>
  <c r="D1352" i="31"/>
  <c r="C1352" i="31"/>
  <c r="B1352" i="31"/>
  <c r="O1352" i="31" s="1"/>
  <c r="A1352" i="31"/>
  <c r="O1351" i="31"/>
  <c r="N1351" i="31"/>
  <c r="M1351" i="31"/>
  <c r="L1351" i="31"/>
  <c r="K1351" i="31"/>
  <c r="J1351" i="31"/>
  <c r="I1351" i="31"/>
  <c r="H1351" i="31"/>
  <c r="G1351" i="31"/>
  <c r="F1351" i="31"/>
  <c r="E1351" i="31"/>
  <c r="D1351" i="31"/>
  <c r="C1351" i="31"/>
  <c r="B1351" i="31"/>
  <c r="A1351" i="31"/>
  <c r="N1350" i="31"/>
  <c r="M1350" i="31"/>
  <c r="L1350" i="31"/>
  <c r="K1350" i="31"/>
  <c r="J1350" i="31"/>
  <c r="I1350" i="31"/>
  <c r="H1350" i="31"/>
  <c r="G1350" i="31"/>
  <c r="F1350" i="31"/>
  <c r="E1350" i="31"/>
  <c r="D1350" i="31"/>
  <c r="C1350" i="31"/>
  <c r="B1350" i="31"/>
  <c r="O1350" i="31" s="1"/>
  <c r="A1350" i="31"/>
  <c r="N1349" i="31"/>
  <c r="M1349" i="31"/>
  <c r="L1349" i="31"/>
  <c r="K1349" i="31"/>
  <c r="J1349" i="31"/>
  <c r="I1349" i="31"/>
  <c r="H1349" i="31"/>
  <c r="G1349" i="31"/>
  <c r="F1349" i="31"/>
  <c r="E1349" i="31"/>
  <c r="D1349" i="31"/>
  <c r="C1349" i="31"/>
  <c r="B1349" i="31"/>
  <c r="O1349" i="31" s="1"/>
  <c r="A1349" i="31"/>
  <c r="N1348" i="31"/>
  <c r="M1348" i="31"/>
  <c r="L1348" i="31"/>
  <c r="K1348" i="31"/>
  <c r="J1348" i="31"/>
  <c r="I1348" i="31"/>
  <c r="H1348" i="31"/>
  <c r="G1348" i="31"/>
  <c r="F1348" i="31"/>
  <c r="E1348" i="31"/>
  <c r="D1348" i="31"/>
  <c r="C1348" i="31"/>
  <c r="B1348" i="31"/>
  <c r="O1348" i="31" s="1"/>
  <c r="A1348" i="31"/>
  <c r="O1347" i="31"/>
  <c r="N1347" i="31"/>
  <c r="M1347" i="31"/>
  <c r="L1347" i="31"/>
  <c r="K1347" i="31"/>
  <c r="J1347" i="31"/>
  <c r="I1347" i="31"/>
  <c r="H1347" i="31"/>
  <c r="G1347" i="31"/>
  <c r="F1347" i="31"/>
  <c r="E1347" i="31"/>
  <c r="D1347" i="31"/>
  <c r="C1347" i="31"/>
  <c r="B1347" i="31"/>
  <c r="A1347" i="31"/>
  <c r="N1346" i="31"/>
  <c r="M1346" i="31"/>
  <c r="L1346" i="31"/>
  <c r="K1346" i="31"/>
  <c r="J1346" i="31"/>
  <c r="I1346" i="31"/>
  <c r="H1346" i="31"/>
  <c r="G1346" i="31"/>
  <c r="F1346" i="31"/>
  <c r="E1346" i="31"/>
  <c r="D1346" i="31"/>
  <c r="C1346" i="31"/>
  <c r="B1346" i="31"/>
  <c r="O1346" i="31" s="1"/>
  <c r="A1346" i="31"/>
  <c r="N1345" i="31"/>
  <c r="M1345" i="31"/>
  <c r="L1345" i="31"/>
  <c r="K1345" i="31"/>
  <c r="J1345" i="31"/>
  <c r="I1345" i="31"/>
  <c r="H1345" i="31"/>
  <c r="G1345" i="31"/>
  <c r="F1345" i="31"/>
  <c r="E1345" i="31"/>
  <c r="D1345" i="31"/>
  <c r="C1345" i="31"/>
  <c r="B1345" i="31"/>
  <c r="O1345" i="31" s="1"/>
  <c r="A1345" i="31"/>
  <c r="N1344" i="31"/>
  <c r="M1344" i="31"/>
  <c r="L1344" i="31"/>
  <c r="K1344" i="31"/>
  <c r="J1344" i="31"/>
  <c r="I1344" i="31"/>
  <c r="H1344" i="31"/>
  <c r="G1344" i="31"/>
  <c r="F1344" i="31"/>
  <c r="E1344" i="31"/>
  <c r="D1344" i="31"/>
  <c r="C1344" i="31"/>
  <c r="B1344" i="31"/>
  <c r="O1344" i="31" s="1"/>
  <c r="A1344" i="31"/>
  <c r="O1343" i="31"/>
  <c r="N1343" i="31"/>
  <c r="M1343" i="31"/>
  <c r="L1343" i="31"/>
  <c r="K1343" i="31"/>
  <c r="J1343" i="31"/>
  <c r="I1343" i="31"/>
  <c r="H1343" i="31"/>
  <c r="G1343" i="31"/>
  <c r="F1343" i="31"/>
  <c r="E1343" i="31"/>
  <c r="D1343" i="31"/>
  <c r="C1343" i="31"/>
  <c r="B1343" i="31"/>
  <c r="A1343" i="31"/>
  <c r="N1342" i="31"/>
  <c r="M1342" i="31"/>
  <c r="L1342" i="31"/>
  <c r="K1342" i="31"/>
  <c r="J1342" i="31"/>
  <c r="I1342" i="31"/>
  <c r="H1342" i="31"/>
  <c r="G1342" i="31"/>
  <c r="F1342" i="31"/>
  <c r="E1342" i="31"/>
  <c r="D1342" i="31"/>
  <c r="C1342" i="31"/>
  <c r="B1342" i="31"/>
  <c r="O1342" i="31" s="1"/>
  <c r="A1342" i="31"/>
  <c r="N1341" i="31"/>
  <c r="M1341" i="31"/>
  <c r="L1341" i="31"/>
  <c r="K1341" i="31"/>
  <c r="J1341" i="31"/>
  <c r="I1341" i="31"/>
  <c r="H1341" i="31"/>
  <c r="G1341" i="31"/>
  <c r="F1341" i="31"/>
  <c r="E1341" i="31"/>
  <c r="D1341" i="31"/>
  <c r="C1341" i="31"/>
  <c r="B1341" i="31"/>
  <c r="O1341" i="31" s="1"/>
  <c r="A1341" i="31"/>
  <c r="N1340" i="31"/>
  <c r="M1340" i="31"/>
  <c r="L1340" i="31"/>
  <c r="K1340" i="31"/>
  <c r="J1340" i="31"/>
  <c r="I1340" i="31"/>
  <c r="H1340" i="31"/>
  <c r="G1340" i="31"/>
  <c r="F1340" i="31"/>
  <c r="E1340" i="31"/>
  <c r="D1340" i="31"/>
  <c r="C1340" i="31"/>
  <c r="B1340" i="31"/>
  <c r="O1340" i="31" s="1"/>
  <c r="A1340" i="31"/>
  <c r="O1339" i="31"/>
  <c r="N1339" i="31"/>
  <c r="M1339" i="31"/>
  <c r="L1339" i="31"/>
  <c r="K1339" i="31"/>
  <c r="J1339" i="31"/>
  <c r="I1339" i="31"/>
  <c r="H1339" i="31"/>
  <c r="G1339" i="31"/>
  <c r="F1339" i="31"/>
  <c r="E1339" i="31"/>
  <c r="D1339" i="31"/>
  <c r="C1339" i="31"/>
  <c r="B1339" i="31"/>
  <c r="A1339" i="31"/>
  <c r="N1338" i="31"/>
  <c r="M1338" i="31"/>
  <c r="L1338" i="31"/>
  <c r="K1338" i="31"/>
  <c r="J1338" i="31"/>
  <c r="I1338" i="31"/>
  <c r="H1338" i="31"/>
  <c r="G1338" i="31"/>
  <c r="F1338" i="31"/>
  <c r="E1338" i="31"/>
  <c r="D1338" i="31"/>
  <c r="C1338" i="31"/>
  <c r="B1338" i="31"/>
  <c r="O1338" i="31" s="1"/>
  <c r="A1338" i="31"/>
  <c r="N1337" i="31"/>
  <c r="M1337" i="31"/>
  <c r="L1337" i="31"/>
  <c r="K1337" i="31"/>
  <c r="J1337" i="31"/>
  <c r="I1337" i="31"/>
  <c r="H1337" i="31"/>
  <c r="G1337" i="31"/>
  <c r="F1337" i="31"/>
  <c r="E1337" i="31"/>
  <c r="D1337" i="31"/>
  <c r="C1337" i="31"/>
  <c r="B1337" i="31"/>
  <c r="O1337" i="31" s="1"/>
  <c r="A1337" i="31"/>
  <c r="N1336" i="31"/>
  <c r="M1336" i="31"/>
  <c r="L1336" i="31"/>
  <c r="K1336" i="31"/>
  <c r="J1336" i="31"/>
  <c r="I1336" i="31"/>
  <c r="H1336" i="31"/>
  <c r="G1336" i="31"/>
  <c r="F1336" i="31"/>
  <c r="E1336" i="31"/>
  <c r="D1336" i="31"/>
  <c r="C1336" i="31"/>
  <c r="B1336" i="31"/>
  <c r="O1336" i="31" s="1"/>
  <c r="A1336" i="31"/>
  <c r="O1335" i="31"/>
  <c r="N1335" i="31"/>
  <c r="M1335" i="31"/>
  <c r="L1335" i="31"/>
  <c r="K1335" i="31"/>
  <c r="J1335" i="31"/>
  <c r="I1335" i="31"/>
  <c r="H1335" i="31"/>
  <c r="G1335" i="31"/>
  <c r="F1335" i="31"/>
  <c r="E1335" i="31"/>
  <c r="D1335" i="31"/>
  <c r="C1335" i="31"/>
  <c r="B1335" i="31"/>
  <c r="A1335" i="31"/>
  <c r="N1334" i="31"/>
  <c r="M1334" i="31"/>
  <c r="L1334" i="31"/>
  <c r="K1334" i="31"/>
  <c r="J1334" i="31"/>
  <c r="I1334" i="31"/>
  <c r="H1334" i="31"/>
  <c r="G1334" i="31"/>
  <c r="F1334" i="31"/>
  <c r="E1334" i="31"/>
  <c r="D1334" i="31"/>
  <c r="C1334" i="31"/>
  <c r="B1334" i="31"/>
  <c r="O1334" i="31" s="1"/>
  <c r="A1334" i="31"/>
  <c r="N1333" i="31"/>
  <c r="M1333" i="31"/>
  <c r="L1333" i="31"/>
  <c r="K1333" i="31"/>
  <c r="J1333" i="31"/>
  <c r="I1333" i="31"/>
  <c r="H1333" i="31"/>
  <c r="G1333" i="31"/>
  <c r="F1333" i="31"/>
  <c r="E1333" i="31"/>
  <c r="D1333" i="31"/>
  <c r="C1333" i="31"/>
  <c r="B1333" i="31"/>
  <c r="O1333" i="31" s="1"/>
  <c r="A1333" i="31"/>
  <c r="N1332" i="31"/>
  <c r="M1332" i="31"/>
  <c r="L1332" i="31"/>
  <c r="K1332" i="31"/>
  <c r="J1332" i="31"/>
  <c r="I1332" i="31"/>
  <c r="H1332" i="31"/>
  <c r="G1332" i="31"/>
  <c r="F1332" i="31"/>
  <c r="E1332" i="31"/>
  <c r="D1332" i="31"/>
  <c r="C1332" i="31"/>
  <c r="B1332" i="31"/>
  <c r="O1332" i="31" s="1"/>
  <c r="A1332" i="31"/>
  <c r="O1331" i="31"/>
  <c r="N1331" i="31"/>
  <c r="M1331" i="31"/>
  <c r="L1331" i="31"/>
  <c r="K1331" i="31"/>
  <c r="J1331" i="31"/>
  <c r="I1331" i="31"/>
  <c r="H1331" i="31"/>
  <c r="G1331" i="31"/>
  <c r="F1331" i="31"/>
  <c r="E1331" i="31"/>
  <c r="D1331" i="31"/>
  <c r="C1331" i="31"/>
  <c r="B1331" i="31"/>
  <c r="A1331" i="31"/>
  <c r="N1330" i="31"/>
  <c r="M1330" i="31"/>
  <c r="L1330" i="31"/>
  <c r="K1330" i="31"/>
  <c r="J1330" i="31"/>
  <c r="I1330" i="31"/>
  <c r="H1330" i="31"/>
  <c r="G1330" i="31"/>
  <c r="F1330" i="31"/>
  <c r="E1330" i="31"/>
  <c r="D1330" i="31"/>
  <c r="C1330" i="31"/>
  <c r="B1330" i="31"/>
  <c r="O1330" i="31" s="1"/>
  <c r="A1330" i="31"/>
  <c r="N1329" i="31"/>
  <c r="M1329" i="31"/>
  <c r="L1329" i="31"/>
  <c r="K1329" i="31"/>
  <c r="J1329" i="31"/>
  <c r="I1329" i="31"/>
  <c r="H1329" i="31"/>
  <c r="G1329" i="31"/>
  <c r="F1329" i="31"/>
  <c r="E1329" i="31"/>
  <c r="D1329" i="31"/>
  <c r="C1329" i="31"/>
  <c r="B1329" i="31"/>
  <c r="O1329" i="31" s="1"/>
  <c r="A1329" i="31"/>
  <c r="N1328" i="31"/>
  <c r="M1328" i="31"/>
  <c r="L1328" i="31"/>
  <c r="K1328" i="31"/>
  <c r="J1328" i="31"/>
  <c r="I1328" i="31"/>
  <c r="H1328" i="31"/>
  <c r="G1328" i="31"/>
  <c r="F1328" i="31"/>
  <c r="E1328" i="31"/>
  <c r="D1328" i="31"/>
  <c r="C1328" i="31"/>
  <c r="B1328" i="31"/>
  <c r="O1328" i="31" s="1"/>
  <c r="A1328" i="31"/>
  <c r="O1327" i="31"/>
  <c r="N1327" i="31"/>
  <c r="M1327" i="31"/>
  <c r="L1327" i="31"/>
  <c r="K1327" i="31"/>
  <c r="J1327" i="31"/>
  <c r="I1327" i="31"/>
  <c r="H1327" i="31"/>
  <c r="G1327" i="31"/>
  <c r="F1327" i="31"/>
  <c r="E1327" i="31"/>
  <c r="D1327" i="31"/>
  <c r="C1327" i="31"/>
  <c r="B1327" i="31"/>
  <c r="A1327" i="31"/>
  <c r="N1326" i="31"/>
  <c r="M1326" i="31"/>
  <c r="L1326" i="31"/>
  <c r="K1326" i="31"/>
  <c r="J1326" i="31"/>
  <c r="I1326" i="31"/>
  <c r="H1326" i="31"/>
  <c r="G1326" i="31"/>
  <c r="F1326" i="31"/>
  <c r="E1326" i="31"/>
  <c r="D1326" i="31"/>
  <c r="C1326" i="31"/>
  <c r="B1326" i="31"/>
  <c r="O1326" i="31" s="1"/>
  <c r="A1326" i="31"/>
  <c r="N1325" i="31"/>
  <c r="M1325" i="31"/>
  <c r="L1325" i="31"/>
  <c r="K1325" i="31"/>
  <c r="J1325" i="31"/>
  <c r="I1325" i="31"/>
  <c r="H1325" i="31"/>
  <c r="G1325" i="31"/>
  <c r="F1325" i="31"/>
  <c r="E1325" i="31"/>
  <c r="D1325" i="31"/>
  <c r="C1325" i="31"/>
  <c r="B1325" i="31"/>
  <c r="O1325" i="31" s="1"/>
  <c r="A1325" i="31"/>
  <c r="N1324" i="31"/>
  <c r="M1324" i="31"/>
  <c r="L1324" i="31"/>
  <c r="K1324" i="31"/>
  <c r="J1324" i="31"/>
  <c r="I1324" i="31"/>
  <c r="H1324" i="31"/>
  <c r="G1324" i="31"/>
  <c r="F1324" i="31"/>
  <c r="E1324" i="31"/>
  <c r="D1324" i="31"/>
  <c r="C1324" i="31"/>
  <c r="B1324" i="31"/>
  <c r="O1324" i="31" s="1"/>
  <c r="A1324" i="31"/>
  <c r="O1323" i="31"/>
  <c r="N1323" i="31"/>
  <c r="M1323" i="31"/>
  <c r="L1323" i="31"/>
  <c r="K1323" i="31"/>
  <c r="J1323" i="31"/>
  <c r="I1323" i="31"/>
  <c r="H1323" i="31"/>
  <c r="G1323" i="31"/>
  <c r="F1323" i="31"/>
  <c r="E1323" i="31"/>
  <c r="D1323" i="31"/>
  <c r="C1323" i="31"/>
  <c r="B1323" i="31"/>
  <c r="A1323" i="31"/>
  <c r="N1322" i="31"/>
  <c r="M1322" i="31"/>
  <c r="L1322" i="31"/>
  <c r="K1322" i="31"/>
  <c r="J1322" i="31"/>
  <c r="I1322" i="31"/>
  <c r="H1322" i="31"/>
  <c r="G1322" i="31"/>
  <c r="F1322" i="31"/>
  <c r="E1322" i="31"/>
  <c r="D1322" i="31"/>
  <c r="C1322" i="31"/>
  <c r="B1322" i="31"/>
  <c r="O1322" i="31" s="1"/>
  <c r="A1322" i="31"/>
  <c r="N1321" i="31"/>
  <c r="M1321" i="31"/>
  <c r="L1321" i="31"/>
  <c r="K1321" i="31"/>
  <c r="J1321" i="31"/>
  <c r="I1321" i="31"/>
  <c r="H1321" i="31"/>
  <c r="G1321" i="31"/>
  <c r="F1321" i="31"/>
  <c r="E1321" i="31"/>
  <c r="D1321" i="31"/>
  <c r="C1321" i="31"/>
  <c r="B1321" i="31"/>
  <c r="O1321" i="31" s="1"/>
  <c r="A1321" i="31"/>
  <c r="N1320" i="31"/>
  <c r="M1320" i="31"/>
  <c r="L1320" i="31"/>
  <c r="K1320" i="31"/>
  <c r="J1320" i="31"/>
  <c r="I1320" i="31"/>
  <c r="H1320" i="31"/>
  <c r="G1320" i="31"/>
  <c r="F1320" i="31"/>
  <c r="E1320" i="31"/>
  <c r="D1320" i="31"/>
  <c r="C1320" i="31"/>
  <c r="B1320" i="31"/>
  <c r="O1320" i="31" s="1"/>
  <c r="A1320" i="31"/>
  <c r="O1319" i="31"/>
  <c r="N1319" i="31"/>
  <c r="M1319" i="31"/>
  <c r="L1319" i="31"/>
  <c r="K1319" i="31"/>
  <c r="J1319" i="31"/>
  <c r="I1319" i="31"/>
  <c r="H1319" i="31"/>
  <c r="G1319" i="31"/>
  <c r="F1319" i="31"/>
  <c r="E1319" i="31"/>
  <c r="D1319" i="31"/>
  <c r="C1319" i="31"/>
  <c r="B1319" i="31"/>
  <c r="A1319" i="31"/>
  <c r="N1318" i="31"/>
  <c r="M1318" i="31"/>
  <c r="L1318" i="31"/>
  <c r="K1318" i="31"/>
  <c r="J1318" i="31"/>
  <c r="I1318" i="31"/>
  <c r="H1318" i="31"/>
  <c r="G1318" i="31"/>
  <c r="F1318" i="31"/>
  <c r="E1318" i="31"/>
  <c r="D1318" i="31"/>
  <c r="C1318" i="31"/>
  <c r="B1318" i="31"/>
  <c r="O1318" i="31" s="1"/>
  <c r="A1318" i="31"/>
  <c r="N1317" i="31"/>
  <c r="M1317" i="31"/>
  <c r="L1317" i="31"/>
  <c r="K1317" i="31"/>
  <c r="J1317" i="31"/>
  <c r="I1317" i="31"/>
  <c r="H1317" i="31"/>
  <c r="G1317" i="31"/>
  <c r="F1317" i="31"/>
  <c r="E1317" i="31"/>
  <c r="D1317" i="31"/>
  <c r="C1317" i="31"/>
  <c r="B1317" i="31"/>
  <c r="O1317" i="31" s="1"/>
  <c r="A1317" i="31"/>
  <c r="N1316" i="31"/>
  <c r="M1316" i="31"/>
  <c r="L1316" i="31"/>
  <c r="K1316" i="31"/>
  <c r="J1316" i="31"/>
  <c r="I1316" i="31"/>
  <c r="H1316" i="31"/>
  <c r="G1316" i="31"/>
  <c r="F1316" i="31"/>
  <c r="E1316" i="31"/>
  <c r="D1316" i="31"/>
  <c r="C1316" i="31"/>
  <c r="B1316" i="31"/>
  <c r="O1316" i="31" s="1"/>
  <c r="A1316" i="31"/>
  <c r="O1315" i="31"/>
  <c r="N1315" i="31"/>
  <c r="M1315" i="31"/>
  <c r="L1315" i="31"/>
  <c r="K1315" i="31"/>
  <c r="J1315" i="31"/>
  <c r="I1315" i="31"/>
  <c r="H1315" i="31"/>
  <c r="G1315" i="31"/>
  <c r="F1315" i="31"/>
  <c r="E1315" i="31"/>
  <c r="D1315" i="31"/>
  <c r="C1315" i="31"/>
  <c r="B1315" i="31"/>
  <c r="A1315" i="31"/>
  <c r="N1314" i="31"/>
  <c r="M1314" i="31"/>
  <c r="L1314" i="31"/>
  <c r="K1314" i="31"/>
  <c r="J1314" i="31"/>
  <c r="I1314" i="31"/>
  <c r="H1314" i="31"/>
  <c r="G1314" i="31"/>
  <c r="F1314" i="31"/>
  <c r="E1314" i="31"/>
  <c r="D1314" i="31"/>
  <c r="C1314" i="31"/>
  <c r="B1314" i="31"/>
  <c r="O1314" i="31" s="1"/>
  <c r="A1314" i="31"/>
  <c r="N1313" i="31"/>
  <c r="M1313" i="31"/>
  <c r="L1313" i="31"/>
  <c r="K1313" i="31"/>
  <c r="J1313" i="31"/>
  <c r="I1313" i="31"/>
  <c r="H1313" i="31"/>
  <c r="G1313" i="31"/>
  <c r="F1313" i="31"/>
  <c r="E1313" i="31"/>
  <c r="D1313" i="31"/>
  <c r="C1313" i="31"/>
  <c r="B1313" i="31"/>
  <c r="O1313" i="31" s="1"/>
  <c r="A1313" i="31"/>
  <c r="N1312" i="31"/>
  <c r="M1312" i="31"/>
  <c r="L1312" i="31"/>
  <c r="K1312" i="31"/>
  <c r="J1312" i="31"/>
  <c r="I1312" i="31"/>
  <c r="H1312" i="31"/>
  <c r="G1312" i="31"/>
  <c r="F1312" i="31"/>
  <c r="E1312" i="31"/>
  <c r="D1312" i="31"/>
  <c r="C1312" i="31"/>
  <c r="B1312" i="31"/>
  <c r="O1312" i="31" s="1"/>
  <c r="A1312" i="31"/>
  <c r="O1311" i="31"/>
  <c r="N1311" i="31"/>
  <c r="M1311" i="31"/>
  <c r="L1311" i="31"/>
  <c r="K1311" i="31"/>
  <c r="J1311" i="31"/>
  <c r="I1311" i="31"/>
  <c r="H1311" i="31"/>
  <c r="G1311" i="31"/>
  <c r="F1311" i="31"/>
  <c r="E1311" i="31"/>
  <c r="D1311" i="31"/>
  <c r="C1311" i="31"/>
  <c r="B1311" i="31"/>
  <c r="A1311" i="31"/>
  <c r="N1310" i="31"/>
  <c r="M1310" i="31"/>
  <c r="L1310" i="31"/>
  <c r="K1310" i="31"/>
  <c r="J1310" i="31"/>
  <c r="I1310" i="31"/>
  <c r="H1310" i="31"/>
  <c r="G1310" i="31"/>
  <c r="F1310" i="31"/>
  <c r="E1310" i="31"/>
  <c r="D1310" i="31"/>
  <c r="C1310" i="31"/>
  <c r="B1310" i="31"/>
  <c r="O1310" i="31" s="1"/>
  <c r="A1310" i="31"/>
  <c r="N1309" i="31"/>
  <c r="M1309" i="31"/>
  <c r="L1309" i="31"/>
  <c r="K1309" i="31"/>
  <c r="J1309" i="31"/>
  <c r="I1309" i="31"/>
  <c r="H1309" i="31"/>
  <c r="G1309" i="31"/>
  <c r="F1309" i="31"/>
  <c r="E1309" i="31"/>
  <c r="D1309" i="31"/>
  <c r="C1309" i="31"/>
  <c r="B1309" i="31"/>
  <c r="O1309" i="31" s="1"/>
  <c r="A1309" i="31"/>
  <c r="N1308" i="31"/>
  <c r="M1308" i="31"/>
  <c r="L1308" i="31"/>
  <c r="K1308" i="31"/>
  <c r="J1308" i="31"/>
  <c r="I1308" i="31"/>
  <c r="H1308" i="31"/>
  <c r="G1308" i="31"/>
  <c r="F1308" i="31"/>
  <c r="E1308" i="31"/>
  <c r="D1308" i="31"/>
  <c r="C1308" i="31"/>
  <c r="B1308" i="31"/>
  <c r="O1308" i="31" s="1"/>
  <c r="A1308" i="31"/>
  <c r="O1307" i="31"/>
  <c r="N1307" i="31"/>
  <c r="M1307" i="31"/>
  <c r="L1307" i="31"/>
  <c r="K1307" i="31"/>
  <c r="J1307" i="31"/>
  <c r="I1307" i="31"/>
  <c r="H1307" i="31"/>
  <c r="G1307" i="31"/>
  <c r="F1307" i="31"/>
  <c r="E1307" i="31"/>
  <c r="D1307" i="31"/>
  <c r="C1307" i="31"/>
  <c r="B1307" i="31"/>
  <c r="A1307" i="31"/>
  <c r="N1306" i="31"/>
  <c r="M1306" i="31"/>
  <c r="L1306" i="31"/>
  <c r="K1306" i="31"/>
  <c r="J1306" i="31"/>
  <c r="I1306" i="31"/>
  <c r="H1306" i="31"/>
  <c r="G1306" i="31"/>
  <c r="F1306" i="31"/>
  <c r="E1306" i="31"/>
  <c r="D1306" i="31"/>
  <c r="C1306" i="31"/>
  <c r="B1306" i="31"/>
  <c r="O1306" i="31" s="1"/>
  <c r="A1306" i="31"/>
  <c r="N1305" i="31"/>
  <c r="M1305" i="31"/>
  <c r="L1305" i="31"/>
  <c r="K1305" i="31"/>
  <c r="J1305" i="31"/>
  <c r="I1305" i="31"/>
  <c r="H1305" i="31"/>
  <c r="G1305" i="31"/>
  <c r="F1305" i="31"/>
  <c r="E1305" i="31"/>
  <c r="D1305" i="31"/>
  <c r="C1305" i="31"/>
  <c r="B1305" i="31"/>
  <c r="O1305" i="31" s="1"/>
  <c r="A1305" i="31"/>
  <c r="N1304" i="31"/>
  <c r="M1304" i="31"/>
  <c r="L1304" i="31"/>
  <c r="K1304" i="31"/>
  <c r="J1304" i="31"/>
  <c r="I1304" i="31"/>
  <c r="H1304" i="31"/>
  <c r="G1304" i="31"/>
  <c r="F1304" i="31"/>
  <c r="E1304" i="31"/>
  <c r="D1304" i="31"/>
  <c r="C1304" i="31"/>
  <c r="B1304" i="31"/>
  <c r="O1304" i="31" s="1"/>
  <c r="A1304" i="31"/>
  <c r="O1303" i="31"/>
  <c r="N1303" i="31"/>
  <c r="M1303" i="31"/>
  <c r="L1303" i="31"/>
  <c r="K1303" i="31"/>
  <c r="J1303" i="31"/>
  <c r="I1303" i="31"/>
  <c r="H1303" i="31"/>
  <c r="G1303" i="31"/>
  <c r="F1303" i="31"/>
  <c r="E1303" i="31"/>
  <c r="D1303" i="31"/>
  <c r="C1303" i="31"/>
  <c r="B1303" i="31"/>
  <c r="A1303" i="31"/>
  <c r="N1302" i="31"/>
  <c r="M1302" i="31"/>
  <c r="L1302" i="31"/>
  <c r="K1302" i="31"/>
  <c r="J1302" i="31"/>
  <c r="I1302" i="31"/>
  <c r="H1302" i="31"/>
  <c r="G1302" i="31"/>
  <c r="F1302" i="31"/>
  <c r="E1302" i="31"/>
  <c r="D1302" i="31"/>
  <c r="C1302" i="31"/>
  <c r="B1302" i="31"/>
  <c r="O1302" i="31" s="1"/>
  <c r="A1302" i="31"/>
  <c r="N1301" i="31"/>
  <c r="M1301" i="31"/>
  <c r="L1301" i="31"/>
  <c r="K1301" i="31"/>
  <c r="J1301" i="31"/>
  <c r="I1301" i="31"/>
  <c r="H1301" i="31"/>
  <c r="G1301" i="31"/>
  <c r="F1301" i="31"/>
  <c r="E1301" i="31"/>
  <c r="D1301" i="31"/>
  <c r="C1301" i="31"/>
  <c r="B1301" i="31"/>
  <c r="O1301" i="31" s="1"/>
  <c r="A1301" i="31"/>
  <c r="N1300" i="31"/>
  <c r="M1300" i="31"/>
  <c r="L1300" i="31"/>
  <c r="K1300" i="31"/>
  <c r="J1300" i="31"/>
  <c r="I1300" i="31"/>
  <c r="H1300" i="31"/>
  <c r="G1300" i="31"/>
  <c r="F1300" i="31"/>
  <c r="E1300" i="31"/>
  <c r="D1300" i="31"/>
  <c r="C1300" i="31"/>
  <c r="B1300" i="31"/>
  <c r="O1300" i="31" s="1"/>
  <c r="A1300" i="31"/>
  <c r="O1299" i="31"/>
  <c r="N1299" i="31"/>
  <c r="M1299" i="31"/>
  <c r="L1299" i="31"/>
  <c r="K1299" i="31"/>
  <c r="J1299" i="31"/>
  <c r="I1299" i="31"/>
  <c r="H1299" i="31"/>
  <c r="G1299" i="31"/>
  <c r="F1299" i="31"/>
  <c r="E1299" i="31"/>
  <c r="D1299" i="31"/>
  <c r="C1299" i="31"/>
  <c r="B1299" i="31"/>
  <c r="A1299" i="31"/>
  <c r="N1298" i="31"/>
  <c r="M1298" i="31"/>
  <c r="L1298" i="31"/>
  <c r="K1298" i="31"/>
  <c r="J1298" i="31"/>
  <c r="I1298" i="31"/>
  <c r="H1298" i="31"/>
  <c r="G1298" i="31"/>
  <c r="F1298" i="31"/>
  <c r="E1298" i="31"/>
  <c r="D1298" i="31"/>
  <c r="C1298" i="31"/>
  <c r="B1298" i="31"/>
  <c r="O1298" i="31" s="1"/>
  <c r="A1298" i="31"/>
  <c r="N1297" i="31"/>
  <c r="M1297" i="31"/>
  <c r="L1297" i="31"/>
  <c r="K1297" i="31"/>
  <c r="J1297" i="31"/>
  <c r="I1297" i="31"/>
  <c r="H1297" i="31"/>
  <c r="G1297" i="31"/>
  <c r="F1297" i="31"/>
  <c r="E1297" i="31"/>
  <c r="D1297" i="31"/>
  <c r="C1297" i="31"/>
  <c r="B1297" i="31"/>
  <c r="O1297" i="31" s="1"/>
  <c r="A1297" i="31"/>
  <c r="N1296" i="31"/>
  <c r="M1296" i="31"/>
  <c r="L1296" i="31"/>
  <c r="K1296" i="31"/>
  <c r="J1296" i="31"/>
  <c r="I1296" i="31"/>
  <c r="H1296" i="31"/>
  <c r="G1296" i="31"/>
  <c r="F1296" i="31"/>
  <c r="E1296" i="31"/>
  <c r="D1296" i="31"/>
  <c r="C1296" i="31"/>
  <c r="B1296" i="31"/>
  <c r="O1296" i="31" s="1"/>
  <c r="A1296" i="31"/>
  <c r="O1295" i="31"/>
  <c r="N1295" i="31"/>
  <c r="M1295" i="31"/>
  <c r="L1295" i="31"/>
  <c r="K1295" i="31"/>
  <c r="J1295" i="31"/>
  <c r="I1295" i="31"/>
  <c r="H1295" i="31"/>
  <c r="G1295" i="31"/>
  <c r="F1295" i="31"/>
  <c r="E1295" i="31"/>
  <c r="D1295" i="31"/>
  <c r="C1295" i="31"/>
  <c r="B1295" i="31"/>
  <c r="A1295" i="31"/>
  <c r="N1294" i="31"/>
  <c r="M1294" i="31"/>
  <c r="L1294" i="31"/>
  <c r="K1294" i="31"/>
  <c r="J1294" i="31"/>
  <c r="I1294" i="31"/>
  <c r="H1294" i="31"/>
  <c r="G1294" i="31"/>
  <c r="F1294" i="31"/>
  <c r="E1294" i="31"/>
  <c r="D1294" i="31"/>
  <c r="C1294" i="31"/>
  <c r="B1294" i="31"/>
  <c r="O1294" i="31" s="1"/>
  <c r="A1294" i="31"/>
  <c r="N1293" i="31"/>
  <c r="M1293" i="31"/>
  <c r="L1293" i="31"/>
  <c r="K1293" i="31"/>
  <c r="J1293" i="31"/>
  <c r="I1293" i="31"/>
  <c r="H1293" i="31"/>
  <c r="G1293" i="31"/>
  <c r="F1293" i="31"/>
  <c r="E1293" i="31"/>
  <c r="D1293" i="31"/>
  <c r="C1293" i="31"/>
  <c r="B1293" i="31"/>
  <c r="O1293" i="31" s="1"/>
  <c r="A1293" i="31"/>
  <c r="N1292" i="31"/>
  <c r="M1292" i="31"/>
  <c r="L1292" i="31"/>
  <c r="K1292" i="31"/>
  <c r="J1292" i="31"/>
  <c r="I1292" i="31"/>
  <c r="H1292" i="31"/>
  <c r="G1292" i="31"/>
  <c r="F1292" i="31"/>
  <c r="E1292" i="31"/>
  <c r="D1292" i="31"/>
  <c r="C1292" i="31"/>
  <c r="B1292" i="31"/>
  <c r="O1292" i="31" s="1"/>
  <c r="A1292" i="31"/>
  <c r="O1291" i="31"/>
  <c r="N1291" i="31"/>
  <c r="M1291" i="31"/>
  <c r="L1291" i="31"/>
  <c r="K1291" i="31"/>
  <c r="J1291" i="31"/>
  <c r="I1291" i="31"/>
  <c r="H1291" i="31"/>
  <c r="G1291" i="31"/>
  <c r="F1291" i="31"/>
  <c r="E1291" i="31"/>
  <c r="D1291" i="31"/>
  <c r="C1291" i="31"/>
  <c r="B1291" i="31"/>
  <c r="A1291" i="31"/>
  <c r="N1290" i="31"/>
  <c r="M1290" i="31"/>
  <c r="L1290" i="31"/>
  <c r="K1290" i="31"/>
  <c r="J1290" i="31"/>
  <c r="I1290" i="31"/>
  <c r="H1290" i="31"/>
  <c r="G1290" i="31"/>
  <c r="F1290" i="31"/>
  <c r="E1290" i="31"/>
  <c r="D1290" i="31"/>
  <c r="C1290" i="31"/>
  <c r="B1290" i="31"/>
  <c r="O1290" i="31" s="1"/>
  <c r="A1290" i="31"/>
  <c r="N1289" i="31"/>
  <c r="M1289" i="31"/>
  <c r="L1289" i="31"/>
  <c r="K1289" i="31"/>
  <c r="J1289" i="31"/>
  <c r="I1289" i="31"/>
  <c r="H1289" i="31"/>
  <c r="G1289" i="31"/>
  <c r="F1289" i="31"/>
  <c r="E1289" i="31"/>
  <c r="D1289" i="31"/>
  <c r="C1289" i="31"/>
  <c r="B1289" i="31"/>
  <c r="O1289" i="31" s="1"/>
  <c r="A1289" i="31"/>
  <c r="N1288" i="31"/>
  <c r="M1288" i="31"/>
  <c r="L1288" i="31"/>
  <c r="K1288" i="31"/>
  <c r="J1288" i="31"/>
  <c r="I1288" i="31"/>
  <c r="H1288" i="31"/>
  <c r="G1288" i="31"/>
  <c r="F1288" i="31"/>
  <c r="E1288" i="31"/>
  <c r="D1288" i="31"/>
  <c r="C1288" i="31"/>
  <c r="B1288" i="31"/>
  <c r="O1288" i="31" s="1"/>
  <c r="A1288" i="31"/>
  <c r="O1287" i="31"/>
  <c r="N1287" i="31"/>
  <c r="M1287" i="31"/>
  <c r="L1287" i="31"/>
  <c r="K1287" i="31"/>
  <c r="J1287" i="31"/>
  <c r="I1287" i="31"/>
  <c r="H1287" i="31"/>
  <c r="G1287" i="31"/>
  <c r="F1287" i="31"/>
  <c r="E1287" i="31"/>
  <c r="D1287" i="31"/>
  <c r="C1287" i="31"/>
  <c r="B1287" i="31"/>
  <c r="A1287" i="31"/>
  <c r="N1286" i="31"/>
  <c r="M1286" i="31"/>
  <c r="L1286" i="31"/>
  <c r="K1286" i="31"/>
  <c r="J1286" i="31"/>
  <c r="I1286" i="31"/>
  <c r="H1286" i="31"/>
  <c r="G1286" i="31"/>
  <c r="F1286" i="31"/>
  <c r="E1286" i="31"/>
  <c r="D1286" i="31"/>
  <c r="C1286" i="31"/>
  <c r="B1286" i="31"/>
  <c r="O1286" i="31" s="1"/>
  <c r="A1286" i="31"/>
  <c r="N1285" i="31"/>
  <c r="M1285" i="31"/>
  <c r="L1285" i="31"/>
  <c r="K1285" i="31"/>
  <c r="J1285" i="31"/>
  <c r="I1285" i="31"/>
  <c r="H1285" i="31"/>
  <c r="G1285" i="31"/>
  <c r="F1285" i="31"/>
  <c r="E1285" i="31"/>
  <c r="D1285" i="31"/>
  <c r="C1285" i="31"/>
  <c r="B1285" i="31"/>
  <c r="O1285" i="31" s="1"/>
  <c r="A1285" i="31"/>
  <c r="N1284" i="31"/>
  <c r="M1284" i="31"/>
  <c r="L1284" i="31"/>
  <c r="K1284" i="31"/>
  <c r="J1284" i="31"/>
  <c r="I1284" i="31"/>
  <c r="H1284" i="31"/>
  <c r="G1284" i="31"/>
  <c r="F1284" i="31"/>
  <c r="E1284" i="31"/>
  <c r="D1284" i="31"/>
  <c r="C1284" i="31"/>
  <c r="B1284" i="31"/>
  <c r="O1284" i="31" s="1"/>
  <c r="A1284" i="31"/>
  <c r="O1283" i="31"/>
  <c r="N1283" i="31"/>
  <c r="M1283" i="31"/>
  <c r="L1283" i="31"/>
  <c r="K1283" i="31"/>
  <c r="J1283" i="31"/>
  <c r="I1283" i="31"/>
  <c r="H1283" i="31"/>
  <c r="G1283" i="31"/>
  <c r="F1283" i="31"/>
  <c r="E1283" i="31"/>
  <c r="D1283" i="31"/>
  <c r="C1283" i="31"/>
  <c r="B1283" i="31"/>
  <c r="A1283" i="31"/>
  <c r="N1282" i="31"/>
  <c r="M1282" i="31"/>
  <c r="L1282" i="31"/>
  <c r="K1282" i="31"/>
  <c r="J1282" i="31"/>
  <c r="I1282" i="31"/>
  <c r="H1282" i="31"/>
  <c r="G1282" i="31"/>
  <c r="F1282" i="31"/>
  <c r="E1282" i="31"/>
  <c r="D1282" i="31"/>
  <c r="C1282" i="31"/>
  <c r="B1282" i="31"/>
  <c r="O1282" i="31" s="1"/>
  <c r="A1282" i="31"/>
  <c r="N1281" i="31"/>
  <c r="M1281" i="31"/>
  <c r="L1281" i="31"/>
  <c r="K1281" i="31"/>
  <c r="J1281" i="31"/>
  <c r="I1281" i="31"/>
  <c r="H1281" i="31"/>
  <c r="G1281" i="31"/>
  <c r="F1281" i="31"/>
  <c r="E1281" i="31"/>
  <c r="D1281" i="31"/>
  <c r="C1281" i="31"/>
  <c r="B1281" i="31"/>
  <c r="O1281" i="31" s="1"/>
  <c r="A1281" i="31"/>
  <c r="N1280" i="31"/>
  <c r="M1280" i="31"/>
  <c r="L1280" i="31"/>
  <c r="K1280" i="31"/>
  <c r="J1280" i="31"/>
  <c r="I1280" i="31"/>
  <c r="H1280" i="31"/>
  <c r="G1280" i="31"/>
  <c r="F1280" i="31"/>
  <c r="E1280" i="31"/>
  <c r="D1280" i="31"/>
  <c r="C1280" i="31"/>
  <c r="B1280" i="31"/>
  <c r="O1280" i="31" s="1"/>
  <c r="A1280" i="31"/>
  <c r="O1279" i="31"/>
  <c r="N1279" i="31"/>
  <c r="M1279" i="31"/>
  <c r="L1279" i="31"/>
  <c r="K1279" i="31"/>
  <c r="J1279" i="31"/>
  <c r="I1279" i="31"/>
  <c r="H1279" i="31"/>
  <c r="G1279" i="31"/>
  <c r="F1279" i="31"/>
  <c r="E1279" i="31"/>
  <c r="D1279" i="31"/>
  <c r="C1279" i="31"/>
  <c r="B1279" i="31"/>
  <c r="A1279" i="31"/>
  <c r="N1278" i="31"/>
  <c r="M1278" i="31"/>
  <c r="L1278" i="31"/>
  <c r="K1278" i="31"/>
  <c r="J1278" i="31"/>
  <c r="I1278" i="31"/>
  <c r="H1278" i="31"/>
  <c r="G1278" i="31"/>
  <c r="F1278" i="31"/>
  <c r="E1278" i="31"/>
  <c r="D1278" i="31"/>
  <c r="C1278" i="31"/>
  <c r="B1278" i="31"/>
  <c r="O1278" i="31" s="1"/>
  <c r="A1278" i="31"/>
  <c r="N1277" i="31"/>
  <c r="M1277" i="31"/>
  <c r="L1277" i="31"/>
  <c r="K1277" i="31"/>
  <c r="J1277" i="31"/>
  <c r="I1277" i="31"/>
  <c r="H1277" i="31"/>
  <c r="G1277" i="31"/>
  <c r="F1277" i="31"/>
  <c r="E1277" i="31"/>
  <c r="D1277" i="31"/>
  <c r="C1277" i="31"/>
  <c r="B1277" i="31"/>
  <c r="O1277" i="31" s="1"/>
  <c r="A1277" i="31"/>
  <c r="N1276" i="31"/>
  <c r="M1276" i="31"/>
  <c r="L1276" i="31"/>
  <c r="K1276" i="31"/>
  <c r="J1276" i="31"/>
  <c r="I1276" i="31"/>
  <c r="H1276" i="31"/>
  <c r="G1276" i="31"/>
  <c r="F1276" i="31"/>
  <c r="E1276" i="31"/>
  <c r="D1276" i="31"/>
  <c r="C1276" i="31"/>
  <c r="B1276" i="31"/>
  <c r="O1276" i="31" s="1"/>
  <c r="A1276" i="31"/>
  <c r="O1275" i="31"/>
  <c r="N1275" i="31"/>
  <c r="M1275" i="31"/>
  <c r="L1275" i="31"/>
  <c r="K1275" i="31"/>
  <c r="J1275" i="31"/>
  <c r="I1275" i="31"/>
  <c r="H1275" i="31"/>
  <c r="G1275" i="31"/>
  <c r="F1275" i="31"/>
  <c r="E1275" i="31"/>
  <c r="D1275" i="31"/>
  <c r="C1275" i="31"/>
  <c r="B1275" i="31"/>
  <c r="A1275" i="31"/>
  <c r="N1274" i="31"/>
  <c r="M1274" i="31"/>
  <c r="L1274" i="31"/>
  <c r="K1274" i="31"/>
  <c r="J1274" i="31"/>
  <c r="I1274" i="31"/>
  <c r="H1274" i="31"/>
  <c r="G1274" i="31"/>
  <c r="F1274" i="31"/>
  <c r="E1274" i="31"/>
  <c r="D1274" i="31"/>
  <c r="C1274" i="31"/>
  <c r="B1274" i="31"/>
  <c r="O1274" i="31" s="1"/>
  <c r="A1274" i="31"/>
  <c r="N1273" i="31"/>
  <c r="M1273" i="31"/>
  <c r="L1273" i="31"/>
  <c r="K1273" i="31"/>
  <c r="J1273" i="31"/>
  <c r="I1273" i="31"/>
  <c r="H1273" i="31"/>
  <c r="G1273" i="31"/>
  <c r="F1273" i="31"/>
  <c r="E1273" i="31"/>
  <c r="D1273" i="31"/>
  <c r="C1273" i="31"/>
  <c r="B1273" i="31"/>
  <c r="O1273" i="31" s="1"/>
  <c r="A1273" i="31"/>
  <c r="N1272" i="31"/>
  <c r="M1272" i="31"/>
  <c r="L1272" i="31"/>
  <c r="K1272" i="31"/>
  <c r="J1272" i="31"/>
  <c r="I1272" i="31"/>
  <c r="H1272" i="31"/>
  <c r="G1272" i="31"/>
  <c r="F1272" i="31"/>
  <c r="E1272" i="31"/>
  <c r="D1272" i="31"/>
  <c r="C1272" i="31"/>
  <c r="B1272" i="31"/>
  <c r="O1272" i="31" s="1"/>
  <c r="A1272" i="31"/>
  <c r="O1271" i="31"/>
  <c r="N1271" i="31"/>
  <c r="M1271" i="31"/>
  <c r="L1271" i="31"/>
  <c r="K1271" i="31"/>
  <c r="J1271" i="31"/>
  <c r="I1271" i="31"/>
  <c r="H1271" i="31"/>
  <c r="G1271" i="31"/>
  <c r="F1271" i="31"/>
  <c r="E1271" i="31"/>
  <c r="D1271" i="31"/>
  <c r="C1271" i="31"/>
  <c r="B1271" i="31"/>
  <c r="A1271" i="31"/>
  <c r="N1270" i="31"/>
  <c r="M1270" i="31"/>
  <c r="L1270" i="31"/>
  <c r="K1270" i="31"/>
  <c r="J1270" i="31"/>
  <c r="I1270" i="31"/>
  <c r="H1270" i="31"/>
  <c r="G1270" i="31"/>
  <c r="F1270" i="31"/>
  <c r="E1270" i="31"/>
  <c r="D1270" i="31"/>
  <c r="C1270" i="31"/>
  <c r="B1270" i="31"/>
  <c r="O1270" i="31" s="1"/>
  <c r="A1270" i="31"/>
  <c r="N1269" i="31"/>
  <c r="M1269" i="31"/>
  <c r="L1269" i="31"/>
  <c r="K1269" i="31"/>
  <c r="J1269" i="31"/>
  <c r="I1269" i="31"/>
  <c r="H1269" i="31"/>
  <c r="G1269" i="31"/>
  <c r="F1269" i="31"/>
  <c r="E1269" i="31"/>
  <c r="D1269" i="31"/>
  <c r="C1269" i="31"/>
  <c r="B1269" i="31"/>
  <c r="O1269" i="31" s="1"/>
  <c r="A1269" i="31"/>
  <c r="N1268" i="31"/>
  <c r="M1268" i="31"/>
  <c r="L1268" i="31"/>
  <c r="K1268" i="31"/>
  <c r="J1268" i="31"/>
  <c r="I1268" i="31"/>
  <c r="H1268" i="31"/>
  <c r="G1268" i="31"/>
  <c r="F1268" i="31"/>
  <c r="E1268" i="31"/>
  <c r="D1268" i="31"/>
  <c r="C1268" i="31"/>
  <c r="B1268" i="31"/>
  <c r="O1268" i="31" s="1"/>
  <c r="A1268" i="31"/>
  <c r="O1267" i="31"/>
  <c r="N1267" i="31"/>
  <c r="M1267" i="31"/>
  <c r="L1267" i="31"/>
  <c r="K1267" i="31"/>
  <c r="J1267" i="31"/>
  <c r="I1267" i="31"/>
  <c r="H1267" i="31"/>
  <c r="G1267" i="31"/>
  <c r="F1267" i="31"/>
  <c r="E1267" i="31"/>
  <c r="D1267" i="31"/>
  <c r="C1267" i="31"/>
  <c r="B1267" i="31"/>
  <c r="A1267" i="31"/>
  <c r="N1266" i="31"/>
  <c r="M1266" i="31"/>
  <c r="L1266" i="31"/>
  <c r="K1266" i="31"/>
  <c r="J1266" i="31"/>
  <c r="I1266" i="31"/>
  <c r="H1266" i="31"/>
  <c r="G1266" i="31"/>
  <c r="F1266" i="31"/>
  <c r="E1266" i="31"/>
  <c r="D1266" i="31"/>
  <c r="C1266" i="31"/>
  <c r="B1266" i="31"/>
  <c r="O1266" i="31" s="1"/>
  <c r="A1266" i="31"/>
  <c r="N1265" i="31"/>
  <c r="M1265" i="31"/>
  <c r="L1265" i="31"/>
  <c r="K1265" i="31"/>
  <c r="J1265" i="31"/>
  <c r="I1265" i="31"/>
  <c r="H1265" i="31"/>
  <c r="G1265" i="31"/>
  <c r="F1265" i="31"/>
  <c r="E1265" i="31"/>
  <c r="D1265" i="31"/>
  <c r="C1265" i="31"/>
  <c r="B1265" i="31"/>
  <c r="O1265" i="31" s="1"/>
  <c r="A1265" i="31"/>
  <c r="N1264" i="31"/>
  <c r="M1264" i="31"/>
  <c r="L1264" i="31"/>
  <c r="K1264" i="31"/>
  <c r="J1264" i="31"/>
  <c r="I1264" i="31"/>
  <c r="H1264" i="31"/>
  <c r="G1264" i="31"/>
  <c r="F1264" i="31"/>
  <c r="E1264" i="31"/>
  <c r="D1264" i="31"/>
  <c r="C1264" i="31"/>
  <c r="B1264" i="31"/>
  <c r="O1264" i="31" s="1"/>
  <c r="A1264" i="31"/>
  <c r="O1263" i="31"/>
  <c r="N1263" i="31"/>
  <c r="M1263" i="31"/>
  <c r="L1263" i="31"/>
  <c r="K1263" i="31"/>
  <c r="J1263" i="31"/>
  <c r="I1263" i="31"/>
  <c r="H1263" i="31"/>
  <c r="G1263" i="31"/>
  <c r="F1263" i="31"/>
  <c r="E1263" i="31"/>
  <c r="D1263" i="31"/>
  <c r="C1263" i="31"/>
  <c r="B1263" i="31"/>
  <c r="A1263" i="31"/>
  <c r="N1262" i="31"/>
  <c r="M1262" i="31"/>
  <c r="L1262" i="31"/>
  <c r="K1262" i="31"/>
  <c r="J1262" i="31"/>
  <c r="I1262" i="31"/>
  <c r="H1262" i="31"/>
  <c r="G1262" i="31"/>
  <c r="F1262" i="31"/>
  <c r="E1262" i="31"/>
  <c r="D1262" i="31"/>
  <c r="C1262" i="31"/>
  <c r="B1262" i="31"/>
  <c r="O1262" i="31" s="1"/>
  <c r="A1262" i="31"/>
  <c r="N1261" i="31"/>
  <c r="M1261" i="31"/>
  <c r="L1261" i="31"/>
  <c r="K1261" i="31"/>
  <c r="J1261" i="31"/>
  <c r="I1261" i="31"/>
  <c r="H1261" i="31"/>
  <c r="G1261" i="31"/>
  <c r="F1261" i="31"/>
  <c r="E1261" i="31"/>
  <c r="D1261" i="31"/>
  <c r="C1261" i="31"/>
  <c r="B1261" i="31"/>
  <c r="O1261" i="31" s="1"/>
  <c r="A1261" i="31"/>
  <c r="N1260" i="31"/>
  <c r="M1260" i="31"/>
  <c r="L1260" i="31"/>
  <c r="K1260" i="31"/>
  <c r="J1260" i="31"/>
  <c r="I1260" i="31"/>
  <c r="H1260" i="31"/>
  <c r="G1260" i="31"/>
  <c r="F1260" i="31"/>
  <c r="E1260" i="31"/>
  <c r="D1260" i="31"/>
  <c r="C1260" i="31"/>
  <c r="B1260" i="31"/>
  <c r="O1260" i="31" s="1"/>
  <c r="A1260" i="31"/>
  <c r="O1259" i="31"/>
  <c r="N1259" i="31"/>
  <c r="M1259" i="31"/>
  <c r="L1259" i="31"/>
  <c r="K1259" i="31"/>
  <c r="J1259" i="31"/>
  <c r="I1259" i="31"/>
  <c r="H1259" i="31"/>
  <c r="G1259" i="31"/>
  <c r="F1259" i="31"/>
  <c r="E1259" i="31"/>
  <c r="D1259" i="31"/>
  <c r="C1259" i="31"/>
  <c r="B1259" i="31"/>
  <c r="A1259" i="31"/>
  <c r="N1258" i="31"/>
  <c r="M1258" i="31"/>
  <c r="L1258" i="31"/>
  <c r="K1258" i="31"/>
  <c r="J1258" i="31"/>
  <c r="I1258" i="31"/>
  <c r="H1258" i="31"/>
  <c r="G1258" i="31"/>
  <c r="F1258" i="31"/>
  <c r="E1258" i="31"/>
  <c r="D1258" i="31"/>
  <c r="C1258" i="31"/>
  <c r="B1258" i="31"/>
  <c r="O1258" i="31" s="1"/>
  <c r="A1258" i="31"/>
  <c r="N1257" i="31"/>
  <c r="M1257" i="31"/>
  <c r="L1257" i="31"/>
  <c r="K1257" i="31"/>
  <c r="J1257" i="31"/>
  <c r="I1257" i="31"/>
  <c r="H1257" i="31"/>
  <c r="G1257" i="31"/>
  <c r="F1257" i="31"/>
  <c r="E1257" i="31"/>
  <c r="D1257" i="31"/>
  <c r="C1257" i="31"/>
  <c r="B1257" i="31"/>
  <c r="O1257" i="31" s="1"/>
  <c r="A1257" i="31"/>
  <c r="N1256" i="31"/>
  <c r="M1256" i="31"/>
  <c r="L1256" i="31"/>
  <c r="K1256" i="31"/>
  <c r="J1256" i="31"/>
  <c r="I1256" i="31"/>
  <c r="H1256" i="31"/>
  <c r="G1256" i="31"/>
  <c r="F1256" i="31"/>
  <c r="E1256" i="31"/>
  <c r="D1256" i="31"/>
  <c r="C1256" i="31"/>
  <c r="B1256" i="31"/>
  <c r="O1256" i="31" s="1"/>
  <c r="A1256" i="31"/>
  <c r="O1255" i="31"/>
  <c r="N1255" i="31"/>
  <c r="M1255" i="31"/>
  <c r="L1255" i="31"/>
  <c r="K1255" i="31"/>
  <c r="J1255" i="31"/>
  <c r="I1255" i="31"/>
  <c r="H1255" i="31"/>
  <c r="G1255" i="31"/>
  <c r="F1255" i="31"/>
  <c r="E1255" i="31"/>
  <c r="D1255" i="31"/>
  <c r="C1255" i="31"/>
  <c r="B1255" i="31"/>
  <c r="A1255" i="31"/>
  <c r="N1254" i="31"/>
  <c r="M1254" i="31"/>
  <c r="L1254" i="31"/>
  <c r="K1254" i="31"/>
  <c r="J1254" i="31"/>
  <c r="I1254" i="31"/>
  <c r="H1254" i="31"/>
  <c r="G1254" i="31"/>
  <c r="F1254" i="31"/>
  <c r="E1254" i="31"/>
  <c r="D1254" i="31"/>
  <c r="C1254" i="31"/>
  <c r="B1254" i="31"/>
  <c r="O1254" i="31" s="1"/>
  <c r="A1254" i="31"/>
  <c r="N1253" i="31"/>
  <c r="M1253" i="31"/>
  <c r="L1253" i="31"/>
  <c r="K1253" i="31"/>
  <c r="J1253" i="31"/>
  <c r="I1253" i="31"/>
  <c r="H1253" i="31"/>
  <c r="G1253" i="31"/>
  <c r="F1253" i="31"/>
  <c r="E1253" i="31"/>
  <c r="D1253" i="31"/>
  <c r="C1253" i="31"/>
  <c r="B1253" i="31"/>
  <c r="O1253" i="31" s="1"/>
  <c r="A1253" i="31"/>
  <c r="N1252" i="31"/>
  <c r="M1252" i="31"/>
  <c r="L1252" i="31"/>
  <c r="K1252" i="31"/>
  <c r="J1252" i="31"/>
  <c r="I1252" i="31"/>
  <c r="H1252" i="31"/>
  <c r="G1252" i="31"/>
  <c r="F1252" i="31"/>
  <c r="E1252" i="31"/>
  <c r="D1252" i="31"/>
  <c r="C1252" i="31"/>
  <c r="B1252" i="31"/>
  <c r="O1252" i="31" s="1"/>
  <c r="A1252" i="31"/>
  <c r="O1251" i="31"/>
  <c r="N1251" i="31"/>
  <c r="M1251" i="31"/>
  <c r="L1251" i="31"/>
  <c r="K1251" i="31"/>
  <c r="J1251" i="31"/>
  <c r="I1251" i="31"/>
  <c r="H1251" i="31"/>
  <c r="G1251" i="31"/>
  <c r="F1251" i="31"/>
  <c r="E1251" i="31"/>
  <c r="D1251" i="31"/>
  <c r="C1251" i="31"/>
  <c r="B1251" i="31"/>
  <c r="A1251" i="31"/>
  <c r="N1250" i="31"/>
  <c r="M1250" i="31"/>
  <c r="L1250" i="31"/>
  <c r="K1250" i="31"/>
  <c r="J1250" i="31"/>
  <c r="I1250" i="31"/>
  <c r="H1250" i="31"/>
  <c r="G1250" i="31"/>
  <c r="F1250" i="31"/>
  <c r="E1250" i="31"/>
  <c r="D1250" i="31"/>
  <c r="C1250" i="31"/>
  <c r="B1250" i="31"/>
  <c r="O1250" i="31" s="1"/>
  <c r="A1250" i="31"/>
  <c r="N1249" i="31"/>
  <c r="M1249" i="31"/>
  <c r="L1249" i="31"/>
  <c r="K1249" i="31"/>
  <c r="J1249" i="31"/>
  <c r="I1249" i="31"/>
  <c r="H1249" i="31"/>
  <c r="G1249" i="31"/>
  <c r="F1249" i="31"/>
  <c r="E1249" i="31"/>
  <c r="D1249" i="31"/>
  <c r="C1249" i="31"/>
  <c r="B1249" i="31"/>
  <c r="O1249" i="31" s="1"/>
  <c r="A1249" i="31"/>
  <c r="N1248" i="31"/>
  <c r="M1248" i="31"/>
  <c r="L1248" i="31"/>
  <c r="K1248" i="31"/>
  <c r="J1248" i="31"/>
  <c r="I1248" i="31"/>
  <c r="H1248" i="31"/>
  <c r="G1248" i="31"/>
  <c r="F1248" i="31"/>
  <c r="E1248" i="31"/>
  <c r="D1248" i="31"/>
  <c r="C1248" i="31"/>
  <c r="B1248" i="31"/>
  <c r="O1248" i="31" s="1"/>
  <c r="A1248" i="31"/>
  <c r="O1247" i="31"/>
  <c r="N1247" i="31"/>
  <c r="M1247" i="31"/>
  <c r="L1247" i="31"/>
  <c r="K1247" i="31"/>
  <c r="J1247" i="31"/>
  <c r="I1247" i="31"/>
  <c r="H1247" i="31"/>
  <c r="G1247" i="31"/>
  <c r="F1247" i="31"/>
  <c r="E1247" i="31"/>
  <c r="D1247" i="31"/>
  <c r="C1247" i="31"/>
  <c r="B1247" i="31"/>
  <c r="A1247" i="31"/>
  <c r="N1246" i="31"/>
  <c r="M1246" i="31"/>
  <c r="L1246" i="31"/>
  <c r="K1246" i="31"/>
  <c r="J1246" i="31"/>
  <c r="I1246" i="31"/>
  <c r="H1246" i="31"/>
  <c r="G1246" i="31"/>
  <c r="F1246" i="31"/>
  <c r="E1246" i="31"/>
  <c r="D1246" i="31"/>
  <c r="C1246" i="31"/>
  <c r="B1246" i="31"/>
  <c r="O1246" i="31" s="1"/>
  <c r="A1246" i="31"/>
  <c r="N1245" i="31"/>
  <c r="M1245" i="31"/>
  <c r="L1245" i="31"/>
  <c r="K1245" i="31"/>
  <c r="J1245" i="31"/>
  <c r="I1245" i="31"/>
  <c r="H1245" i="31"/>
  <c r="G1245" i="31"/>
  <c r="F1245" i="31"/>
  <c r="E1245" i="31"/>
  <c r="D1245" i="31"/>
  <c r="C1245" i="31"/>
  <c r="B1245" i="31"/>
  <c r="O1245" i="31" s="1"/>
  <c r="A1245" i="31"/>
  <c r="N1244" i="31"/>
  <c r="M1244" i="31"/>
  <c r="L1244" i="31"/>
  <c r="K1244" i="31"/>
  <c r="J1244" i="31"/>
  <c r="I1244" i="31"/>
  <c r="H1244" i="31"/>
  <c r="G1244" i="31"/>
  <c r="F1244" i="31"/>
  <c r="E1244" i="31"/>
  <c r="D1244" i="31"/>
  <c r="C1244" i="31"/>
  <c r="B1244" i="31"/>
  <c r="O1244" i="31" s="1"/>
  <c r="A1244" i="31"/>
  <c r="O1243" i="31"/>
  <c r="N1243" i="31"/>
  <c r="M1243" i="31"/>
  <c r="L1243" i="31"/>
  <c r="K1243" i="31"/>
  <c r="J1243" i="31"/>
  <c r="I1243" i="31"/>
  <c r="H1243" i="31"/>
  <c r="G1243" i="31"/>
  <c r="F1243" i="31"/>
  <c r="E1243" i="31"/>
  <c r="D1243" i="31"/>
  <c r="C1243" i="31"/>
  <c r="B1243" i="31"/>
  <c r="A1243" i="31"/>
  <c r="N1242" i="31"/>
  <c r="M1242" i="31"/>
  <c r="L1242" i="31"/>
  <c r="K1242" i="31"/>
  <c r="J1242" i="31"/>
  <c r="I1242" i="31"/>
  <c r="H1242" i="31"/>
  <c r="G1242" i="31"/>
  <c r="F1242" i="31"/>
  <c r="E1242" i="31"/>
  <c r="D1242" i="31"/>
  <c r="C1242" i="31"/>
  <c r="B1242" i="31"/>
  <c r="O1242" i="31" s="1"/>
  <c r="A1242" i="31"/>
  <c r="N1241" i="31"/>
  <c r="M1241" i="31"/>
  <c r="L1241" i="31"/>
  <c r="K1241" i="31"/>
  <c r="J1241" i="31"/>
  <c r="I1241" i="31"/>
  <c r="H1241" i="31"/>
  <c r="G1241" i="31"/>
  <c r="F1241" i="31"/>
  <c r="E1241" i="31"/>
  <c r="D1241" i="31"/>
  <c r="C1241" i="31"/>
  <c r="B1241" i="31"/>
  <c r="O1241" i="31" s="1"/>
  <c r="A1241" i="31"/>
  <c r="N1240" i="31"/>
  <c r="M1240" i="31"/>
  <c r="L1240" i="31"/>
  <c r="K1240" i="31"/>
  <c r="J1240" i="31"/>
  <c r="I1240" i="31"/>
  <c r="H1240" i="31"/>
  <c r="G1240" i="31"/>
  <c r="F1240" i="31"/>
  <c r="E1240" i="31"/>
  <c r="D1240" i="31"/>
  <c r="C1240" i="31"/>
  <c r="B1240" i="31"/>
  <c r="O1240" i="31" s="1"/>
  <c r="A1240" i="31"/>
  <c r="O1239" i="31"/>
  <c r="N1239" i="31"/>
  <c r="M1239" i="31"/>
  <c r="L1239" i="31"/>
  <c r="K1239" i="31"/>
  <c r="J1239" i="31"/>
  <c r="I1239" i="31"/>
  <c r="H1239" i="31"/>
  <c r="G1239" i="31"/>
  <c r="F1239" i="31"/>
  <c r="E1239" i="31"/>
  <c r="D1239" i="31"/>
  <c r="C1239" i="31"/>
  <c r="B1239" i="31"/>
  <c r="A1239" i="31"/>
  <c r="N1238" i="31"/>
  <c r="M1238" i="31"/>
  <c r="L1238" i="31"/>
  <c r="K1238" i="31"/>
  <c r="J1238" i="31"/>
  <c r="I1238" i="31"/>
  <c r="H1238" i="31"/>
  <c r="G1238" i="31"/>
  <c r="F1238" i="31"/>
  <c r="E1238" i="31"/>
  <c r="D1238" i="31"/>
  <c r="C1238" i="31"/>
  <c r="B1238" i="31"/>
  <c r="O1238" i="31" s="1"/>
  <c r="A1238" i="31"/>
  <c r="N1237" i="31"/>
  <c r="M1237" i="31"/>
  <c r="L1237" i="31"/>
  <c r="K1237" i="31"/>
  <c r="J1237" i="31"/>
  <c r="I1237" i="31"/>
  <c r="H1237" i="31"/>
  <c r="G1237" i="31"/>
  <c r="F1237" i="31"/>
  <c r="E1237" i="31"/>
  <c r="D1237" i="31"/>
  <c r="C1237" i="31"/>
  <c r="B1237" i="31"/>
  <c r="O1237" i="31" s="1"/>
  <c r="A1237" i="31"/>
  <c r="N1236" i="31"/>
  <c r="M1236" i="31"/>
  <c r="L1236" i="31"/>
  <c r="K1236" i="31"/>
  <c r="J1236" i="31"/>
  <c r="I1236" i="31"/>
  <c r="H1236" i="31"/>
  <c r="G1236" i="31"/>
  <c r="F1236" i="31"/>
  <c r="E1236" i="31"/>
  <c r="D1236" i="31"/>
  <c r="C1236" i="31"/>
  <c r="B1236" i="31"/>
  <c r="O1236" i="31" s="1"/>
  <c r="A1236" i="31"/>
  <c r="O1235" i="31"/>
  <c r="N1235" i="31"/>
  <c r="M1235" i="31"/>
  <c r="L1235" i="31"/>
  <c r="K1235" i="31"/>
  <c r="J1235" i="31"/>
  <c r="I1235" i="31"/>
  <c r="H1235" i="31"/>
  <c r="G1235" i="31"/>
  <c r="F1235" i="31"/>
  <c r="E1235" i="31"/>
  <c r="D1235" i="31"/>
  <c r="C1235" i="31"/>
  <c r="B1235" i="31"/>
  <c r="A1235" i="31"/>
  <c r="N1234" i="31"/>
  <c r="M1234" i="31"/>
  <c r="L1234" i="31"/>
  <c r="K1234" i="31"/>
  <c r="J1234" i="31"/>
  <c r="I1234" i="31"/>
  <c r="H1234" i="31"/>
  <c r="G1234" i="31"/>
  <c r="F1234" i="31"/>
  <c r="E1234" i="31"/>
  <c r="D1234" i="31"/>
  <c r="C1234" i="31"/>
  <c r="B1234" i="31"/>
  <c r="O1234" i="31" s="1"/>
  <c r="A1234" i="31"/>
  <c r="N1233" i="31"/>
  <c r="M1233" i="31"/>
  <c r="L1233" i="31"/>
  <c r="K1233" i="31"/>
  <c r="J1233" i="31"/>
  <c r="I1233" i="31"/>
  <c r="H1233" i="31"/>
  <c r="G1233" i="31"/>
  <c r="F1233" i="31"/>
  <c r="E1233" i="31"/>
  <c r="D1233" i="31"/>
  <c r="C1233" i="31"/>
  <c r="B1233" i="31"/>
  <c r="O1233" i="31" s="1"/>
  <c r="A1233" i="31"/>
  <c r="N1232" i="31"/>
  <c r="M1232" i="31"/>
  <c r="L1232" i="31"/>
  <c r="K1232" i="31"/>
  <c r="J1232" i="31"/>
  <c r="I1232" i="31"/>
  <c r="H1232" i="31"/>
  <c r="G1232" i="31"/>
  <c r="F1232" i="31"/>
  <c r="E1232" i="31"/>
  <c r="D1232" i="31"/>
  <c r="C1232" i="31"/>
  <c r="B1232" i="31"/>
  <c r="O1232" i="31" s="1"/>
  <c r="A1232" i="31"/>
  <c r="O1231" i="31"/>
  <c r="N1231" i="31"/>
  <c r="M1231" i="31"/>
  <c r="L1231" i="31"/>
  <c r="K1231" i="31"/>
  <c r="J1231" i="31"/>
  <c r="I1231" i="31"/>
  <c r="H1231" i="31"/>
  <c r="G1231" i="31"/>
  <c r="F1231" i="31"/>
  <c r="E1231" i="31"/>
  <c r="D1231" i="31"/>
  <c r="C1231" i="31"/>
  <c r="B1231" i="31"/>
  <c r="A1231" i="31"/>
  <c r="N1230" i="31"/>
  <c r="M1230" i="31"/>
  <c r="L1230" i="31"/>
  <c r="K1230" i="31"/>
  <c r="J1230" i="31"/>
  <c r="I1230" i="31"/>
  <c r="H1230" i="31"/>
  <c r="G1230" i="31"/>
  <c r="F1230" i="31"/>
  <c r="E1230" i="31"/>
  <c r="D1230" i="31"/>
  <c r="C1230" i="31"/>
  <c r="B1230" i="31"/>
  <c r="O1230" i="31" s="1"/>
  <c r="A1230" i="31"/>
  <c r="N1229" i="31"/>
  <c r="M1229" i="31"/>
  <c r="L1229" i="31"/>
  <c r="K1229" i="31"/>
  <c r="J1229" i="31"/>
  <c r="I1229" i="31"/>
  <c r="H1229" i="31"/>
  <c r="G1229" i="31"/>
  <c r="F1229" i="31"/>
  <c r="E1229" i="31"/>
  <c r="D1229" i="31"/>
  <c r="C1229" i="31"/>
  <c r="B1229" i="31"/>
  <c r="O1229" i="31" s="1"/>
  <c r="A1229" i="31"/>
  <c r="N1228" i="31"/>
  <c r="M1228" i="31"/>
  <c r="L1228" i="31"/>
  <c r="K1228" i="31"/>
  <c r="J1228" i="31"/>
  <c r="I1228" i="31"/>
  <c r="H1228" i="31"/>
  <c r="G1228" i="31"/>
  <c r="F1228" i="31"/>
  <c r="E1228" i="31"/>
  <c r="D1228" i="31"/>
  <c r="C1228" i="31"/>
  <c r="B1228" i="31"/>
  <c r="O1228" i="31" s="1"/>
  <c r="A1228" i="31"/>
  <c r="O1227" i="31"/>
  <c r="N1227" i="31"/>
  <c r="M1227" i="31"/>
  <c r="L1227" i="31"/>
  <c r="K1227" i="31"/>
  <c r="J1227" i="31"/>
  <c r="I1227" i="31"/>
  <c r="H1227" i="31"/>
  <c r="G1227" i="31"/>
  <c r="F1227" i="31"/>
  <c r="E1227" i="31"/>
  <c r="D1227" i="31"/>
  <c r="C1227" i="31"/>
  <c r="B1227" i="31"/>
  <c r="A1227" i="31"/>
  <c r="N1226" i="31"/>
  <c r="M1226" i="31"/>
  <c r="L1226" i="31"/>
  <c r="K1226" i="31"/>
  <c r="J1226" i="31"/>
  <c r="I1226" i="31"/>
  <c r="H1226" i="31"/>
  <c r="G1226" i="31"/>
  <c r="F1226" i="31"/>
  <c r="E1226" i="31"/>
  <c r="D1226" i="31"/>
  <c r="C1226" i="31"/>
  <c r="B1226" i="31"/>
  <c r="O1226" i="31" s="1"/>
  <c r="A1226" i="31"/>
  <c r="N1225" i="31"/>
  <c r="M1225" i="31"/>
  <c r="L1225" i="31"/>
  <c r="K1225" i="31"/>
  <c r="J1225" i="31"/>
  <c r="I1225" i="31"/>
  <c r="H1225" i="31"/>
  <c r="G1225" i="31"/>
  <c r="F1225" i="31"/>
  <c r="E1225" i="31"/>
  <c r="D1225" i="31"/>
  <c r="C1225" i="31"/>
  <c r="B1225" i="31"/>
  <c r="O1225" i="31" s="1"/>
  <c r="A1225" i="31"/>
  <c r="N1224" i="31"/>
  <c r="M1224" i="31"/>
  <c r="L1224" i="31"/>
  <c r="K1224" i="31"/>
  <c r="J1224" i="31"/>
  <c r="I1224" i="31"/>
  <c r="H1224" i="31"/>
  <c r="G1224" i="31"/>
  <c r="F1224" i="31"/>
  <c r="E1224" i="31"/>
  <c r="D1224" i="31"/>
  <c r="C1224" i="31"/>
  <c r="B1224" i="31"/>
  <c r="O1224" i="31" s="1"/>
  <c r="A1224" i="31"/>
  <c r="O1223" i="31"/>
  <c r="N1223" i="31"/>
  <c r="M1223" i="31"/>
  <c r="L1223" i="31"/>
  <c r="K1223" i="31"/>
  <c r="J1223" i="31"/>
  <c r="I1223" i="31"/>
  <c r="H1223" i="31"/>
  <c r="G1223" i="31"/>
  <c r="F1223" i="31"/>
  <c r="E1223" i="31"/>
  <c r="D1223" i="31"/>
  <c r="C1223" i="31"/>
  <c r="B1223" i="31"/>
  <c r="A1223" i="31"/>
  <c r="N1222" i="31"/>
  <c r="M1222" i="31"/>
  <c r="L1222" i="31"/>
  <c r="K1222" i="31"/>
  <c r="J1222" i="31"/>
  <c r="I1222" i="31"/>
  <c r="H1222" i="31"/>
  <c r="G1222" i="31"/>
  <c r="F1222" i="31"/>
  <c r="E1222" i="31"/>
  <c r="D1222" i="31"/>
  <c r="C1222" i="31"/>
  <c r="B1222" i="31"/>
  <c r="O1222" i="31" s="1"/>
  <c r="A1222" i="31"/>
  <c r="N1221" i="31"/>
  <c r="M1221" i="31"/>
  <c r="L1221" i="31"/>
  <c r="K1221" i="31"/>
  <c r="J1221" i="31"/>
  <c r="I1221" i="31"/>
  <c r="H1221" i="31"/>
  <c r="G1221" i="31"/>
  <c r="F1221" i="31"/>
  <c r="E1221" i="31"/>
  <c r="D1221" i="31"/>
  <c r="C1221" i="31"/>
  <c r="B1221" i="31"/>
  <c r="O1221" i="31" s="1"/>
  <c r="A1221" i="31"/>
  <c r="N1220" i="31"/>
  <c r="M1220" i="31"/>
  <c r="L1220" i="31"/>
  <c r="K1220" i="31"/>
  <c r="J1220" i="31"/>
  <c r="I1220" i="31"/>
  <c r="H1220" i="31"/>
  <c r="G1220" i="31"/>
  <c r="F1220" i="31"/>
  <c r="E1220" i="31"/>
  <c r="D1220" i="31"/>
  <c r="C1220" i="31"/>
  <c r="B1220" i="31"/>
  <c r="O1220" i="31" s="1"/>
  <c r="A1220" i="31"/>
  <c r="O1219" i="31"/>
  <c r="N1219" i="31"/>
  <c r="M1219" i="31"/>
  <c r="L1219" i="31"/>
  <c r="K1219" i="31"/>
  <c r="J1219" i="31"/>
  <c r="I1219" i="31"/>
  <c r="H1219" i="31"/>
  <c r="G1219" i="31"/>
  <c r="F1219" i="31"/>
  <c r="E1219" i="31"/>
  <c r="D1219" i="31"/>
  <c r="C1219" i="31"/>
  <c r="B1219" i="31"/>
  <c r="A1219" i="31"/>
  <c r="N1218" i="31"/>
  <c r="M1218" i="31"/>
  <c r="L1218" i="31"/>
  <c r="K1218" i="31"/>
  <c r="J1218" i="31"/>
  <c r="I1218" i="31"/>
  <c r="H1218" i="31"/>
  <c r="G1218" i="31"/>
  <c r="F1218" i="31"/>
  <c r="E1218" i="31"/>
  <c r="D1218" i="31"/>
  <c r="C1218" i="31"/>
  <c r="B1218" i="31"/>
  <c r="O1218" i="31" s="1"/>
  <c r="A1218" i="31"/>
  <c r="N1217" i="31"/>
  <c r="M1217" i="31"/>
  <c r="L1217" i="31"/>
  <c r="K1217" i="31"/>
  <c r="J1217" i="31"/>
  <c r="I1217" i="31"/>
  <c r="H1217" i="31"/>
  <c r="G1217" i="31"/>
  <c r="F1217" i="31"/>
  <c r="E1217" i="31"/>
  <c r="D1217" i="31"/>
  <c r="C1217" i="31"/>
  <c r="B1217" i="31"/>
  <c r="O1217" i="31" s="1"/>
  <c r="A1217" i="31"/>
  <c r="N1216" i="31"/>
  <c r="M1216" i="31"/>
  <c r="L1216" i="31"/>
  <c r="K1216" i="31"/>
  <c r="J1216" i="31"/>
  <c r="I1216" i="31"/>
  <c r="H1216" i="31"/>
  <c r="G1216" i="31"/>
  <c r="F1216" i="31"/>
  <c r="E1216" i="31"/>
  <c r="D1216" i="31"/>
  <c r="C1216" i="31"/>
  <c r="B1216" i="31"/>
  <c r="O1216" i="31" s="1"/>
  <c r="A1216" i="31"/>
  <c r="O1215" i="31"/>
  <c r="N1215" i="31"/>
  <c r="M1215" i="31"/>
  <c r="L1215" i="31"/>
  <c r="K1215" i="31"/>
  <c r="J1215" i="31"/>
  <c r="I1215" i="31"/>
  <c r="H1215" i="31"/>
  <c r="G1215" i="31"/>
  <c r="F1215" i="31"/>
  <c r="E1215" i="31"/>
  <c r="D1215" i="31"/>
  <c r="C1215" i="31"/>
  <c r="B1215" i="31"/>
  <c r="A1215" i="31"/>
  <c r="N1214" i="31"/>
  <c r="M1214" i="31"/>
  <c r="L1214" i="31"/>
  <c r="K1214" i="31"/>
  <c r="J1214" i="31"/>
  <c r="I1214" i="31"/>
  <c r="H1214" i="31"/>
  <c r="G1214" i="31"/>
  <c r="F1214" i="31"/>
  <c r="E1214" i="31"/>
  <c r="D1214" i="31"/>
  <c r="C1214" i="31"/>
  <c r="B1214" i="31"/>
  <c r="O1214" i="31" s="1"/>
  <c r="A1214" i="31"/>
  <c r="N1213" i="31"/>
  <c r="M1213" i="31"/>
  <c r="L1213" i="31"/>
  <c r="K1213" i="31"/>
  <c r="J1213" i="31"/>
  <c r="I1213" i="31"/>
  <c r="H1213" i="31"/>
  <c r="G1213" i="31"/>
  <c r="F1213" i="31"/>
  <c r="E1213" i="31"/>
  <c r="D1213" i="31"/>
  <c r="C1213" i="31"/>
  <c r="B1213" i="31"/>
  <c r="O1213" i="31" s="1"/>
  <c r="A1213" i="31"/>
  <c r="N1212" i="31"/>
  <c r="M1212" i="31"/>
  <c r="L1212" i="31"/>
  <c r="K1212" i="31"/>
  <c r="J1212" i="31"/>
  <c r="I1212" i="31"/>
  <c r="H1212" i="31"/>
  <c r="G1212" i="31"/>
  <c r="F1212" i="31"/>
  <c r="E1212" i="31"/>
  <c r="D1212" i="31"/>
  <c r="C1212" i="31"/>
  <c r="B1212" i="31"/>
  <c r="O1212" i="31" s="1"/>
  <c r="A1212" i="31"/>
  <c r="O1211" i="31"/>
  <c r="N1211" i="31"/>
  <c r="M1211" i="31"/>
  <c r="L1211" i="31"/>
  <c r="K1211" i="31"/>
  <c r="J1211" i="31"/>
  <c r="I1211" i="31"/>
  <c r="H1211" i="31"/>
  <c r="G1211" i="31"/>
  <c r="F1211" i="31"/>
  <c r="E1211" i="31"/>
  <c r="D1211" i="31"/>
  <c r="C1211" i="31"/>
  <c r="B1211" i="31"/>
  <c r="A1211" i="31"/>
  <c r="N1210" i="31"/>
  <c r="M1210" i="31"/>
  <c r="L1210" i="31"/>
  <c r="K1210" i="31"/>
  <c r="J1210" i="31"/>
  <c r="I1210" i="31"/>
  <c r="H1210" i="31"/>
  <c r="G1210" i="31"/>
  <c r="F1210" i="31"/>
  <c r="E1210" i="31"/>
  <c r="D1210" i="31"/>
  <c r="C1210" i="31"/>
  <c r="B1210" i="31"/>
  <c r="O1210" i="31" s="1"/>
  <c r="A1210" i="31"/>
  <c r="N1209" i="31"/>
  <c r="M1209" i="31"/>
  <c r="L1209" i="31"/>
  <c r="K1209" i="31"/>
  <c r="J1209" i="31"/>
  <c r="I1209" i="31"/>
  <c r="H1209" i="31"/>
  <c r="G1209" i="31"/>
  <c r="F1209" i="31"/>
  <c r="E1209" i="31"/>
  <c r="D1209" i="31"/>
  <c r="C1209" i="31"/>
  <c r="B1209" i="31"/>
  <c r="O1209" i="31" s="1"/>
  <c r="A1209" i="31"/>
  <c r="N1208" i="31"/>
  <c r="M1208" i="31"/>
  <c r="L1208" i="31"/>
  <c r="K1208" i="31"/>
  <c r="J1208" i="31"/>
  <c r="I1208" i="31"/>
  <c r="H1208" i="31"/>
  <c r="G1208" i="31"/>
  <c r="F1208" i="31"/>
  <c r="E1208" i="31"/>
  <c r="D1208" i="31"/>
  <c r="C1208" i="31"/>
  <c r="B1208" i="31"/>
  <c r="O1208" i="31" s="1"/>
  <c r="A1208" i="31"/>
  <c r="O1207" i="31"/>
  <c r="N1207" i="31"/>
  <c r="M1207" i="31"/>
  <c r="L1207" i="31"/>
  <c r="K1207" i="31"/>
  <c r="J1207" i="31"/>
  <c r="I1207" i="31"/>
  <c r="H1207" i="31"/>
  <c r="G1207" i="31"/>
  <c r="F1207" i="31"/>
  <c r="E1207" i="31"/>
  <c r="D1207" i="31"/>
  <c r="C1207" i="31"/>
  <c r="B1207" i="31"/>
  <c r="A1207" i="31"/>
  <c r="N1206" i="31"/>
  <c r="M1206" i="31"/>
  <c r="L1206" i="31"/>
  <c r="K1206" i="31"/>
  <c r="J1206" i="31"/>
  <c r="I1206" i="31"/>
  <c r="H1206" i="31"/>
  <c r="G1206" i="31"/>
  <c r="F1206" i="31"/>
  <c r="E1206" i="31"/>
  <c r="D1206" i="31"/>
  <c r="C1206" i="31"/>
  <c r="B1206" i="31"/>
  <c r="O1206" i="31" s="1"/>
  <c r="A1206" i="31"/>
  <c r="N1205" i="31"/>
  <c r="M1205" i="31"/>
  <c r="L1205" i="31"/>
  <c r="K1205" i="31"/>
  <c r="J1205" i="31"/>
  <c r="I1205" i="31"/>
  <c r="H1205" i="31"/>
  <c r="G1205" i="31"/>
  <c r="F1205" i="31"/>
  <c r="E1205" i="31"/>
  <c r="D1205" i="31"/>
  <c r="C1205" i="31"/>
  <c r="B1205" i="31"/>
  <c r="O1205" i="31" s="1"/>
  <c r="A1205" i="31"/>
  <c r="N1204" i="31"/>
  <c r="M1204" i="31"/>
  <c r="L1204" i="31"/>
  <c r="K1204" i="31"/>
  <c r="J1204" i="31"/>
  <c r="I1204" i="31"/>
  <c r="H1204" i="31"/>
  <c r="G1204" i="31"/>
  <c r="F1204" i="31"/>
  <c r="E1204" i="31"/>
  <c r="D1204" i="31"/>
  <c r="C1204" i="31"/>
  <c r="B1204" i="31"/>
  <c r="O1204" i="31" s="1"/>
  <c r="A1204" i="31"/>
  <c r="O1203" i="31"/>
  <c r="N1203" i="31"/>
  <c r="M1203" i="31"/>
  <c r="L1203" i="31"/>
  <c r="K1203" i="31"/>
  <c r="J1203" i="31"/>
  <c r="I1203" i="31"/>
  <c r="H1203" i="31"/>
  <c r="G1203" i="31"/>
  <c r="F1203" i="31"/>
  <c r="E1203" i="31"/>
  <c r="D1203" i="31"/>
  <c r="C1203" i="31"/>
  <c r="B1203" i="31"/>
  <c r="A1203" i="31"/>
  <c r="N1202" i="31"/>
  <c r="M1202" i="31"/>
  <c r="L1202" i="31"/>
  <c r="K1202" i="31"/>
  <c r="J1202" i="31"/>
  <c r="I1202" i="31"/>
  <c r="H1202" i="31"/>
  <c r="G1202" i="31"/>
  <c r="F1202" i="31"/>
  <c r="E1202" i="31"/>
  <c r="D1202" i="31"/>
  <c r="C1202" i="31"/>
  <c r="B1202" i="31"/>
  <c r="O1202" i="31" s="1"/>
  <c r="A1202" i="31"/>
  <c r="N1201" i="31"/>
  <c r="M1201" i="31"/>
  <c r="L1201" i="31"/>
  <c r="K1201" i="31"/>
  <c r="J1201" i="31"/>
  <c r="I1201" i="31"/>
  <c r="H1201" i="31"/>
  <c r="G1201" i="31"/>
  <c r="F1201" i="31"/>
  <c r="E1201" i="31"/>
  <c r="D1201" i="31"/>
  <c r="C1201" i="31"/>
  <c r="B1201" i="31"/>
  <c r="O1201" i="31" s="1"/>
  <c r="A1201" i="31"/>
  <c r="N1200" i="31"/>
  <c r="M1200" i="31"/>
  <c r="L1200" i="31"/>
  <c r="K1200" i="31"/>
  <c r="J1200" i="31"/>
  <c r="I1200" i="31"/>
  <c r="H1200" i="31"/>
  <c r="G1200" i="31"/>
  <c r="F1200" i="31"/>
  <c r="E1200" i="31"/>
  <c r="D1200" i="31"/>
  <c r="C1200" i="31"/>
  <c r="B1200" i="31"/>
  <c r="O1200" i="31" s="1"/>
  <c r="A1200" i="31"/>
  <c r="O1199" i="31"/>
  <c r="N1199" i="31"/>
  <c r="M1199" i="31"/>
  <c r="L1199" i="31"/>
  <c r="K1199" i="31"/>
  <c r="J1199" i="31"/>
  <c r="I1199" i="31"/>
  <c r="H1199" i="31"/>
  <c r="G1199" i="31"/>
  <c r="F1199" i="31"/>
  <c r="E1199" i="31"/>
  <c r="D1199" i="31"/>
  <c r="C1199" i="31"/>
  <c r="B1199" i="31"/>
  <c r="A1199" i="31"/>
  <c r="N1198" i="31"/>
  <c r="M1198" i="31"/>
  <c r="L1198" i="31"/>
  <c r="K1198" i="31"/>
  <c r="J1198" i="31"/>
  <c r="I1198" i="31"/>
  <c r="H1198" i="31"/>
  <c r="G1198" i="31"/>
  <c r="F1198" i="31"/>
  <c r="E1198" i="31"/>
  <c r="D1198" i="31"/>
  <c r="C1198" i="31"/>
  <c r="B1198" i="31"/>
  <c r="O1198" i="31" s="1"/>
  <c r="A1198" i="31"/>
  <c r="N1197" i="31"/>
  <c r="M1197" i="31"/>
  <c r="L1197" i="31"/>
  <c r="K1197" i="31"/>
  <c r="J1197" i="31"/>
  <c r="I1197" i="31"/>
  <c r="H1197" i="31"/>
  <c r="G1197" i="31"/>
  <c r="F1197" i="31"/>
  <c r="E1197" i="31"/>
  <c r="D1197" i="31"/>
  <c r="C1197" i="31"/>
  <c r="B1197" i="31"/>
  <c r="O1197" i="31" s="1"/>
  <c r="A1197" i="31"/>
  <c r="N1196" i="31"/>
  <c r="M1196" i="31"/>
  <c r="L1196" i="31"/>
  <c r="K1196" i="31"/>
  <c r="J1196" i="31"/>
  <c r="I1196" i="31"/>
  <c r="H1196" i="31"/>
  <c r="G1196" i="31"/>
  <c r="F1196" i="31"/>
  <c r="E1196" i="31"/>
  <c r="D1196" i="31"/>
  <c r="C1196" i="31"/>
  <c r="B1196" i="31"/>
  <c r="O1196" i="31" s="1"/>
  <c r="A1196" i="31"/>
  <c r="O1195" i="31"/>
  <c r="N1195" i="31"/>
  <c r="M1195" i="31"/>
  <c r="L1195" i="31"/>
  <c r="K1195" i="31"/>
  <c r="J1195" i="31"/>
  <c r="I1195" i="31"/>
  <c r="H1195" i="31"/>
  <c r="G1195" i="31"/>
  <c r="F1195" i="31"/>
  <c r="E1195" i="31"/>
  <c r="D1195" i="31"/>
  <c r="C1195" i="31"/>
  <c r="B1195" i="31"/>
  <c r="A1195" i="31"/>
  <c r="N1194" i="31"/>
  <c r="M1194" i="31"/>
  <c r="L1194" i="31"/>
  <c r="K1194" i="31"/>
  <c r="J1194" i="31"/>
  <c r="I1194" i="31"/>
  <c r="H1194" i="31"/>
  <c r="G1194" i="31"/>
  <c r="F1194" i="31"/>
  <c r="E1194" i="31"/>
  <c r="D1194" i="31"/>
  <c r="C1194" i="31"/>
  <c r="B1194" i="31"/>
  <c r="O1194" i="31" s="1"/>
  <c r="A1194" i="31"/>
  <c r="N1193" i="31"/>
  <c r="M1193" i="31"/>
  <c r="L1193" i="31"/>
  <c r="K1193" i="31"/>
  <c r="J1193" i="31"/>
  <c r="I1193" i="31"/>
  <c r="H1193" i="31"/>
  <c r="G1193" i="31"/>
  <c r="F1193" i="31"/>
  <c r="E1193" i="31"/>
  <c r="D1193" i="31"/>
  <c r="C1193" i="31"/>
  <c r="B1193" i="31"/>
  <c r="O1193" i="31" s="1"/>
  <c r="A1193" i="31"/>
  <c r="N1192" i="31"/>
  <c r="M1192" i="31"/>
  <c r="L1192" i="31"/>
  <c r="K1192" i="31"/>
  <c r="J1192" i="31"/>
  <c r="I1192" i="31"/>
  <c r="H1192" i="31"/>
  <c r="G1192" i="31"/>
  <c r="F1192" i="31"/>
  <c r="E1192" i="31"/>
  <c r="D1192" i="31"/>
  <c r="C1192" i="31"/>
  <c r="B1192" i="31"/>
  <c r="O1192" i="31" s="1"/>
  <c r="A1192" i="31"/>
  <c r="O1191" i="31"/>
  <c r="N1191" i="31"/>
  <c r="M1191" i="31"/>
  <c r="L1191" i="31"/>
  <c r="K1191" i="31"/>
  <c r="J1191" i="31"/>
  <c r="I1191" i="31"/>
  <c r="H1191" i="31"/>
  <c r="G1191" i="31"/>
  <c r="F1191" i="31"/>
  <c r="E1191" i="31"/>
  <c r="D1191" i="31"/>
  <c r="C1191" i="31"/>
  <c r="B1191" i="31"/>
  <c r="A1191" i="31"/>
  <c r="N1190" i="31"/>
  <c r="M1190" i="31"/>
  <c r="L1190" i="31"/>
  <c r="K1190" i="31"/>
  <c r="J1190" i="31"/>
  <c r="I1190" i="31"/>
  <c r="H1190" i="31"/>
  <c r="G1190" i="31"/>
  <c r="F1190" i="31"/>
  <c r="E1190" i="31"/>
  <c r="D1190" i="31"/>
  <c r="C1190" i="31"/>
  <c r="B1190" i="31"/>
  <c r="O1190" i="31" s="1"/>
  <c r="A1190" i="31"/>
  <c r="N1189" i="31"/>
  <c r="M1189" i="31"/>
  <c r="L1189" i="31"/>
  <c r="K1189" i="31"/>
  <c r="J1189" i="31"/>
  <c r="I1189" i="31"/>
  <c r="H1189" i="31"/>
  <c r="G1189" i="31"/>
  <c r="F1189" i="31"/>
  <c r="E1189" i="31"/>
  <c r="D1189" i="31"/>
  <c r="C1189" i="31"/>
  <c r="B1189" i="31"/>
  <c r="O1189" i="31" s="1"/>
  <c r="A1189" i="31"/>
  <c r="N1188" i="31"/>
  <c r="M1188" i="31"/>
  <c r="L1188" i="31"/>
  <c r="K1188" i="31"/>
  <c r="J1188" i="31"/>
  <c r="I1188" i="31"/>
  <c r="H1188" i="31"/>
  <c r="G1188" i="31"/>
  <c r="F1188" i="31"/>
  <c r="E1188" i="31"/>
  <c r="D1188" i="31"/>
  <c r="C1188" i="31"/>
  <c r="B1188" i="31"/>
  <c r="O1188" i="31" s="1"/>
  <c r="A1188" i="31"/>
  <c r="O1187" i="31"/>
  <c r="N1187" i="31"/>
  <c r="M1187" i="31"/>
  <c r="L1187" i="31"/>
  <c r="K1187" i="31"/>
  <c r="J1187" i="31"/>
  <c r="I1187" i="31"/>
  <c r="H1187" i="31"/>
  <c r="G1187" i="31"/>
  <c r="F1187" i="31"/>
  <c r="E1187" i="31"/>
  <c r="D1187" i="31"/>
  <c r="C1187" i="31"/>
  <c r="B1187" i="31"/>
  <c r="A1187" i="31"/>
  <c r="N1186" i="31"/>
  <c r="M1186" i="31"/>
  <c r="L1186" i="31"/>
  <c r="K1186" i="31"/>
  <c r="J1186" i="31"/>
  <c r="I1186" i="31"/>
  <c r="H1186" i="31"/>
  <c r="G1186" i="31"/>
  <c r="F1186" i="31"/>
  <c r="E1186" i="31"/>
  <c r="D1186" i="31"/>
  <c r="C1186" i="31"/>
  <c r="B1186" i="31"/>
  <c r="O1186" i="31" s="1"/>
  <c r="A1186" i="31"/>
  <c r="N1185" i="31"/>
  <c r="M1185" i="31"/>
  <c r="L1185" i="31"/>
  <c r="K1185" i="31"/>
  <c r="J1185" i="31"/>
  <c r="I1185" i="31"/>
  <c r="H1185" i="31"/>
  <c r="G1185" i="31"/>
  <c r="F1185" i="31"/>
  <c r="E1185" i="31"/>
  <c r="D1185" i="31"/>
  <c r="C1185" i="31"/>
  <c r="B1185" i="31"/>
  <c r="O1185" i="31" s="1"/>
  <c r="A1185" i="31"/>
  <c r="N1184" i="31"/>
  <c r="M1184" i="31"/>
  <c r="L1184" i="31"/>
  <c r="K1184" i="31"/>
  <c r="J1184" i="31"/>
  <c r="I1184" i="31"/>
  <c r="H1184" i="31"/>
  <c r="G1184" i="31"/>
  <c r="F1184" i="31"/>
  <c r="E1184" i="31"/>
  <c r="D1184" i="31"/>
  <c r="C1184" i="31"/>
  <c r="B1184" i="31"/>
  <c r="O1184" i="31" s="1"/>
  <c r="A1184" i="31"/>
  <c r="O1183" i="31"/>
  <c r="N1183" i="31"/>
  <c r="M1183" i="31"/>
  <c r="L1183" i="31"/>
  <c r="K1183" i="31"/>
  <c r="J1183" i="31"/>
  <c r="I1183" i="31"/>
  <c r="H1183" i="31"/>
  <c r="G1183" i="31"/>
  <c r="F1183" i="31"/>
  <c r="E1183" i="31"/>
  <c r="D1183" i="31"/>
  <c r="C1183" i="31"/>
  <c r="B1183" i="31"/>
  <c r="A1183" i="31"/>
  <c r="N1182" i="31"/>
  <c r="M1182" i="31"/>
  <c r="L1182" i="31"/>
  <c r="K1182" i="31"/>
  <c r="J1182" i="31"/>
  <c r="I1182" i="31"/>
  <c r="H1182" i="31"/>
  <c r="G1182" i="31"/>
  <c r="F1182" i="31"/>
  <c r="E1182" i="31"/>
  <c r="D1182" i="31"/>
  <c r="C1182" i="31"/>
  <c r="B1182" i="31"/>
  <c r="O1182" i="31" s="1"/>
  <c r="A1182" i="31"/>
  <c r="N1181" i="31"/>
  <c r="M1181" i="31"/>
  <c r="L1181" i="31"/>
  <c r="K1181" i="31"/>
  <c r="J1181" i="31"/>
  <c r="I1181" i="31"/>
  <c r="H1181" i="31"/>
  <c r="G1181" i="31"/>
  <c r="F1181" i="31"/>
  <c r="E1181" i="31"/>
  <c r="D1181" i="31"/>
  <c r="C1181" i="31"/>
  <c r="B1181" i="31"/>
  <c r="O1181" i="31" s="1"/>
  <c r="A1181" i="31"/>
  <c r="N1180" i="31"/>
  <c r="M1180" i="31"/>
  <c r="L1180" i="31"/>
  <c r="K1180" i="31"/>
  <c r="J1180" i="31"/>
  <c r="I1180" i="31"/>
  <c r="H1180" i="31"/>
  <c r="G1180" i="31"/>
  <c r="F1180" i="31"/>
  <c r="E1180" i="31"/>
  <c r="D1180" i="31"/>
  <c r="C1180" i="31"/>
  <c r="B1180" i="31"/>
  <c r="O1180" i="31" s="1"/>
  <c r="A1180" i="31"/>
  <c r="O1179" i="31"/>
  <c r="N1179" i="31"/>
  <c r="M1179" i="31"/>
  <c r="L1179" i="31"/>
  <c r="K1179" i="31"/>
  <c r="J1179" i="31"/>
  <c r="I1179" i="31"/>
  <c r="H1179" i="31"/>
  <c r="G1179" i="31"/>
  <c r="F1179" i="31"/>
  <c r="E1179" i="31"/>
  <c r="D1179" i="31"/>
  <c r="C1179" i="31"/>
  <c r="B1179" i="31"/>
  <c r="A1179" i="31"/>
  <c r="N1178" i="31"/>
  <c r="M1178" i="31"/>
  <c r="L1178" i="31"/>
  <c r="K1178" i="31"/>
  <c r="J1178" i="31"/>
  <c r="I1178" i="31"/>
  <c r="H1178" i="31"/>
  <c r="G1178" i="31"/>
  <c r="F1178" i="31"/>
  <c r="E1178" i="31"/>
  <c r="D1178" i="31"/>
  <c r="C1178" i="31"/>
  <c r="B1178" i="31"/>
  <c r="O1178" i="31" s="1"/>
  <c r="A1178" i="31"/>
  <c r="N1177" i="31"/>
  <c r="M1177" i="31"/>
  <c r="L1177" i="31"/>
  <c r="K1177" i="31"/>
  <c r="J1177" i="31"/>
  <c r="I1177" i="31"/>
  <c r="H1177" i="31"/>
  <c r="G1177" i="31"/>
  <c r="F1177" i="31"/>
  <c r="E1177" i="31"/>
  <c r="D1177" i="31"/>
  <c r="C1177" i="31"/>
  <c r="B1177" i="31"/>
  <c r="O1177" i="31" s="1"/>
  <c r="A1177" i="31"/>
  <c r="N1176" i="31"/>
  <c r="M1176" i="31"/>
  <c r="L1176" i="31"/>
  <c r="K1176" i="31"/>
  <c r="J1176" i="31"/>
  <c r="I1176" i="31"/>
  <c r="H1176" i="31"/>
  <c r="G1176" i="31"/>
  <c r="F1176" i="31"/>
  <c r="E1176" i="31"/>
  <c r="D1176" i="31"/>
  <c r="C1176" i="31"/>
  <c r="B1176" i="31"/>
  <c r="O1176" i="31" s="1"/>
  <c r="A1176" i="31"/>
  <c r="O1175" i="31"/>
  <c r="N1175" i="31"/>
  <c r="M1175" i="31"/>
  <c r="L1175" i="31"/>
  <c r="K1175" i="31"/>
  <c r="J1175" i="31"/>
  <c r="I1175" i="31"/>
  <c r="H1175" i="31"/>
  <c r="G1175" i="31"/>
  <c r="F1175" i="31"/>
  <c r="E1175" i="31"/>
  <c r="D1175" i="31"/>
  <c r="C1175" i="31"/>
  <c r="B1175" i="31"/>
  <c r="A1175" i="31"/>
  <c r="N1174" i="31"/>
  <c r="M1174" i="31"/>
  <c r="L1174" i="31"/>
  <c r="K1174" i="31"/>
  <c r="J1174" i="31"/>
  <c r="I1174" i="31"/>
  <c r="H1174" i="31"/>
  <c r="G1174" i="31"/>
  <c r="F1174" i="31"/>
  <c r="E1174" i="31"/>
  <c r="D1174" i="31"/>
  <c r="C1174" i="31"/>
  <c r="B1174" i="31"/>
  <c r="O1174" i="31" s="1"/>
  <c r="A1174" i="31"/>
  <c r="N1173" i="31"/>
  <c r="M1173" i="31"/>
  <c r="L1173" i="31"/>
  <c r="K1173" i="31"/>
  <c r="J1173" i="31"/>
  <c r="I1173" i="31"/>
  <c r="H1173" i="31"/>
  <c r="G1173" i="31"/>
  <c r="F1173" i="31"/>
  <c r="E1173" i="31"/>
  <c r="D1173" i="31"/>
  <c r="C1173" i="31"/>
  <c r="B1173" i="31"/>
  <c r="O1173" i="31" s="1"/>
  <c r="A1173" i="31"/>
  <c r="N1172" i="31"/>
  <c r="M1172" i="31"/>
  <c r="L1172" i="31"/>
  <c r="K1172" i="31"/>
  <c r="J1172" i="31"/>
  <c r="I1172" i="31"/>
  <c r="H1172" i="31"/>
  <c r="G1172" i="31"/>
  <c r="F1172" i="31"/>
  <c r="E1172" i="31"/>
  <c r="D1172" i="31"/>
  <c r="C1172" i="31"/>
  <c r="B1172" i="31"/>
  <c r="O1172" i="31" s="1"/>
  <c r="A1172" i="31"/>
  <c r="O1171" i="31"/>
  <c r="N1171" i="31"/>
  <c r="M1171" i="31"/>
  <c r="L1171" i="31"/>
  <c r="K1171" i="31"/>
  <c r="J1171" i="31"/>
  <c r="I1171" i="31"/>
  <c r="H1171" i="31"/>
  <c r="G1171" i="31"/>
  <c r="F1171" i="31"/>
  <c r="E1171" i="31"/>
  <c r="D1171" i="31"/>
  <c r="C1171" i="31"/>
  <c r="B1171" i="31"/>
  <c r="A1171" i="31"/>
  <c r="N1170" i="31"/>
  <c r="M1170" i="31"/>
  <c r="L1170" i="31"/>
  <c r="K1170" i="31"/>
  <c r="J1170" i="31"/>
  <c r="I1170" i="31"/>
  <c r="H1170" i="31"/>
  <c r="G1170" i="31"/>
  <c r="F1170" i="31"/>
  <c r="E1170" i="31"/>
  <c r="D1170" i="31"/>
  <c r="C1170" i="31"/>
  <c r="B1170" i="31"/>
  <c r="O1170" i="31" s="1"/>
  <c r="A1170" i="31"/>
  <c r="N1169" i="31"/>
  <c r="M1169" i="31"/>
  <c r="L1169" i="31"/>
  <c r="K1169" i="31"/>
  <c r="J1169" i="31"/>
  <c r="I1169" i="31"/>
  <c r="H1169" i="31"/>
  <c r="G1169" i="31"/>
  <c r="F1169" i="31"/>
  <c r="E1169" i="31"/>
  <c r="D1169" i="31"/>
  <c r="C1169" i="31"/>
  <c r="B1169" i="31"/>
  <c r="O1169" i="31" s="1"/>
  <c r="A1169" i="31"/>
  <c r="N1168" i="31"/>
  <c r="M1168" i="31"/>
  <c r="L1168" i="31"/>
  <c r="K1168" i="31"/>
  <c r="J1168" i="31"/>
  <c r="I1168" i="31"/>
  <c r="H1168" i="31"/>
  <c r="G1168" i="31"/>
  <c r="F1168" i="31"/>
  <c r="E1168" i="31"/>
  <c r="D1168" i="31"/>
  <c r="C1168" i="31"/>
  <c r="B1168" i="31"/>
  <c r="O1168" i="31" s="1"/>
  <c r="A1168" i="31"/>
  <c r="O1167" i="31"/>
  <c r="N1167" i="31"/>
  <c r="M1167" i="31"/>
  <c r="L1167" i="31"/>
  <c r="K1167" i="31"/>
  <c r="J1167" i="31"/>
  <c r="I1167" i="31"/>
  <c r="H1167" i="31"/>
  <c r="G1167" i="31"/>
  <c r="F1167" i="31"/>
  <c r="E1167" i="31"/>
  <c r="D1167" i="31"/>
  <c r="C1167" i="31"/>
  <c r="B1167" i="31"/>
  <c r="A1167" i="31"/>
  <c r="N1166" i="31"/>
  <c r="M1166" i="31"/>
  <c r="L1166" i="31"/>
  <c r="K1166" i="31"/>
  <c r="J1166" i="31"/>
  <c r="I1166" i="31"/>
  <c r="H1166" i="31"/>
  <c r="G1166" i="31"/>
  <c r="F1166" i="31"/>
  <c r="E1166" i="31"/>
  <c r="D1166" i="31"/>
  <c r="C1166" i="31"/>
  <c r="B1166" i="31"/>
  <c r="O1166" i="31" s="1"/>
  <c r="A1166" i="31"/>
  <c r="N1165" i="31"/>
  <c r="M1165" i="31"/>
  <c r="L1165" i="31"/>
  <c r="K1165" i="31"/>
  <c r="J1165" i="31"/>
  <c r="I1165" i="31"/>
  <c r="H1165" i="31"/>
  <c r="G1165" i="31"/>
  <c r="F1165" i="31"/>
  <c r="E1165" i="31"/>
  <c r="D1165" i="31"/>
  <c r="C1165" i="31"/>
  <c r="B1165" i="31"/>
  <c r="O1165" i="31" s="1"/>
  <c r="A1165" i="31"/>
  <c r="N1164" i="31"/>
  <c r="M1164" i="31"/>
  <c r="L1164" i="31"/>
  <c r="K1164" i="31"/>
  <c r="J1164" i="31"/>
  <c r="I1164" i="31"/>
  <c r="H1164" i="31"/>
  <c r="G1164" i="31"/>
  <c r="F1164" i="31"/>
  <c r="E1164" i="31"/>
  <c r="D1164" i="31"/>
  <c r="C1164" i="31"/>
  <c r="B1164" i="31"/>
  <c r="O1164" i="31" s="1"/>
  <c r="A1164" i="31"/>
  <c r="O1163" i="31"/>
  <c r="N1163" i="31"/>
  <c r="M1163" i="31"/>
  <c r="L1163" i="31"/>
  <c r="K1163" i="31"/>
  <c r="J1163" i="31"/>
  <c r="I1163" i="31"/>
  <c r="H1163" i="31"/>
  <c r="G1163" i="31"/>
  <c r="F1163" i="31"/>
  <c r="E1163" i="31"/>
  <c r="D1163" i="31"/>
  <c r="C1163" i="31"/>
  <c r="B1163" i="31"/>
  <c r="A1163" i="31"/>
  <c r="N1162" i="31"/>
  <c r="M1162" i="31"/>
  <c r="L1162" i="31"/>
  <c r="K1162" i="31"/>
  <c r="J1162" i="31"/>
  <c r="I1162" i="31"/>
  <c r="H1162" i="31"/>
  <c r="G1162" i="31"/>
  <c r="F1162" i="31"/>
  <c r="E1162" i="31"/>
  <c r="D1162" i="31"/>
  <c r="C1162" i="31"/>
  <c r="B1162" i="31"/>
  <c r="O1162" i="31" s="1"/>
  <c r="A1162" i="31"/>
  <c r="O1161" i="31"/>
  <c r="N1161" i="31"/>
  <c r="M1161" i="31"/>
  <c r="L1161" i="31"/>
  <c r="K1161" i="31"/>
  <c r="J1161" i="31"/>
  <c r="I1161" i="31"/>
  <c r="H1161" i="31"/>
  <c r="G1161" i="31"/>
  <c r="F1161" i="31"/>
  <c r="E1161" i="31"/>
  <c r="D1161" i="31"/>
  <c r="C1161" i="31"/>
  <c r="B1161" i="31"/>
  <c r="A1161" i="31"/>
  <c r="N1160" i="31"/>
  <c r="M1160" i="31"/>
  <c r="L1160" i="31"/>
  <c r="K1160" i="31"/>
  <c r="J1160" i="31"/>
  <c r="I1160" i="31"/>
  <c r="H1160" i="31"/>
  <c r="G1160" i="31"/>
  <c r="F1160" i="31"/>
  <c r="E1160" i="31"/>
  <c r="D1160" i="31"/>
  <c r="C1160" i="31"/>
  <c r="B1160" i="31"/>
  <c r="O1160" i="31" s="1"/>
  <c r="A1160" i="31"/>
  <c r="O1159" i="31"/>
  <c r="N1159" i="31"/>
  <c r="M1159" i="31"/>
  <c r="L1159" i="31"/>
  <c r="K1159" i="31"/>
  <c r="J1159" i="31"/>
  <c r="I1159" i="31"/>
  <c r="H1159" i="31"/>
  <c r="G1159" i="31"/>
  <c r="F1159" i="31"/>
  <c r="E1159" i="31"/>
  <c r="D1159" i="31"/>
  <c r="C1159" i="31"/>
  <c r="B1159" i="31"/>
  <c r="A1159" i="31"/>
  <c r="N1158" i="31"/>
  <c r="M1158" i="31"/>
  <c r="L1158" i="31"/>
  <c r="K1158" i="31"/>
  <c r="J1158" i="31"/>
  <c r="I1158" i="31"/>
  <c r="H1158" i="31"/>
  <c r="G1158" i="31"/>
  <c r="F1158" i="31"/>
  <c r="E1158" i="31"/>
  <c r="D1158" i="31"/>
  <c r="C1158" i="31"/>
  <c r="B1158" i="31"/>
  <c r="O1158" i="31" s="1"/>
  <c r="A1158" i="31"/>
  <c r="O1157" i="31"/>
  <c r="N1157" i="31"/>
  <c r="M1157" i="31"/>
  <c r="L1157" i="31"/>
  <c r="K1157" i="31"/>
  <c r="J1157" i="31"/>
  <c r="I1157" i="31"/>
  <c r="H1157" i="31"/>
  <c r="G1157" i="31"/>
  <c r="F1157" i="31"/>
  <c r="E1157" i="31"/>
  <c r="D1157" i="31"/>
  <c r="C1157" i="31"/>
  <c r="B1157" i="31"/>
  <c r="A1157" i="31"/>
  <c r="N1156" i="31"/>
  <c r="M1156" i="31"/>
  <c r="L1156" i="31"/>
  <c r="K1156" i="31"/>
  <c r="J1156" i="31"/>
  <c r="I1156" i="31"/>
  <c r="H1156" i="31"/>
  <c r="G1156" i="31"/>
  <c r="F1156" i="31"/>
  <c r="E1156" i="31"/>
  <c r="D1156" i="31"/>
  <c r="C1156" i="31"/>
  <c r="B1156" i="31"/>
  <c r="O1156" i="31" s="1"/>
  <c r="A1156" i="31"/>
  <c r="O1155" i="31"/>
  <c r="N1155" i="31"/>
  <c r="M1155" i="31"/>
  <c r="L1155" i="31"/>
  <c r="K1155" i="31"/>
  <c r="J1155" i="31"/>
  <c r="I1155" i="31"/>
  <c r="H1155" i="31"/>
  <c r="G1155" i="31"/>
  <c r="F1155" i="31"/>
  <c r="E1155" i="31"/>
  <c r="D1155" i="31"/>
  <c r="C1155" i="31"/>
  <c r="B1155" i="31"/>
  <c r="A1155" i="31"/>
  <c r="N1154" i="31"/>
  <c r="M1154" i="31"/>
  <c r="L1154" i="31"/>
  <c r="K1154" i="31"/>
  <c r="J1154" i="31"/>
  <c r="I1154" i="31"/>
  <c r="H1154" i="31"/>
  <c r="G1154" i="31"/>
  <c r="F1154" i="31"/>
  <c r="E1154" i="31"/>
  <c r="D1154" i="31"/>
  <c r="C1154" i="31"/>
  <c r="B1154" i="31"/>
  <c r="O1154" i="31" s="1"/>
  <c r="A1154" i="31"/>
  <c r="O1153" i="31"/>
  <c r="N1153" i="31"/>
  <c r="M1153" i="31"/>
  <c r="L1153" i="31"/>
  <c r="K1153" i="31"/>
  <c r="J1153" i="31"/>
  <c r="I1153" i="31"/>
  <c r="H1153" i="31"/>
  <c r="G1153" i="31"/>
  <c r="F1153" i="31"/>
  <c r="E1153" i="31"/>
  <c r="D1153" i="31"/>
  <c r="C1153" i="31"/>
  <c r="B1153" i="31"/>
  <c r="A1153" i="31"/>
  <c r="N1152" i="31"/>
  <c r="M1152" i="31"/>
  <c r="L1152" i="31"/>
  <c r="K1152" i="31"/>
  <c r="J1152" i="31"/>
  <c r="I1152" i="31"/>
  <c r="H1152" i="31"/>
  <c r="G1152" i="31"/>
  <c r="F1152" i="31"/>
  <c r="E1152" i="31"/>
  <c r="D1152" i="31"/>
  <c r="C1152" i="31"/>
  <c r="B1152" i="31"/>
  <c r="O1152" i="31" s="1"/>
  <c r="A1152" i="31"/>
  <c r="O1151" i="31"/>
  <c r="N1151" i="31"/>
  <c r="M1151" i="31"/>
  <c r="L1151" i="31"/>
  <c r="K1151" i="31"/>
  <c r="J1151" i="31"/>
  <c r="I1151" i="31"/>
  <c r="H1151" i="31"/>
  <c r="G1151" i="31"/>
  <c r="F1151" i="31"/>
  <c r="E1151" i="31"/>
  <c r="D1151" i="31"/>
  <c r="C1151" i="31"/>
  <c r="B1151" i="31"/>
  <c r="A1151" i="31"/>
  <c r="N1150" i="31"/>
  <c r="M1150" i="31"/>
  <c r="L1150" i="31"/>
  <c r="K1150" i="31"/>
  <c r="J1150" i="31"/>
  <c r="I1150" i="31"/>
  <c r="H1150" i="31"/>
  <c r="G1150" i="31"/>
  <c r="F1150" i="31"/>
  <c r="E1150" i="31"/>
  <c r="D1150" i="31"/>
  <c r="C1150" i="31"/>
  <c r="B1150" i="31"/>
  <c r="O1150" i="31" s="1"/>
  <c r="A1150" i="31"/>
  <c r="O1149" i="31"/>
  <c r="N1149" i="31"/>
  <c r="M1149" i="31"/>
  <c r="L1149" i="31"/>
  <c r="K1149" i="31"/>
  <c r="J1149" i="31"/>
  <c r="I1149" i="31"/>
  <c r="H1149" i="31"/>
  <c r="G1149" i="31"/>
  <c r="F1149" i="31"/>
  <c r="E1149" i="31"/>
  <c r="D1149" i="31"/>
  <c r="C1149" i="31"/>
  <c r="B1149" i="31"/>
  <c r="A1149" i="31"/>
  <c r="N1148" i="31"/>
  <c r="M1148" i="31"/>
  <c r="L1148" i="31"/>
  <c r="K1148" i="31"/>
  <c r="J1148" i="31"/>
  <c r="I1148" i="31"/>
  <c r="H1148" i="31"/>
  <c r="G1148" i="31"/>
  <c r="F1148" i="31"/>
  <c r="E1148" i="31"/>
  <c r="D1148" i="31"/>
  <c r="C1148" i="31"/>
  <c r="B1148" i="31"/>
  <c r="O1148" i="31" s="1"/>
  <c r="A1148" i="31"/>
  <c r="O1147" i="31"/>
  <c r="N1147" i="31"/>
  <c r="M1147" i="31"/>
  <c r="L1147" i="31"/>
  <c r="K1147" i="31"/>
  <c r="J1147" i="31"/>
  <c r="I1147" i="31"/>
  <c r="H1147" i="31"/>
  <c r="G1147" i="31"/>
  <c r="F1147" i="31"/>
  <c r="E1147" i="31"/>
  <c r="D1147" i="31"/>
  <c r="C1147" i="31"/>
  <c r="B1147" i="31"/>
  <c r="A1147" i="31"/>
  <c r="N1146" i="31"/>
  <c r="M1146" i="31"/>
  <c r="L1146" i="31"/>
  <c r="K1146" i="31"/>
  <c r="J1146" i="31"/>
  <c r="I1146" i="31"/>
  <c r="H1146" i="31"/>
  <c r="G1146" i="31"/>
  <c r="F1146" i="31"/>
  <c r="E1146" i="31"/>
  <c r="D1146" i="31"/>
  <c r="C1146" i="31"/>
  <c r="B1146" i="31"/>
  <c r="O1146" i="31" s="1"/>
  <c r="A1146" i="31"/>
  <c r="O1145" i="31"/>
  <c r="N1145" i="31"/>
  <c r="M1145" i="31"/>
  <c r="L1145" i="31"/>
  <c r="K1145" i="31"/>
  <c r="J1145" i="31"/>
  <c r="I1145" i="31"/>
  <c r="H1145" i="31"/>
  <c r="G1145" i="31"/>
  <c r="F1145" i="31"/>
  <c r="E1145" i="31"/>
  <c r="D1145" i="31"/>
  <c r="C1145" i="31"/>
  <c r="B1145" i="31"/>
  <c r="A1145" i="31"/>
  <c r="N1144" i="31"/>
  <c r="M1144" i="31"/>
  <c r="L1144" i="31"/>
  <c r="K1144" i="31"/>
  <c r="J1144" i="31"/>
  <c r="I1144" i="31"/>
  <c r="H1144" i="31"/>
  <c r="G1144" i="31"/>
  <c r="F1144" i="31"/>
  <c r="E1144" i="31"/>
  <c r="D1144" i="31"/>
  <c r="C1144" i="31"/>
  <c r="B1144" i="31"/>
  <c r="O1144" i="31" s="1"/>
  <c r="A1144" i="31"/>
  <c r="O1143" i="31"/>
  <c r="N1143" i="31"/>
  <c r="M1143" i="31"/>
  <c r="L1143" i="31"/>
  <c r="K1143" i="31"/>
  <c r="J1143" i="31"/>
  <c r="I1143" i="31"/>
  <c r="H1143" i="31"/>
  <c r="G1143" i="31"/>
  <c r="F1143" i="31"/>
  <c r="E1143" i="31"/>
  <c r="D1143" i="31"/>
  <c r="C1143" i="31"/>
  <c r="B1143" i="31"/>
  <c r="A1143" i="31"/>
  <c r="N1142" i="31"/>
  <c r="M1142" i="31"/>
  <c r="L1142" i="31"/>
  <c r="K1142" i="31"/>
  <c r="J1142" i="31"/>
  <c r="I1142" i="31"/>
  <c r="H1142" i="31"/>
  <c r="G1142" i="31"/>
  <c r="F1142" i="31"/>
  <c r="E1142" i="31"/>
  <c r="D1142" i="31"/>
  <c r="C1142" i="31"/>
  <c r="B1142" i="31"/>
  <c r="O1142" i="31" s="1"/>
  <c r="A1142" i="31"/>
  <c r="O1141" i="31"/>
  <c r="N1141" i="31"/>
  <c r="M1141" i="31"/>
  <c r="L1141" i="31"/>
  <c r="K1141" i="31"/>
  <c r="J1141" i="31"/>
  <c r="I1141" i="31"/>
  <c r="H1141" i="31"/>
  <c r="G1141" i="31"/>
  <c r="F1141" i="31"/>
  <c r="E1141" i="31"/>
  <c r="D1141" i="31"/>
  <c r="C1141" i="31"/>
  <c r="B1141" i="31"/>
  <c r="A1141" i="31"/>
  <c r="N1140" i="31"/>
  <c r="M1140" i="31"/>
  <c r="L1140" i="31"/>
  <c r="K1140" i="31"/>
  <c r="J1140" i="31"/>
  <c r="I1140" i="31"/>
  <c r="H1140" i="31"/>
  <c r="G1140" i="31"/>
  <c r="F1140" i="31"/>
  <c r="E1140" i="31"/>
  <c r="D1140" i="31"/>
  <c r="C1140" i="31"/>
  <c r="B1140" i="31"/>
  <c r="O1140" i="31" s="1"/>
  <c r="A1140" i="31"/>
  <c r="O1139" i="31"/>
  <c r="N1139" i="31"/>
  <c r="M1139" i="31"/>
  <c r="L1139" i="31"/>
  <c r="K1139" i="31"/>
  <c r="J1139" i="31"/>
  <c r="I1139" i="31"/>
  <c r="H1139" i="31"/>
  <c r="G1139" i="31"/>
  <c r="F1139" i="31"/>
  <c r="E1139" i="31"/>
  <c r="D1139" i="31"/>
  <c r="C1139" i="31"/>
  <c r="B1139" i="31"/>
  <c r="A1139" i="31"/>
  <c r="N1138" i="31"/>
  <c r="M1138" i="31"/>
  <c r="L1138" i="31"/>
  <c r="K1138" i="31"/>
  <c r="J1138" i="31"/>
  <c r="I1138" i="31"/>
  <c r="H1138" i="31"/>
  <c r="G1138" i="31"/>
  <c r="F1138" i="31"/>
  <c r="E1138" i="31"/>
  <c r="D1138" i="31"/>
  <c r="C1138" i="31"/>
  <c r="B1138" i="31"/>
  <c r="O1138" i="31" s="1"/>
  <c r="A1138" i="31"/>
  <c r="O1137" i="31"/>
  <c r="N1137" i="31"/>
  <c r="M1137" i="31"/>
  <c r="L1137" i="31"/>
  <c r="K1137" i="31"/>
  <c r="J1137" i="31"/>
  <c r="I1137" i="31"/>
  <c r="H1137" i="31"/>
  <c r="G1137" i="31"/>
  <c r="F1137" i="31"/>
  <c r="E1137" i="31"/>
  <c r="D1137" i="31"/>
  <c r="C1137" i="31"/>
  <c r="B1137" i="31"/>
  <c r="A1137" i="31"/>
  <c r="N1136" i="31"/>
  <c r="M1136" i="31"/>
  <c r="L1136" i="31"/>
  <c r="K1136" i="31"/>
  <c r="J1136" i="31"/>
  <c r="I1136" i="31"/>
  <c r="H1136" i="31"/>
  <c r="G1136" i="31"/>
  <c r="F1136" i="31"/>
  <c r="E1136" i="31"/>
  <c r="D1136" i="31"/>
  <c r="C1136" i="31"/>
  <c r="B1136" i="31"/>
  <c r="O1136" i="31" s="1"/>
  <c r="A1136" i="31"/>
  <c r="O1135" i="31"/>
  <c r="N1135" i="31"/>
  <c r="M1135" i="31"/>
  <c r="L1135" i="31"/>
  <c r="K1135" i="31"/>
  <c r="J1135" i="31"/>
  <c r="I1135" i="31"/>
  <c r="H1135" i="31"/>
  <c r="G1135" i="31"/>
  <c r="F1135" i="31"/>
  <c r="E1135" i="31"/>
  <c r="D1135" i="31"/>
  <c r="C1135" i="31"/>
  <c r="B1135" i="31"/>
  <c r="A1135" i="31"/>
  <c r="N1134" i="31"/>
  <c r="M1134" i="31"/>
  <c r="L1134" i="31"/>
  <c r="K1134" i="31"/>
  <c r="J1134" i="31"/>
  <c r="I1134" i="31"/>
  <c r="H1134" i="31"/>
  <c r="G1134" i="31"/>
  <c r="F1134" i="31"/>
  <c r="E1134" i="31"/>
  <c r="D1134" i="31"/>
  <c r="C1134" i="31"/>
  <c r="B1134" i="31"/>
  <c r="O1134" i="31" s="1"/>
  <c r="A1134" i="31"/>
  <c r="O1133" i="31"/>
  <c r="N1133" i="31"/>
  <c r="M1133" i="31"/>
  <c r="L1133" i="31"/>
  <c r="K1133" i="31"/>
  <c r="J1133" i="31"/>
  <c r="I1133" i="31"/>
  <c r="H1133" i="31"/>
  <c r="G1133" i="31"/>
  <c r="F1133" i="31"/>
  <c r="E1133" i="31"/>
  <c r="D1133" i="31"/>
  <c r="C1133" i="31"/>
  <c r="B1133" i="31"/>
  <c r="A1133" i="31"/>
  <c r="N1132" i="31"/>
  <c r="M1132" i="31"/>
  <c r="L1132" i="31"/>
  <c r="K1132" i="31"/>
  <c r="J1132" i="31"/>
  <c r="I1132" i="31"/>
  <c r="H1132" i="31"/>
  <c r="G1132" i="31"/>
  <c r="F1132" i="31"/>
  <c r="E1132" i="31"/>
  <c r="D1132" i="31"/>
  <c r="C1132" i="31"/>
  <c r="B1132" i="31"/>
  <c r="O1132" i="31" s="1"/>
  <c r="A1132" i="31"/>
  <c r="O1131" i="31"/>
  <c r="N1131" i="31"/>
  <c r="M1131" i="31"/>
  <c r="L1131" i="31"/>
  <c r="K1131" i="31"/>
  <c r="J1131" i="31"/>
  <c r="I1131" i="31"/>
  <c r="H1131" i="31"/>
  <c r="G1131" i="31"/>
  <c r="F1131" i="31"/>
  <c r="E1131" i="31"/>
  <c r="D1131" i="31"/>
  <c r="C1131" i="31"/>
  <c r="B1131" i="31"/>
  <c r="A1131" i="31"/>
  <c r="N1130" i="31"/>
  <c r="M1130" i="31"/>
  <c r="L1130" i="31"/>
  <c r="K1130" i="31"/>
  <c r="J1130" i="31"/>
  <c r="I1130" i="31"/>
  <c r="H1130" i="31"/>
  <c r="G1130" i="31"/>
  <c r="F1130" i="31"/>
  <c r="E1130" i="31"/>
  <c r="D1130" i="31"/>
  <c r="C1130" i="31"/>
  <c r="B1130" i="31"/>
  <c r="O1130" i="31" s="1"/>
  <c r="A1130" i="31"/>
  <c r="O1129" i="31"/>
  <c r="N1129" i="31"/>
  <c r="M1129" i="31"/>
  <c r="L1129" i="31"/>
  <c r="K1129" i="31"/>
  <c r="J1129" i="31"/>
  <c r="I1129" i="31"/>
  <c r="H1129" i="31"/>
  <c r="G1129" i="31"/>
  <c r="F1129" i="31"/>
  <c r="E1129" i="31"/>
  <c r="D1129" i="31"/>
  <c r="C1129" i="31"/>
  <c r="B1129" i="31"/>
  <c r="A1129" i="31"/>
  <c r="N1128" i="31"/>
  <c r="M1128" i="31"/>
  <c r="L1128" i="31"/>
  <c r="K1128" i="31"/>
  <c r="J1128" i="31"/>
  <c r="I1128" i="31"/>
  <c r="H1128" i="31"/>
  <c r="G1128" i="31"/>
  <c r="F1128" i="31"/>
  <c r="E1128" i="31"/>
  <c r="D1128" i="31"/>
  <c r="C1128" i="31"/>
  <c r="B1128" i="31"/>
  <c r="O1128" i="31" s="1"/>
  <c r="A1128" i="31"/>
  <c r="O1127" i="31"/>
  <c r="N1127" i="31"/>
  <c r="M1127" i="31"/>
  <c r="L1127" i="31"/>
  <c r="K1127" i="31"/>
  <c r="J1127" i="31"/>
  <c r="I1127" i="31"/>
  <c r="H1127" i="31"/>
  <c r="G1127" i="31"/>
  <c r="F1127" i="31"/>
  <c r="E1127" i="31"/>
  <c r="D1127" i="31"/>
  <c r="C1127" i="31"/>
  <c r="B1127" i="31"/>
  <c r="A1127" i="31"/>
  <c r="N1126" i="31"/>
  <c r="M1126" i="31"/>
  <c r="L1126" i="31"/>
  <c r="K1126" i="31"/>
  <c r="J1126" i="31"/>
  <c r="I1126" i="31"/>
  <c r="H1126" i="31"/>
  <c r="G1126" i="31"/>
  <c r="F1126" i="31"/>
  <c r="E1126" i="31"/>
  <c r="D1126" i="31"/>
  <c r="C1126" i="31"/>
  <c r="B1126" i="31"/>
  <c r="O1126" i="31" s="1"/>
  <c r="A1126" i="31"/>
  <c r="O1125" i="31"/>
  <c r="N1125" i="31"/>
  <c r="M1125" i="31"/>
  <c r="L1125" i="31"/>
  <c r="K1125" i="31"/>
  <c r="J1125" i="31"/>
  <c r="I1125" i="31"/>
  <c r="H1125" i="31"/>
  <c r="G1125" i="31"/>
  <c r="F1125" i="31"/>
  <c r="E1125" i="31"/>
  <c r="D1125" i="31"/>
  <c r="C1125" i="31"/>
  <c r="B1125" i="31"/>
  <c r="A1125" i="31"/>
  <c r="N1124" i="31"/>
  <c r="M1124" i="31"/>
  <c r="L1124" i="31"/>
  <c r="K1124" i="31"/>
  <c r="J1124" i="31"/>
  <c r="I1124" i="31"/>
  <c r="H1124" i="31"/>
  <c r="G1124" i="31"/>
  <c r="F1124" i="31"/>
  <c r="E1124" i="31"/>
  <c r="D1124" i="31"/>
  <c r="C1124" i="31"/>
  <c r="B1124" i="31"/>
  <c r="O1124" i="31" s="1"/>
  <c r="A1124" i="31"/>
  <c r="O1123" i="31"/>
  <c r="N1123" i="31"/>
  <c r="M1123" i="31"/>
  <c r="L1123" i="31"/>
  <c r="K1123" i="31"/>
  <c r="J1123" i="31"/>
  <c r="I1123" i="31"/>
  <c r="H1123" i="31"/>
  <c r="G1123" i="31"/>
  <c r="F1123" i="31"/>
  <c r="E1123" i="31"/>
  <c r="D1123" i="31"/>
  <c r="C1123" i="31"/>
  <c r="B1123" i="31"/>
  <c r="A1123" i="31"/>
  <c r="N1122" i="31"/>
  <c r="M1122" i="31"/>
  <c r="L1122" i="31"/>
  <c r="K1122" i="31"/>
  <c r="J1122" i="31"/>
  <c r="I1122" i="31"/>
  <c r="H1122" i="31"/>
  <c r="G1122" i="31"/>
  <c r="F1122" i="31"/>
  <c r="E1122" i="31"/>
  <c r="D1122" i="31"/>
  <c r="C1122" i="31"/>
  <c r="B1122" i="31"/>
  <c r="O1122" i="31" s="1"/>
  <c r="A1122" i="31"/>
  <c r="O1121" i="31"/>
  <c r="N1121" i="31"/>
  <c r="M1121" i="31"/>
  <c r="L1121" i="31"/>
  <c r="K1121" i="31"/>
  <c r="J1121" i="31"/>
  <c r="I1121" i="31"/>
  <c r="H1121" i="31"/>
  <c r="G1121" i="31"/>
  <c r="F1121" i="31"/>
  <c r="E1121" i="31"/>
  <c r="D1121" i="31"/>
  <c r="C1121" i="31"/>
  <c r="B1121" i="31"/>
  <c r="A1121" i="31"/>
  <c r="N1120" i="31"/>
  <c r="M1120" i="31"/>
  <c r="L1120" i="31"/>
  <c r="K1120" i="31"/>
  <c r="J1120" i="31"/>
  <c r="I1120" i="31"/>
  <c r="H1120" i="31"/>
  <c r="G1120" i="31"/>
  <c r="F1120" i="31"/>
  <c r="E1120" i="31"/>
  <c r="D1120" i="31"/>
  <c r="C1120" i="31"/>
  <c r="B1120" i="31"/>
  <c r="O1120" i="31" s="1"/>
  <c r="A1120" i="31"/>
  <c r="O1119" i="31"/>
  <c r="N1119" i="31"/>
  <c r="M1119" i="31"/>
  <c r="L1119" i="31"/>
  <c r="K1119" i="31"/>
  <c r="J1119" i="31"/>
  <c r="I1119" i="31"/>
  <c r="H1119" i="31"/>
  <c r="G1119" i="31"/>
  <c r="F1119" i="31"/>
  <c r="E1119" i="31"/>
  <c r="D1119" i="31"/>
  <c r="C1119" i="31"/>
  <c r="B1119" i="31"/>
  <c r="A1119" i="31"/>
  <c r="N1118" i="31"/>
  <c r="M1118" i="31"/>
  <c r="L1118" i="31"/>
  <c r="K1118" i="31"/>
  <c r="J1118" i="31"/>
  <c r="I1118" i="31"/>
  <c r="H1118" i="31"/>
  <c r="G1118" i="31"/>
  <c r="F1118" i="31"/>
  <c r="E1118" i="31"/>
  <c r="D1118" i="31"/>
  <c r="C1118" i="31"/>
  <c r="B1118" i="31"/>
  <c r="O1118" i="31" s="1"/>
  <c r="A1118" i="31"/>
  <c r="O1117" i="31"/>
  <c r="N1117" i="31"/>
  <c r="M1117" i="31"/>
  <c r="L1117" i="31"/>
  <c r="K1117" i="31"/>
  <c r="J1117" i="31"/>
  <c r="I1117" i="31"/>
  <c r="H1117" i="31"/>
  <c r="G1117" i="31"/>
  <c r="F1117" i="31"/>
  <c r="E1117" i="31"/>
  <c r="D1117" i="31"/>
  <c r="C1117" i="31"/>
  <c r="B1117" i="31"/>
  <c r="A1117" i="31"/>
  <c r="N1116" i="31"/>
  <c r="M1116" i="31"/>
  <c r="L1116" i="31"/>
  <c r="K1116" i="31"/>
  <c r="J1116" i="31"/>
  <c r="I1116" i="31"/>
  <c r="H1116" i="31"/>
  <c r="G1116" i="31"/>
  <c r="F1116" i="31"/>
  <c r="E1116" i="31"/>
  <c r="D1116" i="31"/>
  <c r="C1116" i="31"/>
  <c r="B1116" i="31"/>
  <c r="O1116" i="31" s="1"/>
  <c r="A1116" i="31"/>
  <c r="O1115" i="31"/>
  <c r="N1115" i="31"/>
  <c r="M1115" i="31"/>
  <c r="L1115" i="31"/>
  <c r="K1115" i="31"/>
  <c r="J1115" i="31"/>
  <c r="I1115" i="31"/>
  <c r="H1115" i="31"/>
  <c r="G1115" i="31"/>
  <c r="F1115" i="31"/>
  <c r="E1115" i="31"/>
  <c r="D1115" i="31"/>
  <c r="C1115" i="31"/>
  <c r="B1115" i="31"/>
  <c r="A1115" i="31"/>
  <c r="N1114" i="31"/>
  <c r="M1114" i="31"/>
  <c r="L1114" i="31"/>
  <c r="K1114" i="31"/>
  <c r="J1114" i="31"/>
  <c r="I1114" i="31"/>
  <c r="H1114" i="31"/>
  <c r="G1114" i="31"/>
  <c r="F1114" i="31"/>
  <c r="E1114" i="31"/>
  <c r="D1114" i="31"/>
  <c r="C1114" i="31"/>
  <c r="B1114" i="31"/>
  <c r="O1114" i="31" s="1"/>
  <c r="A1114" i="31"/>
  <c r="O1113" i="31"/>
  <c r="N1113" i="31"/>
  <c r="M1113" i="31"/>
  <c r="L1113" i="31"/>
  <c r="K1113" i="31"/>
  <c r="J1113" i="31"/>
  <c r="I1113" i="31"/>
  <c r="H1113" i="31"/>
  <c r="G1113" i="31"/>
  <c r="F1113" i="31"/>
  <c r="E1113" i="31"/>
  <c r="D1113" i="31"/>
  <c r="C1113" i="31"/>
  <c r="B1113" i="31"/>
  <c r="A1113" i="31"/>
  <c r="N1112" i="31"/>
  <c r="M1112" i="31"/>
  <c r="L1112" i="31"/>
  <c r="K1112" i="31"/>
  <c r="J1112" i="31"/>
  <c r="I1112" i="31"/>
  <c r="H1112" i="31"/>
  <c r="G1112" i="31"/>
  <c r="F1112" i="31"/>
  <c r="E1112" i="31"/>
  <c r="D1112" i="31"/>
  <c r="C1112" i="31"/>
  <c r="B1112" i="31"/>
  <c r="O1112" i="31" s="1"/>
  <c r="A1112" i="31"/>
  <c r="O1111" i="31"/>
  <c r="N1111" i="31"/>
  <c r="M1111" i="31"/>
  <c r="L1111" i="31"/>
  <c r="K1111" i="31"/>
  <c r="J1111" i="31"/>
  <c r="I1111" i="31"/>
  <c r="H1111" i="31"/>
  <c r="G1111" i="31"/>
  <c r="F1111" i="31"/>
  <c r="E1111" i="31"/>
  <c r="D1111" i="31"/>
  <c r="C1111" i="31"/>
  <c r="B1111" i="31"/>
  <c r="A1111" i="31"/>
  <c r="N1110" i="31"/>
  <c r="M1110" i="31"/>
  <c r="L1110" i="31"/>
  <c r="K1110" i="31"/>
  <c r="J1110" i="31"/>
  <c r="I1110" i="31"/>
  <c r="H1110" i="31"/>
  <c r="G1110" i="31"/>
  <c r="F1110" i="31"/>
  <c r="E1110" i="31"/>
  <c r="D1110" i="31"/>
  <c r="C1110" i="31"/>
  <c r="B1110" i="31"/>
  <c r="O1110" i="31" s="1"/>
  <c r="A1110" i="31"/>
  <c r="O1109" i="31"/>
  <c r="N1109" i="31"/>
  <c r="M1109" i="31"/>
  <c r="L1109" i="31"/>
  <c r="K1109" i="31"/>
  <c r="J1109" i="31"/>
  <c r="I1109" i="31"/>
  <c r="H1109" i="31"/>
  <c r="G1109" i="31"/>
  <c r="F1109" i="31"/>
  <c r="E1109" i="31"/>
  <c r="D1109" i="31"/>
  <c r="C1109" i="31"/>
  <c r="B1109" i="31"/>
  <c r="A1109" i="31"/>
  <c r="N1108" i="31"/>
  <c r="M1108" i="31"/>
  <c r="L1108" i="31"/>
  <c r="K1108" i="31"/>
  <c r="J1108" i="31"/>
  <c r="I1108" i="31"/>
  <c r="H1108" i="31"/>
  <c r="G1108" i="31"/>
  <c r="F1108" i="31"/>
  <c r="E1108" i="31"/>
  <c r="D1108" i="31"/>
  <c r="C1108" i="31"/>
  <c r="B1108" i="31"/>
  <c r="O1108" i="31" s="1"/>
  <c r="A1108" i="31"/>
  <c r="O1107" i="31"/>
  <c r="N1107" i="31"/>
  <c r="M1107" i="31"/>
  <c r="L1107" i="31"/>
  <c r="K1107" i="31"/>
  <c r="J1107" i="31"/>
  <c r="I1107" i="31"/>
  <c r="H1107" i="31"/>
  <c r="G1107" i="31"/>
  <c r="F1107" i="31"/>
  <c r="E1107" i="31"/>
  <c r="D1107" i="31"/>
  <c r="C1107" i="31"/>
  <c r="B1107" i="31"/>
  <c r="A1107" i="31"/>
  <c r="N1106" i="31"/>
  <c r="M1106" i="31"/>
  <c r="L1106" i="31"/>
  <c r="K1106" i="31"/>
  <c r="J1106" i="31"/>
  <c r="I1106" i="31"/>
  <c r="H1106" i="31"/>
  <c r="G1106" i="31"/>
  <c r="F1106" i="31"/>
  <c r="E1106" i="31"/>
  <c r="D1106" i="31"/>
  <c r="C1106" i="31"/>
  <c r="B1106" i="31"/>
  <c r="O1106" i="31" s="1"/>
  <c r="A1106" i="31"/>
  <c r="O1105" i="31"/>
  <c r="N1105" i="31"/>
  <c r="M1105" i="31"/>
  <c r="L1105" i="31"/>
  <c r="K1105" i="31"/>
  <c r="J1105" i="31"/>
  <c r="I1105" i="31"/>
  <c r="H1105" i="31"/>
  <c r="G1105" i="31"/>
  <c r="F1105" i="31"/>
  <c r="E1105" i="31"/>
  <c r="D1105" i="31"/>
  <c r="C1105" i="31"/>
  <c r="B1105" i="31"/>
  <c r="A1105" i="31"/>
  <c r="N1104" i="31"/>
  <c r="M1104" i="31"/>
  <c r="L1104" i="31"/>
  <c r="K1104" i="31"/>
  <c r="J1104" i="31"/>
  <c r="I1104" i="31"/>
  <c r="H1104" i="31"/>
  <c r="G1104" i="31"/>
  <c r="F1104" i="31"/>
  <c r="E1104" i="31"/>
  <c r="D1104" i="31"/>
  <c r="C1104" i="31"/>
  <c r="B1104" i="31"/>
  <c r="O1104" i="31" s="1"/>
  <c r="A1104" i="31"/>
  <c r="O1103" i="31"/>
  <c r="N1103" i="31"/>
  <c r="M1103" i="31"/>
  <c r="L1103" i="31"/>
  <c r="K1103" i="31"/>
  <c r="J1103" i="31"/>
  <c r="I1103" i="31"/>
  <c r="H1103" i="31"/>
  <c r="G1103" i="31"/>
  <c r="F1103" i="31"/>
  <c r="E1103" i="31"/>
  <c r="D1103" i="31"/>
  <c r="C1103" i="31"/>
  <c r="B1103" i="31"/>
  <c r="A1103" i="31"/>
  <c r="N1102" i="31"/>
  <c r="M1102" i="31"/>
  <c r="L1102" i="31"/>
  <c r="K1102" i="31"/>
  <c r="J1102" i="31"/>
  <c r="I1102" i="31"/>
  <c r="H1102" i="31"/>
  <c r="G1102" i="31"/>
  <c r="F1102" i="31"/>
  <c r="E1102" i="31"/>
  <c r="D1102" i="31"/>
  <c r="C1102" i="31"/>
  <c r="B1102" i="31"/>
  <c r="O1102" i="31" s="1"/>
  <c r="A1102" i="31"/>
  <c r="O1101" i="31"/>
  <c r="N1101" i="31"/>
  <c r="M1101" i="31"/>
  <c r="L1101" i="31"/>
  <c r="K1101" i="31"/>
  <c r="J1101" i="31"/>
  <c r="I1101" i="31"/>
  <c r="H1101" i="31"/>
  <c r="G1101" i="31"/>
  <c r="F1101" i="31"/>
  <c r="E1101" i="31"/>
  <c r="D1101" i="31"/>
  <c r="C1101" i="31"/>
  <c r="B1101" i="31"/>
  <c r="A1101" i="31"/>
  <c r="N1100" i="31"/>
  <c r="M1100" i="31"/>
  <c r="L1100" i="31"/>
  <c r="K1100" i="31"/>
  <c r="J1100" i="31"/>
  <c r="I1100" i="31"/>
  <c r="H1100" i="31"/>
  <c r="G1100" i="31"/>
  <c r="F1100" i="31"/>
  <c r="E1100" i="31"/>
  <c r="D1100" i="31"/>
  <c r="C1100" i="31"/>
  <c r="B1100" i="31"/>
  <c r="O1100" i="31" s="1"/>
  <c r="A1100" i="31"/>
  <c r="O1099" i="31"/>
  <c r="N1099" i="31"/>
  <c r="M1099" i="31"/>
  <c r="L1099" i="31"/>
  <c r="K1099" i="31"/>
  <c r="J1099" i="31"/>
  <c r="I1099" i="31"/>
  <c r="H1099" i="31"/>
  <c r="G1099" i="31"/>
  <c r="F1099" i="31"/>
  <c r="E1099" i="31"/>
  <c r="D1099" i="31"/>
  <c r="C1099" i="31"/>
  <c r="B1099" i="31"/>
  <c r="A1099" i="31"/>
  <c r="N1098" i="31"/>
  <c r="M1098" i="31"/>
  <c r="L1098" i="31"/>
  <c r="K1098" i="31"/>
  <c r="J1098" i="31"/>
  <c r="I1098" i="31"/>
  <c r="H1098" i="31"/>
  <c r="G1098" i="31"/>
  <c r="F1098" i="31"/>
  <c r="E1098" i="31"/>
  <c r="D1098" i="31"/>
  <c r="C1098" i="31"/>
  <c r="B1098" i="31"/>
  <c r="O1098" i="31" s="1"/>
  <c r="A1098" i="31"/>
  <c r="O1097" i="31"/>
  <c r="N1097" i="31"/>
  <c r="M1097" i="31"/>
  <c r="L1097" i="31"/>
  <c r="K1097" i="31"/>
  <c r="J1097" i="31"/>
  <c r="I1097" i="31"/>
  <c r="H1097" i="31"/>
  <c r="G1097" i="31"/>
  <c r="F1097" i="31"/>
  <c r="E1097" i="31"/>
  <c r="D1097" i="31"/>
  <c r="C1097" i="31"/>
  <c r="B1097" i="31"/>
  <c r="A1097" i="31"/>
  <c r="N1096" i="31"/>
  <c r="M1096" i="31"/>
  <c r="L1096" i="31"/>
  <c r="K1096" i="31"/>
  <c r="J1096" i="31"/>
  <c r="I1096" i="31"/>
  <c r="H1096" i="31"/>
  <c r="G1096" i="31"/>
  <c r="F1096" i="31"/>
  <c r="E1096" i="31"/>
  <c r="D1096" i="31"/>
  <c r="C1096" i="31"/>
  <c r="B1096" i="31"/>
  <c r="O1096" i="31" s="1"/>
  <c r="A1096" i="31"/>
  <c r="O1095" i="31"/>
  <c r="N1095" i="31"/>
  <c r="M1095" i="31"/>
  <c r="L1095" i="31"/>
  <c r="K1095" i="31"/>
  <c r="J1095" i="31"/>
  <c r="I1095" i="31"/>
  <c r="H1095" i="31"/>
  <c r="G1095" i="31"/>
  <c r="F1095" i="31"/>
  <c r="E1095" i="31"/>
  <c r="D1095" i="31"/>
  <c r="C1095" i="31"/>
  <c r="B1095" i="31"/>
  <c r="A1095" i="31"/>
  <c r="N1094" i="31"/>
  <c r="M1094" i="31"/>
  <c r="L1094" i="31"/>
  <c r="K1094" i="31"/>
  <c r="J1094" i="31"/>
  <c r="I1094" i="31"/>
  <c r="H1094" i="31"/>
  <c r="G1094" i="31"/>
  <c r="F1094" i="31"/>
  <c r="E1094" i="31"/>
  <c r="D1094" i="31"/>
  <c r="C1094" i="31"/>
  <c r="B1094" i="31"/>
  <c r="O1094" i="31" s="1"/>
  <c r="A1094" i="31"/>
  <c r="O1093" i="31"/>
  <c r="N1093" i="31"/>
  <c r="M1093" i="31"/>
  <c r="L1093" i="31"/>
  <c r="K1093" i="31"/>
  <c r="J1093" i="31"/>
  <c r="I1093" i="31"/>
  <c r="H1093" i="31"/>
  <c r="G1093" i="31"/>
  <c r="F1093" i="31"/>
  <c r="E1093" i="31"/>
  <c r="D1093" i="31"/>
  <c r="C1093" i="31"/>
  <c r="B1093" i="31"/>
  <c r="A1093" i="31"/>
  <c r="N1092" i="31"/>
  <c r="M1092" i="31"/>
  <c r="L1092" i="31"/>
  <c r="K1092" i="31"/>
  <c r="J1092" i="31"/>
  <c r="I1092" i="31"/>
  <c r="H1092" i="31"/>
  <c r="G1092" i="31"/>
  <c r="F1092" i="31"/>
  <c r="E1092" i="31"/>
  <c r="D1092" i="31"/>
  <c r="C1092" i="31"/>
  <c r="B1092" i="31"/>
  <c r="O1092" i="31" s="1"/>
  <c r="A1092" i="31"/>
  <c r="O1091" i="31"/>
  <c r="N1091" i="31"/>
  <c r="M1091" i="31"/>
  <c r="L1091" i="31"/>
  <c r="K1091" i="31"/>
  <c r="J1091" i="31"/>
  <c r="I1091" i="31"/>
  <c r="H1091" i="31"/>
  <c r="G1091" i="31"/>
  <c r="F1091" i="31"/>
  <c r="E1091" i="31"/>
  <c r="D1091" i="31"/>
  <c r="C1091" i="31"/>
  <c r="B1091" i="31"/>
  <c r="A1091" i="31"/>
  <c r="N1090" i="31"/>
  <c r="M1090" i="31"/>
  <c r="L1090" i="31"/>
  <c r="K1090" i="31"/>
  <c r="J1090" i="31"/>
  <c r="I1090" i="31"/>
  <c r="H1090" i="31"/>
  <c r="G1090" i="31"/>
  <c r="F1090" i="31"/>
  <c r="E1090" i="31"/>
  <c r="D1090" i="31"/>
  <c r="C1090" i="31"/>
  <c r="B1090" i="31"/>
  <c r="O1090" i="31" s="1"/>
  <c r="A1090" i="31"/>
  <c r="O1089" i="31"/>
  <c r="N1089" i="31"/>
  <c r="M1089" i="31"/>
  <c r="L1089" i="31"/>
  <c r="K1089" i="31"/>
  <c r="J1089" i="31"/>
  <c r="I1089" i="31"/>
  <c r="H1089" i="31"/>
  <c r="G1089" i="31"/>
  <c r="F1089" i="31"/>
  <c r="E1089" i="31"/>
  <c r="D1089" i="31"/>
  <c r="C1089" i="31"/>
  <c r="B1089" i="31"/>
  <c r="A1089" i="31"/>
  <c r="N1088" i="31"/>
  <c r="M1088" i="31"/>
  <c r="L1088" i="31"/>
  <c r="K1088" i="31"/>
  <c r="J1088" i="31"/>
  <c r="I1088" i="31"/>
  <c r="H1088" i="31"/>
  <c r="G1088" i="31"/>
  <c r="F1088" i="31"/>
  <c r="E1088" i="31"/>
  <c r="D1088" i="31"/>
  <c r="C1088" i="31"/>
  <c r="B1088" i="31"/>
  <c r="O1088" i="31" s="1"/>
  <c r="A1088" i="31"/>
  <c r="O1087" i="31"/>
  <c r="N1087" i="31"/>
  <c r="M1087" i="31"/>
  <c r="L1087" i="31"/>
  <c r="K1087" i="31"/>
  <c r="J1087" i="31"/>
  <c r="I1087" i="31"/>
  <c r="H1087" i="31"/>
  <c r="G1087" i="31"/>
  <c r="F1087" i="31"/>
  <c r="E1087" i="31"/>
  <c r="D1087" i="31"/>
  <c r="C1087" i="31"/>
  <c r="B1087" i="31"/>
  <c r="A1087" i="31"/>
  <c r="N1086" i="31"/>
  <c r="M1086" i="31"/>
  <c r="L1086" i="31"/>
  <c r="K1086" i="31"/>
  <c r="J1086" i="31"/>
  <c r="I1086" i="31"/>
  <c r="H1086" i="31"/>
  <c r="G1086" i="31"/>
  <c r="F1086" i="31"/>
  <c r="E1086" i="31"/>
  <c r="D1086" i="31"/>
  <c r="C1086" i="31"/>
  <c r="B1086" i="31"/>
  <c r="O1086" i="31" s="1"/>
  <c r="A1086" i="31"/>
  <c r="O1085" i="31"/>
  <c r="N1085" i="31"/>
  <c r="M1085" i="31"/>
  <c r="L1085" i="31"/>
  <c r="K1085" i="31"/>
  <c r="J1085" i="31"/>
  <c r="I1085" i="31"/>
  <c r="H1085" i="31"/>
  <c r="G1085" i="31"/>
  <c r="F1085" i="31"/>
  <c r="E1085" i="31"/>
  <c r="D1085" i="31"/>
  <c r="C1085" i="31"/>
  <c r="B1085" i="31"/>
  <c r="A1085" i="31"/>
  <c r="N1084" i="31"/>
  <c r="M1084" i="31"/>
  <c r="L1084" i="31"/>
  <c r="K1084" i="31"/>
  <c r="J1084" i="31"/>
  <c r="I1084" i="31"/>
  <c r="H1084" i="31"/>
  <c r="G1084" i="31"/>
  <c r="F1084" i="31"/>
  <c r="E1084" i="31"/>
  <c r="D1084" i="31"/>
  <c r="C1084" i="31"/>
  <c r="B1084" i="31"/>
  <c r="O1084" i="31" s="1"/>
  <c r="A1084" i="31"/>
  <c r="O1083" i="31"/>
  <c r="N1083" i="31"/>
  <c r="M1083" i="31"/>
  <c r="L1083" i="31"/>
  <c r="K1083" i="31"/>
  <c r="J1083" i="31"/>
  <c r="I1083" i="31"/>
  <c r="H1083" i="31"/>
  <c r="G1083" i="31"/>
  <c r="F1083" i="31"/>
  <c r="E1083" i="31"/>
  <c r="D1083" i="31"/>
  <c r="C1083" i="31"/>
  <c r="B1083" i="31"/>
  <c r="A1083" i="31"/>
  <c r="N1082" i="31"/>
  <c r="M1082" i="31"/>
  <c r="L1082" i="31"/>
  <c r="K1082" i="31"/>
  <c r="J1082" i="31"/>
  <c r="I1082" i="31"/>
  <c r="H1082" i="31"/>
  <c r="G1082" i="31"/>
  <c r="F1082" i="31"/>
  <c r="E1082" i="31"/>
  <c r="D1082" i="31"/>
  <c r="C1082" i="31"/>
  <c r="B1082" i="31"/>
  <c r="O1082" i="31" s="1"/>
  <c r="A1082" i="31"/>
  <c r="O1081" i="31"/>
  <c r="N1081" i="31"/>
  <c r="M1081" i="31"/>
  <c r="L1081" i="31"/>
  <c r="K1081" i="31"/>
  <c r="J1081" i="31"/>
  <c r="I1081" i="31"/>
  <c r="H1081" i="31"/>
  <c r="G1081" i="31"/>
  <c r="F1081" i="31"/>
  <c r="E1081" i="31"/>
  <c r="D1081" i="31"/>
  <c r="C1081" i="31"/>
  <c r="B1081" i="31"/>
  <c r="A1081" i="31"/>
  <c r="N1080" i="31"/>
  <c r="M1080" i="31"/>
  <c r="L1080" i="31"/>
  <c r="K1080" i="31"/>
  <c r="J1080" i="31"/>
  <c r="I1080" i="31"/>
  <c r="H1080" i="31"/>
  <c r="G1080" i="31"/>
  <c r="F1080" i="31"/>
  <c r="E1080" i="31"/>
  <c r="D1080" i="31"/>
  <c r="C1080" i="31"/>
  <c r="B1080" i="31"/>
  <c r="O1080" i="31" s="1"/>
  <c r="A1080" i="31"/>
  <c r="O1079" i="31"/>
  <c r="N1079" i="31"/>
  <c r="M1079" i="31"/>
  <c r="L1079" i="31"/>
  <c r="K1079" i="31"/>
  <c r="J1079" i="31"/>
  <c r="I1079" i="31"/>
  <c r="H1079" i="31"/>
  <c r="G1079" i="31"/>
  <c r="F1079" i="31"/>
  <c r="E1079" i="31"/>
  <c r="D1079" i="31"/>
  <c r="C1079" i="31"/>
  <c r="B1079" i="31"/>
  <c r="A1079" i="31"/>
  <c r="N1078" i="31"/>
  <c r="M1078" i="31"/>
  <c r="L1078" i="31"/>
  <c r="K1078" i="31"/>
  <c r="J1078" i="31"/>
  <c r="I1078" i="31"/>
  <c r="H1078" i="31"/>
  <c r="G1078" i="31"/>
  <c r="F1078" i="31"/>
  <c r="E1078" i="31"/>
  <c r="D1078" i="31"/>
  <c r="C1078" i="31"/>
  <c r="B1078" i="31"/>
  <c r="O1078" i="31" s="1"/>
  <c r="A1078" i="31"/>
  <c r="O1077" i="31"/>
  <c r="N1077" i="31"/>
  <c r="M1077" i="31"/>
  <c r="L1077" i="31"/>
  <c r="K1077" i="31"/>
  <c r="J1077" i="31"/>
  <c r="I1077" i="31"/>
  <c r="H1077" i="31"/>
  <c r="G1077" i="31"/>
  <c r="F1077" i="31"/>
  <c r="E1077" i="31"/>
  <c r="D1077" i="31"/>
  <c r="C1077" i="31"/>
  <c r="B1077" i="31"/>
  <c r="A1077" i="31"/>
  <c r="N1076" i="31"/>
  <c r="M1076" i="31"/>
  <c r="L1076" i="31"/>
  <c r="K1076" i="31"/>
  <c r="J1076" i="31"/>
  <c r="I1076" i="31"/>
  <c r="H1076" i="31"/>
  <c r="G1076" i="31"/>
  <c r="F1076" i="31"/>
  <c r="E1076" i="31"/>
  <c r="D1076" i="31"/>
  <c r="C1076" i="31"/>
  <c r="B1076" i="31"/>
  <c r="O1076" i="31" s="1"/>
  <c r="A1076" i="31"/>
  <c r="O1075" i="31"/>
  <c r="N1075" i="31"/>
  <c r="M1075" i="31"/>
  <c r="L1075" i="31"/>
  <c r="K1075" i="31"/>
  <c r="J1075" i="31"/>
  <c r="I1075" i="31"/>
  <c r="H1075" i="31"/>
  <c r="G1075" i="31"/>
  <c r="F1075" i="31"/>
  <c r="E1075" i="31"/>
  <c r="D1075" i="31"/>
  <c r="C1075" i="31"/>
  <c r="B1075" i="31"/>
  <c r="A1075" i="31"/>
  <c r="N1074" i="31"/>
  <c r="M1074" i="31"/>
  <c r="L1074" i="31"/>
  <c r="K1074" i="31"/>
  <c r="J1074" i="31"/>
  <c r="I1074" i="31"/>
  <c r="H1074" i="31"/>
  <c r="G1074" i="31"/>
  <c r="F1074" i="31"/>
  <c r="E1074" i="31"/>
  <c r="D1074" i="31"/>
  <c r="C1074" i="31"/>
  <c r="B1074" i="31"/>
  <c r="O1074" i="31" s="1"/>
  <c r="A1074" i="31"/>
  <c r="O1073" i="31"/>
  <c r="N1073" i="31"/>
  <c r="M1073" i="31"/>
  <c r="L1073" i="31"/>
  <c r="K1073" i="31"/>
  <c r="J1073" i="31"/>
  <c r="I1073" i="31"/>
  <c r="H1073" i="31"/>
  <c r="G1073" i="31"/>
  <c r="F1073" i="31"/>
  <c r="E1073" i="31"/>
  <c r="D1073" i="31"/>
  <c r="C1073" i="31"/>
  <c r="B1073" i="31"/>
  <c r="A1073" i="31"/>
  <c r="N1072" i="31"/>
  <c r="M1072" i="31"/>
  <c r="L1072" i="31"/>
  <c r="K1072" i="31"/>
  <c r="J1072" i="31"/>
  <c r="I1072" i="31"/>
  <c r="H1072" i="31"/>
  <c r="G1072" i="31"/>
  <c r="F1072" i="31"/>
  <c r="E1072" i="31"/>
  <c r="D1072" i="31"/>
  <c r="C1072" i="31"/>
  <c r="B1072" i="31"/>
  <c r="O1072" i="31" s="1"/>
  <c r="A1072" i="31"/>
  <c r="O1071" i="31"/>
  <c r="N1071" i="31"/>
  <c r="M1071" i="31"/>
  <c r="L1071" i="31"/>
  <c r="K1071" i="31"/>
  <c r="J1071" i="31"/>
  <c r="I1071" i="31"/>
  <c r="H1071" i="31"/>
  <c r="G1071" i="31"/>
  <c r="F1071" i="31"/>
  <c r="E1071" i="31"/>
  <c r="D1071" i="31"/>
  <c r="C1071" i="31"/>
  <c r="B1071" i="31"/>
  <c r="A1071" i="31"/>
  <c r="N1070" i="31"/>
  <c r="M1070" i="31"/>
  <c r="L1070" i="31"/>
  <c r="K1070" i="31"/>
  <c r="J1070" i="31"/>
  <c r="I1070" i="31"/>
  <c r="H1070" i="31"/>
  <c r="G1070" i="31"/>
  <c r="F1070" i="31"/>
  <c r="E1070" i="31"/>
  <c r="D1070" i="31"/>
  <c r="C1070" i="31"/>
  <c r="B1070" i="31"/>
  <c r="O1070" i="31" s="1"/>
  <c r="A1070" i="31"/>
  <c r="O1069" i="31"/>
  <c r="N1069" i="31"/>
  <c r="M1069" i="31"/>
  <c r="L1069" i="31"/>
  <c r="K1069" i="31"/>
  <c r="J1069" i="31"/>
  <c r="I1069" i="31"/>
  <c r="H1069" i="31"/>
  <c r="G1069" i="31"/>
  <c r="F1069" i="31"/>
  <c r="E1069" i="31"/>
  <c r="D1069" i="31"/>
  <c r="C1069" i="31"/>
  <c r="B1069" i="31"/>
  <c r="A1069" i="31"/>
  <c r="N1068" i="31"/>
  <c r="M1068" i="31"/>
  <c r="L1068" i="31"/>
  <c r="K1068" i="31"/>
  <c r="J1068" i="31"/>
  <c r="I1068" i="31"/>
  <c r="H1068" i="31"/>
  <c r="G1068" i="31"/>
  <c r="F1068" i="31"/>
  <c r="E1068" i="31"/>
  <c r="D1068" i="31"/>
  <c r="C1068" i="31"/>
  <c r="B1068" i="31"/>
  <c r="O1068" i="31" s="1"/>
  <c r="A1068" i="31"/>
  <c r="O1067" i="31"/>
  <c r="N1067" i="31"/>
  <c r="M1067" i="31"/>
  <c r="L1067" i="31"/>
  <c r="K1067" i="31"/>
  <c r="J1067" i="31"/>
  <c r="I1067" i="31"/>
  <c r="H1067" i="31"/>
  <c r="G1067" i="31"/>
  <c r="F1067" i="31"/>
  <c r="E1067" i="31"/>
  <c r="D1067" i="31"/>
  <c r="C1067" i="31"/>
  <c r="B1067" i="31"/>
  <c r="A1067" i="31"/>
  <c r="N1066" i="31"/>
  <c r="M1066" i="31"/>
  <c r="L1066" i="31"/>
  <c r="K1066" i="31"/>
  <c r="J1066" i="31"/>
  <c r="I1066" i="31"/>
  <c r="H1066" i="31"/>
  <c r="G1066" i="31"/>
  <c r="F1066" i="31"/>
  <c r="E1066" i="31"/>
  <c r="D1066" i="31"/>
  <c r="C1066" i="31"/>
  <c r="B1066" i="31"/>
  <c r="O1066" i="31" s="1"/>
  <c r="A1066" i="31"/>
  <c r="O1065" i="31"/>
  <c r="N1065" i="31"/>
  <c r="M1065" i="31"/>
  <c r="L1065" i="31"/>
  <c r="K1065" i="31"/>
  <c r="J1065" i="31"/>
  <c r="I1065" i="31"/>
  <c r="H1065" i="31"/>
  <c r="G1065" i="31"/>
  <c r="F1065" i="31"/>
  <c r="E1065" i="31"/>
  <c r="D1065" i="31"/>
  <c r="C1065" i="31"/>
  <c r="B1065" i="31"/>
  <c r="A1065" i="31"/>
  <c r="N1064" i="31"/>
  <c r="M1064" i="31"/>
  <c r="L1064" i="31"/>
  <c r="K1064" i="31"/>
  <c r="J1064" i="31"/>
  <c r="I1064" i="31"/>
  <c r="H1064" i="31"/>
  <c r="G1064" i="31"/>
  <c r="F1064" i="31"/>
  <c r="E1064" i="31"/>
  <c r="D1064" i="31"/>
  <c r="C1064" i="31"/>
  <c r="B1064" i="31"/>
  <c r="O1064" i="31" s="1"/>
  <c r="A1064" i="31"/>
  <c r="O1063" i="31"/>
  <c r="N1063" i="31"/>
  <c r="M1063" i="31"/>
  <c r="L1063" i="31"/>
  <c r="K1063" i="31"/>
  <c r="J1063" i="31"/>
  <c r="I1063" i="31"/>
  <c r="H1063" i="31"/>
  <c r="G1063" i="31"/>
  <c r="F1063" i="31"/>
  <c r="E1063" i="31"/>
  <c r="D1063" i="31"/>
  <c r="C1063" i="31"/>
  <c r="B1063" i="31"/>
  <c r="A1063" i="31"/>
  <c r="N1062" i="31"/>
  <c r="M1062" i="31"/>
  <c r="L1062" i="31"/>
  <c r="K1062" i="31"/>
  <c r="J1062" i="31"/>
  <c r="I1062" i="31"/>
  <c r="H1062" i="31"/>
  <c r="G1062" i="31"/>
  <c r="F1062" i="31"/>
  <c r="E1062" i="31"/>
  <c r="D1062" i="31"/>
  <c r="C1062" i="31"/>
  <c r="B1062" i="31"/>
  <c r="O1062" i="31" s="1"/>
  <c r="A1062" i="31"/>
  <c r="O1061" i="31"/>
  <c r="N1061" i="31"/>
  <c r="M1061" i="31"/>
  <c r="L1061" i="31"/>
  <c r="K1061" i="31"/>
  <c r="J1061" i="31"/>
  <c r="I1061" i="31"/>
  <c r="H1061" i="31"/>
  <c r="G1061" i="31"/>
  <c r="F1061" i="31"/>
  <c r="E1061" i="31"/>
  <c r="D1061" i="31"/>
  <c r="C1061" i="31"/>
  <c r="B1061" i="31"/>
  <c r="A1061" i="31"/>
  <c r="N1060" i="31"/>
  <c r="M1060" i="31"/>
  <c r="L1060" i="31"/>
  <c r="K1060" i="31"/>
  <c r="J1060" i="31"/>
  <c r="I1060" i="31"/>
  <c r="H1060" i="31"/>
  <c r="G1060" i="31"/>
  <c r="F1060" i="31"/>
  <c r="E1060" i="31"/>
  <c r="D1060" i="31"/>
  <c r="C1060" i="31"/>
  <c r="B1060" i="31"/>
  <c r="O1060" i="31" s="1"/>
  <c r="A1060" i="31"/>
  <c r="O1059" i="31"/>
  <c r="N1059" i="31"/>
  <c r="M1059" i="31"/>
  <c r="L1059" i="31"/>
  <c r="K1059" i="31"/>
  <c r="J1059" i="31"/>
  <c r="I1059" i="31"/>
  <c r="H1059" i="31"/>
  <c r="G1059" i="31"/>
  <c r="F1059" i="31"/>
  <c r="E1059" i="31"/>
  <c r="D1059" i="31"/>
  <c r="C1059" i="31"/>
  <c r="B1059" i="31"/>
  <c r="A1059" i="31"/>
  <c r="N1058" i="31"/>
  <c r="M1058" i="31"/>
  <c r="L1058" i="31"/>
  <c r="K1058" i="31"/>
  <c r="J1058" i="31"/>
  <c r="I1058" i="31"/>
  <c r="H1058" i="31"/>
  <c r="G1058" i="31"/>
  <c r="F1058" i="31"/>
  <c r="E1058" i="31"/>
  <c r="D1058" i="31"/>
  <c r="C1058" i="31"/>
  <c r="B1058" i="31"/>
  <c r="O1058" i="31" s="1"/>
  <c r="A1058" i="31"/>
  <c r="O1057" i="31"/>
  <c r="N1057" i="31"/>
  <c r="M1057" i="31"/>
  <c r="L1057" i="31"/>
  <c r="K1057" i="31"/>
  <c r="J1057" i="31"/>
  <c r="I1057" i="31"/>
  <c r="H1057" i="31"/>
  <c r="G1057" i="31"/>
  <c r="F1057" i="31"/>
  <c r="E1057" i="31"/>
  <c r="D1057" i="31"/>
  <c r="C1057" i="31"/>
  <c r="B1057" i="31"/>
  <c r="A1057" i="31"/>
  <c r="N1056" i="31"/>
  <c r="M1056" i="31"/>
  <c r="L1056" i="31"/>
  <c r="K1056" i="31"/>
  <c r="J1056" i="31"/>
  <c r="I1056" i="31"/>
  <c r="H1056" i="31"/>
  <c r="G1056" i="31"/>
  <c r="F1056" i="31"/>
  <c r="E1056" i="31"/>
  <c r="D1056" i="31"/>
  <c r="C1056" i="31"/>
  <c r="B1056" i="31"/>
  <c r="O1056" i="31" s="1"/>
  <c r="A1056" i="31"/>
  <c r="O1055" i="31"/>
  <c r="N1055" i="31"/>
  <c r="M1055" i="31"/>
  <c r="L1055" i="31"/>
  <c r="K1055" i="31"/>
  <c r="J1055" i="31"/>
  <c r="I1055" i="31"/>
  <c r="H1055" i="31"/>
  <c r="G1055" i="31"/>
  <c r="F1055" i="31"/>
  <c r="E1055" i="31"/>
  <c r="D1055" i="31"/>
  <c r="C1055" i="31"/>
  <c r="B1055" i="31"/>
  <c r="A1055" i="31"/>
  <c r="N1054" i="31"/>
  <c r="M1054" i="31"/>
  <c r="L1054" i="31"/>
  <c r="K1054" i="31"/>
  <c r="J1054" i="31"/>
  <c r="I1054" i="31"/>
  <c r="H1054" i="31"/>
  <c r="G1054" i="31"/>
  <c r="F1054" i="31"/>
  <c r="E1054" i="31"/>
  <c r="D1054" i="31"/>
  <c r="C1054" i="31"/>
  <c r="B1054" i="31"/>
  <c r="O1054" i="31" s="1"/>
  <c r="A1054" i="31"/>
  <c r="O1053" i="31"/>
  <c r="N1053" i="31"/>
  <c r="M1053" i="31"/>
  <c r="L1053" i="31"/>
  <c r="K1053" i="31"/>
  <c r="J1053" i="31"/>
  <c r="I1053" i="31"/>
  <c r="H1053" i="31"/>
  <c r="G1053" i="31"/>
  <c r="F1053" i="31"/>
  <c r="E1053" i="31"/>
  <c r="D1053" i="31"/>
  <c r="C1053" i="31"/>
  <c r="B1053" i="31"/>
  <c r="A1053" i="31"/>
  <c r="N1052" i="31"/>
  <c r="M1052" i="31"/>
  <c r="L1052" i="31"/>
  <c r="K1052" i="31"/>
  <c r="J1052" i="31"/>
  <c r="I1052" i="31"/>
  <c r="H1052" i="31"/>
  <c r="G1052" i="31"/>
  <c r="F1052" i="31"/>
  <c r="E1052" i="31"/>
  <c r="D1052" i="31"/>
  <c r="C1052" i="31"/>
  <c r="B1052" i="31"/>
  <c r="O1052" i="31" s="1"/>
  <c r="A1052" i="31"/>
  <c r="O1051" i="31"/>
  <c r="N1051" i="31"/>
  <c r="M1051" i="31"/>
  <c r="L1051" i="31"/>
  <c r="K1051" i="31"/>
  <c r="J1051" i="31"/>
  <c r="I1051" i="31"/>
  <c r="H1051" i="31"/>
  <c r="G1051" i="31"/>
  <c r="F1051" i="31"/>
  <c r="E1051" i="31"/>
  <c r="D1051" i="31"/>
  <c r="C1051" i="31"/>
  <c r="B1051" i="31"/>
  <c r="A1051" i="31"/>
  <c r="N1050" i="31"/>
  <c r="M1050" i="31"/>
  <c r="L1050" i="31"/>
  <c r="K1050" i="31"/>
  <c r="J1050" i="31"/>
  <c r="I1050" i="31"/>
  <c r="H1050" i="31"/>
  <c r="G1050" i="31"/>
  <c r="F1050" i="31"/>
  <c r="E1050" i="31"/>
  <c r="D1050" i="31"/>
  <c r="C1050" i="31"/>
  <c r="B1050" i="31"/>
  <c r="O1050" i="31" s="1"/>
  <c r="A1050" i="31"/>
  <c r="O1049" i="31"/>
  <c r="N1049" i="31"/>
  <c r="M1049" i="31"/>
  <c r="L1049" i="31"/>
  <c r="K1049" i="31"/>
  <c r="J1049" i="31"/>
  <c r="I1049" i="31"/>
  <c r="H1049" i="31"/>
  <c r="G1049" i="31"/>
  <c r="F1049" i="31"/>
  <c r="E1049" i="31"/>
  <c r="D1049" i="31"/>
  <c r="C1049" i="31"/>
  <c r="B1049" i="31"/>
  <c r="A1049" i="31"/>
  <c r="N1048" i="31"/>
  <c r="M1048" i="31"/>
  <c r="L1048" i="31"/>
  <c r="K1048" i="31"/>
  <c r="J1048" i="31"/>
  <c r="I1048" i="31"/>
  <c r="H1048" i="31"/>
  <c r="G1048" i="31"/>
  <c r="F1048" i="31"/>
  <c r="E1048" i="31"/>
  <c r="D1048" i="31"/>
  <c r="C1048" i="31"/>
  <c r="B1048" i="31"/>
  <c r="O1048" i="31" s="1"/>
  <c r="A1048" i="31"/>
  <c r="O1047" i="31"/>
  <c r="N1047" i="31"/>
  <c r="M1047" i="31"/>
  <c r="L1047" i="31"/>
  <c r="K1047" i="31"/>
  <c r="J1047" i="31"/>
  <c r="I1047" i="31"/>
  <c r="H1047" i="31"/>
  <c r="G1047" i="31"/>
  <c r="F1047" i="31"/>
  <c r="E1047" i="31"/>
  <c r="D1047" i="31"/>
  <c r="C1047" i="31"/>
  <c r="B1047" i="31"/>
  <c r="A1047" i="31"/>
  <c r="N1046" i="31"/>
  <c r="M1046" i="31"/>
  <c r="L1046" i="31"/>
  <c r="K1046" i="31"/>
  <c r="J1046" i="31"/>
  <c r="I1046" i="31"/>
  <c r="H1046" i="31"/>
  <c r="G1046" i="31"/>
  <c r="F1046" i="31"/>
  <c r="E1046" i="31"/>
  <c r="D1046" i="31"/>
  <c r="C1046" i="31"/>
  <c r="B1046" i="31"/>
  <c r="O1046" i="31" s="1"/>
  <c r="A1046" i="31"/>
  <c r="O1045" i="31"/>
  <c r="N1045" i="31"/>
  <c r="M1045" i="31"/>
  <c r="L1045" i="31"/>
  <c r="K1045" i="31"/>
  <c r="J1045" i="31"/>
  <c r="I1045" i="31"/>
  <c r="H1045" i="31"/>
  <c r="G1045" i="31"/>
  <c r="F1045" i="31"/>
  <c r="E1045" i="31"/>
  <c r="D1045" i="31"/>
  <c r="C1045" i="31"/>
  <c r="B1045" i="31"/>
  <c r="A1045" i="31"/>
  <c r="N1044" i="31"/>
  <c r="M1044" i="31"/>
  <c r="L1044" i="31"/>
  <c r="K1044" i="31"/>
  <c r="J1044" i="31"/>
  <c r="I1044" i="31"/>
  <c r="H1044" i="31"/>
  <c r="G1044" i="31"/>
  <c r="F1044" i="31"/>
  <c r="E1044" i="31"/>
  <c r="D1044" i="31"/>
  <c r="C1044" i="31"/>
  <c r="B1044" i="31"/>
  <c r="O1044" i="31" s="1"/>
  <c r="A1044" i="31"/>
  <c r="O1043" i="31"/>
  <c r="N1043" i="31"/>
  <c r="M1043" i="31"/>
  <c r="L1043" i="31"/>
  <c r="K1043" i="31"/>
  <c r="J1043" i="31"/>
  <c r="I1043" i="31"/>
  <c r="H1043" i="31"/>
  <c r="G1043" i="31"/>
  <c r="F1043" i="31"/>
  <c r="E1043" i="31"/>
  <c r="D1043" i="31"/>
  <c r="C1043" i="31"/>
  <c r="B1043" i="31"/>
  <c r="A1043" i="31"/>
  <c r="N1042" i="31"/>
  <c r="M1042" i="31"/>
  <c r="L1042" i="31"/>
  <c r="K1042" i="31"/>
  <c r="J1042" i="31"/>
  <c r="I1042" i="31"/>
  <c r="H1042" i="31"/>
  <c r="G1042" i="31"/>
  <c r="F1042" i="31"/>
  <c r="E1042" i="31"/>
  <c r="D1042" i="31"/>
  <c r="C1042" i="31"/>
  <c r="B1042" i="31"/>
  <c r="O1042" i="31" s="1"/>
  <c r="A1042" i="31"/>
  <c r="O1041" i="31"/>
  <c r="N1041" i="31"/>
  <c r="M1041" i="31"/>
  <c r="L1041" i="31"/>
  <c r="K1041" i="31"/>
  <c r="J1041" i="31"/>
  <c r="I1041" i="31"/>
  <c r="H1041" i="31"/>
  <c r="G1041" i="31"/>
  <c r="F1041" i="31"/>
  <c r="E1041" i="31"/>
  <c r="D1041" i="31"/>
  <c r="C1041" i="31"/>
  <c r="B1041" i="31"/>
  <c r="A1041" i="31"/>
  <c r="N1040" i="31"/>
  <c r="M1040" i="31"/>
  <c r="L1040" i="31"/>
  <c r="K1040" i="31"/>
  <c r="J1040" i="31"/>
  <c r="I1040" i="31"/>
  <c r="H1040" i="31"/>
  <c r="G1040" i="31"/>
  <c r="F1040" i="31"/>
  <c r="E1040" i="31"/>
  <c r="D1040" i="31"/>
  <c r="C1040" i="31"/>
  <c r="B1040" i="31"/>
  <c r="O1040" i="31" s="1"/>
  <c r="A1040" i="31"/>
  <c r="O1039" i="31"/>
  <c r="N1039" i="31"/>
  <c r="M1039" i="31"/>
  <c r="L1039" i="31"/>
  <c r="K1039" i="31"/>
  <c r="J1039" i="31"/>
  <c r="I1039" i="31"/>
  <c r="H1039" i="31"/>
  <c r="G1039" i="31"/>
  <c r="F1039" i="31"/>
  <c r="E1039" i="31"/>
  <c r="D1039" i="31"/>
  <c r="C1039" i="31"/>
  <c r="B1039" i="31"/>
  <c r="A1039" i="31"/>
  <c r="N1038" i="31"/>
  <c r="M1038" i="31"/>
  <c r="L1038" i="31"/>
  <c r="K1038" i="31"/>
  <c r="J1038" i="31"/>
  <c r="I1038" i="31"/>
  <c r="H1038" i="31"/>
  <c r="G1038" i="31"/>
  <c r="F1038" i="31"/>
  <c r="E1038" i="31"/>
  <c r="D1038" i="31"/>
  <c r="C1038" i="31"/>
  <c r="B1038" i="31"/>
  <c r="O1038" i="31" s="1"/>
  <c r="A1038" i="31"/>
  <c r="O1037" i="31"/>
  <c r="N1037" i="31"/>
  <c r="M1037" i="31"/>
  <c r="L1037" i="31"/>
  <c r="K1037" i="31"/>
  <c r="J1037" i="31"/>
  <c r="I1037" i="31"/>
  <c r="H1037" i="31"/>
  <c r="G1037" i="31"/>
  <c r="F1037" i="31"/>
  <c r="E1037" i="31"/>
  <c r="D1037" i="31"/>
  <c r="C1037" i="31"/>
  <c r="B1037" i="31"/>
  <c r="A1037" i="31"/>
  <c r="N1036" i="31"/>
  <c r="M1036" i="31"/>
  <c r="L1036" i="31"/>
  <c r="K1036" i="31"/>
  <c r="J1036" i="31"/>
  <c r="I1036" i="31"/>
  <c r="H1036" i="31"/>
  <c r="G1036" i="31"/>
  <c r="F1036" i="31"/>
  <c r="E1036" i="31"/>
  <c r="D1036" i="31"/>
  <c r="C1036" i="31"/>
  <c r="B1036" i="31"/>
  <c r="O1036" i="31" s="1"/>
  <c r="A1036" i="31"/>
  <c r="O1035" i="31"/>
  <c r="N1035" i="31"/>
  <c r="M1035" i="31"/>
  <c r="L1035" i="31"/>
  <c r="K1035" i="31"/>
  <c r="J1035" i="31"/>
  <c r="I1035" i="31"/>
  <c r="H1035" i="31"/>
  <c r="G1035" i="31"/>
  <c r="F1035" i="31"/>
  <c r="E1035" i="31"/>
  <c r="D1035" i="31"/>
  <c r="C1035" i="31"/>
  <c r="B1035" i="31"/>
  <c r="A1035" i="31"/>
  <c r="N1034" i="31"/>
  <c r="M1034" i="31"/>
  <c r="L1034" i="31"/>
  <c r="K1034" i="31"/>
  <c r="J1034" i="31"/>
  <c r="I1034" i="31"/>
  <c r="H1034" i="31"/>
  <c r="G1034" i="31"/>
  <c r="F1034" i="31"/>
  <c r="E1034" i="31"/>
  <c r="D1034" i="31"/>
  <c r="C1034" i="31"/>
  <c r="B1034" i="31"/>
  <c r="O1034" i="31" s="1"/>
  <c r="A1034" i="31"/>
  <c r="O1033" i="31"/>
  <c r="N1033" i="31"/>
  <c r="M1033" i="31"/>
  <c r="L1033" i="31"/>
  <c r="K1033" i="31"/>
  <c r="J1033" i="31"/>
  <c r="I1033" i="31"/>
  <c r="H1033" i="31"/>
  <c r="G1033" i="31"/>
  <c r="F1033" i="31"/>
  <c r="E1033" i="31"/>
  <c r="D1033" i="31"/>
  <c r="C1033" i="31"/>
  <c r="B1033" i="31"/>
  <c r="A1033" i="31"/>
  <c r="N1032" i="31"/>
  <c r="M1032" i="31"/>
  <c r="L1032" i="31"/>
  <c r="K1032" i="31"/>
  <c r="J1032" i="31"/>
  <c r="I1032" i="31"/>
  <c r="H1032" i="31"/>
  <c r="G1032" i="31"/>
  <c r="F1032" i="31"/>
  <c r="E1032" i="31"/>
  <c r="D1032" i="31"/>
  <c r="C1032" i="31"/>
  <c r="B1032" i="31"/>
  <c r="O1032" i="31" s="1"/>
  <c r="A1032" i="31"/>
  <c r="O1031" i="31"/>
  <c r="N1031" i="31"/>
  <c r="M1031" i="31"/>
  <c r="L1031" i="31"/>
  <c r="K1031" i="31"/>
  <c r="J1031" i="31"/>
  <c r="I1031" i="31"/>
  <c r="H1031" i="31"/>
  <c r="G1031" i="31"/>
  <c r="F1031" i="31"/>
  <c r="E1031" i="31"/>
  <c r="D1031" i="31"/>
  <c r="C1031" i="31"/>
  <c r="B1031" i="31"/>
  <c r="A1031" i="31"/>
  <c r="N1030" i="31"/>
  <c r="M1030" i="31"/>
  <c r="L1030" i="31"/>
  <c r="K1030" i="31"/>
  <c r="J1030" i="31"/>
  <c r="I1030" i="31"/>
  <c r="H1030" i="31"/>
  <c r="G1030" i="31"/>
  <c r="F1030" i="31"/>
  <c r="E1030" i="31"/>
  <c r="D1030" i="31"/>
  <c r="C1030" i="31"/>
  <c r="B1030" i="31"/>
  <c r="O1030" i="31" s="1"/>
  <c r="A1030" i="31"/>
  <c r="O1029" i="31"/>
  <c r="N1029" i="31"/>
  <c r="M1029" i="31"/>
  <c r="L1029" i="31"/>
  <c r="K1029" i="31"/>
  <c r="J1029" i="31"/>
  <c r="I1029" i="31"/>
  <c r="H1029" i="31"/>
  <c r="G1029" i="31"/>
  <c r="F1029" i="31"/>
  <c r="E1029" i="31"/>
  <c r="D1029" i="31"/>
  <c r="C1029" i="31"/>
  <c r="B1029" i="31"/>
  <c r="A1029" i="31"/>
  <c r="O1028" i="31"/>
  <c r="N1028" i="31"/>
  <c r="M1028" i="31"/>
  <c r="L1028" i="31"/>
  <c r="K1028" i="31"/>
  <c r="J1028" i="31"/>
  <c r="I1028" i="31"/>
  <c r="H1028" i="31"/>
  <c r="G1028" i="31"/>
  <c r="F1028" i="31"/>
  <c r="E1028" i="31"/>
  <c r="D1028" i="31"/>
  <c r="C1028" i="31"/>
  <c r="B1028" i="31"/>
  <c r="A1028" i="31"/>
  <c r="N1027" i="31"/>
  <c r="M1027" i="31"/>
  <c r="L1027" i="31"/>
  <c r="K1027" i="31"/>
  <c r="J1027" i="31"/>
  <c r="I1027" i="31"/>
  <c r="H1027" i="31"/>
  <c r="G1027" i="31"/>
  <c r="F1027" i="31"/>
  <c r="E1027" i="31"/>
  <c r="D1027" i="31"/>
  <c r="C1027" i="31"/>
  <c r="B1027" i="31"/>
  <c r="O1027" i="31" s="1"/>
  <c r="A1027" i="31"/>
  <c r="N1026" i="31"/>
  <c r="M1026" i="31"/>
  <c r="L1026" i="31"/>
  <c r="K1026" i="31"/>
  <c r="J1026" i="31"/>
  <c r="I1026" i="31"/>
  <c r="H1026" i="31"/>
  <c r="G1026" i="31"/>
  <c r="F1026" i="31"/>
  <c r="E1026" i="31"/>
  <c r="D1026" i="31"/>
  <c r="C1026" i="31"/>
  <c r="B1026" i="31"/>
  <c r="O1026" i="31" s="1"/>
  <c r="A1026" i="31"/>
  <c r="O1025" i="31"/>
  <c r="N1025" i="31"/>
  <c r="M1025" i="31"/>
  <c r="L1025" i="31"/>
  <c r="K1025" i="31"/>
  <c r="J1025" i="31"/>
  <c r="I1025" i="31"/>
  <c r="H1025" i="31"/>
  <c r="G1025" i="31"/>
  <c r="F1025" i="31"/>
  <c r="E1025" i="31"/>
  <c r="D1025" i="31"/>
  <c r="C1025" i="31"/>
  <c r="B1025" i="31"/>
  <c r="A1025" i="31"/>
  <c r="N1024" i="31"/>
  <c r="M1024" i="31"/>
  <c r="L1024" i="31"/>
  <c r="K1024" i="31"/>
  <c r="J1024" i="31"/>
  <c r="I1024" i="31"/>
  <c r="H1024" i="31"/>
  <c r="G1024" i="31"/>
  <c r="F1024" i="31"/>
  <c r="E1024" i="31"/>
  <c r="D1024" i="31"/>
  <c r="C1024" i="31"/>
  <c r="B1024" i="31"/>
  <c r="O1024" i="31" s="1"/>
  <c r="A1024" i="31"/>
  <c r="O1023" i="31"/>
  <c r="N1023" i="31"/>
  <c r="M1023" i="31"/>
  <c r="L1023" i="31"/>
  <c r="K1023" i="31"/>
  <c r="J1023" i="31"/>
  <c r="I1023" i="31"/>
  <c r="H1023" i="31"/>
  <c r="G1023" i="31"/>
  <c r="F1023" i="31"/>
  <c r="E1023" i="31"/>
  <c r="D1023" i="31"/>
  <c r="C1023" i="31"/>
  <c r="B1023" i="31"/>
  <c r="A1023" i="31"/>
  <c r="N1022" i="31"/>
  <c r="M1022" i="31"/>
  <c r="L1022" i="31"/>
  <c r="K1022" i="31"/>
  <c r="J1022" i="31"/>
  <c r="I1022" i="31"/>
  <c r="H1022" i="31"/>
  <c r="G1022" i="31"/>
  <c r="F1022" i="31"/>
  <c r="E1022" i="31"/>
  <c r="D1022" i="31"/>
  <c r="C1022" i="31"/>
  <c r="B1022" i="31"/>
  <c r="O1022" i="31" s="1"/>
  <c r="A1022" i="31"/>
  <c r="O1021" i="31"/>
  <c r="N1021" i="31"/>
  <c r="M1021" i="31"/>
  <c r="L1021" i="31"/>
  <c r="K1021" i="31"/>
  <c r="J1021" i="31"/>
  <c r="I1021" i="31"/>
  <c r="H1021" i="31"/>
  <c r="G1021" i="31"/>
  <c r="F1021" i="31"/>
  <c r="E1021" i="31"/>
  <c r="D1021" i="31"/>
  <c r="C1021" i="31"/>
  <c r="B1021" i="31"/>
  <c r="A1021" i="31"/>
  <c r="O1020" i="31"/>
  <c r="N1020" i="31"/>
  <c r="M1020" i="31"/>
  <c r="L1020" i="31"/>
  <c r="K1020" i="31"/>
  <c r="J1020" i="31"/>
  <c r="I1020" i="31"/>
  <c r="H1020" i="31"/>
  <c r="G1020" i="31"/>
  <c r="F1020" i="31"/>
  <c r="E1020" i="31"/>
  <c r="D1020" i="31"/>
  <c r="C1020" i="31"/>
  <c r="B1020" i="31"/>
  <c r="A1020" i="31"/>
  <c r="N1019" i="31"/>
  <c r="M1019" i="31"/>
  <c r="L1019" i="31"/>
  <c r="K1019" i="31"/>
  <c r="J1019" i="31"/>
  <c r="I1019" i="31"/>
  <c r="H1019" i="31"/>
  <c r="G1019" i="31"/>
  <c r="F1019" i="31"/>
  <c r="E1019" i="31"/>
  <c r="D1019" i="31"/>
  <c r="C1019" i="31"/>
  <c r="B1019" i="31"/>
  <c r="O1019" i="31" s="1"/>
  <c r="A1019" i="31"/>
  <c r="N1018" i="31"/>
  <c r="M1018" i="31"/>
  <c r="L1018" i="31"/>
  <c r="K1018" i="31"/>
  <c r="J1018" i="31"/>
  <c r="I1018" i="31"/>
  <c r="H1018" i="31"/>
  <c r="G1018" i="31"/>
  <c r="F1018" i="31"/>
  <c r="E1018" i="31"/>
  <c r="D1018" i="31"/>
  <c r="C1018" i="31"/>
  <c r="B1018" i="31"/>
  <c r="O1018" i="31" s="1"/>
  <c r="A1018" i="31"/>
  <c r="O1017" i="31"/>
  <c r="N1017" i="31"/>
  <c r="M1017" i="31"/>
  <c r="L1017" i="31"/>
  <c r="K1017" i="31"/>
  <c r="J1017" i="31"/>
  <c r="I1017" i="31"/>
  <c r="H1017" i="31"/>
  <c r="G1017" i="31"/>
  <c r="F1017" i="31"/>
  <c r="E1017" i="31"/>
  <c r="D1017" i="31"/>
  <c r="C1017" i="31"/>
  <c r="B1017" i="31"/>
  <c r="A1017" i="31"/>
  <c r="N1016" i="31"/>
  <c r="M1016" i="31"/>
  <c r="L1016" i="31"/>
  <c r="K1016" i="31"/>
  <c r="J1016" i="31"/>
  <c r="I1016" i="31"/>
  <c r="H1016" i="31"/>
  <c r="G1016" i="31"/>
  <c r="F1016" i="31"/>
  <c r="E1016" i="31"/>
  <c r="D1016" i="31"/>
  <c r="C1016" i="31"/>
  <c r="B1016" i="31"/>
  <c r="O1016" i="31" s="1"/>
  <c r="A1016" i="31"/>
  <c r="O1015" i="31"/>
  <c r="N1015" i="31"/>
  <c r="M1015" i="31"/>
  <c r="L1015" i="31"/>
  <c r="K1015" i="31"/>
  <c r="J1015" i="31"/>
  <c r="I1015" i="31"/>
  <c r="H1015" i="31"/>
  <c r="G1015" i="31"/>
  <c r="F1015" i="31"/>
  <c r="E1015" i="31"/>
  <c r="D1015" i="31"/>
  <c r="C1015" i="31"/>
  <c r="B1015" i="31"/>
  <c r="A1015" i="31"/>
  <c r="N1014" i="31"/>
  <c r="M1014" i="31"/>
  <c r="L1014" i="31"/>
  <c r="K1014" i="31"/>
  <c r="J1014" i="31"/>
  <c r="I1014" i="31"/>
  <c r="H1014" i="31"/>
  <c r="G1014" i="31"/>
  <c r="F1014" i="31"/>
  <c r="E1014" i="31"/>
  <c r="D1014" i="31"/>
  <c r="C1014" i="31"/>
  <c r="B1014" i="31"/>
  <c r="O1014" i="31" s="1"/>
  <c r="A1014" i="31"/>
  <c r="O1013" i="31"/>
  <c r="N1013" i="31"/>
  <c r="M1013" i="31"/>
  <c r="L1013" i="31"/>
  <c r="K1013" i="31"/>
  <c r="J1013" i="31"/>
  <c r="I1013" i="31"/>
  <c r="H1013" i="31"/>
  <c r="G1013" i="31"/>
  <c r="F1013" i="31"/>
  <c r="E1013" i="31"/>
  <c r="D1013" i="31"/>
  <c r="C1013" i="31"/>
  <c r="B1013" i="31"/>
  <c r="A1013" i="31"/>
  <c r="O1012" i="31"/>
  <c r="N1012" i="31"/>
  <c r="M1012" i="31"/>
  <c r="L1012" i="31"/>
  <c r="K1012" i="31"/>
  <c r="J1012" i="31"/>
  <c r="I1012" i="31"/>
  <c r="H1012" i="31"/>
  <c r="G1012" i="31"/>
  <c r="F1012" i="31"/>
  <c r="E1012" i="31"/>
  <c r="D1012" i="31"/>
  <c r="C1012" i="31"/>
  <c r="B1012" i="31"/>
  <c r="A1012" i="31"/>
  <c r="N1011" i="31"/>
  <c r="M1011" i="31"/>
  <c r="L1011" i="31"/>
  <c r="K1011" i="31"/>
  <c r="J1011" i="31"/>
  <c r="I1011" i="31"/>
  <c r="H1011" i="31"/>
  <c r="G1011" i="31"/>
  <c r="F1011" i="31"/>
  <c r="E1011" i="31"/>
  <c r="D1011" i="31"/>
  <c r="C1011" i="31"/>
  <c r="B1011" i="31"/>
  <c r="O1011" i="31" s="1"/>
  <c r="A1011" i="31"/>
  <c r="N1010" i="31"/>
  <c r="M1010" i="31"/>
  <c r="L1010" i="31"/>
  <c r="K1010" i="31"/>
  <c r="J1010" i="31"/>
  <c r="I1010" i="31"/>
  <c r="H1010" i="31"/>
  <c r="G1010" i="31"/>
  <c r="F1010" i="31"/>
  <c r="E1010" i="31"/>
  <c r="D1010" i="31"/>
  <c r="C1010" i="31"/>
  <c r="B1010" i="31"/>
  <c r="O1010" i="31" s="1"/>
  <c r="A1010" i="31"/>
  <c r="O1009" i="31"/>
  <c r="N1009" i="31"/>
  <c r="M1009" i="31"/>
  <c r="L1009" i="31"/>
  <c r="K1009" i="31"/>
  <c r="J1009" i="31"/>
  <c r="I1009" i="31"/>
  <c r="H1009" i="31"/>
  <c r="G1009" i="31"/>
  <c r="F1009" i="31"/>
  <c r="E1009" i="31"/>
  <c r="D1009" i="31"/>
  <c r="C1009" i="31"/>
  <c r="B1009" i="31"/>
  <c r="A1009" i="31"/>
  <c r="N1008" i="31"/>
  <c r="M1008" i="31"/>
  <c r="L1008" i="31"/>
  <c r="K1008" i="31"/>
  <c r="J1008" i="31"/>
  <c r="I1008" i="31"/>
  <c r="H1008" i="31"/>
  <c r="G1008" i="31"/>
  <c r="F1008" i="31"/>
  <c r="E1008" i="31"/>
  <c r="D1008" i="31"/>
  <c r="C1008" i="31"/>
  <c r="B1008" i="31"/>
  <c r="O1008" i="31" s="1"/>
  <c r="A1008" i="31"/>
  <c r="O1007" i="31"/>
  <c r="N1007" i="31"/>
  <c r="M1007" i="31"/>
  <c r="L1007" i="31"/>
  <c r="K1007" i="31"/>
  <c r="J1007" i="31"/>
  <c r="I1007" i="31"/>
  <c r="H1007" i="31"/>
  <c r="G1007" i="31"/>
  <c r="F1007" i="31"/>
  <c r="E1007" i="31"/>
  <c r="D1007" i="31"/>
  <c r="C1007" i="31"/>
  <c r="B1007" i="31"/>
  <c r="A1007" i="31"/>
  <c r="N1006" i="31"/>
  <c r="M1006" i="31"/>
  <c r="L1006" i="31"/>
  <c r="K1006" i="31"/>
  <c r="J1006" i="31"/>
  <c r="I1006" i="31"/>
  <c r="H1006" i="31"/>
  <c r="G1006" i="31"/>
  <c r="F1006" i="31"/>
  <c r="E1006" i="31"/>
  <c r="D1006" i="31"/>
  <c r="C1006" i="31"/>
  <c r="B1006" i="31"/>
  <c r="O1006" i="31" s="1"/>
  <c r="A1006" i="31"/>
  <c r="O1005" i="31"/>
  <c r="N1005" i="31"/>
  <c r="M1005" i="31"/>
  <c r="L1005" i="31"/>
  <c r="K1005" i="31"/>
  <c r="J1005" i="31"/>
  <c r="I1005" i="31"/>
  <c r="H1005" i="31"/>
  <c r="G1005" i="31"/>
  <c r="F1005" i="31"/>
  <c r="E1005" i="31"/>
  <c r="D1005" i="31"/>
  <c r="C1005" i="31"/>
  <c r="B1005" i="31"/>
  <c r="A1005" i="31"/>
  <c r="O1004" i="31"/>
  <c r="N1004" i="31"/>
  <c r="M1004" i="31"/>
  <c r="L1004" i="31"/>
  <c r="K1004" i="31"/>
  <c r="J1004" i="31"/>
  <c r="I1004" i="31"/>
  <c r="H1004" i="31"/>
  <c r="G1004" i="31"/>
  <c r="F1004" i="31"/>
  <c r="E1004" i="31"/>
  <c r="D1004" i="31"/>
  <c r="C1004" i="31"/>
  <c r="B1004" i="31"/>
  <c r="A1004" i="31"/>
  <c r="N1003" i="31"/>
  <c r="M1003" i="31"/>
  <c r="L1003" i="31"/>
  <c r="K1003" i="31"/>
  <c r="J1003" i="31"/>
  <c r="I1003" i="31"/>
  <c r="H1003" i="31"/>
  <c r="G1003" i="31"/>
  <c r="F1003" i="31"/>
  <c r="E1003" i="31"/>
  <c r="D1003" i="31"/>
  <c r="C1003" i="31"/>
  <c r="B1003" i="31"/>
  <c r="O1003" i="31" s="1"/>
  <c r="A1003" i="31"/>
  <c r="N1002" i="31"/>
  <c r="M1002" i="31"/>
  <c r="L1002" i="31"/>
  <c r="K1002" i="31"/>
  <c r="J1002" i="31"/>
  <c r="I1002" i="31"/>
  <c r="H1002" i="31"/>
  <c r="G1002" i="31"/>
  <c r="F1002" i="31"/>
  <c r="E1002" i="31"/>
  <c r="D1002" i="31"/>
  <c r="C1002" i="31"/>
  <c r="B1002" i="31"/>
  <c r="O1002" i="31" s="1"/>
  <c r="A1002" i="31"/>
  <c r="O1001" i="31"/>
  <c r="N1001" i="31"/>
  <c r="M1001" i="31"/>
  <c r="L1001" i="31"/>
  <c r="K1001" i="31"/>
  <c r="J1001" i="31"/>
  <c r="I1001" i="31"/>
  <c r="H1001" i="31"/>
  <c r="G1001" i="31"/>
  <c r="F1001" i="31"/>
  <c r="E1001" i="31"/>
  <c r="D1001" i="31"/>
  <c r="C1001" i="31"/>
  <c r="B1001" i="31"/>
  <c r="A1001" i="31"/>
  <c r="N1000" i="31"/>
  <c r="M1000" i="31"/>
  <c r="L1000" i="31"/>
  <c r="K1000" i="31"/>
  <c r="J1000" i="31"/>
  <c r="I1000" i="31"/>
  <c r="H1000" i="31"/>
  <c r="G1000" i="31"/>
  <c r="F1000" i="31"/>
  <c r="E1000" i="31"/>
  <c r="D1000" i="31"/>
  <c r="C1000" i="31"/>
  <c r="B1000" i="31"/>
  <c r="O1000" i="31" s="1"/>
  <c r="A1000" i="31"/>
  <c r="O999" i="31"/>
  <c r="N999" i="31"/>
  <c r="M999" i="31"/>
  <c r="L999" i="31"/>
  <c r="K999" i="31"/>
  <c r="J999" i="31"/>
  <c r="I999" i="31"/>
  <c r="H999" i="31"/>
  <c r="G999" i="31"/>
  <c r="F999" i="31"/>
  <c r="E999" i="31"/>
  <c r="D999" i="31"/>
  <c r="C999" i="31"/>
  <c r="B999" i="31"/>
  <c r="A999" i="31"/>
  <c r="N998" i="31"/>
  <c r="M998" i="31"/>
  <c r="L998" i="31"/>
  <c r="K998" i="31"/>
  <c r="J998" i="31"/>
  <c r="I998" i="31"/>
  <c r="H998" i="31"/>
  <c r="G998" i="31"/>
  <c r="F998" i="31"/>
  <c r="E998" i="31"/>
  <c r="D998" i="31"/>
  <c r="C998" i="31"/>
  <c r="B998" i="31"/>
  <c r="O998" i="31" s="1"/>
  <c r="A998" i="31"/>
  <c r="O997" i="31"/>
  <c r="N997" i="31"/>
  <c r="M997" i="31"/>
  <c r="L997" i="31"/>
  <c r="K997" i="31"/>
  <c r="J997" i="31"/>
  <c r="I997" i="31"/>
  <c r="H997" i="31"/>
  <c r="G997" i="31"/>
  <c r="F997" i="31"/>
  <c r="E997" i="31"/>
  <c r="D997" i="31"/>
  <c r="C997" i="31"/>
  <c r="B997" i="31"/>
  <c r="A997" i="31"/>
  <c r="O996" i="31"/>
  <c r="N996" i="31"/>
  <c r="M996" i="31"/>
  <c r="L996" i="31"/>
  <c r="K996" i="31"/>
  <c r="J996" i="31"/>
  <c r="I996" i="31"/>
  <c r="H996" i="31"/>
  <c r="G996" i="31"/>
  <c r="F996" i="31"/>
  <c r="E996" i="31"/>
  <c r="D996" i="31"/>
  <c r="C996" i="31"/>
  <c r="B996" i="31"/>
  <c r="A996" i="31"/>
  <c r="N995" i="31"/>
  <c r="M995" i="31"/>
  <c r="L995" i="31"/>
  <c r="K995" i="31"/>
  <c r="J995" i="31"/>
  <c r="I995" i="31"/>
  <c r="H995" i="31"/>
  <c r="G995" i="31"/>
  <c r="F995" i="31"/>
  <c r="E995" i="31"/>
  <c r="D995" i="31"/>
  <c r="C995" i="31"/>
  <c r="B995" i="31"/>
  <c r="O995" i="31" s="1"/>
  <c r="A995" i="31"/>
  <c r="N994" i="31"/>
  <c r="M994" i="31"/>
  <c r="L994" i="31"/>
  <c r="K994" i="31"/>
  <c r="J994" i="31"/>
  <c r="I994" i="31"/>
  <c r="H994" i="31"/>
  <c r="G994" i="31"/>
  <c r="F994" i="31"/>
  <c r="E994" i="31"/>
  <c r="D994" i="31"/>
  <c r="C994" i="31"/>
  <c r="B994" i="31"/>
  <c r="O994" i="31" s="1"/>
  <c r="A994" i="31"/>
  <c r="O993" i="31"/>
  <c r="N993" i="31"/>
  <c r="M993" i="31"/>
  <c r="L993" i="31"/>
  <c r="K993" i="31"/>
  <c r="J993" i="31"/>
  <c r="I993" i="31"/>
  <c r="H993" i="31"/>
  <c r="G993" i="31"/>
  <c r="F993" i="31"/>
  <c r="E993" i="31"/>
  <c r="D993" i="31"/>
  <c r="C993" i="31"/>
  <c r="B993" i="31"/>
  <c r="A993" i="31"/>
  <c r="N992" i="31"/>
  <c r="M992" i="31"/>
  <c r="L992" i="31"/>
  <c r="K992" i="31"/>
  <c r="J992" i="31"/>
  <c r="I992" i="31"/>
  <c r="H992" i="31"/>
  <c r="G992" i="31"/>
  <c r="F992" i="31"/>
  <c r="E992" i="31"/>
  <c r="D992" i="31"/>
  <c r="C992" i="31"/>
  <c r="B992" i="31"/>
  <c r="O992" i="31" s="1"/>
  <c r="A992" i="31"/>
  <c r="O991" i="31"/>
  <c r="N991" i="31"/>
  <c r="M991" i="31"/>
  <c r="L991" i="31"/>
  <c r="K991" i="31"/>
  <c r="J991" i="31"/>
  <c r="I991" i="31"/>
  <c r="H991" i="31"/>
  <c r="G991" i="31"/>
  <c r="F991" i="31"/>
  <c r="E991" i="31"/>
  <c r="D991" i="31"/>
  <c r="C991" i="31"/>
  <c r="B991" i="31"/>
  <c r="A991" i="31"/>
  <c r="N990" i="31"/>
  <c r="M990" i="31"/>
  <c r="L990" i="31"/>
  <c r="K990" i="31"/>
  <c r="J990" i="31"/>
  <c r="I990" i="31"/>
  <c r="H990" i="31"/>
  <c r="G990" i="31"/>
  <c r="F990" i="31"/>
  <c r="E990" i="31"/>
  <c r="D990" i="31"/>
  <c r="C990" i="31"/>
  <c r="B990" i="31"/>
  <c r="O990" i="31" s="1"/>
  <c r="A990" i="31"/>
  <c r="O989" i="31"/>
  <c r="N989" i="31"/>
  <c r="M989" i="31"/>
  <c r="L989" i="31"/>
  <c r="K989" i="31"/>
  <c r="J989" i="31"/>
  <c r="I989" i="31"/>
  <c r="H989" i="31"/>
  <c r="G989" i="31"/>
  <c r="F989" i="31"/>
  <c r="E989" i="31"/>
  <c r="D989" i="31"/>
  <c r="C989" i="31"/>
  <c r="B989" i="31"/>
  <c r="A989" i="31"/>
  <c r="N988" i="31"/>
  <c r="M988" i="31"/>
  <c r="L988" i="31"/>
  <c r="K988" i="31"/>
  <c r="J988" i="31"/>
  <c r="I988" i="31"/>
  <c r="H988" i="31"/>
  <c r="G988" i="31"/>
  <c r="F988" i="31"/>
  <c r="E988" i="31"/>
  <c r="D988" i="31"/>
  <c r="C988" i="31"/>
  <c r="B988" i="31"/>
  <c r="O988" i="31" s="1"/>
  <c r="A988" i="31"/>
  <c r="O987" i="31"/>
  <c r="N987" i="31"/>
  <c r="M987" i="31"/>
  <c r="L987" i="31"/>
  <c r="K987" i="31"/>
  <c r="J987" i="31"/>
  <c r="I987" i="31"/>
  <c r="H987" i="31"/>
  <c r="G987" i="31"/>
  <c r="F987" i="31"/>
  <c r="E987" i="31"/>
  <c r="D987" i="31"/>
  <c r="C987" i="31"/>
  <c r="B987" i="31"/>
  <c r="A987" i="31"/>
  <c r="N986" i="31"/>
  <c r="M986" i="31"/>
  <c r="L986" i="31"/>
  <c r="K986" i="31"/>
  <c r="J986" i="31"/>
  <c r="I986" i="31"/>
  <c r="H986" i="31"/>
  <c r="G986" i="31"/>
  <c r="F986" i="31"/>
  <c r="E986" i="31"/>
  <c r="D986" i="31"/>
  <c r="C986" i="31"/>
  <c r="B986" i="31"/>
  <c r="O986" i="31" s="1"/>
  <c r="A986" i="31"/>
  <c r="O985" i="31"/>
  <c r="N985" i="31"/>
  <c r="M985" i="31"/>
  <c r="L985" i="31"/>
  <c r="K985" i="31"/>
  <c r="J985" i="31"/>
  <c r="I985" i="31"/>
  <c r="H985" i="31"/>
  <c r="G985" i="31"/>
  <c r="F985" i="31"/>
  <c r="E985" i="31"/>
  <c r="D985" i="31"/>
  <c r="C985" i="31"/>
  <c r="B985" i="31"/>
  <c r="A985" i="31"/>
  <c r="N984" i="31"/>
  <c r="M984" i="31"/>
  <c r="L984" i="31"/>
  <c r="K984" i="31"/>
  <c r="J984" i="31"/>
  <c r="I984" i="31"/>
  <c r="H984" i="31"/>
  <c r="G984" i="31"/>
  <c r="F984" i="31"/>
  <c r="E984" i="31"/>
  <c r="D984" i="31"/>
  <c r="C984" i="31"/>
  <c r="B984" i="31"/>
  <c r="O984" i="31" s="1"/>
  <c r="A984" i="31"/>
  <c r="O983" i="31"/>
  <c r="N983" i="31"/>
  <c r="M983" i="31"/>
  <c r="L983" i="31"/>
  <c r="K983" i="31"/>
  <c r="J983" i="31"/>
  <c r="I983" i="31"/>
  <c r="H983" i="31"/>
  <c r="G983" i="31"/>
  <c r="F983" i="31"/>
  <c r="E983" i="31"/>
  <c r="D983" i="31"/>
  <c r="C983" i="31"/>
  <c r="B983" i="31"/>
  <c r="A983" i="31"/>
  <c r="N982" i="31"/>
  <c r="M982" i="31"/>
  <c r="L982" i="31"/>
  <c r="K982" i="31"/>
  <c r="J982" i="31"/>
  <c r="I982" i="31"/>
  <c r="H982" i="31"/>
  <c r="G982" i="31"/>
  <c r="F982" i="31"/>
  <c r="E982" i="31"/>
  <c r="D982" i="31"/>
  <c r="C982" i="31"/>
  <c r="B982" i="31"/>
  <c r="O982" i="31" s="1"/>
  <c r="A982" i="31"/>
  <c r="O981" i="31"/>
  <c r="N981" i="31"/>
  <c r="M981" i="31"/>
  <c r="L981" i="31"/>
  <c r="K981" i="31"/>
  <c r="J981" i="31"/>
  <c r="I981" i="31"/>
  <c r="H981" i="31"/>
  <c r="G981" i="31"/>
  <c r="F981" i="31"/>
  <c r="E981" i="31"/>
  <c r="D981" i="31"/>
  <c r="C981" i="31"/>
  <c r="B981" i="31"/>
  <c r="A981" i="31"/>
  <c r="N980" i="31"/>
  <c r="M980" i="31"/>
  <c r="L980" i="31"/>
  <c r="K980" i="31"/>
  <c r="J980" i="31"/>
  <c r="I980" i="31"/>
  <c r="H980" i="31"/>
  <c r="G980" i="31"/>
  <c r="F980" i="31"/>
  <c r="E980" i="31"/>
  <c r="D980" i="31"/>
  <c r="C980" i="31"/>
  <c r="B980" i="31"/>
  <c r="O980" i="31" s="1"/>
  <c r="A980" i="31"/>
  <c r="O979" i="31"/>
  <c r="N979" i="31"/>
  <c r="M979" i="31"/>
  <c r="L979" i="31"/>
  <c r="K979" i="31"/>
  <c r="J979" i="31"/>
  <c r="I979" i="31"/>
  <c r="H979" i="31"/>
  <c r="G979" i="31"/>
  <c r="F979" i="31"/>
  <c r="E979" i="31"/>
  <c r="D979" i="31"/>
  <c r="C979" i="31"/>
  <c r="B979" i="31"/>
  <c r="A979" i="31"/>
  <c r="N978" i="31"/>
  <c r="M978" i="31"/>
  <c r="L978" i="31"/>
  <c r="K978" i="31"/>
  <c r="J978" i="31"/>
  <c r="I978" i="31"/>
  <c r="H978" i="31"/>
  <c r="G978" i="31"/>
  <c r="F978" i="31"/>
  <c r="E978" i="31"/>
  <c r="D978" i="31"/>
  <c r="C978" i="31"/>
  <c r="B978" i="31"/>
  <c r="O978" i="31" s="1"/>
  <c r="A978" i="31"/>
  <c r="O977" i="31"/>
  <c r="N977" i="31"/>
  <c r="M977" i="31"/>
  <c r="L977" i="31"/>
  <c r="K977" i="31"/>
  <c r="J977" i="31"/>
  <c r="I977" i="31"/>
  <c r="H977" i="31"/>
  <c r="G977" i="31"/>
  <c r="F977" i="31"/>
  <c r="E977" i="31"/>
  <c r="D977" i="31"/>
  <c r="C977" i="31"/>
  <c r="B977" i="31"/>
  <c r="A977" i="31"/>
  <c r="N976" i="31"/>
  <c r="M976" i="31"/>
  <c r="L976" i="31"/>
  <c r="K976" i="31"/>
  <c r="J976" i="31"/>
  <c r="I976" i="31"/>
  <c r="H976" i="31"/>
  <c r="G976" i="31"/>
  <c r="F976" i="31"/>
  <c r="E976" i="31"/>
  <c r="D976" i="31"/>
  <c r="C976" i="31"/>
  <c r="B976" i="31"/>
  <c r="O976" i="31" s="1"/>
  <c r="A976" i="31"/>
  <c r="O975" i="31"/>
  <c r="N975" i="31"/>
  <c r="M975" i="31"/>
  <c r="L975" i="31"/>
  <c r="K975" i="31"/>
  <c r="J975" i="31"/>
  <c r="I975" i="31"/>
  <c r="H975" i="31"/>
  <c r="G975" i="31"/>
  <c r="F975" i="31"/>
  <c r="E975" i="31"/>
  <c r="D975" i="31"/>
  <c r="C975" i="31"/>
  <c r="B975" i="31"/>
  <c r="A975" i="31"/>
  <c r="N974" i="31"/>
  <c r="M974" i="31"/>
  <c r="L974" i="31"/>
  <c r="K974" i="31"/>
  <c r="J974" i="31"/>
  <c r="I974" i="31"/>
  <c r="H974" i="31"/>
  <c r="G974" i="31"/>
  <c r="F974" i="31"/>
  <c r="E974" i="31"/>
  <c r="D974" i="31"/>
  <c r="C974" i="31"/>
  <c r="B974" i="31"/>
  <c r="O974" i="31" s="1"/>
  <c r="A974" i="31"/>
  <c r="O973" i="31"/>
  <c r="N973" i="31"/>
  <c r="M973" i="31"/>
  <c r="L973" i="31"/>
  <c r="K973" i="31"/>
  <c r="J973" i="31"/>
  <c r="I973" i="31"/>
  <c r="H973" i="31"/>
  <c r="G973" i="31"/>
  <c r="F973" i="31"/>
  <c r="E973" i="31"/>
  <c r="D973" i="31"/>
  <c r="C973" i="31"/>
  <c r="B973" i="31"/>
  <c r="A973" i="31"/>
  <c r="N972" i="31"/>
  <c r="M972" i="31"/>
  <c r="L972" i="31"/>
  <c r="K972" i="31"/>
  <c r="J972" i="31"/>
  <c r="I972" i="31"/>
  <c r="H972" i="31"/>
  <c r="G972" i="31"/>
  <c r="F972" i="31"/>
  <c r="E972" i="31"/>
  <c r="D972" i="31"/>
  <c r="C972" i="31"/>
  <c r="B972" i="31"/>
  <c r="O972" i="31" s="1"/>
  <c r="A972" i="31"/>
  <c r="O971" i="31"/>
  <c r="N971" i="31"/>
  <c r="M971" i="31"/>
  <c r="L971" i="31"/>
  <c r="K971" i="31"/>
  <c r="J971" i="31"/>
  <c r="I971" i="31"/>
  <c r="H971" i="31"/>
  <c r="G971" i="31"/>
  <c r="F971" i="31"/>
  <c r="E971" i="31"/>
  <c r="D971" i="31"/>
  <c r="C971" i="31"/>
  <c r="B971" i="31"/>
  <c r="A971" i="31"/>
  <c r="N970" i="31"/>
  <c r="M970" i="31"/>
  <c r="L970" i="31"/>
  <c r="K970" i="31"/>
  <c r="J970" i="31"/>
  <c r="I970" i="31"/>
  <c r="H970" i="31"/>
  <c r="G970" i="31"/>
  <c r="F970" i="31"/>
  <c r="E970" i="31"/>
  <c r="D970" i="31"/>
  <c r="C970" i="31"/>
  <c r="B970" i="31"/>
  <c r="O970" i="31" s="1"/>
  <c r="A970" i="31"/>
  <c r="O969" i="31"/>
  <c r="N969" i="31"/>
  <c r="M969" i="31"/>
  <c r="L969" i="31"/>
  <c r="K969" i="31"/>
  <c r="J969" i="31"/>
  <c r="I969" i="31"/>
  <c r="H969" i="31"/>
  <c r="G969" i="31"/>
  <c r="F969" i="31"/>
  <c r="E969" i="31"/>
  <c r="D969" i="31"/>
  <c r="C969" i="31"/>
  <c r="B969" i="31"/>
  <c r="A969" i="31"/>
  <c r="N968" i="31"/>
  <c r="M968" i="31"/>
  <c r="L968" i="31"/>
  <c r="K968" i="31"/>
  <c r="J968" i="31"/>
  <c r="I968" i="31"/>
  <c r="H968" i="31"/>
  <c r="G968" i="31"/>
  <c r="F968" i="31"/>
  <c r="E968" i="31"/>
  <c r="D968" i="31"/>
  <c r="C968" i="31"/>
  <c r="B968" i="31"/>
  <c r="O968" i="31" s="1"/>
  <c r="A968" i="31"/>
  <c r="O967" i="31"/>
  <c r="N967" i="31"/>
  <c r="M967" i="31"/>
  <c r="L967" i="31"/>
  <c r="K967" i="31"/>
  <c r="J967" i="31"/>
  <c r="I967" i="31"/>
  <c r="H967" i="31"/>
  <c r="G967" i="31"/>
  <c r="F967" i="31"/>
  <c r="E967" i="31"/>
  <c r="D967" i="31"/>
  <c r="C967" i="31"/>
  <c r="B967" i="31"/>
  <c r="A967" i="31"/>
  <c r="N966" i="31"/>
  <c r="M966" i="31"/>
  <c r="L966" i="31"/>
  <c r="K966" i="31"/>
  <c r="J966" i="31"/>
  <c r="I966" i="31"/>
  <c r="H966" i="31"/>
  <c r="G966" i="31"/>
  <c r="F966" i="31"/>
  <c r="E966" i="31"/>
  <c r="D966" i="31"/>
  <c r="C966" i="31"/>
  <c r="B966" i="31"/>
  <c r="O966" i="31" s="1"/>
  <c r="A966" i="31"/>
  <c r="O965" i="31"/>
  <c r="N965" i="31"/>
  <c r="M965" i="31"/>
  <c r="L965" i="31"/>
  <c r="K965" i="31"/>
  <c r="J965" i="31"/>
  <c r="I965" i="31"/>
  <c r="H965" i="31"/>
  <c r="G965" i="31"/>
  <c r="F965" i="31"/>
  <c r="E965" i="31"/>
  <c r="D965" i="31"/>
  <c r="C965" i="31"/>
  <c r="B965" i="31"/>
  <c r="A965" i="31"/>
  <c r="N964" i="31"/>
  <c r="M964" i="31"/>
  <c r="L964" i="31"/>
  <c r="K964" i="31"/>
  <c r="J964" i="31"/>
  <c r="I964" i="31"/>
  <c r="H964" i="31"/>
  <c r="G964" i="31"/>
  <c r="F964" i="31"/>
  <c r="E964" i="31"/>
  <c r="D964" i="31"/>
  <c r="C964" i="31"/>
  <c r="B964" i="31"/>
  <c r="O964" i="31" s="1"/>
  <c r="A964" i="31"/>
  <c r="O963" i="31"/>
  <c r="N963" i="31"/>
  <c r="M963" i="31"/>
  <c r="L963" i="31"/>
  <c r="K963" i="31"/>
  <c r="J963" i="31"/>
  <c r="I963" i="31"/>
  <c r="H963" i="31"/>
  <c r="G963" i="31"/>
  <c r="F963" i="31"/>
  <c r="E963" i="31"/>
  <c r="D963" i="31"/>
  <c r="C963" i="31"/>
  <c r="B963" i="31"/>
  <c r="A963" i="31"/>
  <c r="N962" i="31"/>
  <c r="M962" i="31"/>
  <c r="L962" i="31"/>
  <c r="K962" i="31"/>
  <c r="J962" i="31"/>
  <c r="I962" i="31"/>
  <c r="H962" i="31"/>
  <c r="G962" i="31"/>
  <c r="F962" i="31"/>
  <c r="E962" i="31"/>
  <c r="D962" i="31"/>
  <c r="C962" i="31"/>
  <c r="B962" i="31"/>
  <c r="O962" i="31" s="1"/>
  <c r="A962" i="31"/>
  <c r="O961" i="31"/>
  <c r="N961" i="31"/>
  <c r="M961" i="31"/>
  <c r="L961" i="31"/>
  <c r="K961" i="31"/>
  <c r="J961" i="31"/>
  <c r="I961" i="31"/>
  <c r="H961" i="31"/>
  <c r="G961" i="31"/>
  <c r="F961" i="31"/>
  <c r="E961" i="31"/>
  <c r="D961" i="31"/>
  <c r="C961" i="31"/>
  <c r="B961" i="31"/>
  <c r="A961" i="31"/>
  <c r="N960" i="31"/>
  <c r="M960" i="31"/>
  <c r="L960" i="31"/>
  <c r="K960" i="31"/>
  <c r="J960" i="31"/>
  <c r="I960" i="31"/>
  <c r="H960" i="31"/>
  <c r="G960" i="31"/>
  <c r="F960" i="31"/>
  <c r="E960" i="31"/>
  <c r="D960" i="31"/>
  <c r="C960" i="31"/>
  <c r="B960" i="31"/>
  <c r="O960" i="31" s="1"/>
  <c r="A960" i="31"/>
  <c r="O959" i="31"/>
  <c r="N959" i="31"/>
  <c r="M959" i="31"/>
  <c r="L959" i="31"/>
  <c r="K959" i="31"/>
  <c r="J959" i="31"/>
  <c r="I959" i="31"/>
  <c r="H959" i="31"/>
  <c r="G959" i="31"/>
  <c r="F959" i="31"/>
  <c r="E959" i="31"/>
  <c r="D959" i="31"/>
  <c r="C959" i="31"/>
  <c r="B959" i="31"/>
  <c r="A959" i="31"/>
  <c r="N958" i="31"/>
  <c r="M958" i="31"/>
  <c r="L958" i="31"/>
  <c r="K958" i="31"/>
  <c r="J958" i="31"/>
  <c r="I958" i="31"/>
  <c r="H958" i="31"/>
  <c r="G958" i="31"/>
  <c r="F958" i="31"/>
  <c r="E958" i="31"/>
  <c r="D958" i="31"/>
  <c r="C958" i="31"/>
  <c r="B958" i="31"/>
  <c r="O958" i="31" s="1"/>
  <c r="A958" i="31"/>
  <c r="O957" i="31"/>
  <c r="N957" i="31"/>
  <c r="M957" i="31"/>
  <c r="L957" i="31"/>
  <c r="K957" i="31"/>
  <c r="J957" i="31"/>
  <c r="I957" i="31"/>
  <c r="H957" i="31"/>
  <c r="G957" i="31"/>
  <c r="F957" i="31"/>
  <c r="E957" i="31"/>
  <c r="D957" i="31"/>
  <c r="C957" i="31"/>
  <c r="B957" i="31"/>
  <c r="A957" i="31"/>
  <c r="N956" i="31"/>
  <c r="M956" i="31"/>
  <c r="L956" i="31"/>
  <c r="K956" i="31"/>
  <c r="J956" i="31"/>
  <c r="I956" i="31"/>
  <c r="H956" i="31"/>
  <c r="G956" i="31"/>
  <c r="F956" i="31"/>
  <c r="E956" i="31"/>
  <c r="D956" i="31"/>
  <c r="C956" i="31"/>
  <c r="B956" i="31"/>
  <c r="O956" i="31" s="1"/>
  <c r="A956" i="31"/>
  <c r="O955" i="31"/>
  <c r="N955" i="31"/>
  <c r="M955" i="31"/>
  <c r="L955" i="31"/>
  <c r="K955" i="31"/>
  <c r="J955" i="31"/>
  <c r="I955" i="31"/>
  <c r="H955" i="31"/>
  <c r="G955" i="31"/>
  <c r="F955" i="31"/>
  <c r="E955" i="31"/>
  <c r="D955" i="31"/>
  <c r="C955" i="31"/>
  <c r="B955" i="31"/>
  <c r="A955" i="31"/>
  <c r="N954" i="31"/>
  <c r="M954" i="31"/>
  <c r="L954" i="31"/>
  <c r="K954" i="31"/>
  <c r="J954" i="31"/>
  <c r="I954" i="31"/>
  <c r="H954" i="31"/>
  <c r="G954" i="31"/>
  <c r="F954" i="31"/>
  <c r="E954" i="31"/>
  <c r="D954" i="31"/>
  <c r="C954" i="31"/>
  <c r="B954" i="31"/>
  <c r="O954" i="31" s="1"/>
  <c r="A954" i="31"/>
  <c r="O953" i="31"/>
  <c r="N953" i="31"/>
  <c r="M953" i="31"/>
  <c r="L953" i="31"/>
  <c r="K953" i="31"/>
  <c r="J953" i="31"/>
  <c r="I953" i="31"/>
  <c r="H953" i="31"/>
  <c r="G953" i="31"/>
  <c r="F953" i="31"/>
  <c r="E953" i="31"/>
  <c r="D953" i="31"/>
  <c r="C953" i="31"/>
  <c r="B953" i="31"/>
  <c r="A953" i="31"/>
  <c r="N952" i="31"/>
  <c r="M952" i="31"/>
  <c r="L952" i="31"/>
  <c r="K952" i="31"/>
  <c r="J952" i="31"/>
  <c r="I952" i="31"/>
  <c r="H952" i="31"/>
  <c r="G952" i="31"/>
  <c r="F952" i="31"/>
  <c r="E952" i="31"/>
  <c r="D952" i="31"/>
  <c r="C952" i="31"/>
  <c r="B952" i="31"/>
  <c r="O952" i="31" s="1"/>
  <c r="A952" i="31"/>
  <c r="O951" i="31"/>
  <c r="N951" i="31"/>
  <c r="M951" i="31"/>
  <c r="L951" i="31"/>
  <c r="K951" i="31"/>
  <c r="J951" i="31"/>
  <c r="I951" i="31"/>
  <c r="H951" i="31"/>
  <c r="G951" i="31"/>
  <c r="F951" i="31"/>
  <c r="E951" i="31"/>
  <c r="D951" i="31"/>
  <c r="C951" i="31"/>
  <c r="B951" i="31"/>
  <c r="A951" i="31"/>
  <c r="N950" i="31"/>
  <c r="M950" i="31"/>
  <c r="L950" i="31"/>
  <c r="K950" i="31"/>
  <c r="J950" i="31"/>
  <c r="I950" i="31"/>
  <c r="H950" i="31"/>
  <c r="G950" i="31"/>
  <c r="F950" i="31"/>
  <c r="E950" i="31"/>
  <c r="D950" i="31"/>
  <c r="C950" i="31"/>
  <c r="B950" i="31"/>
  <c r="O950" i="31" s="1"/>
  <c r="A950" i="31"/>
  <c r="O949" i="31"/>
  <c r="N949" i="31"/>
  <c r="M949" i="31"/>
  <c r="L949" i="31"/>
  <c r="K949" i="31"/>
  <c r="J949" i="31"/>
  <c r="I949" i="31"/>
  <c r="H949" i="31"/>
  <c r="G949" i="31"/>
  <c r="F949" i="31"/>
  <c r="E949" i="31"/>
  <c r="D949" i="31"/>
  <c r="C949" i="31"/>
  <c r="B949" i="31"/>
  <c r="A949" i="31"/>
  <c r="N948" i="31"/>
  <c r="M948" i="31"/>
  <c r="L948" i="31"/>
  <c r="K948" i="31"/>
  <c r="J948" i="31"/>
  <c r="I948" i="31"/>
  <c r="H948" i="31"/>
  <c r="G948" i="31"/>
  <c r="F948" i="31"/>
  <c r="E948" i="31"/>
  <c r="D948" i="31"/>
  <c r="C948" i="31"/>
  <c r="B948" i="31"/>
  <c r="O948" i="31" s="1"/>
  <c r="A948" i="31"/>
  <c r="O947" i="31"/>
  <c r="N947" i="31"/>
  <c r="M947" i="31"/>
  <c r="L947" i="31"/>
  <c r="K947" i="31"/>
  <c r="J947" i="31"/>
  <c r="I947" i="31"/>
  <c r="H947" i="31"/>
  <c r="G947" i="31"/>
  <c r="F947" i="31"/>
  <c r="E947" i="31"/>
  <c r="D947" i="31"/>
  <c r="C947" i="31"/>
  <c r="B947" i="31"/>
  <c r="A947" i="31"/>
  <c r="N946" i="31"/>
  <c r="M946" i="31"/>
  <c r="L946" i="31"/>
  <c r="K946" i="31"/>
  <c r="J946" i="31"/>
  <c r="I946" i="31"/>
  <c r="H946" i="31"/>
  <c r="G946" i="31"/>
  <c r="F946" i="31"/>
  <c r="E946" i="31"/>
  <c r="D946" i="31"/>
  <c r="C946" i="31"/>
  <c r="B946" i="31"/>
  <c r="O946" i="31" s="1"/>
  <c r="A946" i="31"/>
  <c r="O945" i="31"/>
  <c r="N945" i="31"/>
  <c r="M945" i="31"/>
  <c r="L945" i="31"/>
  <c r="K945" i="31"/>
  <c r="J945" i="31"/>
  <c r="I945" i="31"/>
  <c r="H945" i="31"/>
  <c r="G945" i="31"/>
  <c r="F945" i="31"/>
  <c r="E945" i="31"/>
  <c r="D945" i="31"/>
  <c r="C945" i="31"/>
  <c r="B945" i="31"/>
  <c r="A945" i="31"/>
  <c r="N944" i="31"/>
  <c r="M944" i="31"/>
  <c r="L944" i="31"/>
  <c r="K944" i="31"/>
  <c r="J944" i="31"/>
  <c r="I944" i="31"/>
  <c r="H944" i="31"/>
  <c r="G944" i="31"/>
  <c r="F944" i="31"/>
  <c r="E944" i="31"/>
  <c r="D944" i="31"/>
  <c r="C944" i="31"/>
  <c r="B944" i="31"/>
  <c r="O944" i="31" s="1"/>
  <c r="A944" i="31"/>
  <c r="O943" i="31"/>
  <c r="N943" i="31"/>
  <c r="M943" i="31"/>
  <c r="L943" i="31"/>
  <c r="K943" i="31"/>
  <c r="J943" i="31"/>
  <c r="I943" i="31"/>
  <c r="H943" i="31"/>
  <c r="G943" i="31"/>
  <c r="F943" i="31"/>
  <c r="E943" i="31"/>
  <c r="D943" i="31"/>
  <c r="C943" i="31"/>
  <c r="B943" i="31"/>
  <c r="A943" i="31"/>
  <c r="N942" i="31"/>
  <c r="M942" i="31"/>
  <c r="L942" i="31"/>
  <c r="K942" i="31"/>
  <c r="J942" i="31"/>
  <c r="I942" i="31"/>
  <c r="H942" i="31"/>
  <c r="G942" i="31"/>
  <c r="F942" i="31"/>
  <c r="E942" i="31"/>
  <c r="D942" i="31"/>
  <c r="C942" i="31"/>
  <c r="B942" i="31"/>
  <c r="O942" i="31" s="1"/>
  <c r="A942" i="31"/>
  <c r="O941" i="31"/>
  <c r="N941" i="31"/>
  <c r="M941" i="31"/>
  <c r="L941" i="31"/>
  <c r="K941" i="31"/>
  <c r="J941" i="31"/>
  <c r="I941" i="31"/>
  <c r="H941" i="31"/>
  <c r="G941" i="31"/>
  <c r="F941" i="31"/>
  <c r="E941" i="31"/>
  <c r="D941" i="31"/>
  <c r="C941" i="31"/>
  <c r="B941" i="31"/>
  <c r="A941" i="31"/>
  <c r="N940" i="31"/>
  <c r="M940" i="31"/>
  <c r="L940" i="31"/>
  <c r="K940" i="31"/>
  <c r="J940" i="31"/>
  <c r="I940" i="31"/>
  <c r="H940" i="31"/>
  <c r="G940" i="31"/>
  <c r="F940" i="31"/>
  <c r="E940" i="31"/>
  <c r="D940" i="31"/>
  <c r="C940" i="31"/>
  <c r="B940" i="31"/>
  <c r="O940" i="31" s="1"/>
  <c r="A940" i="31"/>
  <c r="O939" i="31"/>
  <c r="N939" i="31"/>
  <c r="M939" i="31"/>
  <c r="L939" i="31"/>
  <c r="K939" i="31"/>
  <c r="J939" i="31"/>
  <c r="I939" i="31"/>
  <c r="H939" i="31"/>
  <c r="G939" i="31"/>
  <c r="F939" i="31"/>
  <c r="E939" i="31"/>
  <c r="D939" i="31"/>
  <c r="C939" i="31"/>
  <c r="B939" i="31"/>
  <c r="A939" i="31"/>
  <c r="N938" i="31"/>
  <c r="M938" i="31"/>
  <c r="L938" i="31"/>
  <c r="K938" i="31"/>
  <c r="J938" i="31"/>
  <c r="I938" i="31"/>
  <c r="H938" i="31"/>
  <c r="G938" i="31"/>
  <c r="F938" i="31"/>
  <c r="E938" i="31"/>
  <c r="D938" i="31"/>
  <c r="C938" i="31"/>
  <c r="B938" i="31"/>
  <c r="O938" i="31" s="1"/>
  <c r="A938" i="31"/>
  <c r="O937" i="31"/>
  <c r="N937" i="31"/>
  <c r="M937" i="31"/>
  <c r="L937" i="31"/>
  <c r="K937" i="31"/>
  <c r="J937" i="31"/>
  <c r="I937" i="31"/>
  <c r="H937" i="31"/>
  <c r="G937" i="31"/>
  <c r="F937" i="31"/>
  <c r="E937" i="31"/>
  <c r="D937" i="31"/>
  <c r="C937" i="31"/>
  <c r="B937" i="31"/>
  <c r="A937" i="31"/>
  <c r="N936" i="31"/>
  <c r="M936" i="31"/>
  <c r="L936" i="31"/>
  <c r="K936" i="31"/>
  <c r="J936" i="31"/>
  <c r="I936" i="31"/>
  <c r="H936" i="31"/>
  <c r="G936" i="31"/>
  <c r="F936" i="31"/>
  <c r="E936" i="31"/>
  <c r="D936" i="31"/>
  <c r="C936" i="31"/>
  <c r="B936" i="31"/>
  <c r="O936" i="31" s="1"/>
  <c r="A936" i="31"/>
  <c r="O935" i="31"/>
  <c r="N935" i="31"/>
  <c r="M935" i="31"/>
  <c r="L935" i="31"/>
  <c r="K935" i="31"/>
  <c r="J935" i="31"/>
  <c r="I935" i="31"/>
  <c r="H935" i="31"/>
  <c r="G935" i="31"/>
  <c r="F935" i="31"/>
  <c r="E935" i="31"/>
  <c r="D935" i="31"/>
  <c r="C935" i="31"/>
  <c r="B935" i="31"/>
  <c r="A935" i="31"/>
  <c r="N934" i="31"/>
  <c r="M934" i="31"/>
  <c r="L934" i="31"/>
  <c r="K934" i="31"/>
  <c r="J934" i="31"/>
  <c r="I934" i="31"/>
  <c r="H934" i="31"/>
  <c r="G934" i="31"/>
  <c r="F934" i="31"/>
  <c r="E934" i="31"/>
  <c r="D934" i="31"/>
  <c r="C934" i="31"/>
  <c r="B934" i="31"/>
  <c r="O934" i="31" s="1"/>
  <c r="A934" i="31"/>
  <c r="O933" i="31"/>
  <c r="N933" i="31"/>
  <c r="M933" i="31"/>
  <c r="L933" i="31"/>
  <c r="K933" i="31"/>
  <c r="J933" i="31"/>
  <c r="I933" i="31"/>
  <c r="H933" i="31"/>
  <c r="G933" i="31"/>
  <c r="F933" i="31"/>
  <c r="E933" i="31"/>
  <c r="D933" i="31"/>
  <c r="C933" i="31"/>
  <c r="B933" i="31"/>
  <c r="A933" i="31"/>
  <c r="N932" i="31"/>
  <c r="M932" i="31"/>
  <c r="L932" i="31"/>
  <c r="K932" i="31"/>
  <c r="J932" i="31"/>
  <c r="I932" i="31"/>
  <c r="H932" i="31"/>
  <c r="G932" i="31"/>
  <c r="F932" i="31"/>
  <c r="E932" i="31"/>
  <c r="D932" i="31"/>
  <c r="C932" i="31"/>
  <c r="B932" i="31"/>
  <c r="O932" i="31" s="1"/>
  <c r="A932" i="31"/>
  <c r="O931" i="31"/>
  <c r="N931" i="31"/>
  <c r="M931" i="31"/>
  <c r="L931" i="31"/>
  <c r="K931" i="31"/>
  <c r="J931" i="31"/>
  <c r="I931" i="31"/>
  <c r="H931" i="31"/>
  <c r="G931" i="31"/>
  <c r="F931" i="31"/>
  <c r="E931" i="31"/>
  <c r="D931" i="31"/>
  <c r="C931" i="31"/>
  <c r="B931" i="31"/>
  <c r="A931" i="31"/>
  <c r="N930" i="31"/>
  <c r="M930" i="31"/>
  <c r="L930" i="31"/>
  <c r="K930" i="31"/>
  <c r="J930" i="31"/>
  <c r="I930" i="31"/>
  <c r="H930" i="31"/>
  <c r="G930" i="31"/>
  <c r="F930" i="31"/>
  <c r="E930" i="31"/>
  <c r="D930" i="31"/>
  <c r="C930" i="31"/>
  <c r="B930" i="31"/>
  <c r="O930" i="31" s="1"/>
  <c r="A930" i="31"/>
  <c r="O929" i="31"/>
  <c r="N929" i="31"/>
  <c r="M929" i="31"/>
  <c r="L929" i="31"/>
  <c r="K929" i="31"/>
  <c r="J929" i="31"/>
  <c r="I929" i="31"/>
  <c r="H929" i="31"/>
  <c r="G929" i="31"/>
  <c r="F929" i="31"/>
  <c r="E929" i="31"/>
  <c r="D929" i="31"/>
  <c r="C929" i="31"/>
  <c r="B929" i="31"/>
  <c r="A929" i="31"/>
  <c r="N928" i="31"/>
  <c r="M928" i="31"/>
  <c r="L928" i="31"/>
  <c r="K928" i="31"/>
  <c r="J928" i="31"/>
  <c r="I928" i="31"/>
  <c r="H928" i="31"/>
  <c r="G928" i="31"/>
  <c r="F928" i="31"/>
  <c r="E928" i="31"/>
  <c r="D928" i="31"/>
  <c r="C928" i="31"/>
  <c r="B928" i="31"/>
  <c r="O928" i="31" s="1"/>
  <c r="A928" i="31"/>
  <c r="O927" i="31"/>
  <c r="N927" i="31"/>
  <c r="M927" i="31"/>
  <c r="L927" i="31"/>
  <c r="K927" i="31"/>
  <c r="J927" i="31"/>
  <c r="I927" i="31"/>
  <c r="H927" i="31"/>
  <c r="G927" i="31"/>
  <c r="F927" i="31"/>
  <c r="E927" i="31"/>
  <c r="D927" i="31"/>
  <c r="C927" i="31"/>
  <c r="B927" i="31"/>
  <c r="A927" i="31"/>
  <c r="N926" i="31"/>
  <c r="M926" i="31"/>
  <c r="L926" i="31"/>
  <c r="K926" i="31"/>
  <c r="J926" i="31"/>
  <c r="I926" i="31"/>
  <c r="H926" i="31"/>
  <c r="G926" i="31"/>
  <c r="F926" i="31"/>
  <c r="E926" i="31"/>
  <c r="D926" i="31"/>
  <c r="C926" i="31"/>
  <c r="B926" i="31"/>
  <c r="O926" i="31" s="1"/>
  <c r="A926" i="31"/>
  <c r="O925" i="31"/>
  <c r="N925" i="31"/>
  <c r="M925" i="31"/>
  <c r="L925" i="31"/>
  <c r="K925" i="31"/>
  <c r="J925" i="31"/>
  <c r="I925" i="31"/>
  <c r="H925" i="31"/>
  <c r="G925" i="31"/>
  <c r="F925" i="31"/>
  <c r="E925" i="31"/>
  <c r="D925" i="31"/>
  <c r="C925" i="31"/>
  <c r="B925" i="31"/>
  <c r="A925" i="31"/>
  <c r="N924" i="31"/>
  <c r="M924" i="31"/>
  <c r="L924" i="31"/>
  <c r="K924" i="31"/>
  <c r="J924" i="31"/>
  <c r="I924" i="31"/>
  <c r="H924" i="31"/>
  <c r="G924" i="31"/>
  <c r="F924" i="31"/>
  <c r="E924" i="31"/>
  <c r="D924" i="31"/>
  <c r="C924" i="31"/>
  <c r="B924" i="31"/>
  <c r="O924" i="31" s="1"/>
  <c r="A924" i="31"/>
  <c r="O923" i="31"/>
  <c r="N923" i="31"/>
  <c r="M923" i="31"/>
  <c r="L923" i="31"/>
  <c r="K923" i="31"/>
  <c r="J923" i="31"/>
  <c r="I923" i="31"/>
  <c r="H923" i="31"/>
  <c r="G923" i="31"/>
  <c r="F923" i="31"/>
  <c r="E923" i="31"/>
  <c r="D923" i="31"/>
  <c r="C923" i="31"/>
  <c r="B923" i="31"/>
  <c r="A923" i="31"/>
  <c r="N922" i="31"/>
  <c r="M922" i="31"/>
  <c r="L922" i="31"/>
  <c r="K922" i="31"/>
  <c r="J922" i="31"/>
  <c r="I922" i="31"/>
  <c r="H922" i="31"/>
  <c r="G922" i="31"/>
  <c r="F922" i="31"/>
  <c r="E922" i="31"/>
  <c r="D922" i="31"/>
  <c r="C922" i="31"/>
  <c r="B922" i="31"/>
  <c r="O922" i="31" s="1"/>
  <c r="A922" i="31"/>
  <c r="O921" i="31"/>
  <c r="N921" i="31"/>
  <c r="M921" i="31"/>
  <c r="L921" i="31"/>
  <c r="K921" i="31"/>
  <c r="J921" i="31"/>
  <c r="I921" i="31"/>
  <c r="H921" i="31"/>
  <c r="G921" i="31"/>
  <c r="F921" i="31"/>
  <c r="E921" i="31"/>
  <c r="D921" i="31"/>
  <c r="C921" i="31"/>
  <c r="B921" i="31"/>
  <c r="A921" i="31"/>
  <c r="N920" i="31"/>
  <c r="M920" i="31"/>
  <c r="L920" i="31"/>
  <c r="K920" i="31"/>
  <c r="J920" i="31"/>
  <c r="I920" i="31"/>
  <c r="H920" i="31"/>
  <c r="G920" i="31"/>
  <c r="F920" i="31"/>
  <c r="E920" i="31"/>
  <c r="D920" i="31"/>
  <c r="C920" i="31"/>
  <c r="B920" i="31"/>
  <c r="O920" i="31" s="1"/>
  <c r="A920" i="31"/>
  <c r="O919" i="31"/>
  <c r="N919" i="31"/>
  <c r="M919" i="31"/>
  <c r="L919" i="31"/>
  <c r="K919" i="31"/>
  <c r="J919" i="31"/>
  <c r="I919" i="31"/>
  <c r="H919" i="31"/>
  <c r="G919" i="31"/>
  <c r="F919" i="31"/>
  <c r="E919" i="31"/>
  <c r="D919" i="31"/>
  <c r="C919" i="31"/>
  <c r="B919" i="31"/>
  <c r="A919" i="31"/>
  <c r="N918" i="31"/>
  <c r="M918" i="31"/>
  <c r="L918" i="31"/>
  <c r="K918" i="31"/>
  <c r="J918" i="31"/>
  <c r="I918" i="31"/>
  <c r="H918" i="31"/>
  <c r="G918" i="31"/>
  <c r="F918" i="31"/>
  <c r="E918" i="31"/>
  <c r="D918" i="31"/>
  <c r="C918" i="31"/>
  <c r="B918" i="31"/>
  <c r="O918" i="31" s="1"/>
  <c r="A918" i="31"/>
  <c r="O917" i="31"/>
  <c r="N917" i="31"/>
  <c r="M917" i="31"/>
  <c r="L917" i="31"/>
  <c r="K917" i="31"/>
  <c r="J917" i="31"/>
  <c r="I917" i="31"/>
  <c r="H917" i="31"/>
  <c r="G917" i="31"/>
  <c r="F917" i="31"/>
  <c r="E917" i="31"/>
  <c r="D917" i="31"/>
  <c r="C917" i="31"/>
  <c r="B917" i="31"/>
  <c r="A917" i="31"/>
  <c r="N916" i="31"/>
  <c r="M916" i="31"/>
  <c r="L916" i="31"/>
  <c r="K916" i="31"/>
  <c r="J916" i="31"/>
  <c r="I916" i="31"/>
  <c r="H916" i="31"/>
  <c r="G916" i="31"/>
  <c r="F916" i="31"/>
  <c r="E916" i="31"/>
  <c r="D916" i="31"/>
  <c r="C916" i="31"/>
  <c r="B916" i="31"/>
  <c r="O916" i="31" s="1"/>
  <c r="A916" i="31"/>
  <c r="O915" i="31"/>
  <c r="N915" i="31"/>
  <c r="M915" i="31"/>
  <c r="L915" i="31"/>
  <c r="K915" i="31"/>
  <c r="J915" i="31"/>
  <c r="I915" i="31"/>
  <c r="H915" i="31"/>
  <c r="G915" i="31"/>
  <c r="F915" i="31"/>
  <c r="E915" i="31"/>
  <c r="D915" i="31"/>
  <c r="C915" i="31"/>
  <c r="B915" i="31"/>
  <c r="A915" i="31"/>
  <c r="N914" i="31"/>
  <c r="M914" i="31"/>
  <c r="L914" i="31"/>
  <c r="K914" i="31"/>
  <c r="J914" i="31"/>
  <c r="I914" i="31"/>
  <c r="H914" i="31"/>
  <c r="G914" i="31"/>
  <c r="F914" i="31"/>
  <c r="E914" i="31"/>
  <c r="D914" i="31"/>
  <c r="C914" i="31"/>
  <c r="B914" i="31"/>
  <c r="O914" i="31" s="1"/>
  <c r="A914" i="31"/>
  <c r="O913" i="31"/>
  <c r="N913" i="31"/>
  <c r="M913" i="31"/>
  <c r="L913" i="31"/>
  <c r="K913" i="31"/>
  <c r="J913" i="31"/>
  <c r="I913" i="31"/>
  <c r="H913" i="31"/>
  <c r="G913" i="31"/>
  <c r="F913" i="31"/>
  <c r="E913" i="31"/>
  <c r="D913" i="31"/>
  <c r="C913" i="31"/>
  <c r="B913" i="31"/>
  <c r="A913" i="31"/>
  <c r="N912" i="31"/>
  <c r="M912" i="31"/>
  <c r="L912" i="31"/>
  <c r="K912" i="31"/>
  <c r="J912" i="31"/>
  <c r="I912" i="31"/>
  <c r="H912" i="31"/>
  <c r="G912" i="31"/>
  <c r="F912" i="31"/>
  <c r="E912" i="31"/>
  <c r="D912" i="31"/>
  <c r="C912" i="31"/>
  <c r="B912" i="31"/>
  <c r="O912" i="31" s="1"/>
  <c r="A912" i="31"/>
  <c r="O911" i="31"/>
  <c r="N911" i="31"/>
  <c r="M911" i="31"/>
  <c r="L911" i="31"/>
  <c r="K911" i="31"/>
  <c r="J911" i="31"/>
  <c r="I911" i="31"/>
  <c r="H911" i="31"/>
  <c r="G911" i="31"/>
  <c r="F911" i="31"/>
  <c r="E911" i="31"/>
  <c r="D911" i="31"/>
  <c r="C911" i="31"/>
  <c r="B911" i="31"/>
  <c r="A911" i="31"/>
  <c r="N910" i="31"/>
  <c r="M910" i="31"/>
  <c r="L910" i="31"/>
  <c r="K910" i="31"/>
  <c r="J910" i="31"/>
  <c r="I910" i="31"/>
  <c r="H910" i="31"/>
  <c r="G910" i="31"/>
  <c r="F910" i="31"/>
  <c r="E910" i="31"/>
  <c r="D910" i="31"/>
  <c r="C910" i="31"/>
  <c r="B910" i="31"/>
  <c r="O910" i="31" s="1"/>
  <c r="A910" i="31"/>
  <c r="O909" i="31"/>
  <c r="N909" i="31"/>
  <c r="M909" i="31"/>
  <c r="L909" i="31"/>
  <c r="K909" i="31"/>
  <c r="J909" i="31"/>
  <c r="I909" i="31"/>
  <c r="H909" i="31"/>
  <c r="G909" i="31"/>
  <c r="F909" i="31"/>
  <c r="E909" i="31"/>
  <c r="D909" i="31"/>
  <c r="C909" i="31"/>
  <c r="B909" i="31"/>
  <c r="A909" i="31"/>
  <c r="N908" i="31"/>
  <c r="M908" i="31"/>
  <c r="L908" i="31"/>
  <c r="K908" i="31"/>
  <c r="J908" i="31"/>
  <c r="I908" i="31"/>
  <c r="H908" i="31"/>
  <c r="G908" i="31"/>
  <c r="F908" i="31"/>
  <c r="E908" i="31"/>
  <c r="D908" i="31"/>
  <c r="C908" i="31"/>
  <c r="B908" i="31"/>
  <c r="O908" i="31" s="1"/>
  <c r="A908" i="31"/>
  <c r="O907" i="31"/>
  <c r="N907" i="31"/>
  <c r="M907" i="31"/>
  <c r="L907" i="31"/>
  <c r="K907" i="31"/>
  <c r="J907" i="31"/>
  <c r="I907" i="31"/>
  <c r="H907" i="31"/>
  <c r="G907" i="31"/>
  <c r="F907" i="31"/>
  <c r="E907" i="31"/>
  <c r="D907" i="31"/>
  <c r="C907" i="31"/>
  <c r="B907" i="31"/>
  <c r="A907" i="31"/>
  <c r="N906" i="31"/>
  <c r="M906" i="31"/>
  <c r="L906" i="31"/>
  <c r="K906" i="31"/>
  <c r="J906" i="31"/>
  <c r="I906" i="31"/>
  <c r="H906" i="31"/>
  <c r="G906" i="31"/>
  <c r="F906" i="31"/>
  <c r="E906" i="31"/>
  <c r="D906" i="31"/>
  <c r="C906" i="31"/>
  <c r="B906" i="31"/>
  <c r="O906" i="31" s="1"/>
  <c r="A906" i="31"/>
  <c r="O905" i="31"/>
  <c r="N905" i="31"/>
  <c r="M905" i="31"/>
  <c r="L905" i="31"/>
  <c r="K905" i="31"/>
  <c r="J905" i="31"/>
  <c r="I905" i="31"/>
  <c r="H905" i="31"/>
  <c r="G905" i="31"/>
  <c r="F905" i="31"/>
  <c r="E905" i="31"/>
  <c r="D905" i="31"/>
  <c r="C905" i="31"/>
  <c r="B905" i="31"/>
  <c r="A905" i="31"/>
  <c r="N904" i="31"/>
  <c r="M904" i="31"/>
  <c r="L904" i="31"/>
  <c r="K904" i="31"/>
  <c r="J904" i="31"/>
  <c r="I904" i="31"/>
  <c r="H904" i="31"/>
  <c r="G904" i="31"/>
  <c r="F904" i="31"/>
  <c r="E904" i="31"/>
  <c r="D904" i="31"/>
  <c r="C904" i="31"/>
  <c r="B904" i="31"/>
  <c r="O904" i="31" s="1"/>
  <c r="A904" i="31"/>
  <c r="O903" i="31"/>
  <c r="N903" i="31"/>
  <c r="M903" i="31"/>
  <c r="L903" i="31"/>
  <c r="K903" i="31"/>
  <c r="J903" i="31"/>
  <c r="I903" i="31"/>
  <c r="H903" i="31"/>
  <c r="G903" i="31"/>
  <c r="F903" i="31"/>
  <c r="E903" i="31"/>
  <c r="D903" i="31"/>
  <c r="C903" i="31"/>
  <c r="B903" i="31"/>
  <c r="A903" i="31"/>
  <c r="N902" i="31"/>
  <c r="M902" i="31"/>
  <c r="L902" i="31"/>
  <c r="K902" i="31"/>
  <c r="J902" i="31"/>
  <c r="I902" i="31"/>
  <c r="H902" i="31"/>
  <c r="G902" i="31"/>
  <c r="F902" i="31"/>
  <c r="E902" i="31"/>
  <c r="D902" i="31"/>
  <c r="C902" i="31"/>
  <c r="B902" i="31"/>
  <c r="O902" i="31" s="1"/>
  <c r="A902" i="31"/>
  <c r="O901" i="31"/>
  <c r="N901" i="31"/>
  <c r="M901" i="31"/>
  <c r="L901" i="31"/>
  <c r="K901" i="31"/>
  <c r="J901" i="31"/>
  <c r="I901" i="31"/>
  <c r="H901" i="31"/>
  <c r="G901" i="31"/>
  <c r="F901" i="31"/>
  <c r="E901" i="31"/>
  <c r="D901" i="31"/>
  <c r="C901" i="31"/>
  <c r="B901" i="31"/>
  <c r="A901" i="31"/>
  <c r="N900" i="31"/>
  <c r="M900" i="31"/>
  <c r="L900" i="31"/>
  <c r="K900" i="31"/>
  <c r="J900" i="31"/>
  <c r="I900" i="31"/>
  <c r="H900" i="31"/>
  <c r="G900" i="31"/>
  <c r="F900" i="31"/>
  <c r="E900" i="31"/>
  <c r="D900" i="31"/>
  <c r="C900" i="31"/>
  <c r="B900" i="31"/>
  <c r="O900" i="31" s="1"/>
  <c r="A900" i="31"/>
  <c r="O899" i="31"/>
  <c r="N899" i="31"/>
  <c r="M899" i="31"/>
  <c r="L899" i="31"/>
  <c r="K899" i="31"/>
  <c r="J899" i="31"/>
  <c r="I899" i="31"/>
  <c r="H899" i="31"/>
  <c r="G899" i="31"/>
  <c r="F899" i="31"/>
  <c r="E899" i="31"/>
  <c r="D899" i="31"/>
  <c r="C899" i="31"/>
  <c r="B899" i="31"/>
  <c r="A899" i="31"/>
  <c r="N898" i="31"/>
  <c r="M898" i="31"/>
  <c r="L898" i="31"/>
  <c r="K898" i="31"/>
  <c r="J898" i="31"/>
  <c r="I898" i="31"/>
  <c r="H898" i="31"/>
  <c r="G898" i="31"/>
  <c r="F898" i="31"/>
  <c r="E898" i="31"/>
  <c r="D898" i="31"/>
  <c r="C898" i="31"/>
  <c r="B898" i="31"/>
  <c r="O898" i="31" s="1"/>
  <c r="A898" i="31"/>
  <c r="O897" i="31"/>
  <c r="N897" i="31"/>
  <c r="M897" i="31"/>
  <c r="L897" i="31"/>
  <c r="K897" i="31"/>
  <c r="J897" i="31"/>
  <c r="I897" i="31"/>
  <c r="H897" i="31"/>
  <c r="G897" i="31"/>
  <c r="F897" i="31"/>
  <c r="E897" i="31"/>
  <c r="D897" i="31"/>
  <c r="C897" i="31"/>
  <c r="B897" i="31"/>
  <c r="A897" i="31"/>
  <c r="N896" i="31"/>
  <c r="M896" i="31"/>
  <c r="L896" i="31"/>
  <c r="K896" i="31"/>
  <c r="J896" i="31"/>
  <c r="I896" i="31"/>
  <c r="H896" i="31"/>
  <c r="G896" i="31"/>
  <c r="F896" i="31"/>
  <c r="E896" i="31"/>
  <c r="D896" i="31"/>
  <c r="C896" i="31"/>
  <c r="B896" i="31"/>
  <c r="O896" i="31" s="1"/>
  <c r="A896" i="31"/>
  <c r="O895" i="31"/>
  <c r="N895" i="31"/>
  <c r="M895" i="31"/>
  <c r="L895" i="31"/>
  <c r="K895" i="31"/>
  <c r="J895" i="31"/>
  <c r="I895" i="31"/>
  <c r="H895" i="31"/>
  <c r="G895" i="31"/>
  <c r="F895" i="31"/>
  <c r="E895" i="31"/>
  <c r="D895" i="31"/>
  <c r="C895" i="31"/>
  <c r="B895" i="31"/>
  <c r="A895" i="31"/>
  <c r="N894" i="31"/>
  <c r="M894" i="31"/>
  <c r="L894" i="31"/>
  <c r="K894" i="31"/>
  <c r="J894" i="31"/>
  <c r="I894" i="31"/>
  <c r="H894" i="31"/>
  <c r="G894" i="31"/>
  <c r="F894" i="31"/>
  <c r="E894" i="31"/>
  <c r="D894" i="31"/>
  <c r="C894" i="31"/>
  <c r="B894" i="31"/>
  <c r="O894" i="31" s="1"/>
  <c r="A894" i="31"/>
  <c r="O893" i="31"/>
  <c r="N893" i="31"/>
  <c r="M893" i="31"/>
  <c r="L893" i="31"/>
  <c r="K893" i="31"/>
  <c r="J893" i="31"/>
  <c r="I893" i="31"/>
  <c r="H893" i="31"/>
  <c r="G893" i="31"/>
  <c r="F893" i="31"/>
  <c r="E893" i="31"/>
  <c r="D893" i="31"/>
  <c r="C893" i="31"/>
  <c r="B893" i="31"/>
  <c r="A893" i="31"/>
  <c r="N892" i="31"/>
  <c r="M892" i="31"/>
  <c r="L892" i="31"/>
  <c r="K892" i="31"/>
  <c r="J892" i="31"/>
  <c r="I892" i="31"/>
  <c r="H892" i="31"/>
  <c r="G892" i="31"/>
  <c r="F892" i="31"/>
  <c r="E892" i="31"/>
  <c r="D892" i="31"/>
  <c r="C892" i="31"/>
  <c r="B892" i="31"/>
  <c r="O892" i="31" s="1"/>
  <c r="A892" i="31"/>
  <c r="O891" i="31"/>
  <c r="N891" i="31"/>
  <c r="M891" i="31"/>
  <c r="L891" i="31"/>
  <c r="K891" i="31"/>
  <c r="J891" i="31"/>
  <c r="I891" i="31"/>
  <c r="H891" i="31"/>
  <c r="G891" i="31"/>
  <c r="F891" i="31"/>
  <c r="E891" i="31"/>
  <c r="D891" i="31"/>
  <c r="C891" i="31"/>
  <c r="B891" i="31"/>
  <c r="A891" i="31"/>
  <c r="N890" i="31"/>
  <c r="M890" i="31"/>
  <c r="L890" i="31"/>
  <c r="K890" i="31"/>
  <c r="J890" i="31"/>
  <c r="I890" i="31"/>
  <c r="H890" i="31"/>
  <c r="G890" i="31"/>
  <c r="F890" i="31"/>
  <c r="E890" i="31"/>
  <c r="D890" i="31"/>
  <c r="C890" i="31"/>
  <c r="B890" i="31"/>
  <c r="O890" i="31" s="1"/>
  <c r="A890" i="31"/>
  <c r="O889" i="31"/>
  <c r="N889" i="31"/>
  <c r="M889" i="31"/>
  <c r="L889" i="31"/>
  <c r="K889" i="31"/>
  <c r="J889" i="31"/>
  <c r="I889" i="31"/>
  <c r="H889" i="31"/>
  <c r="G889" i="31"/>
  <c r="F889" i="31"/>
  <c r="E889" i="31"/>
  <c r="D889" i="31"/>
  <c r="C889" i="31"/>
  <c r="B889" i="31"/>
  <c r="A889" i="31"/>
  <c r="N888" i="31"/>
  <c r="M888" i="31"/>
  <c r="L888" i="31"/>
  <c r="K888" i="31"/>
  <c r="J888" i="31"/>
  <c r="I888" i="31"/>
  <c r="H888" i="31"/>
  <c r="G888" i="31"/>
  <c r="F888" i="31"/>
  <c r="E888" i="31"/>
  <c r="D888" i="31"/>
  <c r="C888" i="31"/>
  <c r="B888" i="31"/>
  <c r="O888" i="31" s="1"/>
  <c r="A888" i="31"/>
  <c r="O887" i="31"/>
  <c r="N887" i="31"/>
  <c r="M887" i="31"/>
  <c r="L887" i="31"/>
  <c r="K887" i="31"/>
  <c r="J887" i="31"/>
  <c r="I887" i="31"/>
  <c r="H887" i="31"/>
  <c r="G887" i="31"/>
  <c r="F887" i="31"/>
  <c r="E887" i="31"/>
  <c r="D887" i="31"/>
  <c r="C887" i="31"/>
  <c r="B887" i="31"/>
  <c r="A887" i="31"/>
  <c r="N886" i="31"/>
  <c r="M886" i="31"/>
  <c r="L886" i="31"/>
  <c r="K886" i="31"/>
  <c r="J886" i="31"/>
  <c r="I886" i="31"/>
  <c r="H886" i="31"/>
  <c r="G886" i="31"/>
  <c r="F886" i="31"/>
  <c r="E886" i="31"/>
  <c r="D886" i="31"/>
  <c r="C886" i="31"/>
  <c r="B886" i="31"/>
  <c r="O886" i="31" s="1"/>
  <c r="A886" i="31"/>
  <c r="O885" i="31"/>
  <c r="N885" i="31"/>
  <c r="M885" i="31"/>
  <c r="L885" i="31"/>
  <c r="K885" i="31"/>
  <c r="J885" i="31"/>
  <c r="I885" i="31"/>
  <c r="H885" i="31"/>
  <c r="G885" i="31"/>
  <c r="F885" i="31"/>
  <c r="E885" i="31"/>
  <c r="D885" i="31"/>
  <c r="C885" i="31"/>
  <c r="B885" i="31"/>
  <c r="A885" i="31"/>
  <c r="N884" i="31"/>
  <c r="M884" i="31"/>
  <c r="L884" i="31"/>
  <c r="K884" i="31"/>
  <c r="J884" i="31"/>
  <c r="I884" i="31"/>
  <c r="H884" i="31"/>
  <c r="G884" i="31"/>
  <c r="F884" i="31"/>
  <c r="E884" i="31"/>
  <c r="D884" i="31"/>
  <c r="C884" i="31"/>
  <c r="B884" i="31"/>
  <c r="O884" i="31" s="1"/>
  <c r="A884" i="31"/>
  <c r="O883" i="31"/>
  <c r="N883" i="31"/>
  <c r="M883" i="31"/>
  <c r="L883" i="31"/>
  <c r="K883" i="31"/>
  <c r="J883" i="31"/>
  <c r="I883" i="31"/>
  <c r="H883" i="31"/>
  <c r="G883" i="31"/>
  <c r="F883" i="31"/>
  <c r="E883" i="31"/>
  <c r="D883" i="31"/>
  <c r="C883" i="31"/>
  <c r="B883" i="31"/>
  <c r="A883" i="31"/>
  <c r="N882" i="31"/>
  <c r="M882" i="31"/>
  <c r="L882" i="31"/>
  <c r="K882" i="31"/>
  <c r="J882" i="31"/>
  <c r="I882" i="31"/>
  <c r="H882" i="31"/>
  <c r="G882" i="31"/>
  <c r="F882" i="31"/>
  <c r="E882" i="31"/>
  <c r="D882" i="31"/>
  <c r="C882" i="31"/>
  <c r="B882" i="31"/>
  <c r="O882" i="31" s="1"/>
  <c r="A882" i="31"/>
  <c r="O881" i="31"/>
  <c r="N881" i="31"/>
  <c r="M881" i="31"/>
  <c r="L881" i="31"/>
  <c r="K881" i="31"/>
  <c r="J881" i="31"/>
  <c r="I881" i="31"/>
  <c r="H881" i="31"/>
  <c r="G881" i="31"/>
  <c r="F881" i="31"/>
  <c r="E881" i="31"/>
  <c r="D881" i="31"/>
  <c r="C881" i="31"/>
  <c r="B881" i="31"/>
  <c r="A881" i="31"/>
  <c r="N880" i="31"/>
  <c r="M880" i="31"/>
  <c r="L880" i="31"/>
  <c r="K880" i="31"/>
  <c r="J880" i="31"/>
  <c r="I880" i="31"/>
  <c r="H880" i="31"/>
  <c r="G880" i="31"/>
  <c r="F880" i="31"/>
  <c r="E880" i="31"/>
  <c r="D880" i="31"/>
  <c r="C880" i="31"/>
  <c r="B880" i="31"/>
  <c r="O880" i="31" s="1"/>
  <c r="A880" i="31"/>
  <c r="O879" i="31"/>
  <c r="N879" i="31"/>
  <c r="M879" i="31"/>
  <c r="L879" i="31"/>
  <c r="K879" i="31"/>
  <c r="J879" i="31"/>
  <c r="I879" i="31"/>
  <c r="H879" i="31"/>
  <c r="G879" i="31"/>
  <c r="F879" i="31"/>
  <c r="E879" i="31"/>
  <c r="D879" i="31"/>
  <c r="C879" i="31"/>
  <c r="B879" i="31"/>
  <c r="A879" i="31"/>
  <c r="N878" i="31"/>
  <c r="M878" i="31"/>
  <c r="L878" i="31"/>
  <c r="K878" i="31"/>
  <c r="J878" i="31"/>
  <c r="I878" i="31"/>
  <c r="H878" i="31"/>
  <c r="G878" i="31"/>
  <c r="F878" i="31"/>
  <c r="E878" i="31"/>
  <c r="D878" i="31"/>
  <c r="C878" i="31"/>
  <c r="B878" i="31"/>
  <c r="O878" i="31" s="1"/>
  <c r="A878" i="31"/>
  <c r="O877" i="31"/>
  <c r="N877" i="31"/>
  <c r="M877" i="31"/>
  <c r="L877" i="31"/>
  <c r="K877" i="31"/>
  <c r="J877" i="31"/>
  <c r="I877" i="31"/>
  <c r="H877" i="31"/>
  <c r="G877" i="31"/>
  <c r="F877" i="31"/>
  <c r="E877" i="31"/>
  <c r="D877" i="31"/>
  <c r="C877" i="31"/>
  <c r="B877" i="31"/>
  <c r="A877" i="31"/>
  <c r="N876" i="31"/>
  <c r="M876" i="31"/>
  <c r="L876" i="31"/>
  <c r="K876" i="31"/>
  <c r="J876" i="31"/>
  <c r="I876" i="31"/>
  <c r="H876" i="31"/>
  <c r="G876" i="31"/>
  <c r="F876" i="31"/>
  <c r="E876" i="31"/>
  <c r="D876" i="31"/>
  <c r="C876" i="31"/>
  <c r="B876" i="31"/>
  <c r="O876" i="31" s="1"/>
  <c r="A876" i="31"/>
  <c r="O875" i="31"/>
  <c r="N875" i="31"/>
  <c r="M875" i="31"/>
  <c r="L875" i="31"/>
  <c r="K875" i="31"/>
  <c r="J875" i="31"/>
  <c r="I875" i="31"/>
  <c r="H875" i="31"/>
  <c r="G875" i="31"/>
  <c r="F875" i="31"/>
  <c r="E875" i="31"/>
  <c r="D875" i="31"/>
  <c r="C875" i="31"/>
  <c r="B875" i="31"/>
  <c r="A875" i="31"/>
  <c r="N874" i="31"/>
  <c r="M874" i="31"/>
  <c r="L874" i="31"/>
  <c r="K874" i="31"/>
  <c r="J874" i="31"/>
  <c r="I874" i="31"/>
  <c r="H874" i="31"/>
  <c r="G874" i="31"/>
  <c r="F874" i="31"/>
  <c r="E874" i="31"/>
  <c r="D874" i="31"/>
  <c r="C874" i="31"/>
  <c r="B874" i="31"/>
  <c r="O874" i="31" s="1"/>
  <c r="A874" i="31"/>
  <c r="O873" i="31"/>
  <c r="N873" i="31"/>
  <c r="M873" i="31"/>
  <c r="L873" i="31"/>
  <c r="K873" i="31"/>
  <c r="J873" i="31"/>
  <c r="I873" i="31"/>
  <c r="H873" i="31"/>
  <c r="G873" i="31"/>
  <c r="F873" i="31"/>
  <c r="E873" i="31"/>
  <c r="D873" i="31"/>
  <c r="C873" i="31"/>
  <c r="B873" i="31"/>
  <c r="A873" i="31"/>
  <c r="N872" i="31"/>
  <c r="M872" i="31"/>
  <c r="L872" i="31"/>
  <c r="K872" i="31"/>
  <c r="J872" i="31"/>
  <c r="I872" i="31"/>
  <c r="H872" i="31"/>
  <c r="G872" i="31"/>
  <c r="F872" i="31"/>
  <c r="E872" i="31"/>
  <c r="D872" i="31"/>
  <c r="C872" i="31"/>
  <c r="B872" i="31"/>
  <c r="O872" i="31" s="1"/>
  <c r="A872" i="31"/>
  <c r="O871" i="31"/>
  <c r="N871" i="31"/>
  <c r="M871" i="31"/>
  <c r="L871" i="31"/>
  <c r="K871" i="31"/>
  <c r="J871" i="31"/>
  <c r="I871" i="31"/>
  <c r="H871" i="31"/>
  <c r="G871" i="31"/>
  <c r="F871" i="31"/>
  <c r="E871" i="31"/>
  <c r="D871" i="31"/>
  <c r="C871" i="31"/>
  <c r="B871" i="31"/>
  <c r="A871" i="31"/>
  <c r="N870" i="31"/>
  <c r="M870" i="31"/>
  <c r="L870" i="31"/>
  <c r="K870" i="31"/>
  <c r="J870" i="31"/>
  <c r="I870" i="31"/>
  <c r="H870" i="31"/>
  <c r="G870" i="31"/>
  <c r="F870" i="31"/>
  <c r="E870" i="31"/>
  <c r="D870" i="31"/>
  <c r="C870" i="31"/>
  <c r="B870" i="31"/>
  <c r="O870" i="31" s="1"/>
  <c r="A870" i="31"/>
  <c r="O869" i="31"/>
  <c r="N869" i="31"/>
  <c r="M869" i="31"/>
  <c r="L869" i="31"/>
  <c r="K869" i="31"/>
  <c r="J869" i="31"/>
  <c r="I869" i="31"/>
  <c r="H869" i="31"/>
  <c r="G869" i="31"/>
  <c r="F869" i="31"/>
  <c r="E869" i="31"/>
  <c r="D869" i="31"/>
  <c r="C869" i="31"/>
  <c r="B869" i="31"/>
  <c r="A869" i="31"/>
  <c r="N868" i="31"/>
  <c r="M868" i="31"/>
  <c r="L868" i="31"/>
  <c r="K868" i="31"/>
  <c r="J868" i="31"/>
  <c r="I868" i="31"/>
  <c r="H868" i="31"/>
  <c r="G868" i="31"/>
  <c r="F868" i="31"/>
  <c r="E868" i="31"/>
  <c r="D868" i="31"/>
  <c r="C868" i="31"/>
  <c r="B868" i="31"/>
  <c r="O868" i="31" s="1"/>
  <c r="A868" i="31"/>
  <c r="O867" i="31"/>
  <c r="N867" i="31"/>
  <c r="M867" i="31"/>
  <c r="L867" i="31"/>
  <c r="K867" i="31"/>
  <c r="J867" i="31"/>
  <c r="I867" i="31"/>
  <c r="H867" i="31"/>
  <c r="G867" i="31"/>
  <c r="F867" i="31"/>
  <c r="E867" i="31"/>
  <c r="D867" i="31"/>
  <c r="C867" i="31"/>
  <c r="B867" i="31"/>
  <c r="A867" i="31"/>
  <c r="N866" i="31"/>
  <c r="M866" i="31"/>
  <c r="L866" i="31"/>
  <c r="K866" i="31"/>
  <c r="J866" i="31"/>
  <c r="I866" i="31"/>
  <c r="H866" i="31"/>
  <c r="G866" i="31"/>
  <c r="F866" i="31"/>
  <c r="E866" i="31"/>
  <c r="D866" i="31"/>
  <c r="C866" i="31"/>
  <c r="B866" i="31"/>
  <c r="O866" i="31" s="1"/>
  <c r="A866" i="31"/>
  <c r="O865" i="31"/>
  <c r="N865" i="31"/>
  <c r="M865" i="31"/>
  <c r="L865" i="31"/>
  <c r="K865" i="31"/>
  <c r="J865" i="31"/>
  <c r="I865" i="31"/>
  <c r="H865" i="31"/>
  <c r="G865" i="31"/>
  <c r="F865" i="31"/>
  <c r="E865" i="31"/>
  <c r="D865" i="31"/>
  <c r="C865" i="31"/>
  <c r="B865" i="31"/>
  <c r="A865" i="31"/>
  <c r="N864" i="31"/>
  <c r="M864" i="31"/>
  <c r="L864" i="31"/>
  <c r="K864" i="31"/>
  <c r="J864" i="31"/>
  <c r="I864" i="31"/>
  <c r="H864" i="31"/>
  <c r="G864" i="31"/>
  <c r="F864" i="31"/>
  <c r="E864" i="31"/>
  <c r="D864" i="31"/>
  <c r="C864" i="31"/>
  <c r="B864" i="31"/>
  <c r="O864" i="31" s="1"/>
  <c r="A864" i="31"/>
  <c r="O863" i="31"/>
  <c r="N863" i="31"/>
  <c r="M863" i="31"/>
  <c r="L863" i="31"/>
  <c r="K863" i="31"/>
  <c r="J863" i="31"/>
  <c r="I863" i="31"/>
  <c r="H863" i="31"/>
  <c r="G863" i="31"/>
  <c r="F863" i="31"/>
  <c r="E863" i="31"/>
  <c r="D863" i="31"/>
  <c r="C863" i="31"/>
  <c r="B863" i="31"/>
  <c r="A863" i="31"/>
  <c r="N862" i="31"/>
  <c r="M862" i="31"/>
  <c r="L862" i="31"/>
  <c r="K862" i="31"/>
  <c r="J862" i="31"/>
  <c r="I862" i="31"/>
  <c r="H862" i="31"/>
  <c r="G862" i="31"/>
  <c r="F862" i="31"/>
  <c r="E862" i="31"/>
  <c r="D862" i="31"/>
  <c r="C862" i="31"/>
  <c r="B862" i="31"/>
  <c r="O862" i="31" s="1"/>
  <c r="A862" i="31"/>
  <c r="O861" i="31"/>
  <c r="N861" i="31"/>
  <c r="M861" i="31"/>
  <c r="L861" i="31"/>
  <c r="K861" i="31"/>
  <c r="J861" i="31"/>
  <c r="I861" i="31"/>
  <c r="H861" i="31"/>
  <c r="G861" i="31"/>
  <c r="F861" i="31"/>
  <c r="E861" i="31"/>
  <c r="D861" i="31"/>
  <c r="C861" i="31"/>
  <c r="B861" i="31"/>
  <c r="A861" i="31"/>
  <c r="N860" i="31"/>
  <c r="M860" i="31"/>
  <c r="L860" i="31"/>
  <c r="K860" i="31"/>
  <c r="J860" i="31"/>
  <c r="I860" i="31"/>
  <c r="H860" i="31"/>
  <c r="G860" i="31"/>
  <c r="F860" i="31"/>
  <c r="E860" i="31"/>
  <c r="D860" i="31"/>
  <c r="C860" i="31"/>
  <c r="B860" i="31"/>
  <c r="O860" i="31" s="1"/>
  <c r="A860" i="31"/>
  <c r="O859" i="31"/>
  <c r="N859" i="31"/>
  <c r="M859" i="31"/>
  <c r="L859" i="31"/>
  <c r="K859" i="31"/>
  <c r="J859" i="31"/>
  <c r="I859" i="31"/>
  <c r="H859" i="31"/>
  <c r="G859" i="31"/>
  <c r="F859" i="31"/>
  <c r="E859" i="31"/>
  <c r="D859" i="31"/>
  <c r="C859" i="31"/>
  <c r="B859" i="31"/>
  <c r="A859" i="31"/>
  <c r="N858" i="31"/>
  <c r="M858" i="31"/>
  <c r="L858" i="31"/>
  <c r="K858" i="31"/>
  <c r="J858" i="31"/>
  <c r="I858" i="31"/>
  <c r="H858" i="31"/>
  <c r="G858" i="31"/>
  <c r="F858" i="31"/>
  <c r="E858" i="31"/>
  <c r="D858" i="31"/>
  <c r="C858" i="31"/>
  <c r="B858" i="31"/>
  <c r="O858" i="31" s="1"/>
  <c r="A858" i="31"/>
  <c r="O857" i="31"/>
  <c r="N857" i="31"/>
  <c r="M857" i="31"/>
  <c r="L857" i="31"/>
  <c r="K857" i="31"/>
  <c r="J857" i="31"/>
  <c r="I857" i="31"/>
  <c r="H857" i="31"/>
  <c r="G857" i="31"/>
  <c r="F857" i="31"/>
  <c r="E857" i="31"/>
  <c r="D857" i="31"/>
  <c r="C857" i="31"/>
  <c r="B857" i="31"/>
  <c r="A857" i="31"/>
  <c r="N856" i="31"/>
  <c r="M856" i="31"/>
  <c r="L856" i="31"/>
  <c r="K856" i="31"/>
  <c r="J856" i="31"/>
  <c r="I856" i="31"/>
  <c r="H856" i="31"/>
  <c r="G856" i="31"/>
  <c r="F856" i="31"/>
  <c r="E856" i="31"/>
  <c r="D856" i="31"/>
  <c r="C856" i="31"/>
  <c r="B856" i="31"/>
  <c r="O856" i="31" s="1"/>
  <c r="A856" i="31"/>
  <c r="O855" i="31"/>
  <c r="N855" i="31"/>
  <c r="M855" i="31"/>
  <c r="L855" i="31"/>
  <c r="K855" i="31"/>
  <c r="J855" i="31"/>
  <c r="I855" i="31"/>
  <c r="H855" i="31"/>
  <c r="G855" i="31"/>
  <c r="F855" i="31"/>
  <c r="E855" i="31"/>
  <c r="D855" i="31"/>
  <c r="C855" i="31"/>
  <c r="B855" i="31"/>
  <c r="A855" i="31"/>
  <c r="N854" i="31"/>
  <c r="M854" i="31"/>
  <c r="L854" i="31"/>
  <c r="K854" i="31"/>
  <c r="J854" i="31"/>
  <c r="I854" i="31"/>
  <c r="H854" i="31"/>
  <c r="G854" i="31"/>
  <c r="F854" i="31"/>
  <c r="E854" i="31"/>
  <c r="D854" i="31"/>
  <c r="C854" i="31"/>
  <c r="B854" i="31"/>
  <c r="O854" i="31" s="1"/>
  <c r="A854" i="31"/>
  <c r="O853" i="31"/>
  <c r="N853" i="31"/>
  <c r="M853" i="31"/>
  <c r="L853" i="31"/>
  <c r="K853" i="31"/>
  <c r="J853" i="31"/>
  <c r="I853" i="31"/>
  <c r="H853" i="31"/>
  <c r="G853" i="31"/>
  <c r="F853" i="31"/>
  <c r="E853" i="31"/>
  <c r="D853" i="31"/>
  <c r="C853" i="31"/>
  <c r="B853" i="31"/>
  <c r="A853" i="31"/>
  <c r="N852" i="31"/>
  <c r="M852" i="31"/>
  <c r="L852" i="31"/>
  <c r="K852" i="31"/>
  <c r="J852" i="31"/>
  <c r="I852" i="31"/>
  <c r="H852" i="31"/>
  <c r="G852" i="31"/>
  <c r="F852" i="31"/>
  <c r="E852" i="31"/>
  <c r="D852" i="31"/>
  <c r="C852" i="31"/>
  <c r="B852" i="31"/>
  <c r="O852" i="31" s="1"/>
  <c r="A852" i="31"/>
  <c r="O851" i="31"/>
  <c r="N851" i="31"/>
  <c r="M851" i="31"/>
  <c r="L851" i="31"/>
  <c r="K851" i="31"/>
  <c r="J851" i="31"/>
  <c r="I851" i="31"/>
  <c r="H851" i="31"/>
  <c r="G851" i="31"/>
  <c r="F851" i="31"/>
  <c r="E851" i="31"/>
  <c r="D851" i="31"/>
  <c r="C851" i="31"/>
  <c r="B851" i="31"/>
  <c r="A851" i="31"/>
  <c r="N850" i="31"/>
  <c r="M850" i="31"/>
  <c r="L850" i="31"/>
  <c r="K850" i="31"/>
  <c r="J850" i="31"/>
  <c r="I850" i="31"/>
  <c r="H850" i="31"/>
  <c r="G850" i="31"/>
  <c r="F850" i="31"/>
  <c r="E850" i="31"/>
  <c r="D850" i="31"/>
  <c r="C850" i="31"/>
  <c r="B850" i="31"/>
  <c r="O850" i="31" s="1"/>
  <c r="A850" i="31"/>
  <c r="O849" i="31"/>
  <c r="N849" i="31"/>
  <c r="M849" i="31"/>
  <c r="L849" i="31"/>
  <c r="K849" i="31"/>
  <c r="J849" i="31"/>
  <c r="I849" i="31"/>
  <c r="H849" i="31"/>
  <c r="G849" i="31"/>
  <c r="F849" i="31"/>
  <c r="E849" i="31"/>
  <c r="D849" i="31"/>
  <c r="C849" i="31"/>
  <c r="B849" i="31"/>
  <c r="A849" i="31"/>
  <c r="N848" i="31"/>
  <c r="M848" i="31"/>
  <c r="L848" i="31"/>
  <c r="K848" i="31"/>
  <c r="J848" i="31"/>
  <c r="I848" i="31"/>
  <c r="H848" i="31"/>
  <c r="G848" i="31"/>
  <c r="F848" i="31"/>
  <c r="E848" i="31"/>
  <c r="D848" i="31"/>
  <c r="C848" i="31"/>
  <c r="B848" i="31"/>
  <c r="O848" i="31" s="1"/>
  <c r="A848" i="31"/>
  <c r="O847" i="31"/>
  <c r="N847" i="31"/>
  <c r="M847" i="31"/>
  <c r="L847" i="31"/>
  <c r="K847" i="31"/>
  <c r="J847" i="31"/>
  <c r="I847" i="31"/>
  <c r="H847" i="31"/>
  <c r="G847" i="31"/>
  <c r="F847" i="31"/>
  <c r="E847" i="31"/>
  <c r="D847" i="31"/>
  <c r="C847" i="31"/>
  <c r="B847" i="31"/>
  <c r="A847" i="31"/>
  <c r="N846" i="31"/>
  <c r="M846" i="31"/>
  <c r="L846" i="31"/>
  <c r="K846" i="31"/>
  <c r="J846" i="31"/>
  <c r="I846" i="31"/>
  <c r="H846" i="31"/>
  <c r="G846" i="31"/>
  <c r="F846" i="31"/>
  <c r="E846" i="31"/>
  <c r="D846" i="31"/>
  <c r="C846" i="31"/>
  <c r="B846" i="31"/>
  <c r="O846" i="31" s="1"/>
  <c r="A846" i="31"/>
  <c r="O845" i="31"/>
  <c r="N845" i="31"/>
  <c r="M845" i="31"/>
  <c r="L845" i="31"/>
  <c r="K845" i="31"/>
  <c r="J845" i="31"/>
  <c r="I845" i="31"/>
  <c r="H845" i="31"/>
  <c r="G845" i="31"/>
  <c r="F845" i="31"/>
  <c r="E845" i="31"/>
  <c r="D845" i="31"/>
  <c r="C845" i="31"/>
  <c r="B845" i="31"/>
  <c r="A845" i="31"/>
  <c r="N844" i="31"/>
  <c r="M844" i="31"/>
  <c r="L844" i="31"/>
  <c r="K844" i="31"/>
  <c r="J844" i="31"/>
  <c r="I844" i="31"/>
  <c r="H844" i="31"/>
  <c r="G844" i="31"/>
  <c r="F844" i="31"/>
  <c r="E844" i="31"/>
  <c r="D844" i="31"/>
  <c r="C844" i="31"/>
  <c r="B844" i="31"/>
  <c r="O844" i="31" s="1"/>
  <c r="A844" i="31"/>
  <c r="O843" i="31"/>
  <c r="N843" i="31"/>
  <c r="M843" i="31"/>
  <c r="L843" i="31"/>
  <c r="K843" i="31"/>
  <c r="J843" i="31"/>
  <c r="I843" i="31"/>
  <c r="H843" i="31"/>
  <c r="G843" i="31"/>
  <c r="F843" i="31"/>
  <c r="E843" i="31"/>
  <c r="D843" i="31"/>
  <c r="C843" i="31"/>
  <c r="B843" i="31"/>
  <c r="A843" i="31"/>
  <c r="N842" i="31"/>
  <c r="M842" i="31"/>
  <c r="L842" i="31"/>
  <c r="K842" i="31"/>
  <c r="J842" i="31"/>
  <c r="I842" i="31"/>
  <c r="H842" i="31"/>
  <c r="G842" i="31"/>
  <c r="F842" i="31"/>
  <c r="E842" i="31"/>
  <c r="D842" i="31"/>
  <c r="C842" i="31"/>
  <c r="B842" i="31"/>
  <c r="O842" i="31" s="1"/>
  <c r="A842" i="31"/>
  <c r="O841" i="31"/>
  <c r="N841" i="31"/>
  <c r="M841" i="31"/>
  <c r="L841" i="31"/>
  <c r="K841" i="31"/>
  <c r="J841" i="31"/>
  <c r="I841" i="31"/>
  <c r="H841" i="31"/>
  <c r="G841" i="31"/>
  <c r="F841" i="31"/>
  <c r="E841" i="31"/>
  <c r="D841" i="31"/>
  <c r="C841" i="31"/>
  <c r="B841" i="31"/>
  <c r="A841" i="31"/>
  <c r="N840" i="31"/>
  <c r="M840" i="31"/>
  <c r="L840" i="31"/>
  <c r="K840" i="31"/>
  <c r="J840" i="31"/>
  <c r="I840" i="31"/>
  <c r="H840" i="31"/>
  <c r="G840" i="31"/>
  <c r="F840" i="31"/>
  <c r="E840" i="31"/>
  <c r="D840" i="31"/>
  <c r="C840" i="31"/>
  <c r="B840" i="31"/>
  <c r="O840" i="31" s="1"/>
  <c r="A840" i="31"/>
  <c r="O839" i="31"/>
  <c r="N839" i="31"/>
  <c r="M839" i="31"/>
  <c r="L839" i="31"/>
  <c r="K839" i="31"/>
  <c r="J839" i="31"/>
  <c r="I839" i="31"/>
  <c r="H839" i="31"/>
  <c r="G839" i="31"/>
  <c r="F839" i="31"/>
  <c r="E839" i="31"/>
  <c r="D839" i="31"/>
  <c r="C839" i="31"/>
  <c r="B839" i="31"/>
  <c r="A839" i="31"/>
  <c r="N838" i="31"/>
  <c r="M838" i="31"/>
  <c r="L838" i="31"/>
  <c r="K838" i="31"/>
  <c r="J838" i="31"/>
  <c r="I838" i="31"/>
  <c r="H838" i="31"/>
  <c r="G838" i="31"/>
  <c r="F838" i="31"/>
  <c r="E838" i="31"/>
  <c r="D838" i="31"/>
  <c r="C838" i="31"/>
  <c r="B838" i="31"/>
  <c r="O838" i="31" s="1"/>
  <c r="A838" i="31"/>
  <c r="O837" i="31"/>
  <c r="N837" i="31"/>
  <c r="M837" i="31"/>
  <c r="L837" i="31"/>
  <c r="K837" i="31"/>
  <c r="J837" i="31"/>
  <c r="I837" i="31"/>
  <c r="H837" i="31"/>
  <c r="G837" i="31"/>
  <c r="F837" i="31"/>
  <c r="E837" i="31"/>
  <c r="D837" i="31"/>
  <c r="C837" i="31"/>
  <c r="B837" i="31"/>
  <c r="A837" i="31"/>
  <c r="N836" i="31"/>
  <c r="M836" i="31"/>
  <c r="L836" i="31"/>
  <c r="K836" i="31"/>
  <c r="J836" i="31"/>
  <c r="I836" i="31"/>
  <c r="H836" i="31"/>
  <c r="G836" i="31"/>
  <c r="F836" i="31"/>
  <c r="E836" i="31"/>
  <c r="D836" i="31"/>
  <c r="C836" i="31"/>
  <c r="B836" i="31"/>
  <c r="O836" i="31" s="1"/>
  <c r="A836" i="31"/>
  <c r="O835" i="31"/>
  <c r="N835" i="31"/>
  <c r="M835" i="31"/>
  <c r="L835" i="31"/>
  <c r="K835" i="31"/>
  <c r="J835" i="31"/>
  <c r="I835" i="31"/>
  <c r="H835" i="31"/>
  <c r="G835" i="31"/>
  <c r="F835" i="31"/>
  <c r="E835" i="31"/>
  <c r="D835" i="31"/>
  <c r="C835" i="31"/>
  <c r="B835" i="31"/>
  <c r="A835" i="31"/>
  <c r="N834" i="31"/>
  <c r="M834" i="31"/>
  <c r="L834" i="31"/>
  <c r="K834" i="31"/>
  <c r="J834" i="31"/>
  <c r="I834" i="31"/>
  <c r="H834" i="31"/>
  <c r="G834" i="31"/>
  <c r="F834" i="31"/>
  <c r="E834" i="31"/>
  <c r="D834" i="31"/>
  <c r="C834" i="31"/>
  <c r="B834" i="31"/>
  <c r="O834" i="31" s="1"/>
  <c r="A834" i="31"/>
  <c r="O833" i="31"/>
  <c r="N833" i="31"/>
  <c r="M833" i="31"/>
  <c r="L833" i="31"/>
  <c r="K833" i="31"/>
  <c r="J833" i="31"/>
  <c r="I833" i="31"/>
  <c r="H833" i="31"/>
  <c r="G833" i="31"/>
  <c r="F833" i="31"/>
  <c r="E833" i="31"/>
  <c r="D833" i="31"/>
  <c r="C833" i="31"/>
  <c r="B833" i="31"/>
  <c r="A833" i="31"/>
  <c r="N832" i="31"/>
  <c r="M832" i="31"/>
  <c r="L832" i="31"/>
  <c r="K832" i="31"/>
  <c r="J832" i="31"/>
  <c r="I832" i="31"/>
  <c r="H832" i="31"/>
  <c r="G832" i="31"/>
  <c r="F832" i="31"/>
  <c r="E832" i="31"/>
  <c r="D832" i="31"/>
  <c r="C832" i="31"/>
  <c r="B832" i="31"/>
  <c r="O832" i="31" s="1"/>
  <c r="A832" i="31"/>
  <c r="O831" i="31"/>
  <c r="N831" i="31"/>
  <c r="M831" i="31"/>
  <c r="L831" i="31"/>
  <c r="K831" i="31"/>
  <c r="J831" i="31"/>
  <c r="I831" i="31"/>
  <c r="H831" i="31"/>
  <c r="G831" i="31"/>
  <c r="F831" i="31"/>
  <c r="E831" i="31"/>
  <c r="D831" i="31"/>
  <c r="C831" i="31"/>
  <c r="B831" i="31"/>
  <c r="A831" i="31"/>
  <c r="N830" i="31"/>
  <c r="M830" i="31"/>
  <c r="L830" i="31"/>
  <c r="K830" i="31"/>
  <c r="J830" i="31"/>
  <c r="I830" i="31"/>
  <c r="H830" i="31"/>
  <c r="G830" i="31"/>
  <c r="F830" i="31"/>
  <c r="E830" i="31"/>
  <c r="D830" i="31"/>
  <c r="C830" i="31"/>
  <c r="B830" i="31"/>
  <c r="O830" i="31" s="1"/>
  <c r="A830" i="31"/>
  <c r="O829" i="31"/>
  <c r="N829" i="31"/>
  <c r="M829" i="31"/>
  <c r="L829" i="31"/>
  <c r="K829" i="31"/>
  <c r="J829" i="31"/>
  <c r="I829" i="31"/>
  <c r="H829" i="31"/>
  <c r="G829" i="31"/>
  <c r="F829" i="31"/>
  <c r="E829" i="31"/>
  <c r="D829" i="31"/>
  <c r="C829" i="31"/>
  <c r="B829" i="31"/>
  <c r="A829" i="31"/>
  <c r="N828" i="31"/>
  <c r="M828" i="31"/>
  <c r="L828" i="31"/>
  <c r="K828" i="31"/>
  <c r="J828" i="31"/>
  <c r="I828" i="31"/>
  <c r="H828" i="31"/>
  <c r="G828" i="31"/>
  <c r="F828" i="31"/>
  <c r="E828" i="31"/>
  <c r="D828" i="31"/>
  <c r="C828" i="31"/>
  <c r="B828" i="31"/>
  <c r="O828" i="31" s="1"/>
  <c r="A828" i="31"/>
  <c r="O827" i="31"/>
  <c r="N827" i="31"/>
  <c r="M827" i="31"/>
  <c r="L827" i="31"/>
  <c r="K827" i="31"/>
  <c r="J827" i="31"/>
  <c r="I827" i="31"/>
  <c r="H827" i="31"/>
  <c r="G827" i="31"/>
  <c r="F827" i="31"/>
  <c r="E827" i="31"/>
  <c r="D827" i="31"/>
  <c r="C827" i="31"/>
  <c r="B827" i="31"/>
  <c r="A827" i="31"/>
  <c r="N826" i="31"/>
  <c r="M826" i="31"/>
  <c r="L826" i="31"/>
  <c r="K826" i="31"/>
  <c r="J826" i="31"/>
  <c r="I826" i="31"/>
  <c r="H826" i="31"/>
  <c r="G826" i="31"/>
  <c r="F826" i="31"/>
  <c r="E826" i="31"/>
  <c r="D826" i="31"/>
  <c r="C826" i="31"/>
  <c r="B826" i="31"/>
  <c r="O826" i="31" s="1"/>
  <c r="A826" i="31"/>
  <c r="O825" i="31"/>
  <c r="N825" i="31"/>
  <c r="M825" i="31"/>
  <c r="L825" i="31"/>
  <c r="K825" i="31"/>
  <c r="J825" i="31"/>
  <c r="I825" i="31"/>
  <c r="H825" i="31"/>
  <c r="G825" i="31"/>
  <c r="F825" i="31"/>
  <c r="E825" i="31"/>
  <c r="D825" i="31"/>
  <c r="C825" i="31"/>
  <c r="B825" i="31"/>
  <c r="A825" i="31"/>
  <c r="N824" i="31"/>
  <c r="M824" i="31"/>
  <c r="L824" i="31"/>
  <c r="K824" i="31"/>
  <c r="J824" i="31"/>
  <c r="I824" i="31"/>
  <c r="H824" i="31"/>
  <c r="G824" i="31"/>
  <c r="F824" i="31"/>
  <c r="E824" i="31"/>
  <c r="D824" i="31"/>
  <c r="C824" i="31"/>
  <c r="B824" i="31"/>
  <c r="O824" i="31" s="1"/>
  <c r="A824" i="31"/>
  <c r="O823" i="31"/>
  <c r="N823" i="31"/>
  <c r="M823" i="31"/>
  <c r="L823" i="31"/>
  <c r="K823" i="31"/>
  <c r="J823" i="31"/>
  <c r="I823" i="31"/>
  <c r="H823" i="31"/>
  <c r="G823" i="31"/>
  <c r="F823" i="31"/>
  <c r="E823" i="31"/>
  <c r="D823" i="31"/>
  <c r="C823" i="31"/>
  <c r="B823" i="31"/>
  <c r="A823" i="31"/>
  <c r="N822" i="31"/>
  <c r="M822" i="31"/>
  <c r="L822" i="31"/>
  <c r="K822" i="31"/>
  <c r="J822" i="31"/>
  <c r="I822" i="31"/>
  <c r="H822" i="31"/>
  <c r="G822" i="31"/>
  <c r="F822" i="31"/>
  <c r="E822" i="31"/>
  <c r="D822" i="31"/>
  <c r="C822" i="31"/>
  <c r="B822" i="31"/>
  <c r="O822" i="31" s="1"/>
  <c r="A822" i="31"/>
  <c r="O821" i="31"/>
  <c r="N821" i="31"/>
  <c r="M821" i="31"/>
  <c r="L821" i="31"/>
  <c r="K821" i="31"/>
  <c r="J821" i="31"/>
  <c r="I821" i="31"/>
  <c r="H821" i="31"/>
  <c r="G821" i="31"/>
  <c r="F821" i="31"/>
  <c r="E821" i="31"/>
  <c r="D821" i="31"/>
  <c r="C821" i="31"/>
  <c r="B821" i="31"/>
  <c r="A821" i="31"/>
  <c r="N820" i="31"/>
  <c r="M820" i="31"/>
  <c r="L820" i="31"/>
  <c r="K820" i="31"/>
  <c r="J820" i="31"/>
  <c r="I820" i="31"/>
  <c r="H820" i="31"/>
  <c r="G820" i="31"/>
  <c r="F820" i="31"/>
  <c r="E820" i="31"/>
  <c r="D820" i="31"/>
  <c r="C820" i="31"/>
  <c r="B820" i="31"/>
  <c r="O820" i="31" s="1"/>
  <c r="A820" i="31"/>
  <c r="O819" i="31"/>
  <c r="N819" i="31"/>
  <c r="M819" i="31"/>
  <c r="L819" i="31"/>
  <c r="K819" i="31"/>
  <c r="J819" i="31"/>
  <c r="I819" i="31"/>
  <c r="H819" i="31"/>
  <c r="G819" i="31"/>
  <c r="F819" i="31"/>
  <c r="E819" i="31"/>
  <c r="D819" i="31"/>
  <c r="C819" i="31"/>
  <c r="B819" i="31"/>
  <c r="A819" i="31"/>
  <c r="N818" i="31"/>
  <c r="M818" i="31"/>
  <c r="L818" i="31"/>
  <c r="K818" i="31"/>
  <c r="J818" i="31"/>
  <c r="I818" i="31"/>
  <c r="H818" i="31"/>
  <c r="G818" i="31"/>
  <c r="F818" i="31"/>
  <c r="E818" i="31"/>
  <c r="D818" i="31"/>
  <c r="C818" i="31"/>
  <c r="B818" i="31"/>
  <c r="O818" i="31" s="1"/>
  <c r="A818" i="31"/>
  <c r="O817" i="31"/>
  <c r="N817" i="31"/>
  <c r="M817" i="31"/>
  <c r="L817" i="31"/>
  <c r="K817" i="31"/>
  <c r="J817" i="31"/>
  <c r="I817" i="31"/>
  <c r="H817" i="31"/>
  <c r="G817" i="31"/>
  <c r="F817" i="31"/>
  <c r="E817" i="31"/>
  <c r="D817" i="31"/>
  <c r="C817" i="31"/>
  <c r="B817" i="31"/>
  <c r="A817" i="31"/>
  <c r="N816" i="31"/>
  <c r="M816" i="31"/>
  <c r="L816" i="31"/>
  <c r="K816" i="31"/>
  <c r="J816" i="31"/>
  <c r="I816" i="31"/>
  <c r="H816" i="31"/>
  <c r="G816" i="31"/>
  <c r="F816" i="31"/>
  <c r="E816" i="31"/>
  <c r="D816" i="31"/>
  <c r="C816" i="31"/>
  <c r="B816" i="31"/>
  <c r="O816" i="31" s="1"/>
  <c r="A816" i="31"/>
  <c r="O815" i="31"/>
  <c r="N815" i="31"/>
  <c r="M815" i="31"/>
  <c r="L815" i="31"/>
  <c r="K815" i="31"/>
  <c r="J815" i="31"/>
  <c r="I815" i="31"/>
  <c r="H815" i="31"/>
  <c r="G815" i="31"/>
  <c r="F815" i="31"/>
  <c r="E815" i="31"/>
  <c r="D815" i="31"/>
  <c r="C815" i="31"/>
  <c r="B815" i="31"/>
  <c r="A815" i="31"/>
  <c r="N814" i="31"/>
  <c r="M814" i="31"/>
  <c r="L814" i="31"/>
  <c r="K814" i="31"/>
  <c r="J814" i="31"/>
  <c r="I814" i="31"/>
  <c r="H814" i="31"/>
  <c r="G814" i="31"/>
  <c r="F814" i="31"/>
  <c r="E814" i="31"/>
  <c r="D814" i="31"/>
  <c r="C814" i="31"/>
  <c r="B814" i="31"/>
  <c r="O814" i="31" s="1"/>
  <c r="A814" i="31"/>
  <c r="O813" i="31"/>
  <c r="N813" i="31"/>
  <c r="M813" i="31"/>
  <c r="L813" i="31"/>
  <c r="K813" i="31"/>
  <c r="J813" i="31"/>
  <c r="I813" i="31"/>
  <c r="H813" i="31"/>
  <c r="G813" i="31"/>
  <c r="F813" i="31"/>
  <c r="E813" i="31"/>
  <c r="D813" i="31"/>
  <c r="C813" i="31"/>
  <c r="B813" i="31"/>
  <c r="A813" i="31"/>
  <c r="N812" i="31"/>
  <c r="M812" i="31"/>
  <c r="L812" i="31"/>
  <c r="K812" i="31"/>
  <c r="J812" i="31"/>
  <c r="I812" i="31"/>
  <c r="H812" i="31"/>
  <c r="G812" i="31"/>
  <c r="F812" i="31"/>
  <c r="E812" i="31"/>
  <c r="D812" i="31"/>
  <c r="C812" i="31"/>
  <c r="B812" i="31"/>
  <c r="O812" i="31" s="1"/>
  <c r="A812" i="31"/>
  <c r="O811" i="31"/>
  <c r="N811" i="31"/>
  <c r="M811" i="31"/>
  <c r="L811" i="31"/>
  <c r="K811" i="31"/>
  <c r="J811" i="31"/>
  <c r="I811" i="31"/>
  <c r="H811" i="31"/>
  <c r="G811" i="31"/>
  <c r="F811" i="31"/>
  <c r="E811" i="31"/>
  <c r="D811" i="31"/>
  <c r="C811" i="31"/>
  <c r="B811" i="31"/>
  <c r="A811" i="31"/>
  <c r="N810" i="31"/>
  <c r="M810" i="31"/>
  <c r="L810" i="31"/>
  <c r="K810" i="31"/>
  <c r="J810" i="31"/>
  <c r="I810" i="31"/>
  <c r="H810" i="31"/>
  <c r="G810" i="31"/>
  <c r="F810" i="31"/>
  <c r="E810" i="31"/>
  <c r="D810" i="31"/>
  <c r="C810" i="31"/>
  <c r="B810" i="31"/>
  <c r="O810" i="31" s="1"/>
  <c r="A810" i="31"/>
  <c r="O809" i="31"/>
  <c r="N809" i="31"/>
  <c r="M809" i="31"/>
  <c r="L809" i="31"/>
  <c r="K809" i="31"/>
  <c r="J809" i="31"/>
  <c r="I809" i="31"/>
  <c r="H809" i="31"/>
  <c r="G809" i="31"/>
  <c r="F809" i="31"/>
  <c r="E809" i="31"/>
  <c r="D809" i="31"/>
  <c r="C809" i="31"/>
  <c r="B809" i="31"/>
  <c r="A809" i="31"/>
  <c r="N808" i="31"/>
  <c r="M808" i="31"/>
  <c r="L808" i="31"/>
  <c r="K808" i="31"/>
  <c r="J808" i="31"/>
  <c r="I808" i="31"/>
  <c r="H808" i="31"/>
  <c r="G808" i="31"/>
  <c r="F808" i="31"/>
  <c r="E808" i="31"/>
  <c r="D808" i="31"/>
  <c r="C808" i="31"/>
  <c r="B808" i="31"/>
  <c r="O808" i="31" s="1"/>
  <c r="A808" i="31"/>
  <c r="O807" i="31"/>
  <c r="N807" i="31"/>
  <c r="M807" i="31"/>
  <c r="L807" i="31"/>
  <c r="K807" i="31"/>
  <c r="J807" i="31"/>
  <c r="I807" i="31"/>
  <c r="H807" i="31"/>
  <c r="G807" i="31"/>
  <c r="F807" i="31"/>
  <c r="E807" i="31"/>
  <c r="D807" i="31"/>
  <c r="C807" i="31"/>
  <c r="B807" i="31"/>
  <c r="A807" i="31"/>
  <c r="N806" i="31"/>
  <c r="M806" i="31"/>
  <c r="L806" i="31"/>
  <c r="K806" i="31"/>
  <c r="J806" i="31"/>
  <c r="I806" i="31"/>
  <c r="H806" i="31"/>
  <c r="G806" i="31"/>
  <c r="F806" i="31"/>
  <c r="E806" i="31"/>
  <c r="D806" i="31"/>
  <c r="C806" i="31"/>
  <c r="B806" i="31"/>
  <c r="O806" i="31" s="1"/>
  <c r="A806" i="31"/>
  <c r="O805" i="31"/>
  <c r="N805" i="31"/>
  <c r="M805" i="31"/>
  <c r="L805" i="31"/>
  <c r="K805" i="31"/>
  <c r="J805" i="31"/>
  <c r="I805" i="31"/>
  <c r="H805" i="31"/>
  <c r="G805" i="31"/>
  <c r="F805" i="31"/>
  <c r="E805" i="31"/>
  <c r="D805" i="31"/>
  <c r="C805" i="31"/>
  <c r="B805" i="31"/>
  <c r="A805" i="31"/>
  <c r="N804" i="31"/>
  <c r="M804" i="31"/>
  <c r="L804" i="31"/>
  <c r="K804" i="31"/>
  <c r="J804" i="31"/>
  <c r="I804" i="31"/>
  <c r="H804" i="31"/>
  <c r="G804" i="31"/>
  <c r="F804" i="31"/>
  <c r="E804" i="31"/>
  <c r="D804" i="31"/>
  <c r="C804" i="31"/>
  <c r="B804" i="31"/>
  <c r="O804" i="31" s="1"/>
  <c r="A804" i="31"/>
  <c r="O803" i="31"/>
  <c r="N803" i="31"/>
  <c r="M803" i="31"/>
  <c r="L803" i="31"/>
  <c r="K803" i="31"/>
  <c r="J803" i="31"/>
  <c r="I803" i="31"/>
  <c r="H803" i="31"/>
  <c r="G803" i="31"/>
  <c r="F803" i="31"/>
  <c r="E803" i="31"/>
  <c r="D803" i="31"/>
  <c r="C803" i="31"/>
  <c r="B803" i="31"/>
  <c r="A803" i="31"/>
  <c r="N802" i="31"/>
  <c r="M802" i="31"/>
  <c r="L802" i="31"/>
  <c r="K802" i="31"/>
  <c r="J802" i="31"/>
  <c r="I802" i="31"/>
  <c r="H802" i="31"/>
  <c r="G802" i="31"/>
  <c r="F802" i="31"/>
  <c r="E802" i="31"/>
  <c r="D802" i="31"/>
  <c r="C802" i="31"/>
  <c r="B802" i="31"/>
  <c r="O802" i="31" s="1"/>
  <c r="A802" i="31"/>
  <c r="O801" i="31"/>
  <c r="N801" i="31"/>
  <c r="M801" i="31"/>
  <c r="L801" i="31"/>
  <c r="K801" i="31"/>
  <c r="J801" i="31"/>
  <c r="I801" i="31"/>
  <c r="H801" i="31"/>
  <c r="G801" i="31"/>
  <c r="F801" i="31"/>
  <c r="E801" i="31"/>
  <c r="D801" i="31"/>
  <c r="C801" i="31"/>
  <c r="B801" i="31"/>
  <c r="A801" i="31"/>
  <c r="N800" i="31"/>
  <c r="M800" i="31"/>
  <c r="L800" i="31"/>
  <c r="K800" i="31"/>
  <c r="J800" i="31"/>
  <c r="I800" i="31"/>
  <c r="H800" i="31"/>
  <c r="G800" i="31"/>
  <c r="F800" i="31"/>
  <c r="E800" i="31"/>
  <c r="D800" i="31"/>
  <c r="C800" i="31"/>
  <c r="B800" i="31"/>
  <c r="O800" i="31" s="1"/>
  <c r="A800" i="31"/>
  <c r="O799" i="31"/>
  <c r="N799" i="31"/>
  <c r="M799" i="31"/>
  <c r="L799" i="31"/>
  <c r="K799" i="31"/>
  <c r="J799" i="31"/>
  <c r="I799" i="31"/>
  <c r="H799" i="31"/>
  <c r="G799" i="31"/>
  <c r="F799" i="31"/>
  <c r="E799" i="31"/>
  <c r="D799" i="31"/>
  <c r="C799" i="31"/>
  <c r="B799" i="31"/>
  <c r="A799" i="31"/>
  <c r="N798" i="31"/>
  <c r="M798" i="31"/>
  <c r="L798" i="31"/>
  <c r="K798" i="31"/>
  <c r="J798" i="31"/>
  <c r="I798" i="31"/>
  <c r="H798" i="31"/>
  <c r="G798" i="31"/>
  <c r="F798" i="31"/>
  <c r="E798" i="31"/>
  <c r="D798" i="31"/>
  <c r="C798" i="31"/>
  <c r="B798" i="31"/>
  <c r="O798" i="31" s="1"/>
  <c r="A798" i="31"/>
  <c r="O797" i="31"/>
  <c r="N797" i="31"/>
  <c r="M797" i="31"/>
  <c r="L797" i="31"/>
  <c r="K797" i="31"/>
  <c r="J797" i="31"/>
  <c r="I797" i="31"/>
  <c r="H797" i="31"/>
  <c r="G797" i="31"/>
  <c r="F797" i="31"/>
  <c r="E797" i="31"/>
  <c r="D797" i="31"/>
  <c r="C797" i="31"/>
  <c r="B797" i="31"/>
  <c r="A797" i="31"/>
  <c r="N796" i="31"/>
  <c r="M796" i="31"/>
  <c r="L796" i="31"/>
  <c r="K796" i="31"/>
  <c r="J796" i="31"/>
  <c r="I796" i="31"/>
  <c r="H796" i="31"/>
  <c r="G796" i="31"/>
  <c r="F796" i="31"/>
  <c r="E796" i="31"/>
  <c r="D796" i="31"/>
  <c r="C796" i="31"/>
  <c r="B796" i="31"/>
  <c r="O796" i="31" s="1"/>
  <c r="A796" i="31"/>
  <c r="O795" i="31"/>
  <c r="N795" i="31"/>
  <c r="M795" i="31"/>
  <c r="L795" i="31"/>
  <c r="K795" i="31"/>
  <c r="J795" i="31"/>
  <c r="I795" i="31"/>
  <c r="H795" i="31"/>
  <c r="G795" i="31"/>
  <c r="F795" i="31"/>
  <c r="E795" i="31"/>
  <c r="D795" i="31"/>
  <c r="C795" i="31"/>
  <c r="B795" i="31"/>
  <c r="A795" i="31"/>
  <c r="N794" i="31"/>
  <c r="M794" i="31"/>
  <c r="L794" i="31"/>
  <c r="K794" i="31"/>
  <c r="J794" i="31"/>
  <c r="I794" i="31"/>
  <c r="H794" i="31"/>
  <c r="G794" i="31"/>
  <c r="F794" i="31"/>
  <c r="E794" i="31"/>
  <c r="D794" i="31"/>
  <c r="C794" i="31"/>
  <c r="B794" i="31"/>
  <c r="O794" i="31" s="1"/>
  <c r="A794" i="31"/>
  <c r="O793" i="31"/>
  <c r="N793" i="31"/>
  <c r="M793" i="31"/>
  <c r="L793" i="31"/>
  <c r="K793" i="31"/>
  <c r="J793" i="31"/>
  <c r="I793" i="31"/>
  <c r="H793" i="31"/>
  <c r="G793" i="31"/>
  <c r="F793" i="31"/>
  <c r="E793" i="31"/>
  <c r="D793" i="31"/>
  <c r="C793" i="31"/>
  <c r="B793" i="31"/>
  <c r="A793" i="31"/>
  <c r="N792" i="31"/>
  <c r="M792" i="31"/>
  <c r="L792" i="31"/>
  <c r="K792" i="31"/>
  <c r="J792" i="31"/>
  <c r="I792" i="31"/>
  <c r="H792" i="31"/>
  <c r="G792" i="31"/>
  <c r="F792" i="31"/>
  <c r="E792" i="31"/>
  <c r="D792" i="31"/>
  <c r="C792" i="31"/>
  <c r="B792" i="31"/>
  <c r="O792" i="31" s="1"/>
  <c r="A792" i="31"/>
  <c r="O791" i="31"/>
  <c r="N791" i="31"/>
  <c r="M791" i="31"/>
  <c r="L791" i="31"/>
  <c r="K791" i="31"/>
  <c r="J791" i="31"/>
  <c r="I791" i="31"/>
  <c r="H791" i="31"/>
  <c r="G791" i="31"/>
  <c r="F791" i="31"/>
  <c r="E791" i="31"/>
  <c r="D791" i="31"/>
  <c r="C791" i="31"/>
  <c r="B791" i="31"/>
  <c r="A791" i="31"/>
  <c r="N790" i="31"/>
  <c r="M790" i="31"/>
  <c r="L790" i="31"/>
  <c r="K790" i="31"/>
  <c r="J790" i="31"/>
  <c r="I790" i="31"/>
  <c r="H790" i="31"/>
  <c r="G790" i="31"/>
  <c r="F790" i="31"/>
  <c r="E790" i="31"/>
  <c r="D790" i="31"/>
  <c r="C790" i="31"/>
  <c r="B790" i="31"/>
  <c r="O790" i="31" s="1"/>
  <c r="A790" i="31"/>
  <c r="O789" i="31"/>
  <c r="N789" i="31"/>
  <c r="M789" i="31"/>
  <c r="L789" i="31"/>
  <c r="K789" i="31"/>
  <c r="J789" i="31"/>
  <c r="I789" i="31"/>
  <c r="H789" i="31"/>
  <c r="G789" i="31"/>
  <c r="F789" i="31"/>
  <c r="E789" i="31"/>
  <c r="D789" i="31"/>
  <c r="C789" i="31"/>
  <c r="B789" i="31"/>
  <c r="A789" i="31"/>
  <c r="N788" i="31"/>
  <c r="M788" i="31"/>
  <c r="L788" i="31"/>
  <c r="K788" i="31"/>
  <c r="J788" i="31"/>
  <c r="I788" i="31"/>
  <c r="H788" i="31"/>
  <c r="G788" i="31"/>
  <c r="F788" i="31"/>
  <c r="E788" i="31"/>
  <c r="D788" i="31"/>
  <c r="C788" i="31"/>
  <c r="B788" i="31"/>
  <c r="O788" i="31" s="1"/>
  <c r="A788" i="31"/>
  <c r="O787" i="31"/>
  <c r="N787" i="31"/>
  <c r="M787" i="31"/>
  <c r="L787" i="31"/>
  <c r="K787" i="31"/>
  <c r="J787" i="31"/>
  <c r="I787" i="31"/>
  <c r="H787" i="31"/>
  <c r="G787" i="31"/>
  <c r="F787" i="31"/>
  <c r="E787" i="31"/>
  <c r="D787" i="31"/>
  <c r="C787" i="31"/>
  <c r="B787" i="31"/>
  <c r="A787" i="31"/>
  <c r="N786" i="31"/>
  <c r="M786" i="31"/>
  <c r="L786" i="31"/>
  <c r="K786" i="31"/>
  <c r="J786" i="31"/>
  <c r="I786" i="31"/>
  <c r="H786" i="31"/>
  <c r="G786" i="31"/>
  <c r="F786" i="31"/>
  <c r="E786" i="31"/>
  <c r="D786" i="31"/>
  <c r="C786" i="31"/>
  <c r="B786" i="31"/>
  <c r="O786" i="31" s="1"/>
  <c r="A786" i="31"/>
  <c r="O785" i="31"/>
  <c r="N785" i="31"/>
  <c r="M785" i="31"/>
  <c r="L785" i="31"/>
  <c r="K785" i="31"/>
  <c r="J785" i="31"/>
  <c r="I785" i="31"/>
  <c r="H785" i="31"/>
  <c r="G785" i="31"/>
  <c r="F785" i="31"/>
  <c r="E785" i="31"/>
  <c r="D785" i="31"/>
  <c r="C785" i="31"/>
  <c r="B785" i="31"/>
  <c r="A785" i="31"/>
  <c r="N784" i="31"/>
  <c r="M784" i="31"/>
  <c r="L784" i="31"/>
  <c r="K784" i="31"/>
  <c r="J784" i="31"/>
  <c r="I784" i="31"/>
  <c r="H784" i="31"/>
  <c r="G784" i="31"/>
  <c r="F784" i="31"/>
  <c r="E784" i="31"/>
  <c r="D784" i="31"/>
  <c r="C784" i="31"/>
  <c r="B784" i="31"/>
  <c r="O784" i="31" s="1"/>
  <c r="A784" i="31"/>
  <c r="O783" i="31"/>
  <c r="N783" i="31"/>
  <c r="M783" i="31"/>
  <c r="L783" i="31"/>
  <c r="K783" i="31"/>
  <c r="J783" i="31"/>
  <c r="I783" i="31"/>
  <c r="H783" i="31"/>
  <c r="G783" i="31"/>
  <c r="F783" i="31"/>
  <c r="E783" i="31"/>
  <c r="D783" i="31"/>
  <c r="C783" i="31"/>
  <c r="B783" i="31"/>
  <c r="A783" i="31"/>
  <c r="N782" i="31"/>
  <c r="M782" i="31"/>
  <c r="L782" i="31"/>
  <c r="K782" i="31"/>
  <c r="J782" i="31"/>
  <c r="I782" i="31"/>
  <c r="H782" i="31"/>
  <c r="G782" i="31"/>
  <c r="F782" i="31"/>
  <c r="E782" i="31"/>
  <c r="D782" i="31"/>
  <c r="C782" i="31"/>
  <c r="B782" i="31"/>
  <c r="O782" i="31" s="1"/>
  <c r="A782" i="31"/>
  <c r="O781" i="31"/>
  <c r="N781" i="31"/>
  <c r="M781" i="31"/>
  <c r="L781" i="31"/>
  <c r="K781" i="31"/>
  <c r="J781" i="31"/>
  <c r="I781" i="31"/>
  <c r="H781" i="31"/>
  <c r="G781" i="31"/>
  <c r="F781" i="31"/>
  <c r="E781" i="31"/>
  <c r="D781" i="31"/>
  <c r="C781" i="31"/>
  <c r="B781" i="31"/>
  <c r="A781" i="31"/>
  <c r="N780" i="31"/>
  <c r="M780" i="31"/>
  <c r="L780" i="31"/>
  <c r="K780" i="31"/>
  <c r="J780" i="31"/>
  <c r="I780" i="31"/>
  <c r="H780" i="31"/>
  <c r="G780" i="31"/>
  <c r="F780" i="31"/>
  <c r="E780" i="31"/>
  <c r="D780" i="31"/>
  <c r="C780" i="31"/>
  <c r="B780" i="31"/>
  <c r="O780" i="31" s="1"/>
  <c r="A780" i="31"/>
  <c r="O779" i="31"/>
  <c r="N779" i="31"/>
  <c r="M779" i="31"/>
  <c r="L779" i="31"/>
  <c r="K779" i="31"/>
  <c r="J779" i="31"/>
  <c r="I779" i="31"/>
  <c r="H779" i="31"/>
  <c r="G779" i="31"/>
  <c r="F779" i="31"/>
  <c r="E779" i="31"/>
  <c r="D779" i="31"/>
  <c r="C779" i="31"/>
  <c r="B779" i="31"/>
  <c r="A779" i="31"/>
  <c r="N778" i="31"/>
  <c r="M778" i="31"/>
  <c r="L778" i="31"/>
  <c r="K778" i="31"/>
  <c r="J778" i="31"/>
  <c r="I778" i="31"/>
  <c r="H778" i="31"/>
  <c r="G778" i="31"/>
  <c r="F778" i="31"/>
  <c r="E778" i="31"/>
  <c r="D778" i="31"/>
  <c r="C778" i="31"/>
  <c r="B778" i="31"/>
  <c r="O778" i="31" s="1"/>
  <c r="A778" i="31"/>
  <c r="O777" i="31"/>
  <c r="N777" i="31"/>
  <c r="M777" i="31"/>
  <c r="L777" i="31"/>
  <c r="K777" i="31"/>
  <c r="J777" i="31"/>
  <c r="I777" i="31"/>
  <c r="H777" i="31"/>
  <c r="G777" i="31"/>
  <c r="F777" i="31"/>
  <c r="E777" i="31"/>
  <c r="D777" i="31"/>
  <c r="C777" i="31"/>
  <c r="B777" i="31"/>
  <c r="A777" i="31"/>
  <c r="N776" i="31"/>
  <c r="M776" i="31"/>
  <c r="L776" i="31"/>
  <c r="K776" i="31"/>
  <c r="J776" i="31"/>
  <c r="I776" i="31"/>
  <c r="H776" i="31"/>
  <c r="G776" i="31"/>
  <c r="F776" i="31"/>
  <c r="E776" i="31"/>
  <c r="D776" i="31"/>
  <c r="C776" i="31"/>
  <c r="B776" i="31"/>
  <c r="O776" i="31" s="1"/>
  <c r="A776" i="31"/>
  <c r="O775" i="31"/>
  <c r="N775" i="31"/>
  <c r="M775" i="31"/>
  <c r="L775" i="31"/>
  <c r="K775" i="31"/>
  <c r="J775" i="31"/>
  <c r="I775" i="31"/>
  <c r="H775" i="31"/>
  <c r="G775" i="31"/>
  <c r="F775" i="31"/>
  <c r="E775" i="31"/>
  <c r="D775" i="31"/>
  <c r="C775" i="31"/>
  <c r="B775" i="31"/>
  <c r="A775" i="31"/>
  <c r="N774" i="31"/>
  <c r="M774" i="31"/>
  <c r="L774" i="31"/>
  <c r="K774" i="31"/>
  <c r="J774" i="31"/>
  <c r="I774" i="31"/>
  <c r="H774" i="31"/>
  <c r="G774" i="31"/>
  <c r="F774" i="31"/>
  <c r="E774" i="31"/>
  <c r="D774" i="31"/>
  <c r="C774" i="31"/>
  <c r="B774" i="31"/>
  <c r="O774" i="31" s="1"/>
  <c r="A774" i="31"/>
  <c r="O773" i="31"/>
  <c r="N773" i="31"/>
  <c r="M773" i="31"/>
  <c r="L773" i="31"/>
  <c r="K773" i="31"/>
  <c r="J773" i="31"/>
  <c r="I773" i="31"/>
  <c r="H773" i="31"/>
  <c r="G773" i="31"/>
  <c r="F773" i="31"/>
  <c r="E773" i="31"/>
  <c r="D773" i="31"/>
  <c r="C773" i="31"/>
  <c r="B773" i="31"/>
  <c r="A773" i="31"/>
  <c r="N772" i="31"/>
  <c r="M772" i="31"/>
  <c r="L772" i="31"/>
  <c r="K772" i="31"/>
  <c r="J772" i="31"/>
  <c r="I772" i="31"/>
  <c r="H772" i="31"/>
  <c r="G772" i="31"/>
  <c r="F772" i="31"/>
  <c r="E772" i="31"/>
  <c r="D772" i="31"/>
  <c r="C772" i="31"/>
  <c r="B772" i="31"/>
  <c r="O772" i="31" s="1"/>
  <c r="A772" i="31"/>
  <c r="O771" i="31"/>
  <c r="N771" i="31"/>
  <c r="M771" i="31"/>
  <c r="L771" i="31"/>
  <c r="K771" i="31"/>
  <c r="J771" i="31"/>
  <c r="I771" i="31"/>
  <c r="H771" i="31"/>
  <c r="G771" i="31"/>
  <c r="F771" i="31"/>
  <c r="E771" i="31"/>
  <c r="D771" i="31"/>
  <c r="C771" i="31"/>
  <c r="B771" i="31"/>
  <c r="A771" i="31"/>
  <c r="N770" i="31"/>
  <c r="M770" i="31"/>
  <c r="L770" i="31"/>
  <c r="K770" i="31"/>
  <c r="J770" i="31"/>
  <c r="I770" i="31"/>
  <c r="H770" i="31"/>
  <c r="G770" i="31"/>
  <c r="F770" i="31"/>
  <c r="E770" i="31"/>
  <c r="D770" i="31"/>
  <c r="C770" i="31"/>
  <c r="B770" i="31"/>
  <c r="O770" i="31" s="1"/>
  <c r="A770" i="31"/>
  <c r="O769" i="31"/>
  <c r="N769" i="31"/>
  <c r="M769" i="31"/>
  <c r="L769" i="31"/>
  <c r="K769" i="31"/>
  <c r="J769" i="31"/>
  <c r="I769" i="31"/>
  <c r="H769" i="31"/>
  <c r="G769" i="31"/>
  <c r="F769" i="31"/>
  <c r="E769" i="31"/>
  <c r="D769" i="31"/>
  <c r="C769" i="31"/>
  <c r="B769" i="31"/>
  <c r="A769" i="31"/>
  <c r="N768" i="31"/>
  <c r="M768" i="31"/>
  <c r="L768" i="31"/>
  <c r="K768" i="31"/>
  <c r="J768" i="31"/>
  <c r="I768" i="31"/>
  <c r="H768" i="31"/>
  <c r="G768" i="31"/>
  <c r="F768" i="31"/>
  <c r="E768" i="31"/>
  <c r="D768" i="31"/>
  <c r="C768" i="31"/>
  <c r="B768" i="31"/>
  <c r="O768" i="31" s="1"/>
  <c r="A768" i="31"/>
  <c r="O767" i="31"/>
  <c r="N767" i="31"/>
  <c r="M767" i="31"/>
  <c r="L767" i="31"/>
  <c r="K767" i="31"/>
  <c r="J767" i="31"/>
  <c r="I767" i="31"/>
  <c r="H767" i="31"/>
  <c r="G767" i="31"/>
  <c r="F767" i="31"/>
  <c r="E767" i="31"/>
  <c r="D767" i="31"/>
  <c r="C767" i="31"/>
  <c r="B767" i="31"/>
  <c r="A767" i="31"/>
  <c r="N766" i="31"/>
  <c r="M766" i="31"/>
  <c r="L766" i="31"/>
  <c r="K766" i="31"/>
  <c r="J766" i="31"/>
  <c r="I766" i="31"/>
  <c r="H766" i="31"/>
  <c r="G766" i="31"/>
  <c r="F766" i="31"/>
  <c r="E766" i="31"/>
  <c r="D766" i="31"/>
  <c r="C766" i="31"/>
  <c r="B766" i="31"/>
  <c r="O766" i="31" s="1"/>
  <c r="A766" i="31"/>
  <c r="O765" i="31"/>
  <c r="N765" i="31"/>
  <c r="M765" i="31"/>
  <c r="L765" i="31"/>
  <c r="K765" i="31"/>
  <c r="J765" i="31"/>
  <c r="I765" i="31"/>
  <c r="H765" i="31"/>
  <c r="G765" i="31"/>
  <c r="F765" i="31"/>
  <c r="E765" i="31"/>
  <c r="D765" i="31"/>
  <c r="C765" i="31"/>
  <c r="B765" i="31"/>
  <c r="A765" i="31"/>
  <c r="N764" i="31"/>
  <c r="M764" i="31"/>
  <c r="L764" i="31"/>
  <c r="K764" i="31"/>
  <c r="J764" i="31"/>
  <c r="I764" i="31"/>
  <c r="H764" i="31"/>
  <c r="G764" i="31"/>
  <c r="F764" i="31"/>
  <c r="E764" i="31"/>
  <c r="D764" i="31"/>
  <c r="C764" i="31"/>
  <c r="B764" i="31"/>
  <c r="O764" i="31" s="1"/>
  <c r="A764" i="31"/>
  <c r="O763" i="31"/>
  <c r="N763" i="31"/>
  <c r="M763" i="31"/>
  <c r="L763" i="31"/>
  <c r="K763" i="31"/>
  <c r="J763" i="31"/>
  <c r="I763" i="31"/>
  <c r="H763" i="31"/>
  <c r="G763" i="31"/>
  <c r="F763" i="31"/>
  <c r="E763" i="31"/>
  <c r="D763" i="31"/>
  <c r="C763" i="31"/>
  <c r="B763" i="31"/>
  <c r="A763" i="31"/>
  <c r="N762" i="31"/>
  <c r="M762" i="31"/>
  <c r="L762" i="31"/>
  <c r="K762" i="31"/>
  <c r="J762" i="31"/>
  <c r="I762" i="31"/>
  <c r="H762" i="31"/>
  <c r="G762" i="31"/>
  <c r="F762" i="31"/>
  <c r="E762" i="31"/>
  <c r="D762" i="31"/>
  <c r="C762" i="31"/>
  <c r="B762" i="31"/>
  <c r="O762" i="31" s="1"/>
  <c r="A762" i="31"/>
  <c r="O761" i="31"/>
  <c r="N761" i="31"/>
  <c r="M761" i="31"/>
  <c r="L761" i="31"/>
  <c r="K761" i="31"/>
  <c r="J761" i="31"/>
  <c r="I761" i="31"/>
  <c r="H761" i="31"/>
  <c r="G761" i="31"/>
  <c r="F761" i="31"/>
  <c r="E761" i="31"/>
  <c r="D761" i="31"/>
  <c r="C761" i="31"/>
  <c r="B761" i="31"/>
  <c r="A761" i="31"/>
  <c r="N760" i="31"/>
  <c r="M760" i="31"/>
  <c r="L760" i="31"/>
  <c r="K760" i="31"/>
  <c r="J760" i="31"/>
  <c r="I760" i="31"/>
  <c r="H760" i="31"/>
  <c r="G760" i="31"/>
  <c r="F760" i="31"/>
  <c r="E760" i="31"/>
  <c r="D760" i="31"/>
  <c r="C760" i="31"/>
  <c r="B760" i="31"/>
  <c r="O760" i="31" s="1"/>
  <c r="A760" i="31"/>
  <c r="O759" i="31"/>
  <c r="N759" i="31"/>
  <c r="M759" i="31"/>
  <c r="L759" i="31"/>
  <c r="K759" i="31"/>
  <c r="J759" i="31"/>
  <c r="I759" i="31"/>
  <c r="H759" i="31"/>
  <c r="G759" i="31"/>
  <c r="F759" i="31"/>
  <c r="E759" i="31"/>
  <c r="D759" i="31"/>
  <c r="C759" i="31"/>
  <c r="B759" i="31"/>
  <c r="A759" i="31"/>
  <c r="N758" i="31"/>
  <c r="M758" i="31"/>
  <c r="L758" i="31"/>
  <c r="K758" i="31"/>
  <c r="J758" i="31"/>
  <c r="I758" i="31"/>
  <c r="H758" i="31"/>
  <c r="G758" i="31"/>
  <c r="F758" i="31"/>
  <c r="E758" i="31"/>
  <c r="D758" i="31"/>
  <c r="C758" i="31"/>
  <c r="B758" i="31"/>
  <c r="O758" i="31" s="1"/>
  <c r="A758" i="31"/>
  <c r="O757" i="31"/>
  <c r="N757" i="31"/>
  <c r="M757" i="31"/>
  <c r="L757" i="31"/>
  <c r="K757" i="31"/>
  <c r="J757" i="31"/>
  <c r="I757" i="31"/>
  <c r="H757" i="31"/>
  <c r="G757" i="31"/>
  <c r="F757" i="31"/>
  <c r="E757" i="31"/>
  <c r="D757" i="31"/>
  <c r="C757" i="31"/>
  <c r="B757" i="31"/>
  <c r="A757" i="31"/>
  <c r="N756" i="31"/>
  <c r="M756" i="31"/>
  <c r="L756" i="31"/>
  <c r="K756" i="31"/>
  <c r="J756" i="31"/>
  <c r="I756" i="31"/>
  <c r="H756" i="31"/>
  <c r="G756" i="31"/>
  <c r="F756" i="31"/>
  <c r="E756" i="31"/>
  <c r="D756" i="31"/>
  <c r="C756" i="31"/>
  <c r="B756" i="31"/>
  <c r="O756" i="31" s="1"/>
  <c r="A756" i="31"/>
  <c r="O755" i="31"/>
  <c r="N755" i="31"/>
  <c r="M755" i="31"/>
  <c r="L755" i="31"/>
  <c r="K755" i="31"/>
  <c r="J755" i="31"/>
  <c r="I755" i="31"/>
  <c r="H755" i="31"/>
  <c r="G755" i="31"/>
  <c r="F755" i="31"/>
  <c r="E755" i="31"/>
  <c r="D755" i="31"/>
  <c r="C755" i="31"/>
  <c r="B755" i="31"/>
  <c r="A755" i="31"/>
  <c r="N754" i="31"/>
  <c r="M754" i="31"/>
  <c r="L754" i="31"/>
  <c r="K754" i="31"/>
  <c r="J754" i="31"/>
  <c r="I754" i="31"/>
  <c r="H754" i="31"/>
  <c r="G754" i="31"/>
  <c r="F754" i="31"/>
  <c r="E754" i="31"/>
  <c r="D754" i="31"/>
  <c r="C754" i="31"/>
  <c r="B754" i="31"/>
  <c r="O754" i="31" s="1"/>
  <c r="A754" i="31"/>
  <c r="O753" i="31"/>
  <c r="N753" i="31"/>
  <c r="M753" i="31"/>
  <c r="L753" i="31"/>
  <c r="K753" i="31"/>
  <c r="J753" i="31"/>
  <c r="I753" i="31"/>
  <c r="H753" i="31"/>
  <c r="G753" i="31"/>
  <c r="F753" i="31"/>
  <c r="E753" i="31"/>
  <c r="D753" i="31"/>
  <c r="C753" i="31"/>
  <c r="B753" i="31"/>
  <c r="A753" i="31"/>
  <c r="N752" i="31"/>
  <c r="M752" i="31"/>
  <c r="L752" i="31"/>
  <c r="K752" i="31"/>
  <c r="J752" i="31"/>
  <c r="I752" i="31"/>
  <c r="H752" i="31"/>
  <c r="G752" i="31"/>
  <c r="F752" i="31"/>
  <c r="E752" i="31"/>
  <c r="D752" i="31"/>
  <c r="C752" i="31"/>
  <c r="B752" i="31"/>
  <c r="O752" i="31" s="1"/>
  <c r="A752" i="31"/>
  <c r="O751" i="31"/>
  <c r="N751" i="31"/>
  <c r="M751" i="31"/>
  <c r="L751" i="31"/>
  <c r="K751" i="31"/>
  <c r="J751" i="31"/>
  <c r="I751" i="31"/>
  <c r="H751" i="31"/>
  <c r="G751" i="31"/>
  <c r="F751" i="31"/>
  <c r="E751" i="31"/>
  <c r="D751" i="31"/>
  <c r="C751" i="31"/>
  <c r="B751" i="31"/>
  <c r="A751" i="31"/>
  <c r="N750" i="31"/>
  <c r="M750" i="31"/>
  <c r="L750" i="31"/>
  <c r="K750" i="31"/>
  <c r="J750" i="31"/>
  <c r="I750" i="31"/>
  <c r="H750" i="31"/>
  <c r="G750" i="31"/>
  <c r="F750" i="31"/>
  <c r="E750" i="31"/>
  <c r="D750" i="31"/>
  <c r="C750" i="31"/>
  <c r="B750" i="31"/>
  <c r="O750" i="31" s="1"/>
  <c r="A750" i="31"/>
  <c r="O749" i="31"/>
  <c r="N749" i="31"/>
  <c r="M749" i="31"/>
  <c r="L749" i="31"/>
  <c r="K749" i="31"/>
  <c r="J749" i="31"/>
  <c r="I749" i="31"/>
  <c r="H749" i="31"/>
  <c r="G749" i="31"/>
  <c r="F749" i="31"/>
  <c r="E749" i="31"/>
  <c r="D749" i="31"/>
  <c r="C749" i="31"/>
  <c r="B749" i="31"/>
  <c r="A749" i="31"/>
  <c r="N748" i="31"/>
  <c r="M748" i="31"/>
  <c r="L748" i="31"/>
  <c r="K748" i="31"/>
  <c r="J748" i="31"/>
  <c r="I748" i="31"/>
  <c r="H748" i="31"/>
  <c r="G748" i="31"/>
  <c r="F748" i="31"/>
  <c r="E748" i="31"/>
  <c r="D748" i="31"/>
  <c r="C748" i="31"/>
  <c r="B748" i="31"/>
  <c r="O748" i="31" s="1"/>
  <c r="A748" i="31"/>
  <c r="O747" i="31"/>
  <c r="N747" i="31"/>
  <c r="M747" i="31"/>
  <c r="L747" i="31"/>
  <c r="K747" i="31"/>
  <c r="J747" i="31"/>
  <c r="I747" i="31"/>
  <c r="H747" i="31"/>
  <c r="G747" i="31"/>
  <c r="F747" i="31"/>
  <c r="E747" i="31"/>
  <c r="D747" i="31"/>
  <c r="C747" i="31"/>
  <c r="B747" i="31"/>
  <c r="A747" i="31"/>
  <c r="N746" i="31"/>
  <c r="M746" i="31"/>
  <c r="L746" i="31"/>
  <c r="K746" i="31"/>
  <c r="J746" i="31"/>
  <c r="I746" i="31"/>
  <c r="H746" i="31"/>
  <c r="G746" i="31"/>
  <c r="F746" i="31"/>
  <c r="E746" i="31"/>
  <c r="D746" i="31"/>
  <c r="C746" i="31"/>
  <c r="B746" i="31"/>
  <c r="O746" i="31" s="1"/>
  <c r="A746" i="31"/>
  <c r="O745" i="31"/>
  <c r="N745" i="31"/>
  <c r="M745" i="31"/>
  <c r="L745" i="31"/>
  <c r="K745" i="31"/>
  <c r="J745" i="31"/>
  <c r="I745" i="31"/>
  <c r="H745" i="31"/>
  <c r="G745" i="31"/>
  <c r="F745" i="31"/>
  <c r="E745" i="31"/>
  <c r="D745" i="31"/>
  <c r="C745" i="31"/>
  <c r="B745" i="31"/>
  <c r="A745" i="31"/>
  <c r="N744" i="31"/>
  <c r="M744" i="31"/>
  <c r="L744" i="31"/>
  <c r="K744" i="31"/>
  <c r="J744" i="31"/>
  <c r="I744" i="31"/>
  <c r="H744" i="31"/>
  <c r="G744" i="31"/>
  <c r="F744" i="31"/>
  <c r="E744" i="31"/>
  <c r="D744" i="31"/>
  <c r="C744" i="31"/>
  <c r="B744" i="31"/>
  <c r="O744" i="31" s="1"/>
  <c r="A744" i="31"/>
  <c r="O743" i="31"/>
  <c r="N743" i="31"/>
  <c r="M743" i="31"/>
  <c r="L743" i="31"/>
  <c r="K743" i="31"/>
  <c r="J743" i="31"/>
  <c r="I743" i="31"/>
  <c r="H743" i="31"/>
  <c r="G743" i="31"/>
  <c r="F743" i="31"/>
  <c r="E743" i="31"/>
  <c r="D743" i="31"/>
  <c r="C743" i="31"/>
  <c r="B743" i="31"/>
  <c r="A743" i="31"/>
  <c r="N742" i="31"/>
  <c r="M742" i="31"/>
  <c r="L742" i="31"/>
  <c r="K742" i="31"/>
  <c r="J742" i="31"/>
  <c r="I742" i="31"/>
  <c r="H742" i="31"/>
  <c r="G742" i="31"/>
  <c r="F742" i="31"/>
  <c r="E742" i="31"/>
  <c r="D742" i="31"/>
  <c r="C742" i="31"/>
  <c r="B742" i="31"/>
  <c r="O742" i="31" s="1"/>
  <c r="A742" i="31"/>
  <c r="O741" i="31"/>
  <c r="N741" i="31"/>
  <c r="M741" i="31"/>
  <c r="L741" i="31"/>
  <c r="K741" i="31"/>
  <c r="J741" i="31"/>
  <c r="I741" i="31"/>
  <c r="H741" i="31"/>
  <c r="G741" i="31"/>
  <c r="F741" i="31"/>
  <c r="E741" i="31"/>
  <c r="D741" i="31"/>
  <c r="C741" i="31"/>
  <c r="B741" i="31"/>
  <c r="A741" i="31"/>
  <c r="N740" i="31"/>
  <c r="M740" i="31"/>
  <c r="L740" i="31"/>
  <c r="K740" i="31"/>
  <c r="J740" i="31"/>
  <c r="I740" i="31"/>
  <c r="H740" i="31"/>
  <c r="G740" i="31"/>
  <c r="F740" i="31"/>
  <c r="E740" i="31"/>
  <c r="D740" i="31"/>
  <c r="C740" i="31"/>
  <c r="B740" i="31"/>
  <c r="O740" i="31" s="1"/>
  <c r="A740" i="31"/>
  <c r="O739" i="31"/>
  <c r="N739" i="31"/>
  <c r="M739" i="31"/>
  <c r="L739" i="31"/>
  <c r="K739" i="31"/>
  <c r="J739" i="31"/>
  <c r="I739" i="31"/>
  <c r="H739" i="31"/>
  <c r="G739" i="31"/>
  <c r="F739" i="31"/>
  <c r="E739" i="31"/>
  <c r="D739" i="31"/>
  <c r="C739" i="31"/>
  <c r="B739" i="31"/>
  <c r="A739" i="31"/>
  <c r="N738" i="31"/>
  <c r="M738" i="31"/>
  <c r="L738" i="31"/>
  <c r="K738" i="31"/>
  <c r="J738" i="31"/>
  <c r="I738" i="31"/>
  <c r="H738" i="31"/>
  <c r="G738" i="31"/>
  <c r="F738" i="31"/>
  <c r="E738" i="31"/>
  <c r="D738" i="31"/>
  <c r="C738" i="31"/>
  <c r="B738" i="31"/>
  <c r="O738" i="31" s="1"/>
  <c r="A738" i="31"/>
  <c r="O737" i="31"/>
  <c r="N737" i="31"/>
  <c r="M737" i="31"/>
  <c r="L737" i="31"/>
  <c r="K737" i="31"/>
  <c r="J737" i="31"/>
  <c r="I737" i="31"/>
  <c r="H737" i="31"/>
  <c r="G737" i="31"/>
  <c r="F737" i="31"/>
  <c r="E737" i="31"/>
  <c r="D737" i="31"/>
  <c r="C737" i="31"/>
  <c r="B737" i="31"/>
  <c r="A737" i="31"/>
  <c r="N736" i="31"/>
  <c r="M736" i="31"/>
  <c r="L736" i="31"/>
  <c r="K736" i="31"/>
  <c r="J736" i="31"/>
  <c r="I736" i="31"/>
  <c r="H736" i="31"/>
  <c r="G736" i="31"/>
  <c r="F736" i="31"/>
  <c r="E736" i="31"/>
  <c r="D736" i="31"/>
  <c r="C736" i="31"/>
  <c r="B736" i="31"/>
  <c r="O736" i="31" s="1"/>
  <c r="A736" i="31"/>
  <c r="O735" i="31"/>
  <c r="N735" i="31"/>
  <c r="M735" i="31"/>
  <c r="L735" i="31"/>
  <c r="K735" i="31"/>
  <c r="J735" i="31"/>
  <c r="I735" i="31"/>
  <c r="H735" i="31"/>
  <c r="G735" i="31"/>
  <c r="F735" i="31"/>
  <c r="E735" i="31"/>
  <c r="D735" i="31"/>
  <c r="C735" i="31"/>
  <c r="B735" i="31"/>
  <c r="A735" i="31"/>
  <c r="N734" i="31"/>
  <c r="M734" i="31"/>
  <c r="L734" i="31"/>
  <c r="K734" i="31"/>
  <c r="J734" i="31"/>
  <c r="I734" i="31"/>
  <c r="H734" i="31"/>
  <c r="G734" i="31"/>
  <c r="F734" i="31"/>
  <c r="E734" i="31"/>
  <c r="D734" i="31"/>
  <c r="C734" i="31"/>
  <c r="B734" i="31"/>
  <c r="O734" i="31" s="1"/>
  <c r="A734" i="31"/>
  <c r="O733" i="31"/>
  <c r="N733" i="31"/>
  <c r="M733" i="31"/>
  <c r="L733" i="31"/>
  <c r="K733" i="31"/>
  <c r="J733" i="31"/>
  <c r="I733" i="31"/>
  <c r="H733" i="31"/>
  <c r="G733" i="31"/>
  <c r="F733" i="31"/>
  <c r="E733" i="31"/>
  <c r="D733" i="31"/>
  <c r="C733" i="31"/>
  <c r="B733" i="31"/>
  <c r="A733" i="31"/>
  <c r="N732" i="31"/>
  <c r="M732" i="31"/>
  <c r="L732" i="31"/>
  <c r="K732" i="31"/>
  <c r="J732" i="31"/>
  <c r="I732" i="31"/>
  <c r="H732" i="31"/>
  <c r="G732" i="31"/>
  <c r="F732" i="31"/>
  <c r="E732" i="31"/>
  <c r="D732" i="31"/>
  <c r="C732" i="31"/>
  <c r="B732" i="31"/>
  <c r="O732" i="31" s="1"/>
  <c r="A732" i="31"/>
  <c r="O731" i="31"/>
  <c r="N731" i="31"/>
  <c r="M731" i="31"/>
  <c r="L731" i="31"/>
  <c r="K731" i="31"/>
  <c r="J731" i="31"/>
  <c r="I731" i="31"/>
  <c r="H731" i="31"/>
  <c r="G731" i="31"/>
  <c r="F731" i="31"/>
  <c r="E731" i="31"/>
  <c r="D731" i="31"/>
  <c r="C731" i="31"/>
  <c r="B731" i="31"/>
  <c r="A731" i="31"/>
  <c r="N730" i="31"/>
  <c r="M730" i="31"/>
  <c r="L730" i="31"/>
  <c r="K730" i="31"/>
  <c r="J730" i="31"/>
  <c r="I730" i="31"/>
  <c r="H730" i="31"/>
  <c r="G730" i="31"/>
  <c r="F730" i="31"/>
  <c r="E730" i="31"/>
  <c r="D730" i="31"/>
  <c r="C730" i="31"/>
  <c r="B730" i="31"/>
  <c r="O730" i="31" s="1"/>
  <c r="A730" i="31"/>
  <c r="O729" i="31"/>
  <c r="N729" i="31"/>
  <c r="M729" i="31"/>
  <c r="L729" i="31"/>
  <c r="K729" i="31"/>
  <c r="J729" i="31"/>
  <c r="I729" i="31"/>
  <c r="H729" i="31"/>
  <c r="G729" i="31"/>
  <c r="F729" i="31"/>
  <c r="E729" i="31"/>
  <c r="D729" i="31"/>
  <c r="C729" i="31"/>
  <c r="B729" i="31"/>
  <c r="A729" i="31"/>
  <c r="N728" i="31"/>
  <c r="M728" i="31"/>
  <c r="L728" i="31"/>
  <c r="K728" i="31"/>
  <c r="J728" i="31"/>
  <c r="I728" i="31"/>
  <c r="H728" i="31"/>
  <c r="G728" i="31"/>
  <c r="F728" i="31"/>
  <c r="E728" i="31"/>
  <c r="D728" i="31"/>
  <c r="C728" i="31"/>
  <c r="B728" i="31"/>
  <c r="O728" i="31" s="1"/>
  <c r="A728" i="31"/>
  <c r="O727" i="31"/>
  <c r="N727" i="31"/>
  <c r="M727" i="31"/>
  <c r="L727" i="31"/>
  <c r="K727" i="31"/>
  <c r="J727" i="31"/>
  <c r="I727" i="31"/>
  <c r="H727" i="31"/>
  <c r="G727" i="31"/>
  <c r="F727" i="31"/>
  <c r="E727" i="31"/>
  <c r="D727" i="31"/>
  <c r="C727" i="31"/>
  <c r="B727" i="31"/>
  <c r="A727" i="31"/>
  <c r="N726" i="31"/>
  <c r="M726" i="31"/>
  <c r="L726" i="31"/>
  <c r="K726" i="31"/>
  <c r="J726" i="31"/>
  <c r="I726" i="31"/>
  <c r="H726" i="31"/>
  <c r="G726" i="31"/>
  <c r="F726" i="31"/>
  <c r="E726" i="31"/>
  <c r="D726" i="31"/>
  <c r="C726" i="31"/>
  <c r="B726" i="31"/>
  <c r="O726" i="31" s="1"/>
  <c r="A726" i="31"/>
  <c r="O725" i="31"/>
  <c r="N725" i="31"/>
  <c r="M725" i="31"/>
  <c r="L725" i="31"/>
  <c r="K725" i="31"/>
  <c r="J725" i="31"/>
  <c r="I725" i="31"/>
  <c r="H725" i="31"/>
  <c r="G725" i="31"/>
  <c r="F725" i="31"/>
  <c r="E725" i="31"/>
  <c r="D725" i="31"/>
  <c r="C725" i="31"/>
  <c r="B725" i="31"/>
  <c r="A725" i="31"/>
  <c r="N724" i="31"/>
  <c r="M724" i="31"/>
  <c r="L724" i="31"/>
  <c r="K724" i="31"/>
  <c r="J724" i="31"/>
  <c r="I724" i="31"/>
  <c r="H724" i="31"/>
  <c r="G724" i="31"/>
  <c r="F724" i="31"/>
  <c r="E724" i="31"/>
  <c r="D724" i="31"/>
  <c r="C724" i="31"/>
  <c r="B724" i="31"/>
  <c r="O724" i="31" s="1"/>
  <c r="A724" i="31"/>
  <c r="O723" i="31"/>
  <c r="N723" i="31"/>
  <c r="M723" i="31"/>
  <c r="L723" i="31"/>
  <c r="K723" i="31"/>
  <c r="J723" i="31"/>
  <c r="I723" i="31"/>
  <c r="H723" i="31"/>
  <c r="G723" i="31"/>
  <c r="F723" i="31"/>
  <c r="E723" i="31"/>
  <c r="D723" i="31"/>
  <c r="C723" i="31"/>
  <c r="B723" i="31"/>
  <c r="A723" i="31"/>
  <c r="N722" i="31"/>
  <c r="M722" i="31"/>
  <c r="L722" i="31"/>
  <c r="K722" i="31"/>
  <c r="J722" i="31"/>
  <c r="I722" i="31"/>
  <c r="H722" i="31"/>
  <c r="G722" i="31"/>
  <c r="F722" i="31"/>
  <c r="E722" i="31"/>
  <c r="D722" i="31"/>
  <c r="C722" i="31"/>
  <c r="B722" i="31"/>
  <c r="O722" i="31" s="1"/>
  <c r="A722" i="31"/>
  <c r="O721" i="31"/>
  <c r="N721" i="31"/>
  <c r="M721" i="31"/>
  <c r="L721" i="31"/>
  <c r="K721" i="31"/>
  <c r="J721" i="31"/>
  <c r="I721" i="31"/>
  <c r="H721" i="31"/>
  <c r="G721" i="31"/>
  <c r="F721" i="31"/>
  <c r="E721" i="31"/>
  <c r="D721" i="31"/>
  <c r="C721" i="31"/>
  <c r="B721" i="31"/>
  <c r="A721" i="31"/>
  <c r="N720" i="31"/>
  <c r="M720" i="31"/>
  <c r="L720" i="31"/>
  <c r="K720" i="31"/>
  <c r="J720" i="31"/>
  <c r="I720" i="31"/>
  <c r="H720" i="31"/>
  <c r="G720" i="31"/>
  <c r="F720" i="31"/>
  <c r="E720" i="31"/>
  <c r="D720" i="31"/>
  <c r="C720" i="31"/>
  <c r="B720" i="31"/>
  <c r="O720" i="31" s="1"/>
  <c r="A720" i="31"/>
  <c r="O719" i="31"/>
  <c r="N719" i="31"/>
  <c r="M719" i="31"/>
  <c r="L719" i="31"/>
  <c r="K719" i="31"/>
  <c r="J719" i="31"/>
  <c r="I719" i="31"/>
  <c r="H719" i="31"/>
  <c r="G719" i="31"/>
  <c r="F719" i="31"/>
  <c r="E719" i="31"/>
  <c r="D719" i="31"/>
  <c r="C719" i="31"/>
  <c r="B719" i="31"/>
  <c r="A719" i="31"/>
  <c r="N718" i="31"/>
  <c r="M718" i="31"/>
  <c r="L718" i="31"/>
  <c r="K718" i="31"/>
  <c r="J718" i="31"/>
  <c r="I718" i="31"/>
  <c r="H718" i="31"/>
  <c r="G718" i="31"/>
  <c r="F718" i="31"/>
  <c r="E718" i="31"/>
  <c r="D718" i="31"/>
  <c r="C718" i="31"/>
  <c r="B718" i="31"/>
  <c r="O718" i="31" s="1"/>
  <c r="A718" i="31"/>
  <c r="O717" i="31"/>
  <c r="N717" i="31"/>
  <c r="M717" i="31"/>
  <c r="L717" i="31"/>
  <c r="K717" i="31"/>
  <c r="J717" i="31"/>
  <c r="I717" i="31"/>
  <c r="H717" i="31"/>
  <c r="G717" i="31"/>
  <c r="F717" i="31"/>
  <c r="E717" i="31"/>
  <c r="D717" i="31"/>
  <c r="C717" i="31"/>
  <c r="B717" i="31"/>
  <c r="A717" i="31"/>
  <c r="N716" i="31"/>
  <c r="M716" i="31"/>
  <c r="L716" i="31"/>
  <c r="K716" i="31"/>
  <c r="J716" i="31"/>
  <c r="I716" i="31"/>
  <c r="H716" i="31"/>
  <c r="G716" i="31"/>
  <c r="F716" i="31"/>
  <c r="E716" i="31"/>
  <c r="D716" i="31"/>
  <c r="C716" i="31"/>
  <c r="B716" i="31"/>
  <c r="O716" i="31" s="1"/>
  <c r="A716" i="31"/>
  <c r="O715" i="31"/>
  <c r="N715" i="31"/>
  <c r="M715" i="31"/>
  <c r="L715" i="31"/>
  <c r="K715" i="31"/>
  <c r="J715" i="31"/>
  <c r="I715" i="31"/>
  <c r="H715" i="31"/>
  <c r="G715" i="31"/>
  <c r="F715" i="31"/>
  <c r="E715" i="31"/>
  <c r="D715" i="31"/>
  <c r="C715" i="31"/>
  <c r="B715" i="31"/>
  <c r="A715" i="31"/>
  <c r="N714" i="31"/>
  <c r="M714" i="31"/>
  <c r="L714" i="31"/>
  <c r="K714" i="31"/>
  <c r="J714" i="31"/>
  <c r="I714" i="31"/>
  <c r="H714" i="31"/>
  <c r="G714" i="31"/>
  <c r="F714" i="31"/>
  <c r="E714" i="31"/>
  <c r="D714" i="31"/>
  <c r="C714" i="31"/>
  <c r="B714" i="31"/>
  <c r="O714" i="31" s="1"/>
  <c r="A714" i="31"/>
  <c r="O713" i="31"/>
  <c r="N713" i="31"/>
  <c r="M713" i="31"/>
  <c r="L713" i="31"/>
  <c r="K713" i="31"/>
  <c r="J713" i="31"/>
  <c r="I713" i="31"/>
  <c r="H713" i="31"/>
  <c r="G713" i="31"/>
  <c r="F713" i="31"/>
  <c r="E713" i="31"/>
  <c r="D713" i="31"/>
  <c r="C713" i="31"/>
  <c r="B713" i="31"/>
  <c r="A713" i="31"/>
  <c r="N712" i="31"/>
  <c r="M712" i="31"/>
  <c r="L712" i="31"/>
  <c r="K712" i="31"/>
  <c r="J712" i="31"/>
  <c r="I712" i="31"/>
  <c r="H712" i="31"/>
  <c r="G712" i="31"/>
  <c r="F712" i="31"/>
  <c r="E712" i="31"/>
  <c r="D712" i="31"/>
  <c r="C712" i="31"/>
  <c r="B712" i="31"/>
  <c r="O712" i="31" s="1"/>
  <c r="A712" i="31"/>
  <c r="O711" i="31"/>
  <c r="N711" i="31"/>
  <c r="M711" i="31"/>
  <c r="L711" i="31"/>
  <c r="K711" i="31"/>
  <c r="J711" i="31"/>
  <c r="I711" i="31"/>
  <c r="H711" i="31"/>
  <c r="G711" i="31"/>
  <c r="F711" i="31"/>
  <c r="E711" i="31"/>
  <c r="D711" i="31"/>
  <c r="C711" i="31"/>
  <c r="B711" i="31"/>
  <c r="A711" i="31"/>
  <c r="N710" i="31"/>
  <c r="M710" i="31"/>
  <c r="L710" i="31"/>
  <c r="K710" i="31"/>
  <c r="J710" i="31"/>
  <c r="I710" i="31"/>
  <c r="H710" i="31"/>
  <c r="G710" i="31"/>
  <c r="F710" i="31"/>
  <c r="E710" i="31"/>
  <c r="D710" i="31"/>
  <c r="C710" i="31"/>
  <c r="B710" i="31"/>
  <c r="O710" i="31" s="1"/>
  <c r="A710" i="31"/>
  <c r="O709" i="31"/>
  <c r="N709" i="31"/>
  <c r="M709" i="31"/>
  <c r="L709" i="31"/>
  <c r="K709" i="31"/>
  <c r="J709" i="31"/>
  <c r="I709" i="31"/>
  <c r="H709" i="31"/>
  <c r="G709" i="31"/>
  <c r="F709" i="31"/>
  <c r="E709" i="31"/>
  <c r="D709" i="31"/>
  <c r="C709" i="31"/>
  <c r="B709" i="31"/>
  <c r="A709" i="31"/>
  <c r="N708" i="31"/>
  <c r="M708" i="31"/>
  <c r="L708" i="31"/>
  <c r="K708" i="31"/>
  <c r="J708" i="31"/>
  <c r="I708" i="31"/>
  <c r="H708" i="31"/>
  <c r="G708" i="31"/>
  <c r="F708" i="31"/>
  <c r="E708" i="31"/>
  <c r="D708" i="31"/>
  <c r="C708" i="31"/>
  <c r="B708" i="31"/>
  <c r="O708" i="31" s="1"/>
  <c r="A708" i="31"/>
  <c r="O707" i="31"/>
  <c r="N707" i="31"/>
  <c r="M707" i="31"/>
  <c r="L707" i="31"/>
  <c r="K707" i="31"/>
  <c r="J707" i="31"/>
  <c r="I707" i="31"/>
  <c r="H707" i="31"/>
  <c r="G707" i="31"/>
  <c r="F707" i="31"/>
  <c r="E707" i="31"/>
  <c r="D707" i="31"/>
  <c r="C707" i="31"/>
  <c r="B707" i="31"/>
  <c r="A707" i="31"/>
  <c r="N706" i="31"/>
  <c r="M706" i="31"/>
  <c r="L706" i="31"/>
  <c r="K706" i="31"/>
  <c r="J706" i="31"/>
  <c r="I706" i="31"/>
  <c r="H706" i="31"/>
  <c r="G706" i="31"/>
  <c r="F706" i="31"/>
  <c r="E706" i="31"/>
  <c r="D706" i="31"/>
  <c r="C706" i="31"/>
  <c r="B706" i="31"/>
  <c r="O706" i="31" s="1"/>
  <c r="A706" i="31"/>
  <c r="O705" i="31"/>
  <c r="N705" i="31"/>
  <c r="M705" i="31"/>
  <c r="L705" i="31"/>
  <c r="K705" i="31"/>
  <c r="J705" i="31"/>
  <c r="I705" i="31"/>
  <c r="H705" i="31"/>
  <c r="G705" i="31"/>
  <c r="F705" i="31"/>
  <c r="E705" i="31"/>
  <c r="D705" i="31"/>
  <c r="C705" i="31"/>
  <c r="B705" i="31"/>
  <c r="A705" i="31"/>
  <c r="N704" i="31"/>
  <c r="M704" i="31"/>
  <c r="L704" i="31"/>
  <c r="K704" i="31"/>
  <c r="J704" i="31"/>
  <c r="I704" i="31"/>
  <c r="H704" i="31"/>
  <c r="G704" i="31"/>
  <c r="F704" i="31"/>
  <c r="E704" i="31"/>
  <c r="D704" i="31"/>
  <c r="C704" i="31"/>
  <c r="B704" i="31"/>
  <c r="O704" i="31" s="1"/>
  <c r="A704" i="31"/>
  <c r="O703" i="31"/>
  <c r="N703" i="31"/>
  <c r="M703" i="31"/>
  <c r="L703" i="31"/>
  <c r="K703" i="31"/>
  <c r="J703" i="31"/>
  <c r="I703" i="31"/>
  <c r="H703" i="31"/>
  <c r="G703" i="31"/>
  <c r="F703" i="31"/>
  <c r="E703" i="31"/>
  <c r="D703" i="31"/>
  <c r="C703" i="31"/>
  <c r="B703" i="31"/>
  <c r="A703" i="31"/>
  <c r="N702" i="31"/>
  <c r="M702" i="31"/>
  <c r="L702" i="31"/>
  <c r="K702" i="31"/>
  <c r="J702" i="31"/>
  <c r="I702" i="31"/>
  <c r="H702" i="31"/>
  <c r="G702" i="31"/>
  <c r="F702" i="31"/>
  <c r="E702" i="31"/>
  <c r="D702" i="31"/>
  <c r="C702" i="31"/>
  <c r="B702" i="31"/>
  <c r="O702" i="31" s="1"/>
  <c r="A702" i="31"/>
  <c r="O701" i="31"/>
  <c r="N701" i="31"/>
  <c r="M701" i="31"/>
  <c r="L701" i="31"/>
  <c r="K701" i="31"/>
  <c r="J701" i="31"/>
  <c r="I701" i="31"/>
  <c r="H701" i="31"/>
  <c r="G701" i="31"/>
  <c r="F701" i="31"/>
  <c r="E701" i="31"/>
  <c r="D701" i="31"/>
  <c r="C701" i="31"/>
  <c r="B701" i="31"/>
  <c r="A701" i="31"/>
  <c r="N700" i="31"/>
  <c r="M700" i="31"/>
  <c r="L700" i="31"/>
  <c r="K700" i="31"/>
  <c r="J700" i="31"/>
  <c r="I700" i="31"/>
  <c r="H700" i="31"/>
  <c r="G700" i="31"/>
  <c r="F700" i="31"/>
  <c r="E700" i="31"/>
  <c r="D700" i="31"/>
  <c r="C700" i="31"/>
  <c r="B700" i="31"/>
  <c r="O700" i="31" s="1"/>
  <c r="A700" i="31"/>
  <c r="O699" i="31"/>
  <c r="N699" i="31"/>
  <c r="M699" i="31"/>
  <c r="L699" i="31"/>
  <c r="K699" i="31"/>
  <c r="J699" i="31"/>
  <c r="I699" i="31"/>
  <c r="H699" i="31"/>
  <c r="G699" i="31"/>
  <c r="F699" i="31"/>
  <c r="E699" i="31"/>
  <c r="D699" i="31"/>
  <c r="C699" i="31"/>
  <c r="B699" i="31"/>
  <c r="A699" i="31"/>
  <c r="N698" i="31"/>
  <c r="M698" i="31"/>
  <c r="L698" i="31"/>
  <c r="K698" i="31"/>
  <c r="J698" i="31"/>
  <c r="I698" i="31"/>
  <c r="H698" i="31"/>
  <c r="G698" i="31"/>
  <c r="F698" i="31"/>
  <c r="E698" i="31"/>
  <c r="D698" i="31"/>
  <c r="C698" i="31"/>
  <c r="B698" i="31"/>
  <c r="O698" i="31" s="1"/>
  <c r="A698" i="31"/>
  <c r="O697" i="31"/>
  <c r="N697" i="31"/>
  <c r="M697" i="31"/>
  <c r="L697" i="31"/>
  <c r="K697" i="31"/>
  <c r="J697" i="31"/>
  <c r="I697" i="31"/>
  <c r="H697" i="31"/>
  <c r="G697" i="31"/>
  <c r="F697" i="31"/>
  <c r="E697" i="31"/>
  <c r="D697" i="31"/>
  <c r="C697" i="31"/>
  <c r="B697" i="31"/>
  <c r="A697" i="31"/>
  <c r="N696" i="31"/>
  <c r="M696" i="31"/>
  <c r="L696" i="31"/>
  <c r="K696" i="31"/>
  <c r="J696" i="31"/>
  <c r="I696" i="31"/>
  <c r="H696" i="31"/>
  <c r="G696" i="31"/>
  <c r="F696" i="31"/>
  <c r="E696" i="31"/>
  <c r="D696" i="31"/>
  <c r="C696" i="31"/>
  <c r="B696" i="31"/>
  <c r="O696" i="31" s="1"/>
  <c r="A696" i="31"/>
  <c r="O695" i="31"/>
  <c r="N695" i="31"/>
  <c r="M695" i="31"/>
  <c r="L695" i="31"/>
  <c r="K695" i="31"/>
  <c r="J695" i="31"/>
  <c r="I695" i="31"/>
  <c r="H695" i="31"/>
  <c r="G695" i="31"/>
  <c r="F695" i="31"/>
  <c r="E695" i="31"/>
  <c r="D695" i="31"/>
  <c r="C695" i="31"/>
  <c r="B695" i="31"/>
  <c r="A695" i="31"/>
  <c r="N694" i="31"/>
  <c r="M694" i="31"/>
  <c r="L694" i="31"/>
  <c r="K694" i="31"/>
  <c r="J694" i="31"/>
  <c r="I694" i="31"/>
  <c r="H694" i="31"/>
  <c r="G694" i="31"/>
  <c r="F694" i="31"/>
  <c r="E694" i="31"/>
  <c r="D694" i="31"/>
  <c r="C694" i="31"/>
  <c r="B694" i="31"/>
  <c r="O694" i="31" s="1"/>
  <c r="A694" i="31"/>
  <c r="O693" i="31"/>
  <c r="N693" i="31"/>
  <c r="M693" i="31"/>
  <c r="L693" i="31"/>
  <c r="K693" i="31"/>
  <c r="J693" i="31"/>
  <c r="I693" i="31"/>
  <c r="H693" i="31"/>
  <c r="G693" i="31"/>
  <c r="F693" i="31"/>
  <c r="E693" i="31"/>
  <c r="D693" i="31"/>
  <c r="C693" i="31"/>
  <c r="B693" i="31"/>
  <c r="A693" i="31"/>
  <c r="N692" i="31"/>
  <c r="M692" i="31"/>
  <c r="L692" i="31"/>
  <c r="K692" i="31"/>
  <c r="J692" i="31"/>
  <c r="I692" i="31"/>
  <c r="H692" i="31"/>
  <c r="G692" i="31"/>
  <c r="F692" i="31"/>
  <c r="E692" i="31"/>
  <c r="D692" i="31"/>
  <c r="C692" i="31"/>
  <c r="B692" i="31"/>
  <c r="O692" i="31" s="1"/>
  <c r="A692" i="31"/>
  <c r="O691" i="31"/>
  <c r="N691" i="31"/>
  <c r="M691" i="31"/>
  <c r="L691" i="31"/>
  <c r="K691" i="31"/>
  <c r="J691" i="31"/>
  <c r="I691" i="31"/>
  <c r="H691" i="31"/>
  <c r="G691" i="31"/>
  <c r="F691" i="31"/>
  <c r="E691" i="31"/>
  <c r="D691" i="31"/>
  <c r="C691" i="31"/>
  <c r="B691" i="31"/>
  <c r="A691" i="31"/>
  <c r="N690" i="31"/>
  <c r="M690" i="31"/>
  <c r="L690" i="31"/>
  <c r="K690" i="31"/>
  <c r="J690" i="31"/>
  <c r="I690" i="31"/>
  <c r="H690" i="31"/>
  <c r="G690" i="31"/>
  <c r="F690" i="31"/>
  <c r="E690" i="31"/>
  <c r="D690" i="31"/>
  <c r="C690" i="31"/>
  <c r="B690" i="31"/>
  <c r="O690" i="31" s="1"/>
  <c r="A690" i="31"/>
  <c r="O689" i="31"/>
  <c r="N689" i="31"/>
  <c r="M689" i="31"/>
  <c r="L689" i="31"/>
  <c r="K689" i="31"/>
  <c r="J689" i="31"/>
  <c r="I689" i="31"/>
  <c r="H689" i="31"/>
  <c r="G689" i="31"/>
  <c r="F689" i="31"/>
  <c r="E689" i="31"/>
  <c r="D689" i="31"/>
  <c r="C689" i="31"/>
  <c r="B689" i="31"/>
  <c r="A689" i="31"/>
  <c r="N688" i="31"/>
  <c r="M688" i="31"/>
  <c r="L688" i="31"/>
  <c r="K688" i="31"/>
  <c r="J688" i="31"/>
  <c r="I688" i="31"/>
  <c r="H688" i="31"/>
  <c r="G688" i="31"/>
  <c r="F688" i="31"/>
  <c r="E688" i="31"/>
  <c r="D688" i="31"/>
  <c r="C688" i="31"/>
  <c r="B688" i="31"/>
  <c r="O688" i="31" s="1"/>
  <c r="A688" i="31"/>
  <c r="O687" i="31"/>
  <c r="N687" i="31"/>
  <c r="M687" i="31"/>
  <c r="L687" i="31"/>
  <c r="K687" i="31"/>
  <c r="J687" i="31"/>
  <c r="I687" i="31"/>
  <c r="H687" i="31"/>
  <c r="G687" i="31"/>
  <c r="F687" i="31"/>
  <c r="E687" i="31"/>
  <c r="D687" i="31"/>
  <c r="C687" i="31"/>
  <c r="B687" i="31"/>
  <c r="A687" i="31"/>
  <c r="N686" i="31"/>
  <c r="M686" i="31"/>
  <c r="L686" i="31"/>
  <c r="K686" i="31"/>
  <c r="J686" i="31"/>
  <c r="I686" i="31"/>
  <c r="H686" i="31"/>
  <c r="G686" i="31"/>
  <c r="F686" i="31"/>
  <c r="E686" i="31"/>
  <c r="D686" i="31"/>
  <c r="C686" i="31"/>
  <c r="B686" i="31"/>
  <c r="O686" i="31" s="1"/>
  <c r="A686" i="31"/>
  <c r="O685" i="31"/>
  <c r="N685" i="31"/>
  <c r="M685" i="31"/>
  <c r="L685" i="31"/>
  <c r="K685" i="31"/>
  <c r="J685" i="31"/>
  <c r="I685" i="31"/>
  <c r="H685" i="31"/>
  <c r="G685" i="31"/>
  <c r="F685" i="31"/>
  <c r="E685" i="31"/>
  <c r="D685" i="31"/>
  <c r="C685" i="31"/>
  <c r="B685" i="31"/>
  <c r="A685" i="31"/>
  <c r="N684" i="31"/>
  <c r="M684" i="31"/>
  <c r="L684" i="31"/>
  <c r="K684" i="31"/>
  <c r="J684" i="31"/>
  <c r="I684" i="31"/>
  <c r="H684" i="31"/>
  <c r="G684" i="31"/>
  <c r="F684" i="31"/>
  <c r="E684" i="31"/>
  <c r="D684" i="31"/>
  <c r="C684" i="31"/>
  <c r="B684" i="31"/>
  <c r="O684" i="31" s="1"/>
  <c r="A684" i="31"/>
  <c r="O683" i="31"/>
  <c r="N683" i="31"/>
  <c r="M683" i="31"/>
  <c r="L683" i="31"/>
  <c r="K683" i="31"/>
  <c r="J683" i="31"/>
  <c r="I683" i="31"/>
  <c r="H683" i="31"/>
  <c r="G683" i="31"/>
  <c r="F683" i="31"/>
  <c r="E683" i="31"/>
  <c r="D683" i="31"/>
  <c r="C683" i="31"/>
  <c r="B683" i="31"/>
  <c r="A683" i="31"/>
  <c r="N682" i="31"/>
  <c r="M682" i="31"/>
  <c r="L682" i="31"/>
  <c r="K682" i="31"/>
  <c r="J682" i="31"/>
  <c r="I682" i="31"/>
  <c r="H682" i="31"/>
  <c r="G682" i="31"/>
  <c r="F682" i="31"/>
  <c r="E682" i="31"/>
  <c r="D682" i="31"/>
  <c r="C682" i="31"/>
  <c r="B682" i="31"/>
  <c r="O682" i="31" s="1"/>
  <c r="A682" i="31"/>
  <c r="O681" i="31"/>
  <c r="N681" i="31"/>
  <c r="M681" i="31"/>
  <c r="L681" i="31"/>
  <c r="K681" i="31"/>
  <c r="J681" i="31"/>
  <c r="I681" i="31"/>
  <c r="H681" i="31"/>
  <c r="G681" i="31"/>
  <c r="F681" i="31"/>
  <c r="E681" i="31"/>
  <c r="D681" i="31"/>
  <c r="C681" i="31"/>
  <c r="B681" i="31"/>
  <c r="A681" i="31"/>
  <c r="N680" i="31"/>
  <c r="M680" i="31"/>
  <c r="L680" i="31"/>
  <c r="K680" i="31"/>
  <c r="J680" i="31"/>
  <c r="I680" i="31"/>
  <c r="H680" i="31"/>
  <c r="G680" i="31"/>
  <c r="F680" i="31"/>
  <c r="E680" i="31"/>
  <c r="D680" i="31"/>
  <c r="C680" i="31"/>
  <c r="B680" i="31"/>
  <c r="O680" i="31" s="1"/>
  <c r="A680" i="31"/>
  <c r="O679" i="31"/>
  <c r="N679" i="31"/>
  <c r="M679" i="31"/>
  <c r="L679" i="31"/>
  <c r="K679" i="31"/>
  <c r="J679" i="31"/>
  <c r="I679" i="31"/>
  <c r="H679" i="31"/>
  <c r="G679" i="31"/>
  <c r="F679" i="31"/>
  <c r="E679" i="31"/>
  <c r="D679" i="31"/>
  <c r="C679" i="31"/>
  <c r="B679" i="31"/>
  <c r="A679" i="31"/>
  <c r="N678" i="31"/>
  <c r="M678" i="31"/>
  <c r="L678" i="31"/>
  <c r="K678" i="31"/>
  <c r="J678" i="31"/>
  <c r="I678" i="31"/>
  <c r="H678" i="31"/>
  <c r="G678" i="31"/>
  <c r="F678" i="31"/>
  <c r="E678" i="31"/>
  <c r="D678" i="31"/>
  <c r="C678" i="31"/>
  <c r="B678" i="31"/>
  <c r="O678" i="31" s="1"/>
  <c r="A678" i="31"/>
  <c r="O677" i="31"/>
  <c r="N677" i="31"/>
  <c r="M677" i="31"/>
  <c r="L677" i="31"/>
  <c r="K677" i="31"/>
  <c r="J677" i="31"/>
  <c r="I677" i="31"/>
  <c r="H677" i="31"/>
  <c r="G677" i="31"/>
  <c r="F677" i="31"/>
  <c r="E677" i="31"/>
  <c r="D677" i="31"/>
  <c r="C677" i="31"/>
  <c r="B677" i="31"/>
  <c r="A677" i="31"/>
  <c r="N676" i="31"/>
  <c r="M676" i="31"/>
  <c r="L676" i="31"/>
  <c r="K676" i="31"/>
  <c r="J676" i="31"/>
  <c r="I676" i="31"/>
  <c r="H676" i="31"/>
  <c r="G676" i="31"/>
  <c r="F676" i="31"/>
  <c r="E676" i="31"/>
  <c r="D676" i="31"/>
  <c r="C676" i="31"/>
  <c r="B676" i="31"/>
  <c r="O676" i="31" s="1"/>
  <c r="A676" i="31"/>
  <c r="O675" i="31"/>
  <c r="N675" i="31"/>
  <c r="M675" i="31"/>
  <c r="L675" i="31"/>
  <c r="K675" i="31"/>
  <c r="J675" i="31"/>
  <c r="I675" i="31"/>
  <c r="H675" i="31"/>
  <c r="G675" i="31"/>
  <c r="F675" i="31"/>
  <c r="E675" i="31"/>
  <c r="D675" i="31"/>
  <c r="C675" i="31"/>
  <c r="B675" i="31"/>
  <c r="A675" i="31"/>
  <c r="O674" i="31"/>
  <c r="N674" i="31"/>
  <c r="M674" i="31"/>
  <c r="L674" i="31"/>
  <c r="K674" i="31"/>
  <c r="J674" i="31"/>
  <c r="I674" i="31"/>
  <c r="H674" i="31"/>
  <c r="G674" i="31"/>
  <c r="F674" i="31"/>
  <c r="E674" i="31"/>
  <c r="D674" i="31"/>
  <c r="C674" i="31"/>
  <c r="B674" i="31"/>
  <c r="A674" i="31"/>
  <c r="N673" i="31"/>
  <c r="M673" i="31"/>
  <c r="L673" i="31"/>
  <c r="K673" i="31"/>
  <c r="J673" i="31"/>
  <c r="I673" i="31"/>
  <c r="H673" i="31"/>
  <c r="G673" i="31"/>
  <c r="F673" i="31"/>
  <c r="E673" i="31"/>
  <c r="D673" i="31"/>
  <c r="C673" i="31"/>
  <c r="B673" i="31"/>
  <c r="O673" i="31" s="1"/>
  <c r="A673" i="31"/>
  <c r="N672" i="31"/>
  <c r="M672" i="31"/>
  <c r="L672" i="31"/>
  <c r="K672" i="31"/>
  <c r="J672" i="31"/>
  <c r="I672" i="31"/>
  <c r="H672" i="31"/>
  <c r="G672" i="31"/>
  <c r="F672" i="31"/>
  <c r="E672" i="31"/>
  <c r="D672" i="31"/>
  <c r="C672" i="31"/>
  <c r="B672" i="31"/>
  <c r="O672" i="31" s="1"/>
  <c r="A672" i="31"/>
  <c r="O671" i="31"/>
  <c r="N671" i="31"/>
  <c r="M671" i="31"/>
  <c r="L671" i="31"/>
  <c r="K671" i="31"/>
  <c r="J671" i="31"/>
  <c r="I671" i="31"/>
  <c r="H671" i="31"/>
  <c r="G671" i="31"/>
  <c r="F671" i="31"/>
  <c r="E671" i="31"/>
  <c r="D671" i="31"/>
  <c r="C671" i="31"/>
  <c r="B671" i="31"/>
  <c r="A671" i="31"/>
  <c r="O670" i="31"/>
  <c r="N670" i="31"/>
  <c r="M670" i="31"/>
  <c r="L670" i="31"/>
  <c r="K670" i="31"/>
  <c r="J670" i="31"/>
  <c r="I670" i="31"/>
  <c r="H670" i="31"/>
  <c r="G670" i="31"/>
  <c r="F670" i="31"/>
  <c r="E670" i="31"/>
  <c r="D670" i="31"/>
  <c r="C670" i="31"/>
  <c r="B670" i="31"/>
  <c r="A670" i="31"/>
  <c r="N669" i="31"/>
  <c r="M669" i="31"/>
  <c r="L669" i="31"/>
  <c r="K669" i="31"/>
  <c r="J669" i="31"/>
  <c r="I669" i="31"/>
  <c r="H669" i="31"/>
  <c r="G669" i="31"/>
  <c r="F669" i="31"/>
  <c r="E669" i="31"/>
  <c r="D669" i="31"/>
  <c r="C669" i="31"/>
  <c r="B669" i="31"/>
  <c r="O669" i="31" s="1"/>
  <c r="A669" i="31"/>
  <c r="N668" i="31"/>
  <c r="M668" i="31"/>
  <c r="L668" i="31"/>
  <c r="K668" i="31"/>
  <c r="J668" i="31"/>
  <c r="I668" i="31"/>
  <c r="H668" i="31"/>
  <c r="G668" i="31"/>
  <c r="F668" i="31"/>
  <c r="E668" i="31"/>
  <c r="D668" i="31"/>
  <c r="C668" i="31"/>
  <c r="B668" i="31"/>
  <c r="O668" i="31" s="1"/>
  <c r="A668" i="31"/>
  <c r="O667" i="31"/>
  <c r="N667" i="31"/>
  <c r="M667" i="31"/>
  <c r="L667" i="31"/>
  <c r="K667" i="31"/>
  <c r="J667" i="31"/>
  <c r="I667" i="31"/>
  <c r="H667" i="31"/>
  <c r="G667" i="31"/>
  <c r="F667" i="31"/>
  <c r="E667" i="31"/>
  <c r="D667" i="31"/>
  <c r="C667" i="31"/>
  <c r="B667" i="31"/>
  <c r="A667" i="31"/>
  <c r="O666" i="31"/>
  <c r="N666" i="31"/>
  <c r="M666" i="31"/>
  <c r="L666" i="31"/>
  <c r="K666" i="31"/>
  <c r="J666" i="31"/>
  <c r="I666" i="31"/>
  <c r="H666" i="31"/>
  <c r="G666" i="31"/>
  <c r="F666" i="31"/>
  <c r="E666" i="31"/>
  <c r="D666" i="31"/>
  <c r="C666" i="31"/>
  <c r="B666" i="31"/>
  <c r="A666" i="31"/>
  <c r="N665" i="31"/>
  <c r="M665" i="31"/>
  <c r="L665" i="31"/>
  <c r="K665" i="31"/>
  <c r="J665" i="31"/>
  <c r="I665" i="31"/>
  <c r="H665" i="31"/>
  <c r="G665" i="31"/>
  <c r="F665" i="31"/>
  <c r="E665" i="31"/>
  <c r="D665" i="31"/>
  <c r="C665" i="31"/>
  <c r="B665" i="31"/>
  <c r="O665" i="31" s="1"/>
  <c r="A665" i="31"/>
  <c r="N664" i="31"/>
  <c r="M664" i="31"/>
  <c r="L664" i="31"/>
  <c r="K664" i="31"/>
  <c r="J664" i="31"/>
  <c r="I664" i="31"/>
  <c r="H664" i="31"/>
  <c r="G664" i="31"/>
  <c r="F664" i="31"/>
  <c r="E664" i="31"/>
  <c r="D664" i="31"/>
  <c r="C664" i="31"/>
  <c r="B664" i="31"/>
  <c r="O664" i="31" s="1"/>
  <c r="A664" i="31"/>
  <c r="O663" i="31"/>
  <c r="N663" i="31"/>
  <c r="M663" i="31"/>
  <c r="L663" i="31"/>
  <c r="K663" i="31"/>
  <c r="J663" i="31"/>
  <c r="I663" i="31"/>
  <c r="H663" i="31"/>
  <c r="G663" i="31"/>
  <c r="F663" i="31"/>
  <c r="E663" i="31"/>
  <c r="D663" i="31"/>
  <c r="C663" i="31"/>
  <c r="B663" i="31"/>
  <c r="A663" i="31"/>
  <c r="O662" i="31"/>
  <c r="N662" i="31"/>
  <c r="M662" i="31"/>
  <c r="L662" i="31"/>
  <c r="K662" i="31"/>
  <c r="J662" i="31"/>
  <c r="I662" i="31"/>
  <c r="H662" i="31"/>
  <c r="G662" i="31"/>
  <c r="F662" i="31"/>
  <c r="E662" i="31"/>
  <c r="D662" i="31"/>
  <c r="C662" i="31"/>
  <c r="B662" i="31"/>
  <c r="A662" i="31"/>
  <c r="N661" i="31"/>
  <c r="M661" i="31"/>
  <c r="L661" i="31"/>
  <c r="K661" i="31"/>
  <c r="J661" i="31"/>
  <c r="I661" i="31"/>
  <c r="H661" i="31"/>
  <c r="G661" i="31"/>
  <c r="F661" i="31"/>
  <c r="E661" i="31"/>
  <c r="D661" i="31"/>
  <c r="C661" i="31"/>
  <c r="B661" i="31"/>
  <c r="O661" i="31" s="1"/>
  <c r="A661" i="31"/>
  <c r="N660" i="31"/>
  <c r="M660" i="31"/>
  <c r="L660" i="31"/>
  <c r="K660" i="31"/>
  <c r="J660" i="31"/>
  <c r="I660" i="31"/>
  <c r="H660" i="31"/>
  <c r="G660" i="31"/>
  <c r="F660" i="31"/>
  <c r="E660" i="31"/>
  <c r="D660" i="31"/>
  <c r="C660" i="31"/>
  <c r="B660" i="31"/>
  <c r="O660" i="31" s="1"/>
  <c r="A660" i="31"/>
  <c r="O659" i="31"/>
  <c r="N659" i="31"/>
  <c r="M659" i="31"/>
  <c r="L659" i="31"/>
  <c r="K659" i="31"/>
  <c r="J659" i="31"/>
  <c r="I659" i="31"/>
  <c r="H659" i="31"/>
  <c r="G659" i="31"/>
  <c r="F659" i="31"/>
  <c r="E659" i="31"/>
  <c r="D659" i="31"/>
  <c r="C659" i="31"/>
  <c r="B659" i="31"/>
  <c r="A659" i="31"/>
  <c r="O658" i="31"/>
  <c r="N658" i="31"/>
  <c r="M658" i="31"/>
  <c r="L658" i="31"/>
  <c r="K658" i="31"/>
  <c r="J658" i="31"/>
  <c r="I658" i="31"/>
  <c r="H658" i="31"/>
  <c r="G658" i="31"/>
  <c r="F658" i="31"/>
  <c r="E658" i="31"/>
  <c r="D658" i="31"/>
  <c r="C658" i="31"/>
  <c r="B658" i="31"/>
  <c r="A658" i="31"/>
  <c r="N657" i="31"/>
  <c r="M657" i="31"/>
  <c r="L657" i="31"/>
  <c r="K657" i="31"/>
  <c r="J657" i="31"/>
  <c r="I657" i="31"/>
  <c r="H657" i="31"/>
  <c r="G657" i="31"/>
  <c r="F657" i="31"/>
  <c r="E657" i="31"/>
  <c r="D657" i="31"/>
  <c r="C657" i="31"/>
  <c r="B657" i="31"/>
  <c r="O657" i="31" s="1"/>
  <c r="A657" i="31"/>
  <c r="N656" i="31"/>
  <c r="M656" i="31"/>
  <c r="L656" i="31"/>
  <c r="K656" i="31"/>
  <c r="J656" i="31"/>
  <c r="I656" i="31"/>
  <c r="H656" i="31"/>
  <c r="G656" i="31"/>
  <c r="F656" i="31"/>
  <c r="E656" i="31"/>
  <c r="D656" i="31"/>
  <c r="C656" i="31"/>
  <c r="B656" i="31"/>
  <c r="O656" i="31" s="1"/>
  <c r="A656" i="31"/>
  <c r="O655" i="31"/>
  <c r="N655" i="31"/>
  <c r="M655" i="31"/>
  <c r="L655" i="31"/>
  <c r="K655" i="31"/>
  <c r="J655" i="31"/>
  <c r="I655" i="31"/>
  <c r="H655" i="31"/>
  <c r="G655" i="31"/>
  <c r="F655" i="31"/>
  <c r="E655" i="31"/>
  <c r="D655" i="31"/>
  <c r="C655" i="31"/>
  <c r="B655" i="31"/>
  <c r="A655" i="31"/>
  <c r="O654" i="31"/>
  <c r="N654" i="31"/>
  <c r="M654" i="31"/>
  <c r="L654" i="31"/>
  <c r="K654" i="31"/>
  <c r="J654" i="31"/>
  <c r="I654" i="31"/>
  <c r="H654" i="31"/>
  <c r="G654" i="31"/>
  <c r="F654" i="31"/>
  <c r="E654" i="31"/>
  <c r="D654" i="31"/>
  <c r="C654" i="31"/>
  <c r="B654" i="31"/>
  <c r="A654" i="31"/>
  <c r="N653" i="31"/>
  <c r="M653" i="31"/>
  <c r="L653" i="31"/>
  <c r="K653" i="31"/>
  <c r="J653" i="31"/>
  <c r="I653" i="31"/>
  <c r="H653" i="31"/>
  <c r="G653" i="31"/>
  <c r="F653" i="31"/>
  <c r="E653" i="31"/>
  <c r="D653" i="31"/>
  <c r="C653" i="31"/>
  <c r="B653" i="31"/>
  <c r="O653" i="31" s="1"/>
  <c r="A653" i="31"/>
  <c r="N652" i="31"/>
  <c r="M652" i="31"/>
  <c r="L652" i="31"/>
  <c r="K652" i="31"/>
  <c r="J652" i="31"/>
  <c r="I652" i="31"/>
  <c r="H652" i="31"/>
  <c r="G652" i="31"/>
  <c r="F652" i="31"/>
  <c r="E652" i="31"/>
  <c r="D652" i="31"/>
  <c r="C652" i="31"/>
  <c r="B652" i="31"/>
  <c r="O652" i="31" s="1"/>
  <c r="A652" i="31"/>
  <c r="O651" i="31"/>
  <c r="N651" i="31"/>
  <c r="M651" i="31"/>
  <c r="L651" i="31"/>
  <c r="K651" i="31"/>
  <c r="J651" i="31"/>
  <c r="I651" i="31"/>
  <c r="H651" i="31"/>
  <c r="G651" i="31"/>
  <c r="F651" i="31"/>
  <c r="E651" i="31"/>
  <c r="D651" i="31"/>
  <c r="C651" i="31"/>
  <c r="B651" i="31"/>
  <c r="A651" i="31"/>
  <c r="O650" i="31"/>
  <c r="N650" i="31"/>
  <c r="M650" i="31"/>
  <c r="L650" i="31"/>
  <c r="K650" i="31"/>
  <c r="J650" i="31"/>
  <c r="I650" i="31"/>
  <c r="H650" i="31"/>
  <c r="G650" i="31"/>
  <c r="F650" i="31"/>
  <c r="E650" i="31"/>
  <c r="D650" i="31"/>
  <c r="C650" i="31"/>
  <c r="B650" i="31"/>
  <c r="A650" i="31"/>
  <c r="N649" i="31"/>
  <c r="M649" i="31"/>
  <c r="L649" i="31"/>
  <c r="K649" i="31"/>
  <c r="J649" i="31"/>
  <c r="I649" i="31"/>
  <c r="H649" i="31"/>
  <c r="G649" i="31"/>
  <c r="F649" i="31"/>
  <c r="E649" i="31"/>
  <c r="D649" i="31"/>
  <c r="C649" i="31"/>
  <c r="B649" i="31"/>
  <c r="O649" i="31" s="1"/>
  <c r="A649" i="31"/>
  <c r="N648" i="31"/>
  <c r="M648" i="31"/>
  <c r="L648" i="31"/>
  <c r="K648" i="31"/>
  <c r="J648" i="31"/>
  <c r="I648" i="31"/>
  <c r="H648" i="31"/>
  <c r="G648" i="31"/>
  <c r="F648" i="31"/>
  <c r="E648" i="31"/>
  <c r="D648" i="31"/>
  <c r="C648" i="31"/>
  <c r="B648" i="31"/>
  <c r="O648" i="31" s="1"/>
  <c r="A648" i="31"/>
  <c r="O647" i="31"/>
  <c r="N647" i="31"/>
  <c r="M647" i="31"/>
  <c r="L647" i="31"/>
  <c r="K647" i="31"/>
  <c r="J647" i="31"/>
  <c r="I647" i="31"/>
  <c r="H647" i="31"/>
  <c r="G647" i="31"/>
  <c r="F647" i="31"/>
  <c r="E647" i="31"/>
  <c r="D647" i="31"/>
  <c r="C647" i="31"/>
  <c r="B647" i="31"/>
  <c r="A647" i="31"/>
  <c r="O646" i="31"/>
  <c r="N646" i="31"/>
  <c r="M646" i="31"/>
  <c r="L646" i="31"/>
  <c r="K646" i="31"/>
  <c r="J646" i="31"/>
  <c r="I646" i="31"/>
  <c r="H646" i="31"/>
  <c r="G646" i="31"/>
  <c r="F646" i="31"/>
  <c r="E646" i="31"/>
  <c r="D646" i="31"/>
  <c r="C646" i="31"/>
  <c r="B646" i="31"/>
  <c r="A646" i="31"/>
  <c r="N645" i="31"/>
  <c r="M645" i="31"/>
  <c r="L645" i="31"/>
  <c r="K645" i="31"/>
  <c r="J645" i="31"/>
  <c r="I645" i="31"/>
  <c r="H645" i="31"/>
  <c r="G645" i="31"/>
  <c r="F645" i="31"/>
  <c r="E645" i="31"/>
  <c r="D645" i="31"/>
  <c r="C645" i="31"/>
  <c r="B645" i="31"/>
  <c r="O645" i="31" s="1"/>
  <c r="A645" i="31"/>
  <c r="N644" i="31"/>
  <c r="M644" i="31"/>
  <c r="L644" i="31"/>
  <c r="K644" i="31"/>
  <c r="J644" i="31"/>
  <c r="I644" i="31"/>
  <c r="H644" i="31"/>
  <c r="G644" i="31"/>
  <c r="F644" i="31"/>
  <c r="E644" i="31"/>
  <c r="D644" i="31"/>
  <c r="C644" i="31"/>
  <c r="B644" i="31"/>
  <c r="O644" i="31" s="1"/>
  <c r="A644" i="31"/>
  <c r="O643" i="31"/>
  <c r="N643" i="31"/>
  <c r="M643" i="31"/>
  <c r="L643" i="31"/>
  <c r="K643" i="31"/>
  <c r="J643" i="31"/>
  <c r="I643" i="31"/>
  <c r="H643" i="31"/>
  <c r="G643" i="31"/>
  <c r="F643" i="31"/>
  <c r="E643" i="31"/>
  <c r="D643" i="31"/>
  <c r="C643" i="31"/>
  <c r="B643" i="31"/>
  <c r="A643" i="31"/>
  <c r="O642" i="31"/>
  <c r="N642" i="31"/>
  <c r="M642" i="31"/>
  <c r="L642" i="31"/>
  <c r="K642" i="31"/>
  <c r="J642" i="31"/>
  <c r="I642" i="31"/>
  <c r="H642" i="31"/>
  <c r="G642" i="31"/>
  <c r="F642" i="31"/>
  <c r="E642" i="31"/>
  <c r="D642" i="31"/>
  <c r="C642" i="31"/>
  <c r="B642" i="31"/>
  <c r="A642" i="31"/>
  <c r="N641" i="31"/>
  <c r="M641" i="31"/>
  <c r="L641" i="31"/>
  <c r="K641" i="31"/>
  <c r="J641" i="31"/>
  <c r="I641" i="31"/>
  <c r="H641" i="31"/>
  <c r="G641" i="31"/>
  <c r="F641" i="31"/>
  <c r="E641" i="31"/>
  <c r="D641" i="31"/>
  <c r="C641" i="31"/>
  <c r="B641" i="31"/>
  <c r="O641" i="31" s="1"/>
  <c r="A641" i="31"/>
  <c r="N640" i="31"/>
  <c r="M640" i="31"/>
  <c r="L640" i="31"/>
  <c r="K640" i="31"/>
  <c r="J640" i="31"/>
  <c r="I640" i="31"/>
  <c r="H640" i="31"/>
  <c r="G640" i="31"/>
  <c r="F640" i="31"/>
  <c r="E640" i="31"/>
  <c r="D640" i="31"/>
  <c r="C640" i="31"/>
  <c r="B640" i="31"/>
  <c r="O640" i="31" s="1"/>
  <c r="A640" i="31"/>
  <c r="O639" i="31"/>
  <c r="N639" i="31"/>
  <c r="M639" i="31"/>
  <c r="L639" i="31"/>
  <c r="K639" i="31"/>
  <c r="J639" i="31"/>
  <c r="I639" i="31"/>
  <c r="H639" i="31"/>
  <c r="G639" i="31"/>
  <c r="F639" i="31"/>
  <c r="E639" i="31"/>
  <c r="D639" i="31"/>
  <c r="C639" i="31"/>
  <c r="B639" i="31"/>
  <c r="A639" i="31"/>
  <c r="O638" i="31"/>
  <c r="N638" i="31"/>
  <c r="M638" i="31"/>
  <c r="L638" i="31"/>
  <c r="K638" i="31"/>
  <c r="J638" i="31"/>
  <c r="I638" i="31"/>
  <c r="H638" i="31"/>
  <c r="G638" i="31"/>
  <c r="F638" i="31"/>
  <c r="E638" i="31"/>
  <c r="D638" i="31"/>
  <c r="C638" i="31"/>
  <c r="B638" i="31"/>
  <c r="A638" i="31"/>
  <c r="N637" i="31"/>
  <c r="M637" i="31"/>
  <c r="L637" i="31"/>
  <c r="K637" i="31"/>
  <c r="J637" i="31"/>
  <c r="I637" i="31"/>
  <c r="H637" i="31"/>
  <c r="G637" i="31"/>
  <c r="F637" i="31"/>
  <c r="E637" i="31"/>
  <c r="D637" i="31"/>
  <c r="C637" i="31"/>
  <c r="B637" i="31"/>
  <c r="O637" i="31" s="1"/>
  <c r="A637" i="31"/>
  <c r="N636" i="31"/>
  <c r="M636" i="31"/>
  <c r="L636" i="31"/>
  <c r="K636" i="31"/>
  <c r="J636" i="31"/>
  <c r="I636" i="31"/>
  <c r="H636" i="31"/>
  <c r="G636" i="31"/>
  <c r="F636" i="31"/>
  <c r="E636" i="31"/>
  <c r="D636" i="31"/>
  <c r="C636" i="31"/>
  <c r="B636" i="31"/>
  <c r="O636" i="31" s="1"/>
  <c r="A636" i="31"/>
  <c r="O635" i="31"/>
  <c r="N635" i="31"/>
  <c r="M635" i="31"/>
  <c r="L635" i="31"/>
  <c r="K635" i="31"/>
  <c r="J635" i="31"/>
  <c r="I635" i="31"/>
  <c r="H635" i="31"/>
  <c r="G635" i="31"/>
  <c r="F635" i="31"/>
  <c r="E635" i="31"/>
  <c r="D635" i="31"/>
  <c r="C635" i="31"/>
  <c r="B635" i="31"/>
  <c r="A635" i="31"/>
  <c r="O634" i="31"/>
  <c r="N634" i="31"/>
  <c r="M634" i="31"/>
  <c r="L634" i="31"/>
  <c r="K634" i="31"/>
  <c r="J634" i="31"/>
  <c r="I634" i="31"/>
  <c r="H634" i="31"/>
  <c r="G634" i="31"/>
  <c r="F634" i="31"/>
  <c r="E634" i="31"/>
  <c r="D634" i="31"/>
  <c r="C634" i="31"/>
  <c r="B634" i="31"/>
  <c r="A634" i="31"/>
  <c r="N633" i="31"/>
  <c r="M633" i="31"/>
  <c r="L633" i="31"/>
  <c r="K633" i="31"/>
  <c r="J633" i="31"/>
  <c r="I633" i="31"/>
  <c r="H633" i="31"/>
  <c r="G633" i="31"/>
  <c r="F633" i="31"/>
  <c r="E633" i="31"/>
  <c r="D633" i="31"/>
  <c r="C633" i="31"/>
  <c r="B633" i="31"/>
  <c r="O633" i="31" s="1"/>
  <c r="A633" i="31"/>
  <c r="N632" i="31"/>
  <c r="M632" i="31"/>
  <c r="L632" i="31"/>
  <c r="K632" i="31"/>
  <c r="J632" i="31"/>
  <c r="I632" i="31"/>
  <c r="H632" i="31"/>
  <c r="G632" i="31"/>
  <c r="F632" i="31"/>
  <c r="E632" i="31"/>
  <c r="D632" i="31"/>
  <c r="C632" i="31"/>
  <c r="B632" i="31"/>
  <c r="O632" i="31" s="1"/>
  <c r="A632" i="31"/>
  <c r="O631" i="31"/>
  <c r="N631" i="31"/>
  <c r="M631" i="31"/>
  <c r="L631" i="31"/>
  <c r="K631" i="31"/>
  <c r="J631" i="31"/>
  <c r="I631" i="31"/>
  <c r="H631" i="31"/>
  <c r="G631" i="31"/>
  <c r="F631" i="31"/>
  <c r="E631" i="31"/>
  <c r="D631" i="31"/>
  <c r="C631" i="31"/>
  <c r="B631" i="31"/>
  <c r="A631" i="31"/>
  <c r="O630" i="31"/>
  <c r="N630" i="31"/>
  <c r="M630" i="31"/>
  <c r="L630" i="31"/>
  <c r="K630" i="31"/>
  <c r="J630" i="31"/>
  <c r="I630" i="31"/>
  <c r="H630" i="31"/>
  <c r="G630" i="31"/>
  <c r="F630" i="31"/>
  <c r="E630" i="31"/>
  <c r="D630" i="31"/>
  <c r="C630" i="31"/>
  <c r="B630" i="31"/>
  <c r="A630" i="31"/>
  <c r="N629" i="31"/>
  <c r="M629" i="31"/>
  <c r="L629" i="31"/>
  <c r="K629" i="31"/>
  <c r="J629" i="31"/>
  <c r="I629" i="31"/>
  <c r="H629" i="31"/>
  <c r="G629" i="31"/>
  <c r="F629" i="31"/>
  <c r="E629" i="31"/>
  <c r="D629" i="31"/>
  <c r="C629" i="31"/>
  <c r="B629" i="31"/>
  <c r="O629" i="31" s="1"/>
  <c r="A629" i="31"/>
  <c r="N628" i="31"/>
  <c r="M628" i="31"/>
  <c r="L628" i="31"/>
  <c r="K628" i="31"/>
  <c r="J628" i="31"/>
  <c r="I628" i="31"/>
  <c r="H628" i="31"/>
  <c r="G628" i="31"/>
  <c r="F628" i="31"/>
  <c r="E628" i="31"/>
  <c r="D628" i="31"/>
  <c r="C628" i="31"/>
  <c r="B628" i="31"/>
  <c r="O628" i="31" s="1"/>
  <c r="A628" i="31"/>
  <c r="O627" i="31"/>
  <c r="N627" i="31"/>
  <c r="M627" i="31"/>
  <c r="L627" i="31"/>
  <c r="K627" i="31"/>
  <c r="J627" i="31"/>
  <c r="I627" i="31"/>
  <c r="H627" i="31"/>
  <c r="G627" i="31"/>
  <c r="F627" i="31"/>
  <c r="E627" i="31"/>
  <c r="D627" i="31"/>
  <c r="C627" i="31"/>
  <c r="B627" i="31"/>
  <c r="A627" i="31"/>
  <c r="O626" i="31"/>
  <c r="N626" i="31"/>
  <c r="M626" i="31"/>
  <c r="L626" i="31"/>
  <c r="K626" i="31"/>
  <c r="J626" i="31"/>
  <c r="I626" i="31"/>
  <c r="H626" i="31"/>
  <c r="G626" i="31"/>
  <c r="F626" i="31"/>
  <c r="E626" i="31"/>
  <c r="D626" i="31"/>
  <c r="C626" i="31"/>
  <c r="B626" i="31"/>
  <c r="A626" i="31"/>
  <c r="N625" i="31"/>
  <c r="M625" i="31"/>
  <c r="L625" i="31"/>
  <c r="K625" i="31"/>
  <c r="J625" i="31"/>
  <c r="I625" i="31"/>
  <c r="H625" i="31"/>
  <c r="G625" i="31"/>
  <c r="F625" i="31"/>
  <c r="E625" i="31"/>
  <c r="D625" i="31"/>
  <c r="C625" i="31"/>
  <c r="B625" i="31"/>
  <c r="O625" i="31" s="1"/>
  <c r="A625" i="31"/>
  <c r="N624" i="31"/>
  <c r="M624" i="31"/>
  <c r="L624" i="31"/>
  <c r="K624" i="31"/>
  <c r="J624" i="31"/>
  <c r="I624" i="31"/>
  <c r="H624" i="31"/>
  <c r="G624" i="31"/>
  <c r="F624" i="31"/>
  <c r="E624" i="31"/>
  <c r="D624" i="31"/>
  <c r="C624" i="31"/>
  <c r="B624" i="31"/>
  <c r="O624" i="31" s="1"/>
  <c r="A624" i="31"/>
  <c r="O623" i="31"/>
  <c r="N623" i="31"/>
  <c r="M623" i="31"/>
  <c r="L623" i="31"/>
  <c r="K623" i="31"/>
  <c r="J623" i="31"/>
  <c r="I623" i="31"/>
  <c r="H623" i="31"/>
  <c r="G623" i="31"/>
  <c r="F623" i="31"/>
  <c r="E623" i="31"/>
  <c r="D623" i="31"/>
  <c r="C623" i="31"/>
  <c r="B623" i="31"/>
  <c r="A623" i="31"/>
  <c r="O622" i="31"/>
  <c r="N622" i="31"/>
  <c r="M622" i="31"/>
  <c r="L622" i="31"/>
  <c r="K622" i="31"/>
  <c r="J622" i="31"/>
  <c r="I622" i="31"/>
  <c r="H622" i="31"/>
  <c r="G622" i="31"/>
  <c r="F622" i="31"/>
  <c r="E622" i="31"/>
  <c r="D622" i="31"/>
  <c r="C622" i="31"/>
  <c r="B622" i="31"/>
  <c r="A622" i="31"/>
  <c r="N621" i="31"/>
  <c r="M621" i="31"/>
  <c r="L621" i="31"/>
  <c r="K621" i="31"/>
  <c r="J621" i="31"/>
  <c r="I621" i="31"/>
  <c r="H621" i="31"/>
  <c r="G621" i="31"/>
  <c r="F621" i="31"/>
  <c r="E621" i="31"/>
  <c r="D621" i="31"/>
  <c r="C621" i="31"/>
  <c r="B621" i="31"/>
  <c r="O621" i="31" s="1"/>
  <c r="A621" i="31"/>
  <c r="N620" i="31"/>
  <c r="M620" i="31"/>
  <c r="L620" i="31"/>
  <c r="K620" i="31"/>
  <c r="J620" i="31"/>
  <c r="I620" i="31"/>
  <c r="H620" i="31"/>
  <c r="G620" i="31"/>
  <c r="F620" i="31"/>
  <c r="E620" i="31"/>
  <c r="D620" i="31"/>
  <c r="C620" i="31"/>
  <c r="B620" i="31"/>
  <c r="O620" i="31" s="1"/>
  <c r="A620" i="31"/>
  <c r="O619" i="31"/>
  <c r="N619" i="31"/>
  <c r="M619" i="31"/>
  <c r="L619" i="31"/>
  <c r="K619" i="31"/>
  <c r="J619" i="31"/>
  <c r="I619" i="31"/>
  <c r="H619" i="31"/>
  <c r="G619" i="31"/>
  <c r="F619" i="31"/>
  <c r="E619" i="31"/>
  <c r="D619" i="31"/>
  <c r="C619" i="31"/>
  <c r="B619" i="31"/>
  <c r="A619" i="31"/>
  <c r="O618" i="31"/>
  <c r="N618" i="31"/>
  <c r="M618" i="31"/>
  <c r="L618" i="31"/>
  <c r="K618" i="31"/>
  <c r="J618" i="31"/>
  <c r="I618" i="31"/>
  <c r="H618" i="31"/>
  <c r="G618" i="31"/>
  <c r="F618" i="31"/>
  <c r="E618" i="31"/>
  <c r="D618" i="31"/>
  <c r="C618" i="31"/>
  <c r="B618" i="31"/>
  <c r="A618" i="31"/>
  <c r="N617" i="31"/>
  <c r="M617" i="31"/>
  <c r="L617" i="31"/>
  <c r="K617" i="31"/>
  <c r="J617" i="31"/>
  <c r="I617" i="31"/>
  <c r="H617" i="31"/>
  <c r="G617" i="31"/>
  <c r="F617" i="31"/>
  <c r="E617" i="31"/>
  <c r="D617" i="31"/>
  <c r="C617" i="31"/>
  <c r="B617" i="31"/>
  <c r="O617" i="31" s="1"/>
  <c r="A617" i="31"/>
  <c r="N616" i="31"/>
  <c r="M616" i="31"/>
  <c r="L616" i="31"/>
  <c r="K616" i="31"/>
  <c r="J616" i="31"/>
  <c r="I616" i="31"/>
  <c r="H616" i="31"/>
  <c r="G616" i="31"/>
  <c r="F616" i="31"/>
  <c r="E616" i="31"/>
  <c r="D616" i="31"/>
  <c r="C616" i="31"/>
  <c r="B616" i="31"/>
  <c r="O616" i="31" s="1"/>
  <c r="A616" i="31"/>
  <c r="O615" i="31"/>
  <c r="N615" i="31"/>
  <c r="M615" i="31"/>
  <c r="L615" i="31"/>
  <c r="K615" i="31"/>
  <c r="J615" i="31"/>
  <c r="I615" i="31"/>
  <c r="H615" i="31"/>
  <c r="G615" i="31"/>
  <c r="F615" i="31"/>
  <c r="E615" i="31"/>
  <c r="D615" i="31"/>
  <c r="C615" i="31"/>
  <c r="B615" i="31"/>
  <c r="A615" i="31"/>
  <c r="O614" i="31"/>
  <c r="N614" i="31"/>
  <c r="M614" i="31"/>
  <c r="L614" i="31"/>
  <c r="K614" i="31"/>
  <c r="J614" i="31"/>
  <c r="I614" i="31"/>
  <c r="H614" i="31"/>
  <c r="G614" i="31"/>
  <c r="F614" i="31"/>
  <c r="E614" i="31"/>
  <c r="D614" i="31"/>
  <c r="C614" i="31"/>
  <c r="B614" i="31"/>
  <c r="A614" i="31"/>
  <c r="N613" i="31"/>
  <c r="M613" i="31"/>
  <c r="L613" i="31"/>
  <c r="K613" i="31"/>
  <c r="J613" i="31"/>
  <c r="I613" i="31"/>
  <c r="H613" i="31"/>
  <c r="G613" i="31"/>
  <c r="F613" i="31"/>
  <c r="E613" i="31"/>
  <c r="D613" i="31"/>
  <c r="C613" i="31"/>
  <c r="B613" i="31"/>
  <c r="O613" i="31" s="1"/>
  <c r="A613" i="31"/>
  <c r="N612" i="31"/>
  <c r="M612" i="31"/>
  <c r="L612" i="31"/>
  <c r="K612" i="31"/>
  <c r="J612" i="31"/>
  <c r="I612" i="31"/>
  <c r="H612" i="31"/>
  <c r="G612" i="31"/>
  <c r="F612" i="31"/>
  <c r="E612" i="31"/>
  <c r="D612" i="31"/>
  <c r="C612" i="31"/>
  <c r="B612" i="31"/>
  <c r="O612" i="31" s="1"/>
  <c r="A612" i="31"/>
  <c r="O611" i="31"/>
  <c r="N611" i="31"/>
  <c r="M611" i="31"/>
  <c r="L611" i="31"/>
  <c r="K611" i="31"/>
  <c r="J611" i="31"/>
  <c r="I611" i="31"/>
  <c r="H611" i="31"/>
  <c r="G611" i="31"/>
  <c r="F611" i="31"/>
  <c r="E611" i="31"/>
  <c r="D611" i="31"/>
  <c r="C611" i="31"/>
  <c r="B611" i="31"/>
  <c r="A611" i="31"/>
  <c r="O610" i="31"/>
  <c r="N610" i="31"/>
  <c r="M610" i="31"/>
  <c r="L610" i="31"/>
  <c r="K610" i="31"/>
  <c r="J610" i="31"/>
  <c r="I610" i="31"/>
  <c r="H610" i="31"/>
  <c r="G610" i="31"/>
  <c r="F610" i="31"/>
  <c r="E610" i="31"/>
  <c r="D610" i="31"/>
  <c r="C610" i="31"/>
  <c r="B610" i="31"/>
  <c r="A610" i="31"/>
  <c r="N609" i="31"/>
  <c r="M609" i="31"/>
  <c r="L609" i="31"/>
  <c r="K609" i="31"/>
  <c r="J609" i="31"/>
  <c r="I609" i="31"/>
  <c r="H609" i="31"/>
  <c r="G609" i="31"/>
  <c r="F609" i="31"/>
  <c r="E609" i="31"/>
  <c r="D609" i="31"/>
  <c r="C609" i="31"/>
  <c r="B609" i="31"/>
  <c r="O609" i="31" s="1"/>
  <c r="A609" i="31"/>
  <c r="N608" i="31"/>
  <c r="M608" i="31"/>
  <c r="L608" i="31"/>
  <c r="K608" i="31"/>
  <c r="J608" i="31"/>
  <c r="I608" i="31"/>
  <c r="H608" i="31"/>
  <c r="G608" i="31"/>
  <c r="F608" i="31"/>
  <c r="E608" i="31"/>
  <c r="D608" i="31"/>
  <c r="C608" i="31"/>
  <c r="B608" i="31"/>
  <c r="O608" i="31" s="1"/>
  <c r="A608" i="31"/>
  <c r="O607" i="31"/>
  <c r="N607" i="31"/>
  <c r="M607" i="31"/>
  <c r="L607" i="31"/>
  <c r="K607" i="31"/>
  <c r="J607" i="31"/>
  <c r="I607" i="31"/>
  <c r="H607" i="31"/>
  <c r="G607" i="31"/>
  <c r="F607" i="31"/>
  <c r="E607" i="31"/>
  <c r="D607" i="31"/>
  <c r="C607" i="31"/>
  <c r="B607" i="31"/>
  <c r="A607" i="31"/>
  <c r="O606" i="31"/>
  <c r="N606" i="31"/>
  <c r="M606" i="31"/>
  <c r="L606" i="31"/>
  <c r="K606" i="31"/>
  <c r="J606" i="31"/>
  <c r="I606" i="31"/>
  <c r="H606" i="31"/>
  <c r="G606" i="31"/>
  <c r="F606" i="31"/>
  <c r="E606" i="31"/>
  <c r="D606" i="31"/>
  <c r="C606" i="31"/>
  <c r="B606" i="31"/>
  <c r="A606" i="31"/>
  <c r="N605" i="31"/>
  <c r="M605" i="31"/>
  <c r="L605" i="31"/>
  <c r="K605" i="31"/>
  <c r="J605" i="31"/>
  <c r="I605" i="31"/>
  <c r="H605" i="31"/>
  <c r="G605" i="31"/>
  <c r="F605" i="31"/>
  <c r="E605" i="31"/>
  <c r="D605" i="31"/>
  <c r="C605" i="31"/>
  <c r="B605" i="31"/>
  <c r="O605" i="31" s="1"/>
  <c r="A605" i="31"/>
  <c r="N604" i="31"/>
  <c r="M604" i="31"/>
  <c r="L604" i="31"/>
  <c r="K604" i="31"/>
  <c r="J604" i="31"/>
  <c r="I604" i="31"/>
  <c r="H604" i="31"/>
  <c r="G604" i="31"/>
  <c r="F604" i="31"/>
  <c r="E604" i="31"/>
  <c r="D604" i="31"/>
  <c r="C604" i="31"/>
  <c r="B604" i="31"/>
  <c r="O604" i="31" s="1"/>
  <c r="A604" i="31"/>
  <c r="O603" i="31"/>
  <c r="N603" i="31"/>
  <c r="M603" i="31"/>
  <c r="L603" i="31"/>
  <c r="K603" i="31"/>
  <c r="J603" i="31"/>
  <c r="I603" i="31"/>
  <c r="H603" i="31"/>
  <c r="G603" i="31"/>
  <c r="F603" i="31"/>
  <c r="E603" i="31"/>
  <c r="D603" i="31"/>
  <c r="C603" i="31"/>
  <c r="B603" i="31"/>
  <c r="A603" i="31"/>
  <c r="O602" i="31"/>
  <c r="N602" i="31"/>
  <c r="M602" i="31"/>
  <c r="L602" i="31"/>
  <c r="K602" i="31"/>
  <c r="J602" i="31"/>
  <c r="I602" i="31"/>
  <c r="H602" i="31"/>
  <c r="G602" i="31"/>
  <c r="F602" i="31"/>
  <c r="E602" i="31"/>
  <c r="D602" i="31"/>
  <c r="C602" i="31"/>
  <c r="B602" i="31"/>
  <c r="A602" i="31"/>
  <c r="N601" i="31"/>
  <c r="M601" i="31"/>
  <c r="L601" i="31"/>
  <c r="K601" i="31"/>
  <c r="J601" i="31"/>
  <c r="I601" i="31"/>
  <c r="H601" i="31"/>
  <c r="G601" i="31"/>
  <c r="F601" i="31"/>
  <c r="E601" i="31"/>
  <c r="D601" i="31"/>
  <c r="C601" i="31"/>
  <c r="B601" i="31"/>
  <c r="O601" i="31" s="1"/>
  <c r="A601" i="31"/>
  <c r="N600" i="31"/>
  <c r="M600" i="31"/>
  <c r="L600" i="31"/>
  <c r="K600" i="31"/>
  <c r="J600" i="31"/>
  <c r="I600" i="31"/>
  <c r="H600" i="31"/>
  <c r="G600" i="31"/>
  <c r="F600" i="31"/>
  <c r="E600" i="31"/>
  <c r="D600" i="31"/>
  <c r="C600" i="31"/>
  <c r="B600" i="31"/>
  <c r="O600" i="31" s="1"/>
  <c r="A600" i="31"/>
  <c r="O599" i="31"/>
  <c r="N599" i="31"/>
  <c r="M599" i="31"/>
  <c r="L599" i="31"/>
  <c r="K599" i="31"/>
  <c r="J599" i="31"/>
  <c r="I599" i="31"/>
  <c r="H599" i="31"/>
  <c r="G599" i="31"/>
  <c r="F599" i="31"/>
  <c r="E599" i="31"/>
  <c r="D599" i="31"/>
  <c r="C599" i="31"/>
  <c r="B599" i="31"/>
  <c r="A599" i="31"/>
  <c r="O598" i="31"/>
  <c r="N598" i="31"/>
  <c r="M598" i="31"/>
  <c r="L598" i="31"/>
  <c r="K598" i="31"/>
  <c r="J598" i="31"/>
  <c r="I598" i="31"/>
  <c r="H598" i="31"/>
  <c r="G598" i="31"/>
  <c r="F598" i="31"/>
  <c r="E598" i="31"/>
  <c r="D598" i="31"/>
  <c r="C598" i="31"/>
  <c r="B598" i="31"/>
  <c r="A598" i="31"/>
  <c r="N597" i="31"/>
  <c r="M597" i="31"/>
  <c r="L597" i="31"/>
  <c r="K597" i="31"/>
  <c r="J597" i="31"/>
  <c r="I597" i="31"/>
  <c r="H597" i="31"/>
  <c r="G597" i="31"/>
  <c r="F597" i="31"/>
  <c r="E597" i="31"/>
  <c r="D597" i="31"/>
  <c r="C597" i="31"/>
  <c r="B597" i="31"/>
  <c r="O597" i="31" s="1"/>
  <c r="A597" i="31"/>
  <c r="N596" i="31"/>
  <c r="M596" i="31"/>
  <c r="L596" i="31"/>
  <c r="K596" i="31"/>
  <c r="J596" i="31"/>
  <c r="I596" i="31"/>
  <c r="H596" i="31"/>
  <c r="G596" i="31"/>
  <c r="F596" i="31"/>
  <c r="E596" i="31"/>
  <c r="D596" i="31"/>
  <c r="C596" i="31"/>
  <c r="B596" i="31"/>
  <c r="O596" i="31" s="1"/>
  <c r="A596" i="31"/>
  <c r="O595" i="31"/>
  <c r="N595" i="31"/>
  <c r="M595" i="31"/>
  <c r="L595" i="31"/>
  <c r="K595" i="31"/>
  <c r="J595" i="31"/>
  <c r="I595" i="31"/>
  <c r="H595" i="31"/>
  <c r="G595" i="31"/>
  <c r="F595" i="31"/>
  <c r="E595" i="31"/>
  <c r="D595" i="31"/>
  <c r="C595" i="31"/>
  <c r="B595" i="31"/>
  <c r="A595" i="31"/>
  <c r="O594" i="31"/>
  <c r="N594" i="31"/>
  <c r="M594" i="31"/>
  <c r="L594" i="31"/>
  <c r="K594" i="31"/>
  <c r="J594" i="31"/>
  <c r="I594" i="31"/>
  <c r="H594" i="31"/>
  <c r="G594" i="31"/>
  <c r="F594" i="31"/>
  <c r="E594" i="31"/>
  <c r="D594" i="31"/>
  <c r="C594" i="31"/>
  <c r="B594" i="31"/>
  <c r="A594" i="31"/>
  <c r="N593" i="31"/>
  <c r="M593" i="31"/>
  <c r="L593" i="31"/>
  <c r="K593" i="31"/>
  <c r="J593" i="31"/>
  <c r="I593" i="31"/>
  <c r="H593" i="31"/>
  <c r="G593" i="31"/>
  <c r="F593" i="31"/>
  <c r="E593" i="31"/>
  <c r="D593" i="31"/>
  <c r="C593" i="31"/>
  <c r="B593" i="31"/>
  <c r="O593" i="31" s="1"/>
  <c r="A593" i="31"/>
  <c r="N592" i="31"/>
  <c r="M592" i="31"/>
  <c r="L592" i="31"/>
  <c r="K592" i="31"/>
  <c r="J592" i="31"/>
  <c r="I592" i="31"/>
  <c r="H592" i="31"/>
  <c r="G592" i="31"/>
  <c r="F592" i="31"/>
  <c r="E592" i="31"/>
  <c r="D592" i="31"/>
  <c r="C592" i="31"/>
  <c r="B592" i="31"/>
  <c r="O592" i="31" s="1"/>
  <c r="A592" i="31"/>
  <c r="O591" i="31"/>
  <c r="N591" i="31"/>
  <c r="M591" i="31"/>
  <c r="L591" i="31"/>
  <c r="K591" i="31"/>
  <c r="J591" i="31"/>
  <c r="I591" i="31"/>
  <c r="H591" i="31"/>
  <c r="G591" i="31"/>
  <c r="F591" i="31"/>
  <c r="E591" i="31"/>
  <c r="D591" i="31"/>
  <c r="C591" i="31"/>
  <c r="B591" i="31"/>
  <c r="A591" i="31"/>
  <c r="O590" i="31"/>
  <c r="N590" i="31"/>
  <c r="M590" i="31"/>
  <c r="L590" i="31"/>
  <c r="K590" i="31"/>
  <c r="J590" i="31"/>
  <c r="I590" i="31"/>
  <c r="H590" i="31"/>
  <c r="G590" i="31"/>
  <c r="F590" i="31"/>
  <c r="E590" i="31"/>
  <c r="D590" i="31"/>
  <c r="C590" i="31"/>
  <c r="B590" i="31"/>
  <c r="A590" i="31"/>
  <c r="N589" i="31"/>
  <c r="M589" i="31"/>
  <c r="L589" i="31"/>
  <c r="K589" i="31"/>
  <c r="J589" i="31"/>
  <c r="I589" i="31"/>
  <c r="H589" i="31"/>
  <c r="G589" i="31"/>
  <c r="F589" i="31"/>
  <c r="E589" i="31"/>
  <c r="D589" i="31"/>
  <c r="C589" i="31"/>
  <c r="B589" i="31"/>
  <c r="O589" i="31" s="1"/>
  <c r="A589" i="31"/>
  <c r="N588" i="31"/>
  <c r="M588" i="31"/>
  <c r="L588" i="31"/>
  <c r="K588" i="31"/>
  <c r="J588" i="31"/>
  <c r="I588" i="31"/>
  <c r="H588" i="31"/>
  <c r="G588" i="31"/>
  <c r="F588" i="31"/>
  <c r="E588" i="31"/>
  <c r="D588" i="31"/>
  <c r="C588" i="31"/>
  <c r="B588" i="31"/>
  <c r="O588" i="31" s="1"/>
  <c r="A588" i="31"/>
  <c r="O587" i="31"/>
  <c r="N587" i="31"/>
  <c r="M587" i="31"/>
  <c r="L587" i="31"/>
  <c r="K587" i="31"/>
  <c r="J587" i="31"/>
  <c r="I587" i="31"/>
  <c r="H587" i="31"/>
  <c r="G587" i="31"/>
  <c r="F587" i="31"/>
  <c r="E587" i="31"/>
  <c r="D587" i="31"/>
  <c r="C587" i="31"/>
  <c r="B587" i="31"/>
  <c r="A587" i="31"/>
  <c r="O586" i="31"/>
  <c r="N586" i="31"/>
  <c r="M586" i="31"/>
  <c r="L586" i="31"/>
  <c r="K586" i="31"/>
  <c r="J586" i="31"/>
  <c r="I586" i="31"/>
  <c r="H586" i="31"/>
  <c r="G586" i="31"/>
  <c r="F586" i="31"/>
  <c r="E586" i="31"/>
  <c r="D586" i="31"/>
  <c r="C586" i="31"/>
  <c r="B586" i="31"/>
  <c r="A586" i="31"/>
  <c r="N585" i="31"/>
  <c r="M585" i="31"/>
  <c r="L585" i="31"/>
  <c r="K585" i="31"/>
  <c r="J585" i="31"/>
  <c r="I585" i="31"/>
  <c r="H585" i="31"/>
  <c r="G585" i="31"/>
  <c r="F585" i="31"/>
  <c r="E585" i="31"/>
  <c r="D585" i="31"/>
  <c r="C585" i="31"/>
  <c r="B585" i="31"/>
  <c r="O585" i="31" s="1"/>
  <c r="A585" i="31"/>
  <c r="N584" i="31"/>
  <c r="M584" i="31"/>
  <c r="L584" i="31"/>
  <c r="K584" i="31"/>
  <c r="J584" i="31"/>
  <c r="I584" i="31"/>
  <c r="H584" i="31"/>
  <c r="G584" i="31"/>
  <c r="F584" i="31"/>
  <c r="E584" i="31"/>
  <c r="D584" i="31"/>
  <c r="C584" i="31"/>
  <c r="B584" i="31"/>
  <c r="O584" i="31" s="1"/>
  <c r="A584" i="31"/>
  <c r="O583" i="31"/>
  <c r="N583" i="31"/>
  <c r="M583" i="31"/>
  <c r="L583" i="31"/>
  <c r="K583" i="31"/>
  <c r="J583" i="31"/>
  <c r="I583" i="31"/>
  <c r="H583" i="31"/>
  <c r="G583" i="31"/>
  <c r="F583" i="31"/>
  <c r="E583" i="31"/>
  <c r="D583" i="31"/>
  <c r="C583" i="31"/>
  <c r="B583" i="31"/>
  <c r="A583" i="31"/>
  <c r="O582" i="31"/>
  <c r="N582" i="31"/>
  <c r="M582" i="31"/>
  <c r="L582" i="31"/>
  <c r="K582" i="31"/>
  <c r="J582" i="31"/>
  <c r="I582" i="31"/>
  <c r="H582" i="31"/>
  <c r="G582" i="31"/>
  <c r="F582" i="31"/>
  <c r="E582" i="31"/>
  <c r="D582" i="31"/>
  <c r="C582" i="31"/>
  <c r="B582" i="31"/>
  <c r="A582" i="31"/>
  <c r="N581" i="31"/>
  <c r="M581" i="31"/>
  <c r="L581" i="31"/>
  <c r="K581" i="31"/>
  <c r="J581" i="31"/>
  <c r="I581" i="31"/>
  <c r="H581" i="31"/>
  <c r="G581" i="31"/>
  <c r="F581" i="31"/>
  <c r="E581" i="31"/>
  <c r="D581" i="31"/>
  <c r="C581" i="31"/>
  <c r="B581" i="31"/>
  <c r="O581" i="31" s="1"/>
  <c r="A581" i="31"/>
  <c r="N580" i="31"/>
  <c r="M580" i="31"/>
  <c r="L580" i="31"/>
  <c r="K580" i="31"/>
  <c r="J580" i="31"/>
  <c r="I580" i="31"/>
  <c r="H580" i="31"/>
  <c r="G580" i="31"/>
  <c r="F580" i="31"/>
  <c r="E580" i="31"/>
  <c r="D580" i="31"/>
  <c r="C580" i="31"/>
  <c r="B580" i="31"/>
  <c r="O580" i="31" s="1"/>
  <c r="A580" i="31"/>
  <c r="O579" i="31"/>
  <c r="N579" i="31"/>
  <c r="M579" i="31"/>
  <c r="L579" i="31"/>
  <c r="K579" i="31"/>
  <c r="J579" i="31"/>
  <c r="I579" i="31"/>
  <c r="H579" i="31"/>
  <c r="G579" i="31"/>
  <c r="F579" i="31"/>
  <c r="E579" i="31"/>
  <c r="D579" i="31"/>
  <c r="C579" i="31"/>
  <c r="B579" i="31"/>
  <c r="A579" i="31"/>
  <c r="O578" i="31"/>
  <c r="N578" i="31"/>
  <c r="M578" i="31"/>
  <c r="L578" i="31"/>
  <c r="K578" i="31"/>
  <c r="J578" i="31"/>
  <c r="I578" i="31"/>
  <c r="H578" i="31"/>
  <c r="G578" i="31"/>
  <c r="F578" i="31"/>
  <c r="E578" i="31"/>
  <c r="D578" i="31"/>
  <c r="C578" i="31"/>
  <c r="B578" i="31"/>
  <c r="A578" i="31"/>
  <c r="N577" i="31"/>
  <c r="M577" i="31"/>
  <c r="L577" i="31"/>
  <c r="K577" i="31"/>
  <c r="J577" i="31"/>
  <c r="I577" i="31"/>
  <c r="H577" i="31"/>
  <c r="G577" i="31"/>
  <c r="F577" i="31"/>
  <c r="E577" i="31"/>
  <c r="D577" i="31"/>
  <c r="C577" i="31"/>
  <c r="B577" i="31"/>
  <c r="O577" i="31" s="1"/>
  <c r="A577" i="31"/>
  <c r="N576" i="31"/>
  <c r="M576" i="31"/>
  <c r="L576" i="31"/>
  <c r="K576" i="31"/>
  <c r="J576" i="31"/>
  <c r="I576" i="31"/>
  <c r="H576" i="31"/>
  <c r="G576" i="31"/>
  <c r="F576" i="31"/>
  <c r="E576" i="31"/>
  <c r="D576" i="31"/>
  <c r="C576" i="31"/>
  <c r="B576" i="31"/>
  <c r="O576" i="31" s="1"/>
  <c r="A576" i="31"/>
  <c r="O575" i="31"/>
  <c r="N575" i="31"/>
  <c r="M575" i="31"/>
  <c r="L575" i="31"/>
  <c r="K575" i="31"/>
  <c r="J575" i="31"/>
  <c r="I575" i="31"/>
  <c r="H575" i="31"/>
  <c r="G575" i="31"/>
  <c r="F575" i="31"/>
  <c r="E575" i="31"/>
  <c r="D575" i="31"/>
  <c r="C575" i="31"/>
  <c r="B575" i="31"/>
  <c r="A575" i="31"/>
  <c r="O574" i="31"/>
  <c r="N574" i="31"/>
  <c r="M574" i="31"/>
  <c r="L574" i="31"/>
  <c r="K574" i="31"/>
  <c r="J574" i="31"/>
  <c r="I574" i="31"/>
  <c r="H574" i="31"/>
  <c r="G574" i="31"/>
  <c r="F574" i="31"/>
  <c r="E574" i="31"/>
  <c r="D574" i="31"/>
  <c r="C574" i="31"/>
  <c r="B574" i="31"/>
  <c r="A574" i="31"/>
  <c r="N573" i="31"/>
  <c r="M573" i="31"/>
  <c r="L573" i="31"/>
  <c r="K573" i="31"/>
  <c r="J573" i="31"/>
  <c r="I573" i="31"/>
  <c r="H573" i="31"/>
  <c r="G573" i="31"/>
  <c r="F573" i="31"/>
  <c r="E573" i="31"/>
  <c r="D573" i="31"/>
  <c r="C573" i="31"/>
  <c r="B573" i="31"/>
  <c r="O573" i="31" s="1"/>
  <c r="A573" i="31"/>
  <c r="N572" i="31"/>
  <c r="M572" i="31"/>
  <c r="L572" i="31"/>
  <c r="K572" i="31"/>
  <c r="J572" i="31"/>
  <c r="I572" i="31"/>
  <c r="H572" i="31"/>
  <c r="G572" i="31"/>
  <c r="F572" i="31"/>
  <c r="E572" i="31"/>
  <c r="D572" i="31"/>
  <c r="C572" i="31"/>
  <c r="B572" i="31"/>
  <c r="O572" i="31" s="1"/>
  <c r="A572" i="31"/>
  <c r="O571" i="31"/>
  <c r="N571" i="31"/>
  <c r="M571" i="31"/>
  <c r="L571" i="31"/>
  <c r="K571" i="31"/>
  <c r="J571" i="31"/>
  <c r="I571" i="31"/>
  <c r="H571" i="31"/>
  <c r="G571" i="31"/>
  <c r="F571" i="31"/>
  <c r="E571" i="31"/>
  <c r="D571" i="31"/>
  <c r="C571" i="31"/>
  <c r="B571" i="31"/>
  <c r="A571" i="31"/>
  <c r="O570" i="31"/>
  <c r="N570" i="31"/>
  <c r="M570" i="31"/>
  <c r="L570" i="31"/>
  <c r="K570" i="31"/>
  <c r="J570" i="31"/>
  <c r="I570" i="31"/>
  <c r="H570" i="31"/>
  <c r="G570" i="31"/>
  <c r="F570" i="31"/>
  <c r="E570" i="31"/>
  <c r="D570" i="31"/>
  <c r="C570" i="31"/>
  <c r="B570" i="31"/>
  <c r="A570" i="31"/>
  <c r="N569" i="31"/>
  <c r="M569" i="31"/>
  <c r="L569" i="31"/>
  <c r="K569" i="31"/>
  <c r="J569" i="31"/>
  <c r="I569" i="31"/>
  <c r="H569" i="31"/>
  <c r="G569" i="31"/>
  <c r="F569" i="31"/>
  <c r="E569" i="31"/>
  <c r="D569" i="31"/>
  <c r="C569" i="31"/>
  <c r="B569" i="31"/>
  <c r="O569" i="31" s="1"/>
  <c r="A569" i="31"/>
  <c r="N568" i="31"/>
  <c r="M568" i="31"/>
  <c r="L568" i="31"/>
  <c r="K568" i="31"/>
  <c r="J568" i="31"/>
  <c r="I568" i="31"/>
  <c r="H568" i="31"/>
  <c r="G568" i="31"/>
  <c r="F568" i="31"/>
  <c r="E568" i="31"/>
  <c r="D568" i="31"/>
  <c r="C568" i="31"/>
  <c r="B568" i="31"/>
  <c r="O568" i="31" s="1"/>
  <c r="A568" i="31"/>
  <c r="O567" i="31"/>
  <c r="N567" i="31"/>
  <c r="M567" i="31"/>
  <c r="L567" i="31"/>
  <c r="K567" i="31"/>
  <c r="J567" i="31"/>
  <c r="I567" i="31"/>
  <c r="H567" i="31"/>
  <c r="G567" i="31"/>
  <c r="F567" i="31"/>
  <c r="E567" i="31"/>
  <c r="D567" i="31"/>
  <c r="C567" i="31"/>
  <c r="B567" i="31"/>
  <c r="A567" i="31"/>
  <c r="O566" i="31"/>
  <c r="N566" i="31"/>
  <c r="M566" i="31"/>
  <c r="L566" i="31"/>
  <c r="K566" i="31"/>
  <c r="J566" i="31"/>
  <c r="I566" i="31"/>
  <c r="H566" i="31"/>
  <c r="G566" i="31"/>
  <c r="F566" i="31"/>
  <c r="E566" i="31"/>
  <c r="D566" i="31"/>
  <c r="C566" i="31"/>
  <c r="B566" i="31"/>
  <c r="A566" i="31"/>
  <c r="N565" i="31"/>
  <c r="M565" i="31"/>
  <c r="L565" i="31"/>
  <c r="K565" i="31"/>
  <c r="J565" i="31"/>
  <c r="I565" i="31"/>
  <c r="H565" i="31"/>
  <c r="G565" i="31"/>
  <c r="F565" i="31"/>
  <c r="E565" i="31"/>
  <c r="D565" i="31"/>
  <c r="C565" i="31"/>
  <c r="B565" i="31"/>
  <c r="O565" i="31" s="1"/>
  <c r="A565" i="31"/>
  <c r="N564" i="31"/>
  <c r="M564" i="31"/>
  <c r="L564" i="31"/>
  <c r="K564" i="31"/>
  <c r="J564" i="31"/>
  <c r="I564" i="31"/>
  <c r="H564" i="31"/>
  <c r="G564" i="31"/>
  <c r="F564" i="31"/>
  <c r="E564" i="31"/>
  <c r="D564" i="31"/>
  <c r="C564" i="31"/>
  <c r="B564" i="31"/>
  <c r="O564" i="31" s="1"/>
  <c r="A564" i="31"/>
  <c r="O563" i="31"/>
  <c r="N563" i="31"/>
  <c r="M563" i="31"/>
  <c r="L563" i="31"/>
  <c r="K563" i="31"/>
  <c r="J563" i="31"/>
  <c r="I563" i="31"/>
  <c r="H563" i="31"/>
  <c r="G563" i="31"/>
  <c r="F563" i="31"/>
  <c r="E563" i="31"/>
  <c r="D563" i="31"/>
  <c r="C563" i="31"/>
  <c r="B563" i="31"/>
  <c r="A563" i="31"/>
  <c r="O562" i="31"/>
  <c r="N562" i="31"/>
  <c r="M562" i="31"/>
  <c r="L562" i="31"/>
  <c r="K562" i="31"/>
  <c r="J562" i="31"/>
  <c r="I562" i="31"/>
  <c r="H562" i="31"/>
  <c r="G562" i="31"/>
  <c r="F562" i="31"/>
  <c r="E562" i="31"/>
  <c r="D562" i="31"/>
  <c r="C562" i="31"/>
  <c r="B562" i="31"/>
  <c r="A562" i="31"/>
  <c r="N561" i="31"/>
  <c r="M561" i="31"/>
  <c r="L561" i="31"/>
  <c r="K561" i="31"/>
  <c r="J561" i="31"/>
  <c r="I561" i="31"/>
  <c r="H561" i="31"/>
  <c r="G561" i="31"/>
  <c r="F561" i="31"/>
  <c r="E561" i="31"/>
  <c r="D561" i="31"/>
  <c r="C561" i="31"/>
  <c r="B561" i="31"/>
  <c r="O561" i="31" s="1"/>
  <c r="A561" i="31"/>
  <c r="N560" i="31"/>
  <c r="M560" i="31"/>
  <c r="L560" i="31"/>
  <c r="K560" i="31"/>
  <c r="J560" i="31"/>
  <c r="I560" i="31"/>
  <c r="H560" i="31"/>
  <c r="G560" i="31"/>
  <c r="F560" i="31"/>
  <c r="E560" i="31"/>
  <c r="D560" i="31"/>
  <c r="C560" i="31"/>
  <c r="B560" i="31"/>
  <c r="O560" i="31" s="1"/>
  <c r="A560" i="31"/>
  <c r="O559" i="31"/>
  <c r="N559" i="31"/>
  <c r="M559" i="31"/>
  <c r="L559" i="31"/>
  <c r="K559" i="31"/>
  <c r="J559" i="31"/>
  <c r="I559" i="31"/>
  <c r="H559" i="31"/>
  <c r="G559" i="31"/>
  <c r="F559" i="31"/>
  <c r="E559" i="31"/>
  <c r="D559" i="31"/>
  <c r="C559" i="31"/>
  <c r="B559" i="31"/>
  <c r="A559" i="31"/>
  <c r="O558" i="31"/>
  <c r="N558" i="31"/>
  <c r="M558" i="31"/>
  <c r="L558" i="31"/>
  <c r="K558" i="31"/>
  <c r="J558" i="31"/>
  <c r="I558" i="31"/>
  <c r="H558" i="31"/>
  <c r="G558" i="31"/>
  <c r="F558" i="31"/>
  <c r="E558" i="31"/>
  <c r="D558" i="31"/>
  <c r="C558" i="31"/>
  <c r="B558" i="31"/>
  <c r="A558" i="31"/>
  <c r="N557" i="31"/>
  <c r="M557" i="31"/>
  <c r="L557" i="31"/>
  <c r="K557" i="31"/>
  <c r="J557" i="31"/>
  <c r="I557" i="31"/>
  <c r="H557" i="31"/>
  <c r="G557" i="31"/>
  <c r="F557" i="31"/>
  <c r="E557" i="31"/>
  <c r="D557" i="31"/>
  <c r="C557" i="31"/>
  <c r="B557" i="31"/>
  <c r="O557" i="31" s="1"/>
  <c r="A557" i="31"/>
  <c r="N556" i="31"/>
  <c r="M556" i="31"/>
  <c r="L556" i="31"/>
  <c r="K556" i="31"/>
  <c r="J556" i="31"/>
  <c r="I556" i="31"/>
  <c r="H556" i="31"/>
  <c r="G556" i="31"/>
  <c r="F556" i="31"/>
  <c r="E556" i="31"/>
  <c r="D556" i="31"/>
  <c r="C556" i="31"/>
  <c r="B556" i="31"/>
  <c r="O556" i="31" s="1"/>
  <c r="A556" i="31"/>
  <c r="O555" i="31"/>
  <c r="N555" i="31"/>
  <c r="M555" i="31"/>
  <c r="L555" i="31"/>
  <c r="K555" i="31"/>
  <c r="J555" i="31"/>
  <c r="I555" i="31"/>
  <c r="H555" i="31"/>
  <c r="G555" i="31"/>
  <c r="F555" i="31"/>
  <c r="E555" i="31"/>
  <c r="D555" i="31"/>
  <c r="C555" i="31"/>
  <c r="B555" i="31"/>
  <c r="A555" i="31"/>
  <c r="O554" i="31"/>
  <c r="N554" i="31"/>
  <c r="M554" i="31"/>
  <c r="L554" i="31"/>
  <c r="K554" i="31"/>
  <c r="J554" i="31"/>
  <c r="I554" i="31"/>
  <c r="H554" i="31"/>
  <c r="G554" i="31"/>
  <c r="F554" i="31"/>
  <c r="E554" i="31"/>
  <c r="D554" i="31"/>
  <c r="C554" i="31"/>
  <c r="B554" i="31"/>
  <c r="A554" i="31"/>
  <c r="N553" i="31"/>
  <c r="M553" i="31"/>
  <c r="L553" i="31"/>
  <c r="K553" i="31"/>
  <c r="J553" i="31"/>
  <c r="I553" i="31"/>
  <c r="H553" i="31"/>
  <c r="G553" i="31"/>
  <c r="F553" i="31"/>
  <c r="E553" i="31"/>
  <c r="D553" i="31"/>
  <c r="C553" i="31"/>
  <c r="B553" i="31"/>
  <c r="O553" i="31" s="1"/>
  <c r="A553" i="31"/>
  <c r="N552" i="31"/>
  <c r="M552" i="31"/>
  <c r="L552" i="31"/>
  <c r="K552" i="31"/>
  <c r="J552" i="31"/>
  <c r="I552" i="31"/>
  <c r="H552" i="31"/>
  <c r="G552" i="31"/>
  <c r="F552" i="31"/>
  <c r="E552" i="31"/>
  <c r="D552" i="31"/>
  <c r="C552" i="31"/>
  <c r="B552" i="31"/>
  <c r="O552" i="31" s="1"/>
  <c r="A552" i="31"/>
  <c r="O551" i="31"/>
  <c r="N551" i="31"/>
  <c r="M551" i="31"/>
  <c r="L551" i="31"/>
  <c r="K551" i="31"/>
  <c r="J551" i="31"/>
  <c r="I551" i="31"/>
  <c r="H551" i="31"/>
  <c r="G551" i="31"/>
  <c r="F551" i="31"/>
  <c r="E551" i="31"/>
  <c r="D551" i="31"/>
  <c r="C551" i="31"/>
  <c r="B551" i="31"/>
  <c r="A551" i="31"/>
  <c r="O550" i="31"/>
  <c r="N550" i="31"/>
  <c r="M550" i="31"/>
  <c r="L550" i="31"/>
  <c r="K550" i="31"/>
  <c r="J550" i="31"/>
  <c r="I550" i="31"/>
  <c r="H550" i="31"/>
  <c r="G550" i="31"/>
  <c r="F550" i="31"/>
  <c r="E550" i="31"/>
  <c r="D550" i="31"/>
  <c r="C550" i="31"/>
  <c r="B550" i="31"/>
  <c r="A550" i="31"/>
  <c r="N549" i="31"/>
  <c r="M549" i="31"/>
  <c r="L549" i="31"/>
  <c r="K549" i="31"/>
  <c r="J549" i="31"/>
  <c r="I549" i="31"/>
  <c r="H549" i="31"/>
  <c r="G549" i="31"/>
  <c r="F549" i="31"/>
  <c r="E549" i="31"/>
  <c r="D549" i="31"/>
  <c r="C549" i="31"/>
  <c r="B549" i="31"/>
  <c r="O549" i="31" s="1"/>
  <c r="A549" i="31"/>
  <c r="N548" i="31"/>
  <c r="M548" i="31"/>
  <c r="L548" i="31"/>
  <c r="K548" i="31"/>
  <c r="J548" i="31"/>
  <c r="I548" i="31"/>
  <c r="H548" i="31"/>
  <c r="G548" i="31"/>
  <c r="F548" i="31"/>
  <c r="E548" i="31"/>
  <c r="D548" i="31"/>
  <c r="C548" i="31"/>
  <c r="B548" i="31"/>
  <c r="O548" i="31" s="1"/>
  <c r="A548" i="31"/>
  <c r="O547" i="31"/>
  <c r="N547" i="31"/>
  <c r="M547" i="31"/>
  <c r="L547" i="31"/>
  <c r="K547" i="31"/>
  <c r="J547" i="31"/>
  <c r="I547" i="31"/>
  <c r="H547" i="31"/>
  <c r="G547" i="31"/>
  <c r="F547" i="31"/>
  <c r="E547" i="31"/>
  <c r="D547" i="31"/>
  <c r="C547" i="31"/>
  <c r="B547" i="31"/>
  <c r="A547" i="31"/>
  <c r="O546" i="31"/>
  <c r="N546" i="31"/>
  <c r="M546" i="31"/>
  <c r="L546" i="31"/>
  <c r="K546" i="31"/>
  <c r="J546" i="31"/>
  <c r="I546" i="31"/>
  <c r="H546" i="31"/>
  <c r="G546" i="31"/>
  <c r="F546" i="31"/>
  <c r="E546" i="31"/>
  <c r="D546" i="31"/>
  <c r="C546" i="31"/>
  <c r="B546" i="31"/>
  <c r="A546" i="31"/>
  <c r="N545" i="31"/>
  <c r="M545" i="31"/>
  <c r="L545" i="31"/>
  <c r="K545" i="31"/>
  <c r="J545" i="31"/>
  <c r="I545" i="31"/>
  <c r="H545" i="31"/>
  <c r="G545" i="31"/>
  <c r="F545" i="31"/>
  <c r="E545" i="31"/>
  <c r="D545" i="31"/>
  <c r="C545" i="31"/>
  <c r="B545" i="31"/>
  <c r="O545" i="31" s="1"/>
  <c r="A545" i="31"/>
  <c r="N544" i="31"/>
  <c r="M544" i="31"/>
  <c r="L544" i="31"/>
  <c r="K544" i="31"/>
  <c r="J544" i="31"/>
  <c r="I544" i="31"/>
  <c r="H544" i="31"/>
  <c r="G544" i="31"/>
  <c r="F544" i="31"/>
  <c r="E544" i="31"/>
  <c r="D544" i="31"/>
  <c r="C544" i="31"/>
  <c r="B544" i="31"/>
  <c r="O544" i="31" s="1"/>
  <c r="A544" i="31"/>
  <c r="O543" i="31"/>
  <c r="N543" i="31"/>
  <c r="M543" i="31"/>
  <c r="L543" i="31"/>
  <c r="K543" i="31"/>
  <c r="J543" i="31"/>
  <c r="I543" i="31"/>
  <c r="H543" i="31"/>
  <c r="G543" i="31"/>
  <c r="F543" i="31"/>
  <c r="E543" i="31"/>
  <c r="D543" i="31"/>
  <c r="C543" i="31"/>
  <c r="B543" i="31"/>
  <c r="A543" i="31"/>
  <c r="O542" i="31"/>
  <c r="N542" i="31"/>
  <c r="M542" i="31"/>
  <c r="L542" i="31"/>
  <c r="K542" i="31"/>
  <c r="J542" i="31"/>
  <c r="I542" i="31"/>
  <c r="H542" i="31"/>
  <c r="G542" i="31"/>
  <c r="F542" i="31"/>
  <c r="E542" i="31"/>
  <c r="D542" i="31"/>
  <c r="C542" i="31"/>
  <c r="B542" i="31"/>
  <c r="A542" i="31"/>
  <c r="N541" i="31"/>
  <c r="M541" i="31"/>
  <c r="L541" i="31"/>
  <c r="K541" i="31"/>
  <c r="J541" i="31"/>
  <c r="I541" i="31"/>
  <c r="H541" i="31"/>
  <c r="G541" i="31"/>
  <c r="F541" i="31"/>
  <c r="E541" i="31"/>
  <c r="D541" i="31"/>
  <c r="C541" i="31"/>
  <c r="B541" i="31"/>
  <c r="O541" i="31" s="1"/>
  <c r="A541" i="31"/>
  <c r="N540" i="31"/>
  <c r="M540" i="31"/>
  <c r="L540" i="31"/>
  <c r="K540" i="31"/>
  <c r="J540" i="31"/>
  <c r="I540" i="31"/>
  <c r="H540" i="31"/>
  <c r="G540" i="31"/>
  <c r="F540" i="31"/>
  <c r="E540" i="31"/>
  <c r="D540" i="31"/>
  <c r="C540" i="31"/>
  <c r="B540" i="31"/>
  <c r="O540" i="31" s="1"/>
  <c r="A540" i="31"/>
  <c r="O539" i="31"/>
  <c r="N539" i="31"/>
  <c r="M539" i="31"/>
  <c r="L539" i="31"/>
  <c r="K539" i="31"/>
  <c r="J539" i="31"/>
  <c r="I539" i="31"/>
  <c r="H539" i="31"/>
  <c r="G539" i="31"/>
  <c r="F539" i="31"/>
  <c r="E539" i="31"/>
  <c r="D539" i="31"/>
  <c r="C539" i="31"/>
  <c r="B539" i="31"/>
  <c r="A539" i="31"/>
  <c r="O538" i="31"/>
  <c r="N538" i="31"/>
  <c r="M538" i="31"/>
  <c r="L538" i="31"/>
  <c r="K538" i="31"/>
  <c r="J538" i="31"/>
  <c r="I538" i="31"/>
  <c r="H538" i="31"/>
  <c r="G538" i="31"/>
  <c r="F538" i="31"/>
  <c r="E538" i="31"/>
  <c r="D538" i="31"/>
  <c r="C538" i="31"/>
  <c r="B538" i="31"/>
  <c r="A538" i="31"/>
  <c r="N537" i="31"/>
  <c r="M537" i="31"/>
  <c r="L537" i="31"/>
  <c r="K537" i="31"/>
  <c r="J537" i="31"/>
  <c r="I537" i="31"/>
  <c r="H537" i="31"/>
  <c r="G537" i="31"/>
  <c r="F537" i="31"/>
  <c r="E537" i="31"/>
  <c r="D537" i="31"/>
  <c r="C537" i="31"/>
  <c r="B537" i="31"/>
  <c r="O537" i="31" s="1"/>
  <c r="A537" i="31"/>
  <c r="N536" i="31"/>
  <c r="M536" i="31"/>
  <c r="L536" i="31"/>
  <c r="K536" i="31"/>
  <c r="J536" i="31"/>
  <c r="I536" i="31"/>
  <c r="H536" i="31"/>
  <c r="G536" i="31"/>
  <c r="F536" i="31"/>
  <c r="E536" i="31"/>
  <c r="D536" i="31"/>
  <c r="C536" i="31"/>
  <c r="B536" i="31"/>
  <c r="O536" i="31" s="1"/>
  <c r="A536" i="31"/>
  <c r="O535" i="31"/>
  <c r="N535" i="31"/>
  <c r="M535" i="31"/>
  <c r="L535" i="31"/>
  <c r="K535" i="31"/>
  <c r="J535" i="31"/>
  <c r="I535" i="31"/>
  <c r="H535" i="31"/>
  <c r="G535" i="31"/>
  <c r="F535" i="31"/>
  <c r="E535" i="31"/>
  <c r="D535" i="31"/>
  <c r="C535" i="31"/>
  <c r="B535" i="31"/>
  <c r="A535" i="31"/>
  <c r="O534" i="31"/>
  <c r="N534" i="31"/>
  <c r="M534" i="31"/>
  <c r="L534" i="31"/>
  <c r="K534" i="31"/>
  <c r="J534" i="31"/>
  <c r="I534" i="31"/>
  <c r="H534" i="31"/>
  <c r="G534" i="31"/>
  <c r="F534" i="31"/>
  <c r="E534" i="31"/>
  <c r="D534" i="31"/>
  <c r="C534" i="31"/>
  <c r="B534" i="31"/>
  <c r="A534" i="31"/>
  <c r="N533" i="31"/>
  <c r="M533" i="31"/>
  <c r="L533" i="31"/>
  <c r="K533" i="31"/>
  <c r="J533" i="31"/>
  <c r="I533" i="31"/>
  <c r="H533" i="31"/>
  <c r="G533" i="31"/>
  <c r="F533" i="31"/>
  <c r="E533" i="31"/>
  <c r="D533" i="31"/>
  <c r="C533" i="31"/>
  <c r="B533" i="31"/>
  <c r="O533" i="31" s="1"/>
  <c r="A533" i="31"/>
  <c r="N532" i="31"/>
  <c r="M532" i="31"/>
  <c r="L532" i="31"/>
  <c r="K532" i="31"/>
  <c r="J532" i="31"/>
  <c r="I532" i="31"/>
  <c r="H532" i="31"/>
  <c r="G532" i="31"/>
  <c r="F532" i="31"/>
  <c r="E532" i="31"/>
  <c r="D532" i="31"/>
  <c r="C532" i="31"/>
  <c r="B532" i="31"/>
  <c r="O532" i="31" s="1"/>
  <c r="A532" i="31"/>
  <c r="O531" i="31"/>
  <c r="N531" i="31"/>
  <c r="M531" i="31"/>
  <c r="L531" i="31"/>
  <c r="K531" i="31"/>
  <c r="J531" i="31"/>
  <c r="I531" i="31"/>
  <c r="H531" i="31"/>
  <c r="G531" i="31"/>
  <c r="F531" i="31"/>
  <c r="E531" i="31"/>
  <c r="D531" i="31"/>
  <c r="C531" i="31"/>
  <c r="B531" i="31"/>
  <c r="A531" i="31"/>
  <c r="O530" i="31"/>
  <c r="N530" i="31"/>
  <c r="M530" i="31"/>
  <c r="L530" i="31"/>
  <c r="K530" i="31"/>
  <c r="J530" i="31"/>
  <c r="I530" i="31"/>
  <c r="H530" i="31"/>
  <c r="G530" i="31"/>
  <c r="F530" i="31"/>
  <c r="E530" i="31"/>
  <c r="D530" i="31"/>
  <c r="C530" i="31"/>
  <c r="B530" i="31"/>
  <c r="A530" i="31"/>
  <c r="N529" i="31"/>
  <c r="M529" i="31"/>
  <c r="L529" i="31"/>
  <c r="K529" i="31"/>
  <c r="J529" i="31"/>
  <c r="I529" i="31"/>
  <c r="H529" i="31"/>
  <c r="G529" i="31"/>
  <c r="F529" i="31"/>
  <c r="E529" i="31"/>
  <c r="D529" i="31"/>
  <c r="C529" i="31"/>
  <c r="B529" i="31"/>
  <c r="O529" i="31" s="1"/>
  <c r="A529" i="31"/>
  <c r="N528" i="31"/>
  <c r="M528" i="31"/>
  <c r="L528" i="31"/>
  <c r="K528" i="31"/>
  <c r="J528" i="31"/>
  <c r="I528" i="31"/>
  <c r="H528" i="31"/>
  <c r="G528" i="31"/>
  <c r="F528" i="31"/>
  <c r="E528" i="31"/>
  <c r="D528" i="31"/>
  <c r="C528" i="31"/>
  <c r="B528" i="31"/>
  <c r="O528" i="31" s="1"/>
  <c r="A528" i="31"/>
  <c r="O527" i="31"/>
  <c r="N527" i="31"/>
  <c r="M527" i="31"/>
  <c r="L527" i="31"/>
  <c r="K527" i="31"/>
  <c r="J527" i="31"/>
  <c r="I527" i="31"/>
  <c r="H527" i="31"/>
  <c r="G527" i="31"/>
  <c r="F527" i="31"/>
  <c r="E527" i="31"/>
  <c r="D527" i="31"/>
  <c r="C527" i="31"/>
  <c r="B527" i="31"/>
  <c r="A527" i="31"/>
  <c r="O526" i="31"/>
  <c r="N526" i="31"/>
  <c r="M526" i="31"/>
  <c r="L526" i="31"/>
  <c r="K526" i="31"/>
  <c r="J526" i="31"/>
  <c r="I526" i="31"/>
  <c r="H526" i="31"/>
  <c r="G526" i="31"/>
  <c r="F526" i="31"/>
  <c r="E526" i="31"/>
  <c r="D526" i="31"/>
  <c r="C526" i="31"/>
  <c r="B526" i="31"/>
  <c r="A526" i="31"/>
  <c r="N525" i="31"/>
  <c r="M525" i="31"/>
  <c r="L525" i="31"/>
  <c r="K525" i="31"/>
  <c r="J525" i="31"/>
  <c r="I525" i="31"/>
  <c r="H525" i="31"/>
  <c r="G525" i="31"/>
  <c r="F525" i="31"/>
  <c r="E525" i="31"/>
  <c r="D525" i="31"/>
  <c r="C525" i="31"/>
  <c r="B525" i="31"/>
  <c r="O525" i="31" s="1"/>
  <c r="A525" i="31"/>
  <c r="N524" i="31"/>
  <c r="M524" i="31"/>
  <c r="L524" i="31"/>
  <c r="K524" i="31"/>
  <c r="J524" i="31"/>
  <c r="I524" i="31"/>
  <c r="H524" i="31"/>
  <c r="G524" i="31"/>
  <c r="F524" i="31"/>
  <c r="E524" i="31"/>
  <c r="D524" i="31"/>
  <c r="C524" i="31"/>
  <c r="B524" i="31"/>
  <c r="O524" i="31" s="1"/>
  <c r="A524" i="31"/>
  <c r="O523" i="31"/>
  <c r="N523" i="31"/>
  <c r="M523" i="31"/>
  <c r="L523" i="31"/>
  <c r="K523" i="31"/>
  <c r="J523" i="31"/>
  <c r="I523" i="31"/>
  <c r="H523" i="31"/>
  <c r="G523" i="31"/>
  <c r="F523" i="31"/>
  <c r="E523" i="31"/>
  <c r="D523" i="31"/>
  <c r="C523" i="31"/>
  <c r="B523" i="31"/>
  <c r="A523" i="31"/>
  <c r="O522" i="31"/>
  <c r="N522" i="31"/>
  <c r="M522" i="31"/>
  <c r="L522" i="31"/>
  <c r="K522" i="31"/>
  <c r="J522" i="31"/>
  <c r="I522" i="31"/>
  <c r="H522" i="31"/>
  <c r="G522" i="31"/>
  <c r="F522" i="31"/>
  <c r="E522" i="31"/>
  <c r="D522" i="31"/>
  <c r="C522" i="31"/>
  <c r="B522" i="31"/>
  <c r="A522" i="31"/>
  <c r="N521" i="31"/>
  <c r="M521" i="31"/>
  <c r="L521" i="31"/>
  <c r="K521" i="31"/>
  <c r="J521" i="31"/>
  <c r="I521" i="31"/>
  <c r="H521" i="31"/>
  <c r="G521" i="31"/>
  <c r="F521" i="31"/>
  <c r="E521" i="31"/>
  <c r="D521" i="31"/>
  <c r="C521" i="31"/>
  <c r="B521" i="31"/>
  <c r="O521" i="31" s="1"/>
  <c r="A521" i="31"/>
  <c r="N520" i="31"/>
  <c r="M520" i="31"/>
  <c r="L520" i="31"/>
  <c r="K520" i="31"/>
  <c r="J520" i="31"/>
  <c r="I520" i="31"/>
  <c r="H520" i="31"/>
  <c r="G520" i="31"/>
  <c r="F520" i="31"/>
  <c r="E520" i="31"/>
  <c r="D520" i="31"/>
  <c r="C520" i="31"/>
  <c r="B520" i="31"/>
  <c r="O520" i="31" s="1"/>
  <c r="A520" i="31"/>
  <c r="O519" i="31"/>
  <c r="N519" i="31"/>
  <c r="M519" i="31"/>
  <c r="L519" i="31"/>
  <c r="K519" i="31"/>
  <c r="J519" i="31"/>
  <c r="I519" i="31"/>
  <c r="H519" i="31"/>
  <c r="G519" i="31"/>
  <c r="F519" i="31"/>
  <c r="E519" i="31"/>
  <c r="D519" i="31"/>
  <c r="C519" i="31"/>
  <c r="B519" i="31"/>
  <c r="A519" i="31"/>
  <c r="O518" i="31"/>
  <c r="N518" i="31"/>
  <c r="M518" i="31"/>
  <c r="L518" i="31"/>
  <c r="K518" i="31"/>
  <c r="J518" i="31"/>
  <c r="I518" i="31"/>
  <c r="H518" i="31"/>
  <c r="G518" i="31"/>
  <c r="F518" i="31"/>
  <c r="E518" i="31"/>
  <c r="D518" i="31"/>
  <c r="C518" i="31"/>
  <c r="B518" i="31"/>
  <c r="A518" i="31"/>
  <c r="N517" i="31"/>
  <c r="M517" i="31"/>
  <c r="L517" i="31"/>
  <c r="K517" i="31"/>
  <c r="J517" i="31"/>
  <c r="I517" i="31"/>
  <c r="H517" i="31"/>
  <c r="G517" i="31"/>
  <c r="F517" i="31"/>
  <c r="E517" i="31"/>
  <c r="D517" i="31"/>
  <c r="C517" i="31"/>
  <c r="B517" i="31"/>
  <c r="O517" i="31" s="1"/>
  <c r="A517" i="31"/>
  <c r="N516" i="31"/>
  <c r="M516" i="31"/>
  <c r="L516" i="31"/>
  <c r="K516" i="31"/>
  <c r="J516" i="31"/>
  <c r="I516" i="31"/>
  <c r="H516" i="31"/>
  <c r="G516" i="31"/>
  <c r="F516" i="31"/>
  <c r="E516" i="31"/>
  <c r="D516" i="31"/>
  <c r="C516" i="31"/>
  <c r="B516" i="31"/>
  <c r="O516" i="31" s="1"/>
  <c r="A516" i="31"/>
  <c r="O515" i="31"/>
  <c r="N515" i="31"/>
  <c r="M515" i="31"/>
  <c r="L515" i="31"/>
  <c r="K515" i="31"/>
  <c r="J515" i="31"/>
  <c r="I515" i="31"/>
  <c r="H515" i="31"/>
  <c r="G515" i="31"/>
  <c r="F515" i="31"/>
  <c r="E515" i="31"/>
  <c r="D515" i="31"/>
  <c r="C515" i="31"/>
  <c r="B515" i="31"/>
  <c r="A515" i="31"/>
  <c r="O514" i="31"/>
  <c r="N514" i="31"/>
  <c r="M514" i="31"/>
  <c r="L514" i="31"/>
  <c r="K514" i="31"/>
  <c r="J514" i="31"/>
  <c r="I514" i="31"/>
  <c r="H514" i="31"/>
  <c r="G514" i="31"/>
  <c r="F514" i="31"/>
  <c r="E514" i="31"/>
  <c r="D514" i="31"/>
  <c r="C514" i="31"/>
  <c r="B514" i="31"/>
  <c r="A514" i="31"/>
  <c r="N513" i="31"/>
  <c r="M513" i="31"/>
  <c r="L513" i="31"/>
  <c r="K513" i="31"/>
  <c r="J513" i="31"/>
  <c r="I513" i="31"/>
  <c r="H513" i="31"/>
  <c r="G513" i="31"/>
  <c r="F513" i="31"/>
  <c r="E513" i="31"/>
  <c r="D513" i="31"/>
  <c r="C513" i="31"/>
  <c r="B513" i="31"/>
  <c r="O513" i="31" s="1"/>
  <c r="A513" i="31"/>
  <c r="N512" i="31"/>
  <c r="M512" i="31"/>
  <c r="L512" i="31"/>
  <c r="K512" i="31"/>
  <c r="J512" i="31"/>
  <c r="I512" i="31"/>
  <c r="H512" i="31"/>
  <c r="G512" i="31"/>
  <c r="F512" i="31"/>
  <c r="E512" i="31"/>
  <c r="D512" i="31"/>
  <c r="C512" i="31"/>
  <c r="B512" i="31"/>
  <c r="O512" i="31" s="1"/>
  <c r="A512" i="31"/>
  <c r="O511" i="31"/>
  <c r="N511" i="31"/>
  <c r="M511" i="31"/>
  <c r="L511" i="31"/>
  <c r="K511" i="31"/>
  <c r="J511" i="31"/>
  <c r="I511" i="31"/>
  <c r="H511" i="31"/>
  <c r="G511" i="31"/>
  <c r="F511" i="31"/>
  <c r="E511" i="31"/>
  <c r="D511" i="31"/>
  <c r="C511" i="31"/>
  <c r="B511" i="31"/>
  <c r="A511" i="31"/>
  <c r="O510" i="31"/>
  <c r="N510" i="31"/>
  <c r="M510" i="31"/>
  <c r="L510" i="31"/>
  <c r="K510" i="31"/>
  <c r="J510" i="31"/>
  <c r="I510" i="31"/>
  <c r="H510" i="31"/>
  <c r="G510" i="31"/>
  <c r="F510" i="31"/>
  <c r="E510" i="31"/>
  <c r="D510" i="31"/>
  <c r="C510" i="31"/>
  <c r="B510" i="31"/>
  <c r="A510" i="31"/>
  <c r="N509" i="31"/>
  <c r="M509" i="31"/>
  <c r="L509" i="31"/>
  <c r="K509" i="31"/>
  <c r="J509" i="31"/>
  <c r="I509" i="31"/>
  <c r="H509" i="31"/>
  <c r="G509" i="31"/>
  <c r="F509" i="31"/>
  <c r="E509" i="31"/>
  <c r="D509" i="31"/>
  <c r="C509" i="31"/>
  <c r="B509" i="31"/>
  <c r="O509" i="31" s="1"/>
  <c r="A509" i="31"/>
  <c r="N508" i="31"/>
  <c r="M508" i="31"/>
  <c r="L508" i="31"/>
  <c r="K508" i="31"/>
  <c r="J508" i="31"/>
  <c r="I508" i="31"/>
  <c r="H508" i="31"/>
  <c r="G508" i="31"/>
  <c r="F508" i="31"/>
  <c r="E508" i="31"/>
  <c r="D508" i="31"/>
  <c r="C508" i="31"/>
  <c r="B508" i="31"/>
  <c r="O508" i="31" s="1"/>
  <c r="A508" i="31"/>
  <c r="O507" i="31"/>
  <c r="N507" i="31"/>
  <c r="M507" i="31"/>
  <c r="L507" i="31"/>
  <c r="K507" i="31"/>
  <c r="J507" i="31"/>
  <c r="I507" i="31"/>
  <c r="H507" i="31"/>
  <c r="G507" i="31"/>
  <c r="F507" i="31"/>
  <c r="E507" i="31"/>
  <c r="D507" i="31"/>
  <c r="C507" i="31"/>
  <c r="B507" i="31"/>
  <c r="A507" i="31"/>
  <c r="O506" i="31"/>
  <c r="N506" i="31"/>
  <c r="M506" i="31"/>
  <c r="L506" i="31"/>
  <c r="K506" i="31"/>
  <c r="J506" i="31"/>
  <c r="I506" i="31"/>
  <c r="H506" i="31"/>
  <c r="G506" i="31"/>
  <c r="F506" i="31"/>
  <c r="E506" i="31"/>
  <c r="D506" i="31"/>
  <c r="C506" i="31"/>
  <c r="B506" i="31"/>
  <c r="A506" i="31"/>
  <c r="N505" i="31"/>
  <c r="M505" i="31"/>
  <c r="L505" i="31"/>
  <c r="K505" i="31"/>
  <c r="J505" i="31"/>
  <c r="I505" i="31"/>
  <c r="H505" i="31"/>
  <c r="G505" i="31"/>
  <c r="F505" i="31"/>
  <c r="E505" i="31"/>
  <c r="D505" i="31"/>
  <c r="C505" i="31"/>
  <c r="B505" i="31"/>
  <c r="O505" i="31" s="1"/>
  <c r="A505" i="31"/>
  <c r="N504" i="31"/>
  <c r="M504" i="31"/>
  <c r="L504" i="31"/>
  <c r="K504" i="31"/>
  <c r="J504" i="31"/>
  <c r="I504" i="31"/>
  <c r="H504" i="31"/>
  <c r="G504" i="31"/>
  <c r="F504" i="31"/>
  <c r="E504" i="31"/>
  <c r="D504" i="31"/>
  <c r="C504" i="31"/>
  <c r="B504" i="31"/>
  <c r="O504" i="31" s="1"/>
  <c r="A504" i="31"/>
  <c r="O503" i="31"/>
  <c r="N503" i="31"/>
  <c r="M503" i="31"/>
  <c r="L503" i="31"/>
  <c r="K503" i="31"/>
  <c r="J503" i="31"/>
  <c r="I503" i="31"/>
  <c r="H503" i="31"/>
  <c r="G503" i="31"/>
  <c r="F503" i="31"/>
  <c r="E503" i="31"/>
  <c r="D503" i="31"/>
  <c r="C503" i="31"/>
  <c r="B503" i="31"/>
  <c r="A503" i="31"/>
  <c r="O502" i="31"/>
  <c r="N502" i="31"/>
  <c r="M502" i="31"/>
  <c r="L502" i="31"/>
  <c r="K502" i="31"/>
  <c r="J502" i="31"/>
  <c r="I502" i="31"/>
  <c r="H502" i="31"/>
  <c r="G502" i="31"/>
  <c r="F502" i="31"/>
  <c r="E502" i="31"/>
  <c r="D502" i="31"/>
  <c r="C502" i="31"/>
  <c r="B502" i="31"/>
  <c r="A502" i="31"/>
  <c r="N501" i="31"/>
  <c r="M501" i="31"/>
  <c r="L501" i="31"/>
  <c r="K501" i="31"/>
  <c r="J501" i="31"/>
  <c r="I501" i="31"/>
  <c r="H501" i="31"/>
  <c r="G501" i="31"/>
  <c r="F501" i="31"/>
  <c r="E501" i="31"/>
  <c r="D501" i="31"/>
  <c r="C501" i="31"/>
  <c r="B501" i="31"/>
  <c r="O501" i="31" s="1"/>
  <c r="A501" i="31"/>
  <c r="N500" i="31"/>
  <c r="M500" i="31"/>
  <c r="L500" i="31"/>
  <c r="K500" i="31"/>
  <c r="J500" i="31"/>
  <c r="I500" i="31"/>
  <c r="H500" i="31"/>
  <c r="G500" i="31"/>
  <c r="F500" i="31"/>
  <c r="E500" i="31"/>
  <c r="D500" i="31"/>
  <c r="C500" i="31"/>
  <c r="B500" i="31"/>
  <c r="O500" i="31" s="1"/>
  <c r="A500" i="31"/>
  <c r="O499" i="31"/>
  <c r="N499" i="31"/>
  <c r="M499" i="31"/>
  <c r="L499" i="31"/>
  <c r="K499" i="31"/>
  <c r="J499" i="31"/>
  <c r="I499" i="31"/>
  <c r="H499" i="31"/>
  <c r="G499" i="31"/>
  <c r="F499" i="31"/>
  <c r="E499" i="31"/>
  <c r="D499" i="31"/>
  <c r="C499" i="31"/>
  <c r="B499" i="31"/>
  <c r="A499" i="31"/>
  <c r="O498" i="31"/>
  <c r="N498" i="31"/>
  <c r="M498" i="31"/>
  <c r="L498" i="31"/>
  <c r="K498" i="31"/>
  <c r="J498" i="31"/>
  <c r="I498" i="31"/>
  <c r="H498" i="31"/>
  <c r="G498" i="31"/>
  <c r="F498" i="31"/>
  <c r="E498" i="31"/>
  <c r="D498" i="31"/>
  <c r="C498" i="31"/>
  <c r="B498" i="31"/>
  <c r="A498" i="31"/>
  <c r="N497" i="31"/>
  <c r="M497" i="31"/>
  <c r="L497" i="31"/>
  <c r="K497" i="31"/>
  <c r="J497" i="31"/>
  <c r="I497" i="31"/>
  <c r="H497" i="31"/>
  <c r="G497" i="31"/>
  <c r="F497" i="31"/>
  <c r="E497" i="31"/>
  <c r="D497" i="31"/>
  <c r="C497" i="31"/>
  <c r="B497" i="31"/>
  <c r="O497" i="31" s="1"/>
  <c r="A497" i="31"/>
  <c r="N496" i="31"/>
  <c r="M496" i="31"/>
  <c r="L496" i="31"/>
  <c r="K496" i="31"/>
  <c r="J496" i="31"/>
  <c r="I496" i="31"/>
  <c r="H496" i="31"/>
  <c r="G496" i="31"/>
  <c r="F496" i="31"/>
  <c r="E496" i="31"/>
  <c r="D496" i="31"/>
  <c r="C496" i="31"/>
  <c r="B496" i="31"/>
  <c r="O496" i="31" s="1"/>
  <c r="A496" i="31"/>
  <c r="O495" i="31"/>
  <c r="N495" i="31"/>
  <c r="M495" i="31"/>
  <c r="L495" i="31"/>
  <c r="K495" i="31"/>
  <c r="J495" i="31"/>
  <c r="I495" i="31"/>
  <c r="H495" i="31"/>
  <c r="G495" i="31"/>
  <c r="F495" i="31"/>
  <c r="E495" i="31"/>
  <c r="D495" i="31"/>
  <c r="C495" i="31"/>
  <c r="B495" i="31"/>
  <c r="A495" i="31"/>
  <c r="O494" i="31"/>
  <c r="N494" i="31"/>
  <c r="M494" i="31"/>
  <c r="L494" i="31"/>
  <c r="K494" i="31"/>
  <c r="J494" i="31"/>
  <c r="I494" i="31"/>
  <c r="H494" i="31"/>
  <c r="G494" i="31"/>
  <c r="F494" i="31"/>
  <c r="E494" i="31"/>
  <c r="D494" i="31"/>
  <c r="C494" i="31"/>
  <c r="B494" i="31"/>
  <c r="A494" i="31"/>
  <c r="N493" i="31"/>
  <c r="M493" i="31"/>
  <c r="L493" i="31"/>
  <c r="K493" i="31"/>
  <c r="J493" i="31"/>
  <c r="I493" i="31"/>
  <c r="H493" i="31"/>
  <c r="G493" i="31"/>
  <c r="F493" i="31"/>
  <c r="E493" i="31"/>
  <c r="D493" i="31"/>
  <c r="C493" i="31"/>
  <c r="B493" i="31"/>
  <c r="O493" i="31" s="1"/>
  <c r="A493" i="31"/>
  <c r="N492" i="31"/>
  <c r="M492" i="31"/>
  <c r="L492" i="31"/>
  <c r="K492" i="31"/>
  <c r="J492" i="31"/>
  <c r="I492" i="31"/>
  <c r="H492" i="31"/>
  <c r="G492" i="31"/>
  <c r="F492" i="31"/>
  <c r="E492" i="31"/>
  <c r="D492" i="31"/>
  <c r="C492" i="31"/>
  <c r="B492" i="31"/>
  <c r="O492" i="31" s="1"/>
  <c r="A492" i="31"/>
  <c r="O491" i="31"/>
  <c r="N491" i="31"/>
  <c r="M491" i="31"/>
  <c r="L491" i="31"/>
  <c r="K491" i="31"/>
  <c r="J491" i="31"/>
  <c r="I491" i="31"/>
  <c r="H491" i="31"/>
  <c r="G491" i="31"/>
  <c r="F491" i="31"/>
  <c r="E491" i="31"/>
  <c r="D491" i="31"/>
  <c r="C491" i="31"/>
  <c r="B491" i="31"/>
  <c r="A491" i="31"/>
  <c r="O490" i="31"/>
  <c r="N490" i="31"/>
  <c r="M490" i="31"/>
  <c r="L490" i="31"/>
  <c r="K490" i="31"/>
  <c r="J490" i="31"/>
  <c r="I490" i="31"/>
  <c r="H490" i="31"/>
  <c r="G490" i="31"/>
  <c r="F490" i="31"/>
  <c r="E490" i="31"/>
  <c r="D490" i="31"/>
  <c r="C490" i="31"/>
  <c r="B490" i="31"/>
  <c r="A490" i="31"/>
  <c r="N489" i="31"/>
  <c r="M489" i="31"/>
  <c r="L489" i="31"/>
  <c r="K489" i="31"/>
  <c r="J489" i="31"/>
  <c r="I489" i="31"/>
  <c r="H489" i="31"/>
  <c r="G489" i="31"/>
  <c r="F489" i="31"/>
  <c r="E489" i="31"/>
  <c r="D489" i="31"/>
  <c r="C489" i="31"/>
  <c r="B489" i="31"/>
  <c r="O489" i="31" s="1"/>
  <c r="A489" i="31"/>
  <c r="N488" i="31"/>
  <c r="M488" i="31"/>
  <c r="L488" i="31"/>
  <c r="K488" i="31"/>
  <c r="J488" i="31"/>
  <c r="I488" i="31"/>
  <c r="H488" i="31"/>
  <c r="G488" i="31"/>
  <c r="F488" i="31"/>
  <c r="E488" i="31"/>
  <c r="D488" i="31"/>
  <c r="C488" i="31"/>
  <c r="B488" i="31"/>
  <c r="O488" i="31" s="1"/>
  <c r="A488" i="31"/>
  <c r="O487" i="31"/>
  <c r="N487" i="31"/>
  <c r="M487" i="31"/>
  <c r="L487" i="31"/>
  <c r="K487" i="31"/>
  <c r="J487" i="31"/>
  <c r="I487" i="31"/>
  <c r="H487" i="31"/>
  <c r="G487" i="31"/>
  <c r="F487" i="31"/>
  <c r="E487" i="31"/>
  <c r="D487" i="31"/>
  <c r="C487" i="31"/>
  <c r="B487" i="31"/>
  <c r="A487" i="31"/>
  <c r="O486" i="31"/>
  <c r="N486" i="31"/>
  <c r="M486" i="31"/>
  <c r="L486" i="31"/>
  <c r="K486" i="31"/>
  <c r="J486" i="31"/>
  <c r="I486" i="31"/>
  <c r="H486" i="31"/>
  <c r="G486" i="31"/>
  <c r="F486" i="31"/>
  <c r="E486" i="31"/>
  <c r="D486" i="31"/>
  <c r="C486" i="31"/>
  <c r="B486" i="31"/>
  <c r="A486" i="31"/>
  <c r="N485" i="31"/>
  <c r="M485" i="31"/>
  <c r="L485" i="31"/>
  <c r="K485" i="31"/>
  <c r="J485" i="31"/>
  <c r="I485" i="31"/>
  <c r="H485" i="31"/>
  <c r="G485" i="31"/>
  <c r="F485" i="31"/>
  <c r="E485" i="31"/>
  <c r="D485" i="31"/>
  <c r="C485" i="31"/>
  <c r="B485" i="31"/>
  <c r="O485" i="31" s="1"/>
  <c r="A485" i="31"/>
  <c r="N484" i="31"/>
  <c r="M484" i="31"/>
  <c r="L484" i="31"/>
  <c r="K484" i="31"/>
  <c r="J484" i="31"/>
  <c r="I484" i="31"/>
  <c r="H484" i="31"/>
  <c r="G484" i="31"/>
  <c r="F484" i="31"/>
  <c r="E484" i="31"/>
  <c r="D484" i="31"/>
  <c r="C484" i="31"/>
  <c r="B484" i="31"/>
  <c r="O484" i="31" s="1"/>
  <c r="A484" i="31"/>
  <c r="O483" i="31"/>
  <c r="N483" i="31"/>
  <c r="M483" i="31"/>
  <c r="L483" i="31"/>
  <c r="K483" i="31"/>
  <c r="J483" i="31"/>
  <c r="I483" i="31"/>
  <c r="H483" i="31"/>
  <c r="G483" i="31"/>
  <c r="F483" i="31"/>
  <c r="E483" i="31"/>
  <c r="D483" i="31"/>
  <c r="C483" i="31"/>
  <c r="B483" i="31"/>
  <c r="A483" i="31"/>
  <c r="O482" i="31"/>
  <c r="N482" i="31"/>
  <c r="M482" i="31"/>
  <c r="L482" i="31"/>
  <c r="K482" i="31"/>
  <c r="J482" i="31"/>
  <c r="I482" i="31"/>
  <c r="H482" i="31"/>
  <c r="G482" i="31"/>
  <c r="F482" i="31"/>
  <c r="E482" i="31"/>
  <c r="D482" i="31"/>
  <c r="C482" i="31"/>
  <c r="B482" i="31"/>
  <c r="A482" i="31"/>
  <c r="N481" i="31"/>
  <c r="M481" i="31"/>
  <c r="L481" i="31"/>
  <c r="K481" i="31"/>
  <c r="J481" i="31"/>
  <c r="I481" i="31"/>
  <c r="H481" i="31"/>
  <c r="G481" i="31"/>
  <c r="F481" i="31"/>
  <c r="E481" i="31"/>
  <c r="D481" i="31"/>
  <c r="C481" i="31"/>
  <c r="B481" i="31"/>
  <c r="O481" i="31" s="1"/>
  <c r="A481" i="31"/>
  <c r="N480" i="31"/>
  <c r="M480" i="31"/>
  <c r="L480" i="31"/>
  <c r="K480" i="31"/>
  <c r="J480" i="31"/>
  <c r="I480" i="31"/>
  <c r="H480" i="31"/>
  <c r="G480" i="31"/>
  <c r="F480" i="31"/>
  <c r="E480" i="31"/>
  <c r="D480" i="31"/>
  <c r="C480" i="31"/>
  <c r="B480" i="31"/>
  <c r="O480" i="31" s="1"/>
  <c r="A480" i="31"/>
  <c r="O479" i="31"/>
  <c r="N479" i="31"/>
  <c r="M479" i="31"/>
  <c r="L479" i="31"/>
  <c r="K479" i="31"/>
  <c r="J479" i="31"/>
  <c r="I479" i="31"/>
  <c r="H479" i="31"/>
  <c r="G479" i="31"/>
  <c r="F479" i="31"/>
  <c r="E479" i="31"/>
  <c r="D479" i="31"/>
  <c r="C479" i="31"/>
  <c r="B479" i="31"/>
  <c r="A479" i="31"/>
  <c r="O478" i="31"/>
  <c r="N478" i="31"/>
  <c r="M478" i="31"/>
  <c r="L478" i="31"/>
  <c r="K478" i="31"/>
  <c r="J478" i="31"/>
  <c r="I478" i="31"/>
  <c r="H478" i="31"/>
  <c r="G478" i="31"/>
  <c r="F478" i="31"/>
  <c r="E478" i="31"/>
  <c r="D478" i="31"/>
  <c r="C478" i="31"/>
  <c r="B478" i="31"/>
  <c r="A478" i="31"/>
  <c r="N477" i="31"/>
  <c r="M477" i="31"/>
  <c r="L477" i="31"/>
  <c r="K477" i="31"/>
  <c r="J477" i="31"/>
  <c r="I477" i="31"/>
  <c r="H477" i="31"/>
  <c r="G477" i="31"/>
  <c r="F477" i="31"/>
  <c r="E477" i="31"/>
  <c r="D477" i="31"/>
  <c r="C477" i="31"/>
  <c r="B477" i="31"/>
  <c r="O477" i="31" s="1"/>
  <c r="A477" i="31"/>
  <c r="N476" i="31"/>
  <c r="M476" i="31"/>
  <c r="L476" i="31"/>
  <c r="K476" i="31"/>
  <c r="J476" i="31"/>
  <c r="I476" i="31"/>
  <c r="H476" i="31"/>
  <c r="G476" i="31"/>
  <c r="F476" i="31"/>
  <c r="E476" i="31"/>
  <c r="D476" i="31"/>
  <c r="C476" i="31"/>
  <c r="B476" i="31"/>
  <c r="O476" i="31" s="1"/>
  <c r="A476" i="31"/>
  <c r="O475" i="31"/>
  <c r="N475" i="31"/>
  <c r="M475" i="31"/>
  <c r="L475" i="31"/>
  <c r="K475" i="31"/>
  <c r="J475" i="31"/>
  <c r="I475" i="31"/>
  <c r="H475" i="31"/>
  <c r="G475" i="31"/>
  <c r="F475" i="31"/>
  <c r="E475" i="31"/>
  <c r="D475" i="31"/>
  <c r="C475" i="31"/>
  <c r="B475" i="31"/>
  <c r="A475" i="31"/>
  <c r="O474" i="31"/>
  <c r="N474" i="31"/>
  <c r="M474" i="31"/>
  <c r="L474" i="31"/>
  <c r="K474" i="31"/>
  <c r="J474" i="31"/>
  <c r="I474" i="31"/>
  <c r="H474" i="31"/>
  <c r="G474" i="31"/>
  <c r="F474" i="31"/>
  <c r="E474" i="31"/>
  <c r="D474" i="31"/>
  <c r="C474" i="31"/>
  <c r="B474" i="31"/>
  <c r="A474" i="31"/>
  <c r="N473" i="31"/>
  <c r="M473" i="31"/>
  <c r="L473" i="31"/>
  <c r="K473" i="31"/>
  <c r="J473" i="31"/>
  <c r="I473" i="31"/>
  <c r="H473" i="31"/>
  <c r="G473" i="31"/>
  <c r="F473" i="31"/>
  <c r="E473" i="31"/>
  <c r="D473" i="31"/>
  <c r="C473" i="31"/>
  <c r="B473" i="31"/>
  <c r="O473" i="31" s="1"/>
  <c r="A473" i="31"/>
  <c r="N472" i="31"/>
  <c r="M472" i="31"/>
  <c r="L472" i="31"/>
  <c r="K472" i="31"/>
  <c r="J472" i="31"/>
  <c r="I472" i="31"/>
  <c r="H472" i="31"/>
  <c r="G472" i="31"/>
  <c r="F472" i="31"/>
  <c r="E472" i="31"/>
  <c r="D472" i="31"/>
  <c r="C472" i="31"/>
  <c r="B472" i="31"/>
  <c r="O472" i="31" s="1"/>
  <c r="A472" i="31"/>
  <c r="O471" i="31"/>
  <c r="N471" i="31"/>
  <c r="M471" i="31"/>
  <c r="L471" i="31"/>
  <c r="K471" i="31"/>
  <c r="J471" i="31"/>
  <c r="I471" i="31"/>
  <c r="H471" i="31"/>
  <c r="G471" i="31"/>
  <c r="F471" i="31"/>
  <c r="E471" i="31"/>
  <c r="D471" i="31"/>
  <c r="C471" i="31"/>
  <c r="B471" i="31"/>
  <c r="A471" i="31"/>
  <c r="O470" i="31"/>
  <c r="N470" i="31"/>
  <c r="M470" i="31"/>
  <c r="L470" i="31"/>
  <c r="K470" i="31"/>
  <c r="J470" i="31"/>
  <c r="I470" i="31"/>
  <c r="H470" i="31"/>
  <c r="G470" i="31"/>
  <c r="F470" i="31"/>
  <c r="E470" i="31"/>
  <c r="D470" i="31"/>
  <c r="C470" i="31"/>
  <c r="B470" i="31"/>
  <c r="A470" i="31"/>
  <c r="N469" i="31"/>
  <c r="M469" i="31"/>
  <c r="L469" i="31"/>
  <c r="K469" i="31"/>
  <c r="J469" i="31"/>
  <c r="I469" i="31"/>
  <c r="H469" i="31"/>
  <c r="G469" i="31"/>
  <c r="F469" i="31"/>
  <c r="E469" i="31"/>
  <c r="D469" i="31"/>
  <c r="C469" i="31"/>
  <c r="B469" i="31"/>
  <c r="O469" i="31" s="1"/>
  <c r="A469" i="31"/>
  <c r="N468" i="31"/>
  <c r="M468" i="31"/>
  <c r="L468" i="31"/>
  <c r="K468" i="31"/>
  <c r="J468" i="31"/>
  <c r="I468" i="31"/>
  <c r="H468" i="31"/>
  <c r="G468" i="31"/>
  <c r="F468" i="31"/>
  <c r="E468" i="31"/>
  <c r="D468" i="31"/>
  <c r="C468" i="31"/>
  <c r="B468" i="31"/>
  <c r="O468" i="31" s="1"/>
  <c r="A468" i="31"/>
  <c r="O467" i="31"/>
  <c r="N467" i="31"/>
  <c r="M467" i="31"/>
  <c r="L467" i="31"/>
  <c r="K467" i="31"/>
  <c r="J467" i="31"/>
  <c r="I467" i="31"/>
  <c r="H467" i="31"/>
  <c r="G467" i="31"/>
  <c r="F467" i="31"/>
  <c r="E467" i="31"/>
  <c r="D467" i="31"/>
  <c r="C467" i="31"/>
  <c r="B467" i="31"/>
  <c r="A467" i="31"/>
  <c r="O466" i="31"/>
  <c r="N466" i="31"/>
  <c r="M466" i="31"/>
  <c r="L466" i="31"/>
  <c r="K466" i="31"/>
  <c r="J466" i="31"/>
  <c r="I466" i="31"/>
  <c r="H466" i="31"/>
  <c r="G466" i="31"/>
  <c r="F466" i="31"/>
  <c r="E466" i="31"/>
  <c r="D466" i="31"/>
  <c r="C466" i="31"/>
  <c r="B466" i="31"/>
  <c r="A466" i="31"/>
  <c r="N465" i="31"/>
  <c r="M465" i="31"/>
  <c r="L465" i="31"/>
  <c r="K465" i="31"/>
  <c r="J465" i="31"/>
  <c r="I465" i="31"/>
  <c r="H465" i="31"/>
  <c r="G465" i="31"/>
  <c r="F465" i="31"/>
  <c r="E465" i="31"/>
  <c r="D465" i="31"/>
  <c r="C465" i="31"/>
  <c r="B465" i="31"/>
  <c r="O465" i="31" s="1"/>
  <c r="A465" i="31"/>
  <c r="N464" i="31"/>
  <c r="M464" i="31"/>
  <c r="L464" i="31"/>
  <c r="K464" i="31"/>
  <c r="J464" i="31"/>
  <c r="I464" i="31"/>
  <c r="H464" i="31"/>
  <c r="G464" i="31"/>
  <c r="F464" i="31"/>
  <c r="E464" i="31"/>
  <c r="D464" i="31"/>
  <c r="C464" i="31"/>
  <c r="B464" i="31"/>
  <c r="O464" i="31" s="1"/>
  <c r="A464" i="31"/>
  <c r="O463" i="31"/>
  <c r="N463" i="31"/>
  <c r="M463" i="31"/>
  <c r="L463" i="31"/>
  <c r="K463" i="31"/>
  <c r="J463" i="31"/>
  <c r="I463" i="31"/>
  <c r="H463" i="31"/>
  <c r="G463" i="31"/>
  <c r="F463" i="31"/>
  <c r="E463" i="31"/>
  <c r="D463" i="31"/>
  <c r="C463" i="31"/>
  <c r="B463" i="31"/>
  <c r="A463" i="31"/>
  <c r="O462" i="31"/>
  <c r="N462" i="31"/>
  <c r="M462" i="31"/>
  <c r="L462" i="31"/>
  <c r="K462" i="31"/>
  <c r="J462" i="31"/>
  <c r="I462" i="31"/>
  <c r="H462" i="31"/>
  <c r="G462" i="31"/>
  <c r="F462" i="31"/>
  <c r="E462" i="31"/>
  <c r="D462" i="31"/>
  <c r="C462" i="31"/>
  <c r="B462" i="31"/>
  <c r="A462" i="31"/>
  <c r="N461" i="31"/>
  <c r="M461" i="31"/>
  <c r="L461" i="31"/>
  <c r="K461" i="31"/>
  <c r="J461" i="31"/>
  <c r="I461" i="31"/>
  <c r="H461" i="31"/>
  <c r="G461" i="31"/>
  <c r="F461" i="31"/>
  <c r="E461" i="31"/>
  <c r="D461" i="31"/>
  <c r="C461" i="31"/>
  <c r="B461" i="31"/>
  <c r="O461" i="31" s="1"/>
  <c r="A461" i="31"/>
  <c r="N460" i="31"/>
  <c r="M460" i="31"/>
  <c r="L460" i="31"/>
  <c r="K460" i="31"/>
  <c r="J460" i="31"/>
  <c r="I460" i="31"/>
  <c r="H460" i="31"/>
  <c r="G460" i="31"/>
  <c r="F460" i="31"/>
  <c r="E460" i="31"/>
  <c r="D460" i="31"/>
  <c r="C460" i="31"/>
  <c r="B460" i="31"/>
  <c r="O460" i="31" s="1"/>
  <c r="A460" i="31"/>
  <c r="O459" i="31"/>
  <c r="N459" i="31"/>
  <c r="M459" i="31"/>
  <c r="L459" i="31"/>
  <c r="K459" i="31"/>
  <c r="J459" i="31"/>
  <c r="I459" i="31"/>
  <c r="H459" i="31"/>
  <c r="G459" i="31"/>
  <c r="F459" i="31"/>
  <c r="E459" i="31"/>
  <c r="D459" i="31"/>
  <c r="C459" i="31"/>
  <c r="B459" i="31"/>
  <c r="A459" i="31"/>
  <c r="O458" i="31"/>
  <c r="N458" i="31"/>
  <c r="M458" i="31"/>
  <c r="L458" i="31"/>
  <c r="K458" i="31"/>
  <c r="J458" i="31"/>
  <c r="I458" i="31"/>
  <c r="H458" i="31"/>
  <c r="G458" i="31"/>
  <c r="F458" i="31"/>
  <c r="E458" i="31"/>
  <c r="D458" i="31"/>
  <c r="C458" i="31"/>
  <c r="B458" i="31"/>
  <c r="A458" i="31"/>
  <c r="N457" i="31"/>
  <c r="M457" i="31"/>
  <c r="L457" i="31"/>
  <c r="K457" i="31"/>
  <c r="J457" i="31"/>
  <c r="I457" i="31"/>
  <c r="H457" i="31"/>
  <c r="G457" i="31"/>
  <c r="F457" i="31"/>
  <c r="E457" i="31"/>
  <c r="D457" i="31"/>
  <c r="C457" i="31"/>
  <c r="B457" i="31"/>
  <c r="O457" i="31" s="1"/>
  <c r="A457" i="31"/>
  <c r="N456" i="31"/>
  <c r="M456" i="31"/>
  <c r="L456" i="31"/>
  <c r="K456" i="31"/>
  <c r="J456" i="31"/>
  <c r="I456" i="31"/>
  <c r="H456" i="31"/>
  <c r="G456" i="31"/>
  <c r="F456" i="31"/>
  <c r="E456" i="31"/>
  <c r="D456" i="31"/>
  <c r="C456" i="31"/>
  <c r="B456" i="31"/>
  <c r="O456" i="31" s="1"/>
  <c r="A456" i="31"/>
  <c r="O455" i="31"/>
  <c r="N455" i="31"/>
  <c r="M455" i="31"/>
  <c r="L455" i="31"/>
  <c r="K455" i="31"/>
  <c r="J455" i="31"/>
  <c r="I455" i="31"/>
  <c r="H455" i="31"/>
  <c r="G455" i="31"/>
  <c r="F455" i="31"/>
  <c r="E455" i="31"/>
  <c r="D455" i="31"/>
  <c r="C455" i="31"/>
  <c r="B455" i="31"/>
  <c r="A455" i="31"/>
  <c r="O454" i="31"/>
  <c r="N454" i="31"/>
  <c r="M454" i="31"/>
  <c r="L454" i="31"/>
  <c r="K454" i="31"/>
  <c r="J454" i="31"/>
  <c r="I454" i="31"/>
  <c r="H454" i="31"/>
  <c r="G454" i="31"/>
  <c r="F454" i="31"/>
  <c r="E454" i="31"/>
  <c r="D454" i="31"/>
  <c r="C454" i="31"/>
  <c r="B454" i="31"/>
  <c r="A454" i="31"/>
  <c r="N453" i="31"/>
  <c r="M453" i="31"/>
  <c r="L453" i="31"/>
  <c r="K453" i="31"/>
  <c r="J453" i="31"/>
  <c r="I453" i="31"/>
  <c r="H453" i="31"/>
  <c r="G453" i="31"/>
  <c r="F453" i="31"/>
  <c r="E453" i="31"/>
  <c r="D453" i="31"/>
  <c r="C453" i="31"/>
  <c r="B453" i="31"/>
  <c r="O453" i="31" s="1"/>
  <c r="A453" i="31"/>
  <c r="N452" i="31"/>
  <c r="M452" i="31"/>
  <c r="L452" i="31"/>
  <c r="K452" i="31"/>
  <c r="J452" i="31"/>
  <c r="I452" i="31"/>
  <c r="H452" i="31"/>
  <c r="G452" i="31"/>
  <c r="F452" i="31"/>
  <c r="E452" i="31"/>
  <c r="D452" i="31"/>
  <c r="C452" i="31"/>
  <c r="B452" i="31"/>
  <c r="O452" i="31" s="1"/>
  <c r="A452" i="31"/>
  <c r="O451" i="31"/>
  <c r="N451" i="31"/>
  <c r="M451" i="31"/>
  <c r="L451" i="31"/>
  <c r="K451" i="31"/>
  <c r="J451" i="31"/>
  <c r="I451" i="31"/>
  <c r="H451" i="31"/>
  <c r="G451" i="31"/>
  <c r="F451" i="31"/>
  <c r="E451" i="31"/>
  <c r="D451" i="31"/>
  <c r="C451" i="31"/>
  <c r="B451" i="31"/>
  <c r="A451" i="31"/>
  <c r="O450" i="31"/>
  <c r="N450" i="31"/>
  <c r="M450" i="31"/>
  <c r="L450" i="31"/>
  <c r="K450" i="31"/>
  <c r="J450" i="31"/>
  <c r="I450" i="31"/>
  <c r="H450" i="31"/>
  <c r="G450" i="31"/>
  <c r="F450" i="31"/>
  <c r="E450" i="31"/>
  <c r="D450" i="31"/>
  <c r="C450" i="31"/>
  <c r="B450" i="31"/>
  <c r="A450" i="31"/>
  <c r="N449" i="31"/>
  <c r="M449" i="31"/>
  <c r="L449" i="31"/>
  <c r="K449" i="31"/>
  <c r="J449" i="31"/>
  <c r="I449" i="31"/>
  <c r="H449" i="31"/>
  <c r="G449" i="31"/>
  <c r="F449" i="31"/>
  <c r="E449" i="31"/>
  <c r="D449" i="31"/>
  <c r="C449" i="31"/>
  <c r="B449" i="31"/>
  <c r="O449" i="31" s="1"/>
  <c r="A449" i="31"/>
  <c r="N448" i="31"/>
  <c r="M448" i="31"/>
  <c r="L448" i="31"/>
  <c r="K448" i="31"/>
  <c r="J448" i="31"/>
  <c r="I448" i="31"/>
  <c r="H448" i="31"/>
  <c r="G448" i="31"/>
  <c r="F448" i="31"/>
  <c r="E448" i="31"/>
  <c r="D448" i="31"/>
  <c r="C448" i="31"/>
  <c r="B448" i="31"/>
  <c r="O448" i="31" s="1"/>
  <c r="A448" i="31"/>
  <c r="O447" i="31"/>
  <c r="N447" i="31"/>
  <c r="M447" i="31"/>
  <c r="L447" i="31"/>
  <c r="K447" i="31"/>
  <c r="J447" i="31"/>
  <c r="I447" i="31"/>
  <c r="H447" i="31"/>
  <c r="G447" i="31"/>
  <c r="F447" i="31"/>
  <c r="E447" i="31"/>
  <c r="D447" i="31"/>
  <c r="C447" i="31"/>
  <c r="B447" i="31"/>
  <c r="A447" i="31"/>
  <c r="O446" i="31"/>
  <c r="N446" i="31"/>
  <c r="M446" i="31"/>
  <c r="L446" i="31"/>
  <c r="K446" i="31"/>
  <c r="J446" i="31"/>
  <c r="I446" i="31"/>
  <c r="H446" i="31"/>
  <c r="G446" i="31"/>
  <c r="F446" i="31"/>
  <c r="E446" i="31"/>
  <c r="D446" i="31"/>
  <c r="C446" i="31"/>
  <c r="B446" i="31"/>
  <c r="A446" i="31"/>
  <c r="N445" i="31"/>
  <c r="M445" i="31"/>
  <c r="L445" i="31"/>
  <c r="K445" i="31"/>
  <c r="J445" i="31"/>
  <c r="I445" i="31"/>
  <c r="H445" i="31"/>
  <c r="G445" i="31"/>
  <c r="F445" i="31"/>
  <c r="E445" i="31"/>
  <c r="D445" i="31"/>
  <c r="C445" i="31"/>
  <c r="B445" i="31"/>
  <c r="O445" i="31" s="1"/>
  <c r="A445" i="31"/>
  <c r="N444" i="31"/>
  <c r="M444" i="31"/>
  <c r="L444" i="31"/>
  <c r="K444" i="31"/>
  <c r="J444" i="31"/>
  <c r="I444" i="31"/>
  <c r="H444" i="31"/>
  <c r="G444" i="31"/>
  <c r="F444" i="31"/>
  <c r="E444" i="31"/>
  <c r="D444" i="31"/>
  <c r="C444" i="31"/>
  <c r="B444" i="31"/>
  <c r="O444" i="31" s="1"/>
  <c r="A444" i="31"/>
  <c r="O443" i="31"/>
  <c r="N443" i="31"/>
  <c r="M443" i="31"/>
  <c r="L443" i="31"/>
  <c r="K443" i="31"/>
  <c r="J443" i="31"/>
  <c r="I443" i="31"/>
  <c r="H443" i="31"/>
  <c r="G443" i="31"/>
  <c r="F443" i="31"/>
  <c r="E443" i="31"/>
  <c r="D443" i="31"/>
  <c r="C443" i="31"/>
  <c r="B443" i="31"/>
  <c r="A443" i="31"/>
  <c r="O442" i="31"/>
  <c r="N442" i="31"/>
  <c r="M442" i="31"/>
  <c r="L442" i="31"/>
  <c r="K442" i="31"/>
  <c r="J442" i="31"/>
  <c r="I442" i="31"/>
  <c r="H442" i="31"/>
  <c r="G442" i="31"/>
  <c r="F442" i="31"/>
  <c r="E442" i="31"/>
  <c r="D442" i="31"/>
  <c r="C442" i="31"/>
  <c r="B442" i="31"/>
  <c r="A442" i="31"/>
  <c r="N441" i="31"/>
  <c r="M441" i="31"/>
  <c r="L441" i="31"/>
  <c r="K441" i="31"/>
  <c r="J441" i="31"/>
  <c r="I441" i="31"/>
  <c r="H441" i="31"/>
  <c r="G441" i="31"/>
  <c r="F441" i="31"/>
  <c r="E441" i="31"/>
  <c r="D441" i="31"/>
  <c r="C441" i="31"/>
  <c r="B441" i="31"/>
  <c r="O441" i="31" s="1"/>
  <c r="A441" i="31"/>
  <c r="N440" i="31"/>
  <c r="M440" i="31"/>
  <c r="L440" i="31"/>
  <c r="K440" i="31"/>
  <c r="J440" i="31"/>
  <c r="I440" i="31"/>
  <c r="H440" i="31"/>
  <c r="G440" i="31"/>
  <c r="F440" i="31"/>
  <c r="E440" i="31"/>
  <c r="D440" i="31"/>
  <c r="C440" i="31"/>
  <c r="B440" i="31"/>
  <c r="O440" i="31" s="1"/>
  <c r="A440" i="31"/>
  <c r="O439" i="31"/>
  <c r="N439" i="31"/>
  <c r="M439" i="31"/>
  <c r="L439" i="31"/>
  <c r="K439" i="31"/>
  <c r="J439" i="31"/>
  <c r="I439" i="31"/>
  <c r="H439" i="31"/>
  <c r="G439" i="31"/>
  <c r="F439" i="31"/>
  <c r="E439" i="31"/>
  <c r="D439" i="31"/>
  <c r="C439" i="31"/>
  <c r="B439" i="31"/>
  <c r="A439" i="31"/>
  <c r="O438" i="31"/>
  <c r="N438" i="31"/>
  <c r="M438" i="31"/>
  <c r="L438" i="31"/>
  <c r="K438" i="31"/>
  <c r="J438" i="31"/>
  <c r="I438" i="31"/>
  <c r="H438" i="31"/>
  <c r="G438" i="31"/>
  <c r="F438" i="31"/>
  <c r="E438" i="31"/>
  <c r="D438" i="31"/>
  <c r="C438" i="31"/>
  <c r="B438" i="31"/>
  <c r="A438" i="31"/>
  <c r="N437" i="31"/>
  <c r="M437" i="31"/>
  <c r="L437" i="31"/>
  <c r="K437" i="31"/>
  <c r="J437" i="31"/>
  <c r="I437" i="31"/>
  <c r="H437" i="31"/>
  <c r="G437" i="31"/>
  <c r="F437" i="31"/>
  <c r="E437" i="31"/>
  <c r="D437" i="31"/>
  <c r="C437" i="31"/>
  <c r="B437" i="31"/>
  <c r="O437" i="31" s="1"/>
  <c r="A437" i="31"/>
  <c r="N436" i="31"/>
  <c r="M436" i="31"/>
  <c r="L436" i="31"/>
  <c r="K436" i="31"/>
  <c r="J436" i="31"/>
  <c r="I436" i="31"/>
  <c r="H436" i="31"/>
  <c r="G436" i="31"/>
  <c r="F436" i="31"/>
  <c r="E436" i="31"/>
  <c r="D436" i="31"/>
  <c r="C436" i="31"/>
  <c r="B436" i="31"/>
  <c r="O436" i="31" s="1"/>
  <c r="A436" i="31"/>
  <c r="O435" i="31"/>
  <c r="N435" i="31"/>
  <c r="M435" i="31"/>
  <c r="L435" i="31"/>
  <c r="K435" i="31"/>
  <c r="J435" i="31"/>
  <c r="I435" i="31"/>
  <c r="H435" i="31"/>
  <c r="G435" i="31"/>
  <c r="F435" i="31"/>
  <c r="E435" i="31"/>
  <c r="D435" i="31"/>
  <c r="C435" i="31"/>
  <c r="B435" i="31"/>
  <c r="A435" i="31"/>
  <c r="O434" i="31"/>
  <c r="N434" i="31"/>
  <c r="M434" i="31"/>
  <c r="L434" i="31"/>
  <c r="K434" i="31"/>
  <c r="J434" i="31"/>
  <c r="I434" i="31"/>
  <c r="H434" i="31"/>
  <c r="G434" i="31"/>
  <c r="F434" i="31"/>
  <c r="E434" i="31"/>
  <c r="D434" i="31"/>
  <c r="C434" i="31"/>
  <c r="B434" i="31"/>
  <c r="A434" i="31"/>
  <c r="N433" i="31"/>
  <c r="M433" i="31"/>
  <c r="L433" i="31"/>
  <c r="K433" i="31"/>
  <c r="J433" i="31"/>
  <c r="I433" i="31"/>
  <c r="H433" i="31"/>
  <c r="G433" i="31"/>
  <c r="F433" i="31"/>
  <c r="E433" i="31"/>
  <c r="D433" i="31"/>
  <c r="C433" i="31"/>
  <c r="B433" i="31"/>
  <c r="O433" i="31" s="1"/>
  <c r="A433" i="31"/>
  <c r="N432" i="31"/>
  <c r="M432" i="31"/>
  <c r="L432" i="31"/>
  <c r="K432" i="31"/>
  <c r="J432" i="31"/>
  <c r="I432" i="31"/>
  <c r="H432" i="31"/>
  <c r="G432" i="31"/>
  <c r="F432" i="31"/>
  <c r="E432" i="31"/>
  <c r="D432" i="31"/>
  <c r="C432" i="31"/>
  <c r="B432" i="31"/>
  <c r="O432" i="31" s="1"/>
  <c r="A432" i="31"/>
  <c r="O431" i="31"/>
  <c r="N431" i="31"/>
  <c r="M431" i="31"/>
  <c r="L431" i="31"/>
  <c r="K431" i="31"/>
  <c r="J431" i="31"/>
  <c r="I431" i="31"/>
  <c r="H431" i="31"/>
  <c r="G431" i="31"/>
  <c r="F431" i="31"/>
  <c r="E431" i="31"/>
  <c r="D431" i="31"/>
  <c r="C431" i="31"/>
  <c r="B431" i="31"/>
  <c r="A431" i="31"/>
  <c r="O430" i="31"/>
  <c r="N430" i="31"/>
  <c r="M430" i="31"/>
  <c r="L430" i="31"/>
  <c r="K430" i="31"/>
  <c r="J430" i="31"/>
  <c r="I430" i="31"/>
  <c r="H430" i="31"/>
  <c r="G430" i="31"/>
  <c r="F430" i="31"/>
  <c r="E430" i="31"/>
  <c r="D430" i="31"/>
  <c r="C430" i="31"/>
  <c r="B430" i="31"/>
  <c r="A430" i="31"/>
  <c r="N429" i="31"/>
  <c r="M429" i="31"/>
  <c r="L429" i="31"/>
  <c r="K429" i="31"/>
  <c r="J429" i="31"/>
  <c r="I429" i="31"/>
  <c r="H429" i="31"/>
  <c r="G429" i="31"/>
  <c r="F429" i="31"/>
  <c r="E429" i="31"/>
  <c r="D429" i="31"/>
  <c r="C429" i="31"/>
  <c r="B429" i="31"/>
  <c r="O429" i="31" s="1"/>
  <c r="A429" i="31"/>
  <c r="N428" i="31"/>
  <c r="M428" i="31"/>
  <c r="L428" i="31"/>
  <c r="K428" i="31"/>
  <c r="J428" i="31"/>
  <c r="I428" i="31"/>
  <c r="H428" i="31"/>
  <c r="G428" i="31"/>
  <c r="F428" i="31"/>
  <c r="E428" i="31"/>
  <c r="D428" i="31"/>
  <c r="C428" i="31"/>
  <c r="B428" i="31"/>
  <c r="O428" i="31" s="1"/>
  <c r="A428" i="31"/>
  <c r="O427" i="31"/>
  <c r="N427" i="31"/>
  <c r="M427" i="31"/>
  <c r="L427" i="31"/>
  <c r="K427" i="31"/>
  <c r="J427" i="31"/>
  <c r="I427" i="31"/>
  <c r="H427" i="31"/>
  <c r="G427" i="31"/>
  <c r="F427" i="31"/>
  <c r="E427" i="31"/>
  <c r="D427" i="31"/>
  <c r="C427" i="31"/>
  <c r="B427" i="31"/>
  <c r="A427" i="31"/>
  <c r="O426" i="31"/>
  <c r="N426" i="31"/>
  <c r="M426" i="31"/>
  <c r="L426" i="31"/>
  <c r="K426" i="31"/>
  <c r="J426" i="31"/>
  <c r="I426" i="31"/>
  <c r="H426" i="31"/>
  <c r="G426" i="31"/>
  <c r="F426" i="31"/>
  <c r="E426" i="31"/>
  <c r="D426" i="31"/>
  <c r="C426" i="31"/>
  <c r="B426" i="31"/>
  <c r="A426" i="31"/>
  <c r="N425" i="31"/>
  <c r="M425" i="31"/>
  <c r="L425" i="31"/>
  <c r="K425" i="31"/>
  <c r="J425" i="31"/>
  <c r="I425" i="31"/>
  <c r="H425" i="31"/>
  <c r="G425" i="31"/>
  <c r="F425" i="31"/>
  <c r="E425" i="31"/>
  <c r="D425" i="31"/>
  <c r="C425" i="31"/>
  <c r="B425" i="31"/>
  <c r="O425" i="31" s="1"/>
  <c r="A425" i="31"/>
  <c r="N424" i="31"/>
  <c r="M424" i="31"/>
  <c r="L424" i="31"/>
  <c r="K424" i="31"/>
  <c r="J424" i="31"/>
  <c r="I424" i="31"/>
  <c r="H424" i="31"/>
  <c r="G424" i="31"/>
  <c r="F424" i="31"/>
  <c r="E424" i="31"/>
  <c r="D424" i="31"/>
  <c r="C424" i="31"/>
  <c r="B424" i="31"/>
  <c r="O424" i="31" s="1"/>
  <c r="A424" i="31"/>
  <c r="O423" i="31"/>
  <c r="N423" i="31"/>
  <c r="M423" i="31"/>
  <c r="L423" i="31"/>
  <c r="K423" i="31"/>
  <c r="J423" i="31"/>
  <c r="I423" i="31"/>
  <c r="H423" i="31"/>
  <c r="G423" i="31"/>
  <c r="F423" i="31"/>
  <c r="E423" i="31"/>
  <c r="D423" i="31"/>
  <c r="C423" i="31"/>
  <c r="B423" i="31"/>
  <c r="A423" i="31"/>
  <c r="O422" i="31"/>
  <c r="N422" i="31"/>
  <c r="M422" i="31"/>
  <c r="L422" i="31"/>
  <c r="K422" i="31"/>
  <c r="J422" i="31"/>
  <c r="I422" i="31"/>
  <c r="H422" i="31"/>
  <c r="G422" i="31"/>
  <c r="F422" i="31"/>
  <c r="E422" i="31"/>
  <c r="D422" i="31"/>
  <c r="C422" i="31"/>
  <c r="B422" i="31"/>
  <c r="A422" i="31"/>
  <c r="N421" i="31"/>
  <c r="M421" i="31"/>
  <c r="L421" i="31"/>
  <c r="K421" i="31"/>
  <c r="J421" i="31"/>
  <c r="I421" i="31"/>
  <c r="H421" i="31"/>
  <c r="G421" i="31"/>
  <c r="F421" i="31"/>
  <c r="E421" i="31"/>
  <c r="D421" i="31"/>
  <c r="C421" i="31"/>
  <c r="B421" i="31"/>
  <c r="O421" i="31" s="1"/>
  <c r="A421" i="31"/>
  <c r="N420" i="31"/>
  <c r="M420" i="31"/>
  <c r="L420" i="31"/>
  <c r="K420" i="31"/>
  <c r="J420" i="31"/>
  <c r="I420" i="31"/>
  <c r="H420" i="31"/>
  <c r="G420" i="31"/>
  <c r="F420" i="31"/>
  <c r="E420" i="31"/>
  <c r="D420" i="31"/>
  <c r="C420" i="31"/>
  <c r="B420" i="31"/>
  <c r="O420" i="31" s="1"/>
  <c r="A420" i="31"/>
  <c r="O419" i="31"/>
  <c r="N419" i="31"/>
  <c r="M419" i="31"/>
  <c r="L419" i="31"/>
  <c r="K419" i="31"/>
  <c r="J419" i="31"/>
  <c r="I419" i="31"/>
  <c r="H419" i="31"/>
  <c r="G419" i="31"/>
  <c r="F419" i="31"/>
  <c r="E419" i="31"/>
  <c r="D419" i="31"/>
  <c r="C419" i="31"/>
  <c r="B419" i="31"/>
  <c r="A419" i="31"/>
  <c r="O418" i="31"/>
  <c r="N418" i="31"/>
  <c r="M418" i="31"/>
  <c r="L418" i="31"/>
  <c r="K418" i="31"/>
  <c r="J418" i="31"/>
  <c r="I418" i="31"/>
  <c r="H418" i="31"/>
  <c r="G418" i="31"/>
  <c r="F418" i="31"/>
  <c r="E418" i="31"/>
  <c r="D418" i="31"/>
  <c r="C418" i="31"/>
  <c r="B418" i="31"/>
  <c r="A418" i="31"/>
  <c r="N417" i="31"/>
  <c r="M417" i="31"/>
  <c r="L417" i="31"/>
  <c r="K417" i="31"/>
  <c r="J417" i="31"/>
  <c r="I417" i="31"/>
  <c r="H417" i="31"/>
  <c r="G417" i="31"/>
  <c r="F417" i="31"/>
  <c r="E417" i="31"/>
  <c r="D417" i="31"/>
  <c r="C417" i="31"/>
  <c r="B417" i="31"/>
  <c r="O417" i="31" s="1"/>
  <c r="A417" i="31"/>
  <c r="N416" i="31"/>
  <c r="M416" i="31"/>
  <c r="L416" i="31"/>
  <c r="K416" i="31"/>
  <c r="J416" i="31"/>
  <c r="I416" i="31"/>
  <c r="H416" i="31"/>
  <c r="G416" i="31"/>
  <c r="F416" i="31"/>
  <c r="E416" i="31"/>
  <c r="D416" i="31"/>
  <c r="C416" i="31"/>
  <c r="B416" i="31"/>
  <c r="O416" i="31" s="1"/>
  <c r="A416" i="31"/>
  <c r="O415" i="31"/>
  <c r="N415" i="31"/>
  <c r="M415" i="31"/>
  <c r="L415" i="31"/>
  <c r="K415" i="31"/>
  <c r="J415" i="31"/>
  <c r="I415" i="31"/>
  <c r="H415" i="31"/>
  <c r="G415" i="31"/>
  <c r="F415" i="31"/>
  <c r="E415" i="31"/>
  <c r="D415" i="31"/>
  <c r="C415" i="31"/>
  <c r="B415" i="31"/>
  <c r="A415" i="31"/>
  <c r="O414" i="31"/>
  <c r="N414" i="31"/>
  <c r="M414" i="31"/>
  <c r="L414" i="31"/>
  <c r="K414" i="31"/>
  <c r="J414" i="31"/>
  <c r="I414" i="31"/>
  <c r="H414" i="31"/>
  <c r="G414" i="31"/>
  <c r="F414" i="31"/>
  <c r="E414" i="31"/>
  <c r="D414" i="31"/>
  <c r="C414" i="31"/>
  <c r="B414" i="31"/>
  <c r="A414" i="31"/>
  <c r="N413" i="31"/>
  <c r="M413" i="31"/>
  <c r="L413" i="31"/>
  <c r="K413" i="31"/>
  <c r="J413" i="31"/>
  <c r="I413" i="31"/>
  <c r="H413" i="31"/>
  <c r="G413" i="31"/>
  <c r="F413" i="31"/>
  <c r="E413" i="31"/>
  <c r="D413" i="31"/>
  <c r="C413" i="31"/>
  <c r="B413" i="31"/>
  <c r="O413" i="31" s="1"/>
  <c r="A413" i="31"/>
  <c r="N412" i="31"/>
  <c r="M412" i="31"/>
  <c r="L412" i="31"/>
  <c r="K412" i="31"/>
  <c r="J412" i="31"/>
  <c r="I412" i="31"/>
  <c r="H412" i="31"/>
  <c r="G412" i="31"/>
  <c r="F412" i="31"/>
  <c r="E412" i="31"/>
  <c r="D412" i="31"/>
  <c r="C412" i="31"/>
  <c r="B412" i="31"/>
  <c r="O412" i="31" s="1"/>
  <c r="A412" i="31"/>
  <c r="O411" i="31"/>
  <c r="N411" i="31"/>
  <c r="M411" i="31"/>
  <c r="L411" i="31"/>
  <c r="K411" i="31"/>
  <c r="J411" i="31"/>
  <c r="I411" i="31"/>
  <c r="H411" i="31"/>
  <c r="G411" i="31"/>
  <c r="F411" i="31"/>
  <c r="E411" i="31"/>
  <c r="D411" i="31"/>
  <c r="C411" i="31"/>
  <c r="B411" i="31"/>
  <c r="A411" i="31"/>
  <c r="O410" i="31"/>
  <c r="N410" i="31"/>
  <c r="M410" i="31"/>
  <c r="L410" i="31"/>
  <c r="K410" i="31"/>
  <c r="J410" i="31"/>
  <c r="I410" i="31"/>
  <c r="H410" i="31"/>
  <c r="G410" i="31"/>
  <c r="F410" i="31"/>
  <c r="E410" i="31"/>
  <c r="D410" i="31"/>
  <c r="C410" i="31"/>
  <c r="B410" i="31"/>
  <c r="A410" i="31"/>
  <c r="N409" i="31"/>
  <c r="M409" i="31"/>
  <c r="L409" i="31"/>
  <c r="K409" i="31"/>
  <c r="J409" i="31"/>
  <c r="I409" i="31"/>
  <c r="H409" i="31"/>
  <c r="G409" i="31"/>
  <c r="F409" i="31"/>
  <c r="E409" i="31"/>
  <c r="D409" i="31"/>
  <c r="C409" i="31"/>
  <c r="B409" i="31"/>
  <c r="O409" i="31" s="1"/>
  <c r="A409" i="31"/>
  <c r="N408" i="31"/>
  <c r="M408" i="31"/>
  <c r="L408" i="31"/>
  <c r="K408" i="31"/>
  <c r="J408" i="31"/>
  <c r="I408" i="31"/>
  <c r="H408" i="31"/>
  <c r="G408" i="31"/>
  <c r="F408" i="31"/>
  <c r="E408" i="31"/>
  <c r="D408" i="31"/>
  <c r="C408" i="31"/>
  <c r="B408" i="31"/>
  <c r="O408" i="31" s="1"/>
  <c r="A408" i="31"/>
  <c r="O407" i="31"/>
  <c r="N407" i="31"/>
  <c r="M407" i="31"/>
  <c r="L407" i="31"/>
  <c r="K407" i="31"/>
  <c r="J407" i="31"/>
  <c r="I407" i="31"/>
  <c r="H407" i="31"/>
  <c r="G407" i="31"/>
  <c r="F407" i="31"/>
  <c r="E407" i="31"/>
  <c r="D407" i="31"/>
  <c r="C407" i="31"/>
  <c r="B407" i="31"/>
  <c r="A407" i="31"/>
  <c r="O406" i="31"/>
  <c r="N406" i="31"/>
  <c r="M406" i="31"/>
  <c r="L406" i="31"/>
  <c r="K406" i="31"/>
  <c r="J406" i="31"/>
  <c r="I406" i="31"/>
  <c r="H406" i="31"/>
  <c r="G406" i="31"/>
  <c r="F406" i="31"/>
  <c r="E406" i="31"/>
  <c r="D406" i="31"/>
  <c r="C406" i="31"/>
  <c r="B406" i="31"/>
  <c r="A406" i="31"/>
  <c r="N405" i="31"/>
  <c r="M405" i="31"/>
  <c r="L405" i="31"/>
  <c r="K405" i="31"/>
  <c r="J405" i="31"/>
  <c r="I405" i="31"/>
  <c r="H405" i="31"/>
  <c r="G405" i="31"/>
  <c r="F405" i="31"/>
  <c r="E405" i="31"/>
  <c r="D405" i="31"/>
  <c r="C405" i="31"/>
  <c r="B405" i="31"/>
  <c r="O405" i="31" s="1"/>
  <c r="A405" i="31"/>
  <c r="N404" i="31"/>
  <c r="M404" i="31"/>
  <c r="L404" i="31"/>
  <c r="K404" i="31"/>
  <c r="J404" i="31"/>
  <c r="I404" i="31"/>
  <c r="H404" i="31"/>
  <c r="G404" i="31"/>
  <c r="F404" i="31"/>
  <c r="E404" i="31"/>
  <c r="D404" i="31"/>
  <c r="C404" i="31"/>
  <c r="B404" i="31"/>
  <c r="O404" i="31" s="1"/>
  <c r="A404" i="31"/>
  <c r="N403" i="31"/>
  <c r="M403" i="31"/>
  <c r="L403" i="31"/>
  <c r="K403" i="31"/>
  <c r="J403" i="31"/>
  <c r="I403" i="31"/>
  <c r="H403" i="31"/>
  <c r="G403" i="31"/>
  <c r="F403" i="31"/>
  <c r="E403" i="31"/>
  <c r="D403" i="31"/>
  <c r="C403" i="31"/>
  <c r="B403" i="31"/>
  <c r="O403" i="31" s="1"/>
  <c r="A403" i="31"/>
  <c r="N402" i="31"/>
  <c r="M402" i="31"/>
  <c r="L402" i="31"/>
  <c r="K402" i="31"/>
  <c r="J402" i="31"/>
  <c r="I402" i="31"/>
  <c r="H402" i="31"/>
  <c r="G402" i="31"/>
  <c r="F402" i="31"/>
  <c r="E402" i="31"/>
  <c r="D402" i="31"/>
  <c r="C402" i="31"/>
  <c r="B402" i="31"/>
  <c r="O402" i="31" s="1"/>
  <c r="A402" i="31"/>
  <c r="N401" i="31"/>
  <c r="M401" i="31"/>
  <c r="L401" i="31"/>
  <c r="K401" i="31"/>
  <c r="J401" i="31"/>
  <c r="I401" i="31"/>
  <c r="H401" i="31"/>
  <c r="G401" i="31"/>
  <c r="F401" i="31"/>
  <c r="E401" i="31"/>
  <c r="D401" i="31"/>
  <c r="C401" i="31"/>
  <c r="B401" i="31"/>
  <c r="O401" i="31" s="1"/>
  <c r="A401" i="31"/>
  <c r="N400" i="31"/>
  <c r="M400" i="31"/>
  <c r="L400" i="31"/>
  <c r="K400" i="31"/>
  <c r="J400" i="31"/>
  <c r="I400" i="31"/>
  <c r="H400" i="31"/>
  <c r="G400" i="31"/>
  <c r="F400" i="31"/>
  <c r="E400" i="31"/>
  <c r="D400" i="31"/>
  <c r="C400" i="31"/>
  <c r="B400" i="31"/>
  <c r="O400" i="31" s="1"/>
  <c r="A400" i="31"/>
  <c r="N399" i="31"/>
  <c r="M399" i="31"/>
  <c r="L399" i="31"/>
  <c r="K399" i="31"/>
  <c r="J399" i="31"/>
  <c r="I399" i="31"/>
  <c r="H399" i="31"/>
  <c r="G399" i="31"/>
  <c r="F399" i="31"/>
  <c r="E399" i="31"/>
  <c r="D399" i="31"/>
  <c r="C399" i="31"/>
  <c r="B399" i="31"/>
  <c r="O399" i="31" s="1"/>
  <c r="A399" i="31"/>
  <c r="N398" i="31"/>
  <c r="M398" i="31"/>
  <c r="L398" i="31"/>
  <c r="K398" i="31"/>
  <c r="J398" i="31"/>
  <c r="I398" i="31"/>
  <c r="H398" i="31"/>
  <c r="G398" i="31"/>
  <c r="F398" i="31"/>
  <c r="E398" i="31"/>
  <c r="D398" i="31"/>
  <c r="C398" i="31"/>
  <c r="B398" i="31"/>
  <c r="O398" i="31" s="1"/>
  <c r="A398" i="31"/>
  <c r="N397" i="31"/>
  <c r="M397" i="31"/>
  <c r="L397" i="31"/>
  <c r="K397" i="31"/>
  <c r="J397" i="31"/>
  <c r="I397" i="31"/>
  <c r="H397" i="31"/>
  <c r="G397" i="31"/>
  <c r="F397" i="31"/>
  <c r="E397" i="31"/>
  <c r="D397" i="31"/>
  <c r="C397" i="31"/>
  <c r="B397" i="31"/>
  <c r="O397" i="31" s="1"/>
  <c r="A397" i="31"/>
  <c r="N396" i="31"/>
  <c r="M396" i="31"/>
  <c r="L396" i="31"/>
  <c r="K396" i="31"/>
  <c r="J396" i="31"/>
  <c r="I396" i="31"/>
  <c r="H396" i="31"/>
  <c r="G396" i="31"/>
  <c r="F396" i="31"/>
  <c r="E396" i="31"/>
  <c r="D396" i="31"/>
  <c r="C396" i="31"/>
  <c r="B396" i="31"/>
  <c r="O396" i="31" s="1"/>
  <c r="A396" i="31"/>
  <c r="N395" i="31"/>
  <c r="M395" i="31"/>
  <c r="L395" i="31"/>
  <c r="K395" i="31"/>
  <c r="J395" i="31"/>
  <c r="I395" i="31"/>
  <c r="H395" i="31"/>
  <c r="G395" i="31"/>
  <c r="F395" i="31"/>
  <c r="E395" i="31"/>
  <c r="D395" i="31"/>
  <c r="C395" i="31"/>
  <c r="B395" i="31"/>
  <c r="O395" i="31" s="1"/>
  <c r="A395" i="31"/>
  <c r="N394" i="31"/>
  <c r="M394" i="31"/>
  <c r="L394" i="31"/>
  <c r="K394" i="31"/>
  <c r="J394" i="31"/>
  <c r="I394" i="31"/>
  <c r="H394" i="31"/>
  <c r="G394" i="31"/>
  <c r="F394" i="31"/>
  <c r="E394" i="31"/>
  <c r="D394" i="31"/>
  <c r="C394" i="31"/>
  <c r="B394" i="31"/>
  <c r="O394" i="31" s="1"/>
  <c r="A394" i="31"/>
  <c r="N393" i="31"/>
  <c r="M393" i="31"/>
  <c r="L393" i="31"/>
  <c r="K393" i="31"/>
  <c r="J393" i="31"/>
  <c r="I393" i="31"/>
  <c r="H393" i="31"/>
  <c r="G393" i="31"/>
  <c r="F393" i="31"/>
  <c r="E393" i="31"/>
  <c r="D393" i="31"/>
  <c r="C393" i="31"/>
  <c r="B393" i="31"/>
  <c r="O393" i="31" s="1"/>
  <c r="A393" i="31"/>
  <c r="N392" i="31"/>
  <c r="M392" i="31"/>
  <c r="L392" i="31"/>
  <c r="K392" i="31"/>
  <c r="J392" i="31"/>
  <c r="I392" i="31"/>
  <c r="H392" i="31"/>
  <c r="G392" i="31"/>
  <c r="F392" i="31"/>
  <c r="E392" i="31"/>
  <c r="D392" i="31"/>
  <c r="C392" i="31"/>
  <c r="B392" i="31"/>
  <c r="O392" i="31" s="1"/>
  <c r="A392" i="31"/>
  <c r="N391" i="31"/>
  <c r="M391" i="31"/>
  <c r="L391" i="31"/>
  <c r="K391" i="31"/>
  <c r="J391" i="31"/>
  <c r="I391" i="31"/>
  <c r="H391" i="31"/>
  <c r="G391" i="31"/>
  <c r="F391" i="31"/>
  <c r="E391" i="31"/>
  <c r="D391" i="31"/>
  <c r="C391" i="31"/>
  <c r="B391" i="31"/>
  <c r="O391" i="31" s="1"/>
  <c r="A391" i="31"/>
  <c r="N390" i="31"/>
  <c r="M390" i="31"/>
  <c r="L390" i="31"/>
  <c r="K390" i="31"/>
  <c r="J390" i="31"/>
  <c r="I390" i="31"/>
  <c r="H390" i="31"/>
  <c r="G390" i="31"/>
  <c r="F390" i="31"/>
  <c r="E390" i="31"/>
  <c r="D390" i="31"/>
  <c r="C390" i="31"/>
  <c r="B390" i="31"/>
  <c r="O390" i="31" s="1"/>
  <c r="A390" i="31"/>
  <c r="N389" i="31"/>
  <c r="M389" i="31"/>
  <c r="L389" i="31"/>
  <c r="K389" i="31"/>
  <c r="J389" i="31"/>
  <c r="I389" i="31"/>
  <c r="H389" i="31"/>
  <c r="G389" i="31"/>
  <c r="F389" i="31"/>
  <c r="E389" i="31"/>
  <c r="D389" i="31"/>
  <c r="C389" i="31"/>
  <c r="B389" i="31"/>
  <c r="O389" i="31" s="1"/>
  <c r="A389" i="31"/>
  <c r="N388" i="31"/>
  <c r="M388" i="31"/>
  <c r="L388" i="31"/>
  <c r="K388" i="31"/>
  <c r="J388" i="31"/>
  <c r="I388" i="31"/>
  <c r="H388" i="31"/>
  <c r="G388" i="31"/>
  <c r="F388" i="31"/>
  <c r="E388" i="31"/>
  <c r="D388" i="31"/>
  <c r="C388" i="31"/>
  <c r="B388" i="31"/>
  <c r="O388" i="31" s="1"/>
  <c r="A388" i="31"/>
  <c r="N387" i="31"/>
  <c r="M387" i="31"/>
  <c r="L387" i="31"/>
  <c r="K387" i="31"/>
  <c r="J387" i="31"/>
  <c r="I387" i="31"/>
  <c r="H387" i="31"/>
  <c r="G387" i="31"/>
  <c r="F387" i="31"/>
  <c r="E387" i="31"/>
  <c r="D387" i="31"/>
  <c r="C387" i="31"/>
  <c r="B387" i="31"/>
  <c r="O387" i="31" s="1"/>
  <c r="A387" i="31"/>
  <c r="N386" i="31"/>
  <c r="M386" i="31"/>
  <c r="L386" i="31"/>
  <c r="K386" i="31"/>
  <c r="J386" i="31"/>
  <c r="I386" i="31"/>
  <c r="H386" i="31"/>
  <c r="G386" i="31"/>
  <c r="F386" i="31"/>
  <c r="E386" i="31"/>
  <c r="D386" i="31"/>
  <c r="C386" i="31"/>
  <c r="B386" i="31"/>
  <c r="O386" i="31" s="1"/>
  <c r="A386" i="31"/>
  <c r="N385" i="31"/>
  <c r="M385" i="31"/>
  <c r="L385" i="31"/>
  <c r="K385" i="31"/>
  <c r="J385" i="31"/>
  <c r="I385" i="31"/>
  <c r="H385" i="31"/>
  <c r="G385" i="31"/>
  <c r="F385" i="31"/>
  <c r="E385" i="31"/>
  <c r="D385" i="31"/>
  <c r="C385" i="31"/>
  <c r="B385" i="31"/>
  <c r="O385" i="31" s="1"/>
  <c r="A385" i="31"/>
  <c r="N384" i="31"/>
  <c r="M384" i="31"/>
  <c r="L384" i="31"/>
  <c r="K384" i="31"/>
  <c r="J384" i="31"/>
  <c r="I384" i="31"/>
  <c r="H384" i="31"/>
  <c r="G384" i="31"/>
  <c r="F384" i="31"/>
  <c r="E384" i="31"/>
  <c r="D384" i="31"/>
  <c r="C384" i="31"/>
  <c r="B384" i="31"/>
  <c r="O384" i="31" s="1"/>
  <c r="A384" i="31"/>
  <c r="N383" i="31"/>
  <c r="M383" i="31"/>
  <c r="L383" i="31"/>
  <c r="K383" i="31"/>
  <c r="J383" i="31"/>
  <c r="I383" i="31"/>
  <c r="H383" i="31"/>
  <c r="G383" i="31"/>
  <c r="F383" i="31"/>
  <c r="E383" i="31"/>
  <c r="D383" i="31"/>
  <c r="C383" i="31"/>
  <c r="B383" i="31"/>
  <c r="O383" i="31" s="1"/>
  <c r="A383" i="31"/>
  <c r="N382" i="31"/>
  <c r="M382" i="31"/>
  <c r="L382" i="31"/>
  <c r="K382" i="31"/>
  <c r="J382" i="31"/>
  <c r="I382" i="31"/>
  <c r="H382" i="31"/>
  <c r="G382" i="31"/>
  <c r="F382" i="31"/>
  <c r="E382" i="31"/>
  <c r="D382" i="31"/>
  <c r="C382" i="31"/>
  <c r="B382" i="31"/>
  <c r="O382" i="31" s="1"/>
  <c r="A382" i="31"/>
  <c r="O381" i="31"/>
  <c r="N381" i="31"/>
  <c r="M381" i="31"/>
  <c r="L381" i="31"/>
  <c r="K381" i="31"/>
  <c r="J381" i="31"/>
  <c r="I381" i="31"/>
  <c r="H381" i="31"/>
  <c r="G381" i="31"/>
  <c r="F381" i="31"/>
  <c r="E381" i="31"/>
  <c r="D381" i="31"/>
  <c r="C381" i="31"/>
  <c r="B381" i="31"/>
  <c r="A381" i="31"/>
  <c r="N380" i="31"/>
  <c r="M380" i="31"/>
  <c r="L380" i="31"/>
  <c r="K380" i="31"/>
  <c r="J380" i="31"/>
  <c r="I380" i="31"/>
  <c r="H380" i="31"/>
  <c r="G380" i="31"/>
  <c r="F380" i="31"/>
  <c r="E380" i="31"/>
  <c r="D380" i="31"/>
  <c r="C380" i="31"/>
  <c r="B380" i="31"/>
  <c r="O380" i="31" s="1"/>
  <c r="A380" i="31"/>
  <c r="N379" i="31"/>
  <c r="M379" i="31"/>
  <c r="L379" i="31"/>
  <c r="K379" i="31"/>
  <c r="J379" i="31"/>
  <c r="I379" i="31"/>
  <c r="H379" i="31"/>
  <c r="G379" i="31"/>
  <c r="F379" i="31"/>
  <c r="E379" i="31"/>
  <c r="D379" i="31"/>
  <c r="C379" i="31"/>
  <c r="B379" i="31"/>
  <c r="O379" i="31" s="1"/>
  <c r="A379" i="31"/>
  <c r="N378" i="31"/>
  <c r="M378" i="31"/>
  <c r="L378" i="31"/>
  <c r="K378" i="31"/>
  <c r="J378" i="31"/>
  <c r="I378" i="31"/>
  <c r="H378" i="31"/>
  <c r="G378" i="31"/>
  <c r="F378" i="31"/>
  <c r="E378" i="31"/>
  <c r="D378" i="31"/>
  <c r="C378" i="31"/>
  <c r="B378" i="31"/>
  <c r="O378" i="31" s="1"/>
  <c r="A378" i="31"/>
  <c r="N377" i="31"/>
  <c r="M377" i="31"/>
  <c r="L377" i="31"/>
  <c r="K377" i="31"/>
  <c r="J377" i="31"/>
  <c r="I377" i="31"/>
  <c r="H377" i="31"/>
  <c r="G377" i="31"/>
  <c r="F377" i="31"/>
  <c r="E377" i="31"/>
  <c r="D377" i="31"/>
  <c r="C377" i="31"/>
  <c r="B377" i="31"/>
  <c r="O377" i="31" s="1"/>
  <c r="A377" i="31"/>
  <c r="N376" i="31"/>
  <c r="M376" i="31"/>
  <c r="L376" i="31"/>
  <c r="K376" i="31"/>
  <c r="J376" i="31"/>
  <c r="I376" i="31"/>
  <c r="H376" i="31"/>
  <c r="G376" i="31"/>
  <c r="F376" i="31"/>
  <c r="E376" i="31"/>
  <c r="D376" i="31"/>
  <c r="C376" i="31"/>
  <c r="B376" i="31"/>
  <c r="O376" i="31" s="1"/>
  <c r="A376" i="31"/>
  <c r="N375" i="31"/>
  <c r="M375" i="31"/>
  <c r="L375" i="31"/>
  <c r="K375" i="31"/>
  <c r="J375" i="31"/>
  <c r="I375" i="31"/>
  <c r="H375" i="31"/>
  <c r="G375" i="31"/>
  <c r="F375" i="31"/>
  <c r="E375" i="31"/>
  <c r="D375" i="31"/>
  <c r="C375" i="31"/>
  <c r="B375" i="31"/>
  <c r="O375" i="31" s="1"/>
  <c r="A375" i="31"/>
  <c r="N374" i="31"/>
  <c r="M374" i="31"/>
  <c r="L374" i="31"/>
  <c r="K374" i="31"/>
  <c r="J374" i="31"/>
  <c r="I374" i="31"/>
  <c r="H374" i="31"/>
  <c r="G374" i="31"/>
  <c r="F374" i="31"/>
  <c r="E374" i="31"/>
  <c r="D374" i="31"/>
  <c r="C374" i="31"/>
  <c r="B374" i="31"/>
  <c r="O374" i="31" s="1"/>
  <c r="A374" i="31"/>
  <c r="O373" i="31"/>
  <c r="N373" i="31"/>
  <c r="M373" i="31"/>
  <c r="L373" i="31"/>
  <c r="K373" i="31"/>
  <c r="J373" i="31"/>
  <c r="I373" i="31"/>
  <c r="H373" i="31"/>
  <c r="G373" i="31"/>
  <c r="F373" i="31"/>
  <c r="E373" i="31"/>
  <c r="D373" i="31"/>
  <c r="C373" i="31"/>
  <c r="B373" i="31"/>
  <c r="A373" i="31"/>
  <c r="N372" i="31"/>
  <c r="M372" i="31"/>
  <c r="L372" i="31"/>
  <c r="K372" i="31"/>
  <c r="J372" i="31"/>
  <c r="I372" i="31"/>
  <c r="H372" i="31"/>
  <c r="G372" i="31"/>
  <c r="F372" i="31"/>
  <c r="E372" i="31"/>
  <c r="D372" i="31"/>
  <c r="C372" i="31"/>
  <c r="B372" i="31"/>
  <c r="O372" i="31" s="1"/>
  <c r="A372" i="31"/>
  <c r="N371" i="31"/>
  <c r="M371" i="31"/>
  <c r="L371" i="31"/>
  <c r="K371" i="31"/>
  <c r="J371" i="31"/>
  <c r="I371" i="31"/>
  <c r="H371" i="31"/>
  <c r="G371" i="31"/>
  <c r="F371" i="31"/>
  <c r="E371" i="31"/>
  <c r="D371" i="31"/>
  <c r="C371" i="31"/>
  <c r="B371" i="31"/>
  <c r="O371" i="31" s="1"/>
  <c r="A371" i="31"/>
  <c r="N370" i="31"/>
  <c r="M370" i="31"/>
  <c r="L370" i="31"/>
  <c r="K370" i="31"/>
  <c r="J370" i="31"/>
  <c r="I370" i="31"/>
  <c r="H370" i="31"/>
  <c r="G370" i="31"/>
  <c r="F370" i="31"/>
  <c r="E370" i="31"/>
  <c r="D370" i="31"/>
  <c r="C370" i="31"/>
  <c r="B370" i="31"/>
  <c r="O370" i="31" s="1"/>
  <c r="A370" i="31"/>
  <c r="N369" i="31"/>
  <c r="M369" i="31"/>
  <c r="L369" i="31"/>
  <c r="K369" i="31"/>
  <c r="J369" i="31"/>
  <c r="I369" i="31"/>
  <c r="H369" i="31"/>
  <c r="G369" i="31"/>
  <c r="F369" i="31"/>
  <c r="E369" i="31"/>
  <c r="D369" i="31"/>
  <c r="C369" i="31"/>
  <c r="B369" i="31"/>
  <c r="O369" i="31" s="1"/>
  <c r="A369" i="31"/>
  <c r="N368" i="31"/>
  <c r="M368" i="31"/>
  <c r="L368" i="31"/>
  <c r="K368" i="31"/>
  <c r="J368" i="31"/>
  <c r="I368" i="31"/>
  <c r="H368" i="31"/>
  <c r="G368" i="31"/>
  <c r="F368" i="31"/>
  <c r="E368" i="31"/>
  <c r="D368" i="31"/>
  <c r="C368" i="31"/>
  <c r="B368" i="31"/>
  <c r="O368" i="31" s="1"/>
  <c r="A368" i="31"/>
  <c r="N367" i="31"/>
  <c r="M367" i="31"/>
  <c r="L367" i="31"/>
  <c r="K367" i="31"/>
  <c r="J367" i="31"/>
  <c r="I367" i="31"/>
  <c r="H367" i="31"/>
  <c r="G367" i="31"/>
  <c r="F367" i="31"/>
  <c r="E367" i="31"/>
  <c r="D367" i="31"/>
  <c r="C367" i="31"/>
  <c r="B367" i="31"/>
  <c r="O367" i="31" s="1"/>
  <c r="A367" i="31"/>
  <c r="N366" i="31"/>
  <c r="M366" i="31"/>
  <c r="L366" i="31"/>
  <c r="K366" i="31"/>
  <c r="J366" i="31"/>
  <c r="I366" i="31"/>
  <c r="H366" i="31"/>
  <c r="G366" i="31"/>
  <c r="F366" i="31"/>
  <c r="E366" i="31"/>
  <c r="D366" i="31"/>
  <c r="C366" i="31"/>
  <c r="B366" i="31"/>
  <c r="O366" i="31" s="1"/>
  <c r="A366" i="31"/>
  <c r="N365" i="31"/>
  <c r="M365" i="31"/>
  <c r="L365" i="31"/>
  <c r="K365" i="31"/>
  <c r="J365" i="31"/>
  <c r="I365" i="31"/>
  <c r="H365" i="31"/>
  <c r="G365" i="31"/>
  <c r="F365" i="31"/>
  <c r="E365" i="31"/>
  <c r="D365" i="31"/>
  <c r="C365" i="31"/>
  <c r="B365" i="31"/>
  <c r="O365" i="31" s="1"/>
  <c r="A365" i="31"/>
  <c r="N364" i="31"/>
  <c r="M364" i="31"/>
  <c r="L364" i="31"/>
  <c r="K364" i="31"/>
  <c r="J364" i="31"/>
  <c r="I364" i="31"/>
  <c r="H364" i="31"/>
  <c r="G364" i="31"/>
  <c r="F364" i="31"/>
  <c r="E364" i="31"/>
  <c r="D364" i="31"/>
  <c r="C364" i="31"/>
  <c r="B364" i="31"/>
  <c r="O364" i="31" s="1"/>
  <c r="A364" i="31"/>
  <c r="N363" i="31"/>
  <c r="M363" i="31"/>
  <c r="L363" i="31"/>
  <c r="K363" i="31"/>
  <c r="J363" i="31"/>
  <c r="I363" i="31"/>
  <c r="H363" i="31"/>
  <c r="G363" i="31"/>
  <c r="F363" i="31"/>
  <c r="E363" i="31"/>
  <c r="D363" i="31"/>
  <c r="C363" i="31"/>
  <c r="B363" i="31"/>
  <c r="O363" i="31" s="1"/>
  <c r="A363" i="31"/>
  <c r="N362" i="31"/>
  <c r="M362" i="31"/>
  <c r="L362" i="31"/>
  <c r="K362" i="31"/>
  <c r="J362" i="31"/>
  <c r="I362" i="31"/>
  <c r="H362" i="31"/>
  <c r="G362" i="31"/>
  <c r="F362" i="31"/>
  <c r="E362" i="31"/>
  <c r="D362" i="31"/>
  <c r="C362" i="31"/>
  <c r="B362" i="31"/>
  <c r="O362" i="31" s="1"/>
  <c r="A362" i="31"/>
  <c r="N361" i="31"/>
  <c r="M361" i="31"/>
  <c r="L361" i="31"/>
  <c r="K361" i="31"/>
  <c r="J361" i="31"/>
  <c r="I361" i="31"/>
  <c r="H361" i="31"/>
  <c r="G361" i="31"/>
  <c r="F361" i="31"/>
  <c r="E361" i="31"/>
  <c r="D361" i="31"/>
  <c r="C361" i="31"/>
  <c r="B361" i="31"/>
  <c r="O361" i="31" s="1"/>
  <c r="A361" i="31"/>
  <c r="N360" i="31"/>
  <c r="M360" i="31"/>
  <c r="L360" i="31"/>
  <c r="K360" i="31"/>
  <c r="J360" i="31"/>
  <c r="I360" i="31"/>
  <c r="H360" i="31"/>
  <c r="G360" i="31"/>
  <c r="F360" i="31"/>
  <c r="E360" i="31"/>
  <c r="D360" i="31"/>
  <c r="C360" i="31"/>
  <c r="B360" i="31"/>
  <c r="O360" i="31" s="1"/>
  <c r="A360" i="31"/>
  <c r="N359" i="31"/>
  <c r="M359" i="31"/>
  <c r="L359" i="31"/>
  <c r="K359" i="31"/>
  <c r="J359" i="31"/>
  <c r="I359" i="31"/>
  <c r="H359" i="31"/>
  <c r="G359" i="31"/>
  <c r="F359" i="31"/>
  <c r="E359" i="31"/>
  <c r="D359" i="31"/>
  <c r="C359" i="31"/>
  <c r="B359" i="31"/>
  <c r="O359" i="31" s="1"/>
  <c r="A359" i="31"/>
  <c r="N358" i="31"/>
  <c r="M358" i="31"/>
  <c r="L358" i="31"/>
  <c r="K358" i="31"/>
  <c r="J358" i="31"/>
  <c r="I358" i="31"/>
  <c r="H358" i="31"/>
  <c r="G358" i="31"/>
  <c r="F358" i="31"/>
  <c r="E358" i="31"/>
  <c r="D358" i="31"/>
  <c r="C358" i="31"/>
  <c r="B358" i="31"/>
  <c r="O358" i="31" s="1"/>
  <c r="A358" i="31"/>
  <c r="N357" i="31"/>
  <c r="M357" i="31"/>
  <c r="L357" i="31"/>
  <c r="K357" i="31"/>
  <c r="J357" i="31"/>
  <c r="I357" i="31"/>
  <c r="H357" i="31"/>
  <c r="G357" i="31"/>
  <c r="F357" i="31"/>
  <c r="E357" i="31"/>
  <c r="D357" i="31"/>
  <c r="C357" i="31"/>
  <c r="B357" i="31"/>
  <c r="O357" i="31" s="1"/>
  <c r="A357" i="31"/>
  <c r="N356" i="31"/>
  <c r="M356" i="31"/>
  <c r="L356" i="31"/>
  <c r="K356" i="31"/>
  <c r="J356" i="31"/>
  <c r="I356" i="31"/>
  <c r="H356" i="31"/>
  <c r="G356" i="31"/>
  <c r="F356" i="31"/>
  <c r="E356" i="31"/>
  <c r="D356" i="31"/>
  <c r="C356" i="31"/>
  <c r="B356" i="31"/>
  <c r="O356" i="31" s="1"/>
  <c r="A356" i="31"/>
  <c r="N355" i="31"/>
  <c r="M355" i="31"/>
  <c r="L355" i="31"/>
  <c r="K355" i="31"/>
  <c r="J355" i="31"/>
  <c r="I355" i="31"/>
  <c r="H355" i="31"/>
  <c r="G355" i="31"/>
  <c r="F355" i="31"/>
  <c r="E355" i="31"/>
  <c r="D355" i="31"/>
  <c r="C355" i="31"/>
  <c r="B355" i="31"/>
  <c r="O355" i="31" s="1"/>
  <c r="A355" i="31"/>
  <c r="O354" i="31"/>
  <c r="N354" i="31"/>
  <c r="M354" i="31"/>
  <c r="L354" i="31"/>
  <c r="K354" i="31"/>
  <c r="J354" i="31"/>
  <c r="I354" i="31"/>
  <c r="H354" i="31"/>
  <c r="G354" i="31"/>
  <c r="F354" i="31"/>
  <c r="E354" i="31"/>
  <c r="D354" i="31"/>
  <c r="C354" i="31"/>
  <c r="B354" i="31"/>
  <c r="A354" i="31"/>
  <c r="N353" i="31"/>
  <c r="M353" i="31"/>
  <c r="L353" i="31"/>
  <c r="K353" i="31"/>
  <c r="J353" i="31"/>
  <c r="I353" i="31"/>
  <c r="H353" i="31"/>
  <c r="G353" i="31"/>
  <c r="F353" i="31"/>
  <c r="E353" i="31"/>
  <c r="D353" i="31"/>
  <c r="C353" i="31"/>
  <c r="B353" i="31"/>
  <c r="O353" i="31" s="1"/>
  <c r="A353" i="31"/>
  <c r="N352" i="31"/>
  <c r="M352" i="31"/>
  <c r="L352" i="31"/>
  <c r="K352" i="31"/>
  <c r="J352" i="31"/>
  <c r="I352" i="31"/>
  <c r="H352" i="31"/>
  <c r="G352" i="31"/>
  <c r="F352" i="31"/>
  <c r="E352" i="31"/>
  <c r="D352" i="31"/>
  <c r="C352" i="31"/>
  <c r="B352" i="31"/>
  <c r="O352" i="31" s="1"/>
  <c r="A352" i="31"/>
  <c r="N351" i="31"/>
  <c r="M351" i="31"/>
  <c r="L351" i="31"/>
  <c r="K351" i="31"/>
  <c r="J351" i="31"/>
  <c r="I351" i="31"/>
  <c r="H351" i="31"/>
  <c r="G351" i="31"/>
  <c r="F351" i="31"/>
  <c r="E351" i="31"/>
  <c r="D351" i="31"/>
  <c r="C351" i="31"/>
  <c r="B351" i="31"/>
  <c r="O351" i="31" s="1"/>
  <c r="A351" i="31"/>
  <c r="N350" i="31"/>
  <c r="M350" i="31"/>
  <c r="L350" i="31"/>
  <c r="K350" i="31"/>
  <c r="J350" i="31"/>
  <c r="I350" i="31"/>
  <c r="H350" i="31"/>
  <c r="G350" i="31"/>
  <c r="F350" i="31"/>
  <c r="E350" i="31"/>
  <c r="D350" i="31"/>
  <c r="C350" i="31"/>
  <c r="B350" i="31"/>
  <c r="O350" i="31" s="1"/>
  <c r="A350" i="31"/>
  <c r="O349" i="31"/>
  <c r="N349" i="31"/>
  <c r="M349" i="31"/>
  <c r="L349" i="31"/>
  <c r="K349" i="31"/>
  <c r="J349" i="31"/>
  <c r="I349" i="31"/>
  <c r="H349" i="31"/>
  <c r="G349" i="31"/>
  <c r="F349" i="31"/>
  <c r="E349" i="31"/>
  <c r="D349" i="31"/>
  <c r="C349" i="31"/>
  <c r="B349" i="31"/>
  <c r="A349" i="31"/>
  <c r="N348" i="31"/>
  <c r="M348" i="31"/>
  <c r="L348" i="31"/>
  <c r="K348" i="31"/>
  <c r="J348" i="31"/>
  <c r="I348" i="31"/>
  <c r="H348" i="31"/>
  <c r="G348" i="31"/>
  <c r="F348" i="31"/>
  <c r="E348" i="31"/>
  <c r="D348" i="31"/>
  <c r="C348" i="31"/>
  <c r="B348" i="31"/>
  <c r="O348" i="31" s="1"/>
  <c r="A348" i="31"/>
  <c r="N347" i="31"/>
  <c r="M347" i="31"/>
  <c r="L347" i="31"/>
  <c r="K347" i="31"/>
  <c r="J347" i="31"/>
  <c r="I347" i="31"/>
  <c r="H347" i="31"/>
  <c r="G347" i="31"/>
  <c r="F347" i="31"/>
  <c r="E347" i="31"/>
  <c r="D347" i="31"/>
  <c r="C347" i="31"/>
  <c r="B347" i="31"/>
  <c r="O347" i="31" s="1"/>
  <c r="A347" i="31"/>
  <c r="O346" i="31"/>
  <c r="N346" i="31"/>
  <c r="M346" i="31"/>
  <c r="L346" i="31"/>
  <c r="K346" i="31"/>
  <c r="J346" i="31"/>
  <c r="I346" i="31"/>
  <c r="H346" i="31"/>
  <c r="G346" i="31"/>
  <c r="F346" i="31"/>
  <c r="E346" i="31"/>
  <c r="D346" i="31"/>
  <c r="C346" i="31"/>
  <c r="B346" i="31"/>
  <c r="A346" i="31"/>
  <c r="N345" i="31"/>
  <c r="M345" i="31"/>
  <c r="L345" i="31"/>
  <c r="K345" i="31"/>
  <c r="J345" i="31"/>
  <c r="I345" i="31"/>
  <c r="H345" i="31"/>
  <c r="G345" i="31"/>
  <c r="F345" i="31"/>
  <c r="E345" i="31"/>
  <c r="D345" i="31"/>
  <c r="C345" i="31"/>
  <c r="B345" i="31"/>
  <c r="O345" i="31" s="1"/>
  <c r="A345" i="31"/>
  <c r="O344" i="31"/>
  <c r="N344" i="31"/>
  <c r="M344" i="31"/>
  <c r="L344" i="31"/>
  <c r="K344" i="31"/>
  <c r="J344" i="31"/>
  <c r="I344" i="31"/>
  <c r="H344" i="31"/>
  <c r="G344" i="31"/>
  <c r="F344" i="31"/>
  <c r="E344" i="31"/>
  <c r="D344" i="31"/>
  <c r="C344" i="31"/>
  <c r="B344" i="31"/>
  <c r="A344" i="31"/>
  <c r="N343" i="31"/>
  <c r="M343" i="31"/>
  <c r="L343" i="31"/>
  <c r="K343" i="31"/>
  <c r="J343" i="31"/>
  <c r="I343" i="31"/>
  <c r="H343" i="31"/>
  <c r="G343" i="31"/>
  <c r="F343" i="31"/>
  <c r="E343" i="31"/>
  <c r="D343" i="31"/>
  <c r="C343" i="31"/>
  <c r="B343" i="31"/>
  <c r="O343" i="31" s="1"/>
  <c r="A343" i="31"/>
  <c r="N342" i="31"/>
  <c r="M342" i="31"/>
  <c r="L342" i="31"/>
  <c r="K342" i="31"/>
  <c r="J342" i="31"/>
  <c r="I342" i="31"/>
  <c r="H342" i="31"/>
  <c r="G342" i="31"/>
  <c r="F342" i="31"/>
  <c r="E342" i="31"/>
  <c r="D342" i="31"/>
  <c r="C342" i="31"/>
  <c r="B342" i="31"/>
  <c r="O342" i="31" s="1"/>
  <c r="A342" i="31"/>
  <c r="O341" i="31"/>
  <c r="N341" i="31"/>
  <c r="M341" i="31"/>
  <c r="L341" i="31"/>
  <c r="K341" i="31"/>
  <c r="J341" i="31"/>
  <c r="I341" i="31"/>
  <c r="H341" i="31"/>
  <c r="G341" i="31"/>
  <c r="F341" i="31"/>
  <c r="E341" i="31"/>
  <c r="D341" i="31"/>
  <c r="C341" i="31"/>
  <c r="B341" i="31"/>
  <c r="A341" i="31"/>
  <c r="N340" i="31"/>
  <c r="M340" i="31"/>
  <c r="L340" i="31"/>
  <c r="K340" i="31"/>
  <c r="J340" i="31"/>
  <c r="I340" i="31"/>
  <c r="H340" i="31"/>
  <c r="G340" i="31"/>
  <c r="F340" i="31"/>
  <c r="E340" i="31"/>
  <c r="D340" i="31"/>
  <c r="C340" i="31"/>
  <c r="B340" i="31"/>
  <c r="O340" i="31" s="1"/>
  <c r="A340" i="31"/>
  <c r="N339" i="31"/>
  <c r="M339" i="31"/>
  <c r="L339" i="31"/>
  <c r="K339" i="31"/>
  <c r="J339" i="31"/>
  <c r="I339" i="31"/>
  <c r="H339" i="31"/>
  <c r="G339" i="31"/>
  <c r="F339" i="31"/>
  <c r="E339" i="31"/>
  <c r="D339" i="31"/>
  <c r="C339" i="31"/>
  <c r="B339" i="31"/>
  <c r="O339" i="31" s="1"/>
  <c r="A339" i="31"/>
  <c r="N338" i="31"/>
  <c r="M338" i="31"/>
  <c r="L338" i="31"/>
  <c r="K338" i="31"/>
  <c r="J338" i="31"/>
  <c r="I338" i="31"/>
  <c r="H338" i="31"/>
  <c r="G338" i="31"/>
  <c r="F338" i="31"/>
  <c r="E338" i="31"/>
  <c r="D338" i="31"/>
  <c r="C338" i="31"/>
  <c r="B338" i="31"/>
  <c r="O338" i="31" s="1"/>
  <c r="A338" i="31"/>
  <c r="O337" i="31"/>
  <c r="N337" i="31"/>
  <c r="M337" i="31"/>
  <c r="L337" i="31"/>
  <c r="K337" i="31"/>
  <c r="J337" i="31"/>
  <c r="I337" i="31"/>
  <c r="H337" i="31"/>
  <c r="G337" i="31"/>
  <c r="F337" i="31"/>
  <c r="E337" i="31"/>
  <c r="D337" i="31"/>
  <c r="C337" i="31"/>
  <c r="B337" i="31"/>
  <c r="A337" i="31"/>
  <c r="N336" i="31"/>
  <c r="M336" i="31"/>
  <c r="L336" i="31"/>
  <c r="K336" i="31"/>
  <c r="J336" i="31"/>
  <c r="I336" i="31"/>
  <c r="H336" i="31"/>
  <c r="G336" i="31"/>
  <c r="F336" i="31"/>
  <c r="E336" i="31"/>
  <c r="D336" i="31"/>
  <c r="C336" i="31"/>
  <c r="B336" i="31"/>
  <c r="O336" i="31" s="1"/>
  <c r="A336" i="31"/>
  <c r="N335" i="31"/>
  <c r="M335" i="31"/>
  <c r="L335" i="31"/>
  <c r="K335" i="31"/>
  <c r="J335" i="31"/>
  <c r="I335" i="31"/>
  <c r="H335" i="31"/>
  <c r="G335" i="31"/>
  <c r="F335" i="31"/>
  <c r="E335" i="31"/>
  <c r="D335" i="31"/>
  <c r="C335" i="31"/>
  <c r="B335" i="31"/>
  <c r="O335" i="31" s="1"/>
  <c r="A335" i="31"/>
  <c r="N334" i="31"/>
  <c r="M334" i="31"/>
  <c r="L334" i="31"/>
  <c r="K334" i="31"/>
  <c r="J334" i="31"/>
  <c r="I334" i="31"/>
  <c r="H334" i="31"/>
  <c r="G334" i="31"/>
  <c r="F334" i="31"/>
  <c r="E334" i="31"/>
  <c r="D334" i="31"/>
  <c r="C334" i="31"/>
  <c r="B334" i="31"/>
  <c r="O334" i="31" s="1"/>
  <c r="A334" i="31"/>
  <c r="N333" i="31"/>
  <c r="M333" i="31"/>
  <c r="L333" i="31"/>
  <c r="K333" i="31"/>
  <c r="J333" i="31"/>
  <c r="I333" i="31"/>
  <c r="H333" i="31"/>
  <c r="G333" i="31"/>
  <c r="F333" i="31"/>
  <c r="E333" i="31"/>
  <c r="D333" i="31"/>
  <c r="C333" i="31"/>
  <c r="B333" i="31"/>
  <c r="O333" i="31" s="1"/>
  <c r="A333" i="31"/>
  <c r="N332" i="31"/>
  <c r="M332" i="31"/>
  <c r="L332" i="31"/>
  <c r="K332" i="31"/>
  <c r="J332" i="31"/>
  <c r="I332" i="31"/>
  <c r="H332" i="31"/>
  <c r="G332" i="31"/>
  <c r="F332" i="31"/>
  <c r="E332" i="31"/>
  <c r="D332" i="31"/>
  <c r="C332" i="31"/>
  <c r="B332" i="31"/>
  <c r="O332" i="31" s="1"/>
  <c r="A332" i="31"/>
  <c r="N331" i="31"/>
  <c r="M331" i="31"/>
  <c r="L331" i="31"/>
  <c r="K331" i="31"/>
  <c r="J331" i="31"/>
  <c r="I331" i="31"/>
  <c r="H331" i="31"/>
  <c r="G331" i="31"/>
  <c r="F331" i="31"/>
  <c r="E331" i="31"/>
  <c r="D331" i="31"/>
  <c r="C331" i="31"/>
  <c r="B331" i="31"/>
  <c r="O331" i="31" s="1"/>
  <c r="A331" i="31"/>
  <c r="N330" i="31"/>
  <c r="M330" i="31"/>
  <c r="L330" i="31"/>
  <c r="K330" i="31"/>
  <c r="J330" i="31"/>
  <c r="I330" i="31"/>
  <c r="H330" i="31"/>
  <c r="G330" i="31"/>
  <c r="F330" i="31"/>
  <c r="E330" i="31"/>
  <c r="D330" i="31"/>
  <c r="C330" i="31"/>
  <c r="B330" i="31"/>
  <c r="O330" i="31" s="1"/>
  <c r="A330" i="31"/>
  <c r="N329" i="31"/>
  <c r="M329" i="31"/>
  <c r="L329" i="31"/>
  <c r="K329" i="31"/>
  <c r="J329" i="31"/>
  <c r="I329" i="31"/>
  <c r="H329" i="31"/>
  <c r="G329" i="31"/>
  <c r="F329" i="31"/>
  <c r="E329" i="31"/>
  <c r="D329" i="31"/>
  <c r="C329" i="31"/>
  <c r="B329" i="31"/>
  <c r="O329" i="31" s="1"/>
  <c r="A329" i="31"/>
  <c r="N328" i="31"/>
  <c r="M328" i="31"/>
  <c r="L328" i="31"/>
  <c r="K328" i="31"/>
  <c r="J328" i="31"/>
  <c r="I328" i="31"/>
  <c r="H328" i="31"/>
  <c r="G328" i="31"/>
  <c r="F328" i="31"/>
  <c r="E328" i="31"/>
  <c r="D328" i="31"/>
  <c r="C328" i="31"/>
  <c r="B328" i="31"/>
  <c r="O328" i="31" s="1"/>
  <c r="A328" i="31"/>
  <c r="N327" i="31"/>
  <c r="M327" i="31"/>
  <c r="L327" i="31"/>
  <c r="K327" i="31"/>
  <c r="J327" i="31"/>
  <c r="I327" i="31"/>
  <c r="H327" i="31"/>
  <c r="G327" i="31"/>
  <c r="F327" i="31"/>
  <c r="E327" i="31"/>
  <c r="D327" i="31"/>
  <c r="C327" i="31"/>
  <c r="B327" i="31"/>
  <c r="O327" i="31" s="1"/>
  <c r="A327" i="31"/>
  <c r="N326" i="31"/>
  <c r="M326" i="31"/>
  <c r="L326" i="31"/>
  <c r="K326" i="31"/>
  <c r="J326" i="31"/>
  <c r="I326" i="31"/>
  <c r="H326" i="31"/>
  <c r="G326" i="31"/>
  <c r="F326" i="31"/>
  <c r="E326" i="31"/>
  <c r="D326" i="31"/>
  <c r="C326" i="31"/>
  <c r="B326" i="31"/>
  <c r="O326" i="31" s="1"/>
  <c r="A326" i="31"/>
  <c r="O325" i="31"/>
  <c r="N325" i="31"/>
  <c r="M325" i="31"/>
  <c r="L325" i="31"/>
  <c r="K325" i="31"/>
  <c r="J325" i="31"/>
  <c r="I325" i="31"/>
  <c r="H325" i="31"/>
  <c r="G325" i="31"/>
  <c r="F325" i="31"/>
  <c r="E325" i="31"/>
  <c r="D325" i="31"/>
  <c r="C325" i="31"/>
  <c r="B325" i="31"/>
  <c r="A325" i="31"/>
  <c r="N324" i="31"/>
  <c r="M324" i="31"/>
  <c r="L324" i="31"/>
  <c r="K324" i="31"/>
  <c r="J324" i="31"/>
  <c r="I324" i="31"/>
  <c r="H324" i="31"/>
  <c r="G324" i="31"/>
  <c r="F324" i="31"/>
  <c r="E324" i="31"/>
  <c r="D324" i="31"/>
  <c r="C324" i="31"/>
  <c r="B324" i="31"/>
  <c r="O324" i="31" s="1"/>
  <c r="A324" i="31"/>
  <c r="N323" i="31"/>
  <c r="M323" i="31"/>
  <c r="L323" i="31"/>
  <c r="K323" i="31"/>
  <c r="J323" i="31"/>
  <c r="I323" i="31"/>
  <c r="H323" i="31"/>
  <c r="G323" i="31"/>
  <c r="F323" i="31"/>
  <c r="E323" i="31"/>
  <c r="D323" i="31"/>
  <c r="C323" i="31"/>
  <c r="B323" i="31"/>
  <c r="O323" i="31" s="1"/>
  <c r="A323" i="31"/>
  <c r="N322" i="31"/>
  <c r="M322" i="31"/>
  <c r="L322" i="31"/>
  <c r="K322" i="31"/>
  <c r="J322" i="31"/>
  <c r="I322" i="31"/>
  <c r="H322" i="31"/>
  <c r="G322" i="31"/>
  <c r="F322" i="31"/>
  <c r="E322" i="31"/>
  <c r="D322" i="31"/>
  <c r="C322" i="31"/>
  <c r="B322" i="31"/>
  <c r="O322" i="31" s="1"/>
  <c r="A322" i="31"/>
  <c r="N321" i="31"/>
  <c r="M321" i="31"/>
  <c r="L321" i="31"/>
  <c r="K321" i="31"/>
  <c r="J321" i="31"/>
  <c r="I321" i="31"/>
  <c r="H321" i="31"/>
  <c r="G321" i="31"/>
  <c r="F321" i="31"/>
  <c r="E321" i="31"/>
  <c r="D321" i="31"/>
  <c r="C321" i="31"/>
  <c r="B321" i="31"/>
  <c r="O321" i="31" s="1"/>
  <c r="A321" i="31"/>
  <c r="N320" i="31"/>
  <c r="M320" i="31"/>
  <c r="L320" i="31"/>
  <c r="K320" i="31"/>
  <c r="J320" i="31"/>
  <c r="I320" i="31"/>
  <c r="H320" i="31"/>
  <c r="G320" i="31"/>
  <c r="F320" i="31"/>
  <c r="E320" i="31"/>
  <c r="D320" i="31"/>
  <c r="C320" i="31"/>
  <c r="B320" i="31"/>
  <c r="O320" i="31" s="1"/>
  <c r="A320" i="31"/>
  <c r="N319" i="31"/>
  <c r="M319" i="31"/>
  <c r="L319" i="31"/>
  <c r="K319" i="31"/>
  <c r="J319" i="31"/>
  <c r="I319" i="31"/>
  <c r="H319" i="31"/>
  <c r="G319" i="31"/>
  <c r="F319" i="31"/>
  <c r="E319" i="31"/>
  <c r="D319" i="31"/>
  <c r="C319" i="31"/>
  <c r="B319" i="31"/>
  <c r="O319" i="31" s="1"/>
  <c r="A319" i="31"/>
  <c r="N318" i="31"/>
  <c r="M318" i="31"/>
  <c r="L318" i="31"/>
  <c r="K318" i="31"/>
  <c r="J318" i="31"/>
  <c r="I318" i="31"/>
  <c r="H318" i="31"/>
  <c r="G318" i="31"/>
  <c r="F318" i="31"/>
  <c r="E318" i="31"/>
  <c r="D318" i="31"/>
  <c r="C318" i="31"/>
  <c r="B318" i="31"/>
  <c r="O318" i="31" s="1"/>
  <c r="A318" i="31"/>
  <c r="N317" i="31"/>
  <c r="M317" i="31"/>
  <c r="L317" i="31"/>
  <c r="K317" i="31"/>
  <c r="J317" i="31"/>
  <c r="I317" i="31"/>
  <c r="H317" i="31"/>
  <c r="G317" i="31"/>
  <c r="F317" i="31"/>
  <c r="E317" i="31"/>
  <c r="D317" i="31"/>
  <c r="C317" i="31"/>
  <c r="B317" i="31"/>
  <c r="O317" i="31" s="1"/>
  <c r="A317" i="31"/>
  <c r="O316" i="31"/>
  <c r="N316" i="31"/>
  <c r="M316" i="31"/>
  <c r="L316" i="31"/>
  <c r="K316" i="31"/>
  <c r="J316" i="31"/>
  <c r="I316" i="31"/>
  <c r="H316" i="31"/>
  <c r="G316" i="31"/>
  <c r="F316" i="31"/>
  <c r="E316" i="31"/>
  <c r="D316" i="31"/>
  <c r="C316" i="31"/>
  <c r="B316" i="31"/>
  <c r="A316" i="31"/>
  <c r="N315" i="31"/>
  <c r="M315" i="31"/>
  <c r="L315" i="31"/>
  <c r="K315" i="31"/>
  <c r="J315" i="31"/>
  <c r="I315" i="31"/>
  <c r="H315" i="31"/>
  <c r="G315" i="31"/>
  <c r="F315" i="31"/>
  <c r="E315" i="31"/>
  <c r="D315" i="31"/>
  <c r="C315" i="31"/>
  <c r="B315" i="31"/>
  <c r="O315" i="31" s="1"/>
  <c r="A315" i="31"/>
  <c r="N314" i="31"/>
  <c r="M314" i="31"/>
  <c r="L314" i="31"/>
  <c r="K314" i="31"/>
  <c r="J314" i="31"/>
  <c r="I314" i="31"/>
  <c r="H314" i="31"/>
  <c r="G314" i="31"/>
  <c r="F314" i="31"/>
  <c r="E314" i="31"/>
  <c r="D314" i="31"/>
  <c r="C314" i="31"/>
  <c r="B314" i="31"/>
  <c r="O314" i="31" s="1"/>
  <c r="A314" i="31"/>
  <c r="N313" i="31"/>
  <c r="M313" i="31"/>
  <c r="L313" i="31"/>
  <c r="K313" i="31"/>
  <c r="J313" i="31"/>
  <c r="I313" i="31"/>
  <c r="H313" i="31"/>
  <c r="G313" i="31"/>
  <c r="F313" i="31"/>
  <c r="E313" i="31"/>
  <c r="D313" i="31"/>
  <c r="C313" i="31"/>
  <c r="B313" i="31"/>
  <c r="O313" i="31" s="1"/>
  <c r="A313" i="31"/>
  <c r="O312" i="31"/>
  <c r="N312" i="31"/>
  <c r="M312" i="31"/>
  <c r="L312" i="31"/>
  <c r="K312" i="31"/>
  <c r="J312" i="31"/>
  <c r="I312" i="31"/>
  <c r="H312" i="31"/>
  <c r="G312" i="31"/>
  <c r="F312" i="31"/>
  <c r="E312" i="31"/>
  <c r="D312" i="31"/>
  <c r="C312" i="31"/>
  <c r="B312" i="31"/>
  <c r="A312" i="31"/>
  <c r="N311" i="31"/>
  <c r="M311" i="31"/>
  <c r="L311" i="31"/>
  <c r="K311" i="31"/>
  <c r="J311" i="31"/>
  <c r="I311" i="31"/>
  <c r="H311" i="31"/>
  <c r="G311" i="31"/>
  <c r="F311" i="31"/>
  <c r="E311" i="31"/>
  <c r="D311" i="31"/>
  <c r="C311" i="31"/>
  <c r="B311" i="31"/>
  <c r="O311" i="31" s="1"/>
  <c r="A311" i="31"/>
  <c r="N310" i="31"/>
  <c r="M310" i="31"/>
  <c r="L310" i="31"/>
  <c r="K310" i="31"/>
  <c r="J310" i="31"/>
  <c r="I310" i="31"/>
  <c r="H310" i="31"/>
  <c r="G310" i="31"/>
  <c r="F310" i="31"/>
  <c r="E310" i="31"/>
  <c r="D310" i="31"/>
  <c r="C310" i="31"/>
  <c r="B310" i="31"/>
  <c r="O310" i="31" s="1"/>
  <c r="A310" i="31"/>
  <c r="N309" i="31"/>
  <c r="M309" i="31"/>
  <c r="L309" i="31"/>
  <c r="K309" i="31"/>
  <c r="J309" i="31"/>
  <c r="I309" i="31"/>
  <c r="H309" i="31"/>
  <c r="G309" i="31"/>
  <c r="F309" i="31"/>
  <c r="E309" i="31"/>
  <c r="D309" i="31"/>
  <c r="C309" i="31"/>
  <c r="B309" i="31"/>
  <c r="O309" i="31" s="1"/>
  <c r="A309" i="31"/>
  <c r="N308" i="31"/>
  <c r="M308" i="31"/>
  <c r="L308" i="31"/>
  <c r="K308" i="31"/>
  <c r="J308" i="31"/>
  <c r="I308" i="31"/>
  <c r="H308" i="31"/>
  <c r="G308" i="31"/>
  <c r="F308" i="31"/>
  <c r="E308" i="31"/>
  <c r="D308" i="31"/>
  <c r="C308" i="31"/>
  <c r="B308" i="31"/>
  <c r="O308" i="31" s="1"/>
  <c r="A308" i="31"/>
  <c r="N307" i="31"/>
  <c r="M307" i="31"/>
  <c r="L307" i="31"/>
  <c r="K307" i="31"/>
  <c r="J307" i="31"/>
  <c r="I307" i="31"/>
  <c r="H307" i="31"/>
  <c r="G307" i="31"/>
  <c r="F307" i="31"/>
  <c r="E307" i="31"/>
  <c r="D307" i="31"/>
  <c r="C307" i="31"/>
  <c r="B307" i="31"/>
  <c r="O307" i="31" s="1"/>
  <c r="A307" i="31"/>
  <c r="N306" i="31"/>
  <c r="M306" i="31"/>
  <c r="L306" i="31"/>
  <c r="K306" i="31"/>
  <c r="J306" i="31"/>
  <c r="I306" i="31"/>
  <c r="H306" i="31"/>
  <c r="G306" i="31"/>
  <c r="F306" i="31"/>
  <c r="E306" i="31"/>
  <c r="D306" i="31"/>
  <c r="C306" i="31"/>
  <c r="B306" i="31"/>
  <c r="O306" i="31" s="1"/>
  <c r="A306" i="31"/>
  <c r="N305" i="31"/>
  <c r="M305" i="31"/>
  <c r="L305" i="31"/>
  <c r="K305" i="31"/>
  <c r="J305" i="31"/>
  <c r="I305" i="31"/>
  <c r="H305" i="31"/>
  <c r="G305" i="31"/>
  <c r="F305" i="31"/>
  <c r="E305" i="31"/>
  <c r="D305" i="31"/>
  <c r="C305" i="31"/>
  <c r="B305" i="31"/>
  <c r="O305" i="31" s="1"/>
  <c r="A305" i="31"/>
  <c r="N304" i="31"/>
  <c r="M304" i="31"/>
  <c r="L304" i="31"/>
  <c r="K304" i="31"/>
  <c r="J304" i="31"/>
  <c r="I304" i="31"/>
  <c r="H304" i="31"/>
  <c r="G304" i="31"/>
  <c r="F304" i="31"/>
  <c r="E304" i="31"/>
  <c r="D304" i="31"/>
  <c r="C304" i="31"/>
  <c r="B304" i="31"/>
  <c r="O304" i="31" s="1"/>
  <c r="A304" i="31"/>
  <c r="N303" i="31"/>
  <c r="M303" i="31"/>
  <c r="L303" i="31"/>
  <c r="K303" i="31"/>
  <c r="J303" i="31"/>
  <c r="I303" i="31"/>
  <c r="H303" i="31"/>
  <c r="G303" i="31"/>
  <c r="F303" i="31"/>
  <c r="E303" i="31"/>
  <c r="D303" i="31"/>
  <c r="C303" i="31"/>
  <c r="B303" i="31"/>
  <c r="O303" i="31" s="1"/>
  <c r="A303" i="31"/>
  <c r="N302" i="31"/>
  <c r="M302" i="31"/>
  <c r="L302" i="31"/>
  <c r="K302" i="31"/>
  <c r="J302" i="31"/>
  <c r="I302" i="31"/>
  <c r="H302" i="31"/>
  <c r="G302" i="31"/>
  <c r="F302" i="31"/>
  <c r="E302" i="31"/>
  <c r="D302" i="31"/>
  <c r="C302" i="31"/>
  <c r="B302" i="31"/>
  <c r="O302" i="31" s="1"/>
  <c r="A302" i="31"/>
  <c r="N301" i="31"/>
  <c r="M301" i="31"/>
  <c r="L301" i="31"/>
  <c r="K301" i="31"/>
  <c r="J301" i="31"/>
  <c r="I301" i="31"/>
  <c r="H301" i="31"/>
  <c r="G301" i="31"/>
  <c r="F301" i="31"/>
  <c r="E301" i="31"/>
  <c r="D301" i="31"/>
  <c r="C301" i="31"/>
  <c r="B301" i="31"/>
  <c r="O301" i="31" s="1"/>
  <c r="A301" i="31"/>
  <c r="O300" i="31"/>
  <c r="N300" i="31"/>
  <c r="M300" i="31"/>
  <c r="L300" i="31"/>
  <c r="K300" i="31"/>
  <c r="J300" i="31"/>
  <c r="I300" i="31"/>
  <c r="H300" i="31"/>
  <c r="G300" i="31"/>
  <c r="F300" i="31"/>
  <c r="E300" i="31"/>
  <c r="D300" i="31"/>
  <c r="C300" i="31"/>
  <c r="B300" i="31"/>
  <c r="A300" i="31"/>
  <c r="N299" i="31"/>
  <c r="M299" i="31"/>
  <c r="L299" i="31"/>
  <c r="K299" i="31"/>
  <c r="J299" i="31"/>
  <c r="I299" i="31"/>
  <c r="H299" i="31"/>
  <c r="G299" i="31"/>
  <c r="F299" i="31"/>
  <c r="E299" i="31"/>
  <c r="D299" i="31"/>
  <c r="C299" i="31"/>
  <c r="B299" i="31"/>
  <c r="O299" i="31" s="1"/>
  <c r="A299" i="31"/>
  <c r="N298" i="31"/>
  <c r="M298" i="31"/>
  <c r="L298" i="31"/>
  <c r="K298" i="31"/>
  <c r="J298" i="31"/>
  <c r="I298" i="31"/>
  <c r="H298" i="31"/>
  <c r="G298" i="31"/>
  <c r="F298" i="31"/>
  <c r="E298" i="31"/>
  <c r="D298" i="31"/>
  <c r="C298" i="31"/>
  <c r="B298" i="31"/>
  <c r="O298" i="31" s="1"/>
  <c r="A298" i="31"/>
  <c r="N297" i="31"/>
  <c r="M297" i="31"/>
  <c r="L297" i="31"/>
  <c r="K297" i="31"/>
  <c r="J297" i="31"/>
  <c r="I297" i="31"/>
  <c r="H297" i="31"/>
  <c r="G297" i="31"/>
  <c r="F297" i="31"/>
  <c r="E297" i="31"/>
  <c r="D297" i="31"/>
  <c r="C297" i="31"/>
  <c r="B297" i="31"/>
  <c r="O297" i="31" s="1"/>
  <c r="A297" i="31"/>
  <c r="O296" i="31"/>
  <c r="N296" i="31"/>
  <c r="M296" i="31"/>
  <c r="L296" i="31"/>
  <c r="K296" i="31"/>
  <c r="J296" i="31"/>
  <c r="I296" i="31"/>
  <c r="H296" i="31"/>
  <c r="G296" i="31"/>
  <c r="F296" i="31"/>
  <c r="E296" i="31"/>
  <c r="D296" i="31"/>
  <c r="C296" i="31"/>
  <c r="B296" i="31"/>
  <c r="A296" i="31"/>
  <c r="N295" i="31"/>
  <c r="M295" i="31"/>
  <c r="L295" i="31"/>
  <c r="K295" i="31"/>
  <c r="J295" i="31"/>
  <c r="I295" i="31"/>
  <c r="H295" i="31"/>
  <c r="G295" i="31"/>
  <c r="F295" i="31"/>
  <c r="E295" i="31"/>
  <c r="D295" i="31"/>
  <c r="C295" i="31"/>
  <c r="B295" i="31"/>
  <c r="O295" i="31" s="1"/>
  <c r="A295" i="31"/>
  <c r="N294" i="31"/>
  <c r="M294" i="31"/>
  <c r="L294" i="31"/>
  <c r="K294" i="31"/>
  <c r="J294" i="31"/>
  <c r="I294" i="31"/>
  <c r="H294" i="31"/>
  <c r="G294" i="31"/>
  <c r="F294" i="31"/>
  <c r="E294" i="31"/>
  <c r="D294" i="31"/>
  <c r="C294" i="31"/>
  <c r="B294" i="31"/>
  <c r="O294" i="31" s="1"/>
  <c r="A294" i="31"/>
  <c r="N293" i="31"/>
  <c r="M293" i="31"/>
  <c r="L293" i="31"/>
  <c r="K293" i="31"/>
  <c r="J293" i="31"/>
  <c r="I293" i="31"/>
  <c r="H293" i="31"/>
  <c r="G293" i="31"/>
  <c r="F293" i="31"/>
  <c r="E293" i="31"/>
  <c r="D293" i="31"/>
  <c r="C293" i="31"/>
  <c r="B293" i="31"/>
  <c r="O293" i="31" s="1"/>
  <c r="A293" i="31"/>
  <c r="N292" i="31"/>
  <c r="M292" i="31"/>
  <c r="L292" i="31"/>
  <c r="K292" i="31"/>
  <c r="J292" i="31"/>
  <c r="I292" i="31"/>
  <c r="H292" i="31"/>
  <c r="G292" i="31"/>
  <c r="F292" i="31"/>
  <c r="E292" i="31"/>
  <c r="D292" i="31"/>
  <c r="C292" i="31"/>
  <c r="B292" i="31"/>
  <c r="O292" i="31" s="1"/>
  <c r="A292" i="31"/>
  <c r="N291" i="31"/>
  <c r="M291" i="31"/>
  <c r="L291" i="31"/>
  <c r="K291" i="31"/>
  <c r="J291" i="31"/>
  <c r="I291" i="31"/>
  <c r="H291" i="31"/>
  <c r="G291" i="31"/>
  <c r="F291" i="31"/>
  <c r="E291" i="31"/>
  <c r="D291" i="31"/>
  <c r="C291" i="31"/>
  <c r="B291" i="31"/>
  <c r="O291" i="31" s="1"/>
  <c r="A291" i="31"/>
  <c r="N290" i="31"/>
  <c r="M290" i="31"/>
  <c r="L290" i="31"/>
  <c r="K290" i="31"/>
  <c r="J290" i="31"/>
  <c r="I290" i="31"/>
  <c r="H290" i="31"/>
  <c r="G290" i="31"/>
  <c r="F290" i="31"/>
  <c r="E290" i="31"/>
  <c r="D290" i="31"/>
  <c r="C290" i="31"/>
  <c r="B290" i="31"/>
  <c r="O290" i="31" s="1"/>
  <c r="A290" i="31"/>
  <c r="N289" i="31"/>
  <c r="M289" i="31"/>
  <c r="L289" i="31"/>
  <c r="K289" i="31"/>
  <c r="J289" i="31"/>
  <c r="I289" i="31"/>
  <c r="H289" i="31"/>
  <c r="G289" i="31"/>
  <c r="F289" i="31"/>
  <c r="E289" i="31"/>
  <c r="D289" i="31"/>
  <c r="C289" i="31"/>
  <c r="B289" i="31"/>
  <c r="O289" i="31" s="1"/>
  <c r="A289" i="31"/>
  <c r="N288" i="31"/>
  <c r="M288" i="31"/>
  <c r="L288" i="31"/>
  <c r="K288" i="31"/>
  <c r="J288" i="31"/>
  <c r="I288" i="31"/>
  <c r="H288" i="31"/>
  <c r="G288" i="31"/>
  <c r="F288" i="31"/>
  <c r="E288" i="31"/>
  <c r="D288" i="31"/>
  <c r="C288" i="31"/>
  <c r="B288" i="31"/>
  <c r="O288" i="31" s="1"/>
  <c r="A288" i="31"/>
  <c r="N287" i="31"/>
  <c r="M287" i="31"/>
  <c r="L287" i="31"/>
  <c r="K287" i="31"/>
  <c r="J287" i="31"/>
  <c r="I287" i="31"/>
  <c r="H287" i="31"/>
  <c r="G287" i="31"/>
  <c r="F287" i="31"/>
  <c r="E287" i="31"/>
  <c r="D287" i="31"/>
  <c r="C287" i="31"/>
  <c r="B287" i="31"/>
  <c r="O287" i="31" s="1"/>
  <c r="A287" i="31"/>
  <c r="N286" i="31"/>
  <c r="M286" i="31"/>
  <c r="L286" i="31"/>
  <c r="K286" i="31"/>
  <c r="J286" i="31"/>
  <c r="I286" i="31"/>
  <c r="H286" i="31"/>
  <c r="G286" i="31"/>
  <c r="F286" i="31"/>
  <c r="E286" i="31"/>
  <c r="D286" i="31"/>
  <c r="C286" i="31"/>
  <c r="B286" i="31"/>
  <c r="O286" i="31" s="1"/>
  <c r="A286" i="31"/>
  <c r="N285" i="31"/>
  <c r="M285" i="31"/>
  <c r="L285" i="31"/>
  <c r="K285" i="31"/>
  <c r="J285" i="31"/>
  <c r="I285" i="31"/>
  <c r="H285" i="31"/>
  <c r="G285" i="31"/>
  <c r="F285" i="31"/>
  <c r="E285" i="31"/>
  <c r="D285" i="31"/>
  <c r="C285" i="31"/>
  <c r="B285" i="31"/>
  <c r="O285" i="31" s="1"/>
  <c r="A285" i="31"/>
  <c r="O284" i="31"/>
  <c r="N284" i="31"/>
  <c r="M284" i="31"/>
  <c r="L284" i="31"/>
  <c r="K284" i="31"/>
  <c r="J284" i="31"/>
  <c r="I284" i="31"/>
  <c r="H284" i="31"/>
  <c r="G284" i="31"/>
  <c r="F284" i="31"/>
  <c r="E284" i="31"/>
  <c r="D284" i="31"/>
  <c r="C284" i="31"/>
  <c r="B284" i="31"/>
  <c r="A284" i="31"/>
  <c r="N283" i="31"/>
  <c r="M283" i="31"/>
  <c r="L283" i="31"/>
  <c r="K283" i="31"/>
  <c r="J283" i="31"/>
  <c r="I283" i="31"/>
  <c r="H283" i="31"/>
  <c r="G283" i="31"/>
  <c r="F283" i="31"/>
  <c r="E283" i="31"/>
  <c r="D283" i="31"/>
  <c r="C283" i="31"/>
  <c r="B283" i="31"/>
  <c r="O283" i="31" s="1"/>
  <c r="A283" i="31"/>
  <c r="O282" i="31"/>
  <c r="N282" i="31"/>
  <c r="M282" i="31"/>
  <c r="L282" i="31"/>
  <c r="K282" i="31"/>
  <c r="J282" i="31"/>
  <c r="I282" i="31"/>
  <c r="H282" i="31"/>
  <c r="G282" i="31"/>
  <c r="F282" i="31"/>
  <c r="E282" i="31"/>
  <c r="D282" i="31"/>
  <c r="C282" i="31"/>
  <c r="B282" i="31"/>
  <c r="A282" i="31"/>
  <c r="N281" i="31"/>
  <c r="M281" i="31"/>
  <c r="L281" i="31"/>
  <c r="K281" i="31"/>
  <c r="J281" i="31"/>
  <c r="I281" i="31"/>
  <c r="H281" i="31"/>
  <c r="G281" i="31"/>
  <c r="F281" i="31"/>
  <c r="E281" i="31"/>
  <c r="D281" i="31"/>
  <c r="C281" i="31"/>
  <c r="B281" i="31"/>
  <c r="O281" i="31" s="1"/>
  <c r="A281" i="31"/>
  <c r="N280" i="31"/>
  <c r="M280" i="31"/>
  <c r="L280" i="31"/>
  <c r="K280" i="31"/>
  <c r="J280" i="31"/>
  <c r="I280" i="31"/>
  <c r="H280" i="31"/>
  <c r="G280" i="31"/>
  <c r="F280" i="31"/>
  <c r="E280" i="31"/>
  <c r="D280" i="31"/>
  <c r="C280" i="31"/>
  <c r="B280" i="31"/>
  <c r="O280" i="31" s="1"/>
  <c r="A280" i="31"/>
  <c r="N279" i="31"/>
  <c r="M279" i="31"/>
  <c r="L279" i="31"/>
  <c r="K279" i="31"/>
  <c r="J279" i="31"/>
  <c r="I279" i="31"/>
  <c r="H279" i="31"/>
  <c r="G279" i="31"/>
  <c r="F279" i="31"/>
  <c r="E279" i="31"/>
  <c r="D279" i="31"/>
  <c r="C279" i="31"/>
  <c r="B279" i="31"/>
  <c r="O279" i="31" s="1"/>
  <c r="A279" i="31"/>
  <c r="N278" i="31"/>
  <c r="M278" i="31"/>
  <c r="L278" i="31"/>
  <c r="K278" i="31"/>
  <c r="J278" i="31"/>
  <c r="I278" i="31"/>
  <c r="H278" i="31"/>
  <c r="G278" i="31"/>
  <c r="F278" i="31"/>
  <c r="E278" i="31"/>
  <c r="D278" i="31"/>
  <c r="C278" i="31"/>
  <c r="B278" i="31"/>
  <c r="O278" i="31" s="1"/>
  <c r="A278" i="31"/>
  <c r="N277" i="31"/>
  <c r="M277" i="31"/>
  <c r="L277" i="31"/>
  <c r="K277" i="31"/>
  <c r="J277" i="31"/>
  <c r="I277" i="31"/>
  <c r="H277" i="31"/>
  <c r="G277" i="31"/>
  <c r="F277" i="31"/>
  <c r="E277" i="31"/>
  <c r="D277" i="31"/>
  <c r="C277" i="31"/>
  <c r="B277" i="31"/>
  <c r="O277" i="31" s="1"/>
  <c r="A277" i="31"/>
  <c r="N276" i="31"/>
  <c r="M276" i="31"/>
  <c r="L276" i="31"/>
  <c r="K276" i="31"/>
  <c r="J276" i="31"/>
  <c r="I276" i="31"/>
  <c r="H276" i="31"/>
  <c r="G276" i="31"/>
  <c r="F276" i="31"/>
  <c r="E276" i="31"/>
  <c r="D276" i="31"/>
  <c r="C276" i="31"/>
  <c r="B276" i="31"/>
  <c r="O276" i="31" s="1"/>
  <c r="A276" i="31"/>
  <c r="N275" i="31"/>
  <c r="M275" i="31"/>
  <c r="L275" i="31"/>
  <c r="K275" i="31"/>
  <c r="J275" i="31"/>
  <c r="I275" i="31"/>
  <c r="H275" i="31"/>
  <c r="G275" i="31"/>
  <c r="F275" i="31"/>
  <c r="E275" i="31"/>
  <c r="D275" i="31"/>
  <c r="C275" i="31"/>
  <c r="B275" i="31"/>
  <c r="O275" i="31" s="1"/>
  <c r="A275" i="31"/>
  <c r="N274" i="31"/>
  <c r="M274" i="31"/>
  <c r="L274" i="31"/>
  <c r="K274" i="31"/>
  <c r="J274" i="31"/>
  <c r="I274" i="31"/>
  <c r="H274" i="31"/>
  <c r="G274" i="31"/>
  <c r="F274" i="31"/>
  <c r="E274" i="31"/>
  <c r="D274" i="31"/>
  <c r="C274" i="31"/>
  <c r="B274" i="31"/>
  <c r="O274" i="31" s="1"/>
  <c r="A274" i="31"/>
  <c r="N273" i="31"/>
  <c r="M273" i="31"/>
  <c r="L273" i="31"/>
  <c r="K273" i="31"/>
  <c r="J273" i="31"/>
  <c r="I273" i="31"/>
  <c r="H273" i="31"/>
  <c r="G273" i="31"/>
  <c r="F273" i="31"/>
  <c r="E273" i="31"/>
  <c r="D273" i="31"/>
  <c r="C273" i="31"/>
  <c r="B273" i="31"/>
  <c r="O273" i="31" s="1"/>
  <c r="A273" i="31"/>
  <c r="N272" i="31"/>
  <c r="M272" i="31"/>
  <c r="L272" i="31"/>
  <c r="K272" i="31"/>
  <c r="J272" i="31"/>
  <c r="I272" i="31"/>
  <c r="H272" i="31"/>
  <c r="G272" i="31"/>
  <c r="F272" i="31"/>
  <c r="E272" i="31"/>
  <c r="D272" i="31"/>
  <c r="C272" i="31"/>
  <c r="B272" i="31"/>
  <c r="O272" i="31" s="1"/>
  <c r="A272" i="31"/>
  <c r="N271" i="31"/>
  <c r="M271" i="31"/>
  <c r="L271" i="31"/>
  <c r="K271" i="31"/>
  <c r="J271" i="31"/>
  <c r="I271" i="31"/>
  <c r="H271" i="31"/>
  <c r="G271" i="31"/>
  <c r="F271" i="31"/>
  <c r="E271" i="31"/>
  <c r="D271" i="31"/>
  <c r="C271" i="31"/>
  <c r="B271" i="31"/>
  <c r="O271" i="31" s="1"/>
  <c r="A271" i="31"/>
  <c r="N270" i="31"/>
  <c r="M270" i="31"/>
  <c r="L270" i="31"/>
  <c r="K270" i="31"/>
  <c r="J270" i="31"/>
  <c r="I270" i="31"/>
  <c r="H270" i="31"/>
  <c r="G270" i="31"/>
  <c r="F270" i="31"/>
  <c r="E270" i="31"/>
  <c r="D270" i="31"/>
  <c r="C270" i="31"/>
  <c r="B270" i="31"/>
  <c r="O270" i="31" s="1"/>
  <c r="A270" i="31"/>
  <c r="N269" i="31"/>
  <c r="M269" i="31"/>
  <c r="L269" i="31"/>
  <c r="K269" i="31"/>
  <c r="J269" i="31"/>
  <c r="I269" i="31"/>
  <c r="H269" i="31"/>
  <c r="G269" i="31"/>
  <c r="F269" i="31"/>
  <c r="E269" i="31"/>
  <c r="D269" i="31"/>
  <c r="C269" i="31"/>
  <c r="B269" i="31"/>
  <c r="O269" i="31" s="1"/>
  <c r="A269" i="31"/>
  <c r="O268" i="31"/>
  <c r="N268" i="31"/>
  <c r="M268" i="31"/>
  <c r="L268" i="31"/>
  <c r="K268" i="31"/>
  <c r="J268" i="31"/>
  <c r="I268" i="31"/>
  <c r="H268" i="31"/>
  <c r="G268" i="31"/>
  <c r="F268" i="31"/>
  <c r="E268" i="31"/>
  <c r="D268" i="31"/>
  <c r="C268" i="31"/>
  <c r="B268" i="31"/>
  <c r="A268" i="31"/>
  <c r="N267" i="31"/>
  <c r="M267" i="31"/>
  <c r="L267" i="31"/>
  <c r="K267" i="31"/>
  <c r="J267" i="31"/>
  <c r="I267" i="31"/>
  <c r="H267" i="31"/>
  <c r="G267" i="31"/>
  <c r="F267" i="31"/>
  <c r="E267" i="31"/>
  <c r="D267" i="31"/>
  <c r="C267" i="31"/>
  <c r="B267" i="31"/>
  <c r="O267" i="31" s="1"/>
  <c r="A267" i="31"/>
  <c r="O266" i="31"/>
  <c r="N266" i="31"/>
  <c r="M266" i="31"/>
  <c r="L266" i="31"/>
  <c r="K266" i="31"/>
  <c r="J266" i="31"/>
  <c r="I266" i="31"/>
  <c r="H266" i="31"/>
  <c r="G266" i="31"/>
  <c r="F266" i="31"/>
  <c r="E266" i="31"/>
  <c r="D266" i="31"/>
  <c r="C266" i="31"/>
  <c r="B266" i="31"/>
  <c r="A266" i="31"/>
  <c r="N265" i="31"/>
  <c r="M265" i="31"/>
  <c r="L265" i="31"/>
  <c r="K265" i="31"/>
  <c r="J265" i="31"/>
  <c r="I265" i="31"/>
  <c r="H265" i="31"/>
  <c r="G265" i="31"/>
  <c r="F265" i="31"/>
  <c r="E265" i="31"/>
  <c r="D265" i="31"/>
  <c r="C265" i="31"/>
  <c r="B265" i="31"/>
  <c r="O265" i="31" s="1"/>
  <c r="A265" i="31"/>
  <c r="N264" i="31"/>
  <c r="M264" i="31"/>
  <c r="L264" i="31"/>
  <c r="K264" i="31"/>
  <c r="J264" i="31"/>
  <c r="I264" i="31"/>
  <c r="H264" i="31"/>
  <c r="G264" i="31"/>
  <c r="F264" i="31"/>
  <c r="E264" i="31"/>
  <c r="D264" i="31"/>
  <c r="C264" i="31"/>
  <c r="B264" i="31"/>
  <c r="O264" i="31" s="1"/>
  <c r="A264" i="31"/>
  <c r="N263" i="31"/>
  <c r="M263" i="31"/>
  <c r="L263" i="31"/>
  <c r="K263" i="31"/>
  <c r="J263" i="31"/>
  <c r="I263" i="31"/>
  <c r="H263" i="31"/>
  <c r="G263" i="31"/>
  <c r="F263" i="31"/>
  <c r="E263" i="31"/>
  <c r="D263" i="31"/>
  <c r="C263" i="31"/>
  <c r="B263" i="31"/>
  <c r="O263" i="31" s="1"/>
  <c r="A263" i="31"/>
  <c r="N262" i="31"/>
  <c r="M262" i="31"/>
  <c r="L262" i="31"/>
  <c r="K262" i="31"/>
  <c r="J262" i="31"/>
  <c r="I262" i="31"/>
  <c r="H262" i="31"/>
  <c r="G262" i="31"/>
  <c r="F262" i="31"/>
  <c r="E262" i="31"/>
  <c r="D262" i="31"/>
  <c r="C262" i="31"/>
  <c r="B262" i="31"/>
  <c r="O262" i="31" s="1"/>
  <c r="A262" i="31"/>
  <c r="N261" i="31"/>
  <c r="M261" i="31"/>
  <c r="L261" i="31"/>
  <c r="K261" i="31"/>
  <c r="J261" i="31"/>
  <c r="I261" i="31"/>
  <c r="H261" i="31"/>
  <c r="G261" i="31"/>
  <c r="F261" i="31"/>
  <c r="E261" i="31"/>
  <c r="D261" i="31"/>
  <c r="C261" i="31"/>
  <c r="B261" i="31"/>
  <c r="O261" i="31" s="1"/>
  <c r="A261" i="31"/>
  <c r="N260" i="31"/>
  <c r="M260" i="31"/>
  <c r="L260" i="31"/>
  <c r="K260" i="31"/>
  <c r="J260" i="31"/>
  <c r="I260" i="31"/>
  <c r="H260" i="31"/>
  <c r="G260" i="31"/>
  <c r="F260" i="31"/>
  <c r="E260" i="31"/>
  <c r="D260" i="31"/>
  <c r="C260" i="31"/>
  <c r="B260" i="31"/>
  <c r="O260" i="31" s="1"/>
  <c r="A260" i="31"/>
  <c r="N259" i="31"/>
  <c r="M259" i="31"/>
  <c r="L259" i="31"/>
  <c r="K259" i="31"/>
  <c r="J259" i="31"/>
  <c r="I259" i="31"/>
  <c r="H259" i="31"/>
  <c r="G259" i="31"/>
  <c r="F259" i="31"/>
  <c r="E259" i="31"/>
  <c r="D259" i="31"/>
  <c r="C259" i="31"/>
  <c r="B259" i="31"/>
  <c r="O259" i="31" s="1"/>
  <c r="A259" i="31"/>
  <c r="N258" i="31"/>
  <c r="M258" i="31"/>
  <c r="L258" i="31"/>
  <c r="K258" i="31"/>
  <c r="J258" i="31"/>
  <c r="I258" i="31"/>
  <c r="H258" i="31"/>
  <c r="G258" i="31"/>
  <c r="F258" i="31"/>
  <c r="E258" i="31"/>
  <c r="D258" i="31"/>
  <c r="C258" i="31"/>
  <c r="B258" i="31"/>
  <c r="O258" i="31" s="1"/>
  <c r="A258" i="31"/>
  <c r="N257" i="31"/>
  <c r="M257" i="31"/>
  <c r="L257" i="31"/>
  <c r="K257" i="31"/>
  <c r="J257" i="31"/>
  <c r="I257" i="31"/>
  <c r="H257" i="31"/>
  <c r="G257" i="31"/>
  <c r="F257" i="31"/>
  <c r="E257" i="31"/>
  <c r="D257" i="31"/>
  <c r="C257" i="31"/>
  <c r="B257" i="31"/>
  <c r="O257" i="31" s="1"/>
  <c r="A257" i="31"/>
  <c r="N256" i="31"/>
  <c r="M256" i="31"/>
  <c r="L256" i="31"/>
  <c r="K256" i="31"/>
  <c r="J256" i="31"/>
  <c r="I256" i="31"/>
  <c r="H256" i="31"/>
  <c r="G256" i="31"/>
  <c r="F256" i="31"/>
  <c r="E256" i="31"/>
  <c r="D256" i="31"/>
  <c r="C256" i="31"/>
  <c r="B256" i="31"/>
  <c r="O256" i="31" s="1"/>
  <c r="A256" i="31"/>
  <c r="N255" i="31"/>
  <c r="M255" i="31"/>
  <c r="L255" i="31"/>
  <c r="K255" i="31"/>
  <c r="J255" i="31"/>
  <c r="I255" i="31"/>
  <c r="H255" i="31"/>
  <c r="G255" i="31"/>
  <c r="F255" i="31"/>
  <c r="E255" i="31"/>
  <c r="D255" i="31"/>
  <c r="C255" i="31"/>
  <c r="B255" i="31"/>
  <c r="O255" i="31" s="1"/>
  <c r="A255" i="31"/>
  <c r="N254" i="31"/>
  <c r="M254" i="31"/>
  <c r="L254" i="31"/>
  <c r="K254" i="31"/>
  <c r="J254" i="31"/>
  <c r="I254" i="31"/>
  <c r="H254" i="31"/>
  <c r="G254" i="31"/>
  <c r="F254" i="31"/>
  <c r="E254" i="31"/>
  <c r="D254" i="31"/>
  <c r="C254" i="31"/>
  <c r="B254" i="31"/>
  <c r="O254" i="31" s="1"/>
  <c r="A254" i="31"/>
  <c r="N253" i="31"/>
  <c r="M253" i="31"/>
  <c r="L253" i="31"/>
  <c r="K253" i="31"/>
  <c r="J253" i="31"/>
  <c r="I253" i="31"/>
  <c r="H253" i="31"/>
  <c r="G253" i="31"/>
  <c r="F253" i="31"/>
  <c r="E253" i="31"/>
  <c r="D253" i="31"/>
  <c r="C253" i="31"/>
  <c r="B253" i="31"/>
  <c r="O253" i="31" s="1"/>
  <c r="A253" i="31"/>
  <c r="N252" i="31"/>
  <c r="M252" i="31"/>
  <c r="L252" i="31"/>
  <c r="K252" i="31"/>
  <c r="J252" i="31"/>
  <c r="I252" i="31"/>
  <c r="H252" i="31"/>
  <c r="G252" i="31"/>
  <c r="F252" i="31"/>
  <c r="E252" i="31"/>
  <c r="D252" i="31"/>
  <c r="C252" i="31"/>
  <c r="B252" i="31"/>
  <c r="O252" i="31" s="1"/>
  <c r="A252" i="31"/>
  <c r="N251" i="31"/>
  <c r="M251" i="31"/>
  <c r="L251" i="31"/>
  <c r="K251" i="31"/>
  <c r="J251" i="31"/>
  <c r="I251" i="31"/>
  <c r="H251" i="31"/>
  <c r="G251" i="31"/>
  <c r="F251" i="31"/>
  <c r="E251" i="31"/>
  <c r="D251" i="31"/>
  <c r="C251" i="31"/>
  <c r="B251" i="31"/>
  <c r="O251" i="31" s="1"/>
  <c r="A251" i="31"/>
  <c r="N250" i="31"/>
  <c r="M250" i="31"/>
  <c r="L250" i="31"/>
  <c r="K250" i="31"/>
  <c r="J250" i="31"/>
  <c r="I250" i="31"/>
  <c r="H250" i="31"/>
  <c r="G250" i="31"/>
  <c r="F250" i="31"/>
  <c r="E250" i="31"/>
  <c r="D250" i="31"/>
  <c r="C250" i="31"/>
  <c r="B250" i="31"/>
  <c r="O250" i="31" s="1"/>
  <c r="A250" i="31"/>
  <c r="N249" i="31"/>
  <c r="M249" i="31"/>
  <c r="L249" i="31"/>
  <c r="K249" i="31"/>
  <c r="J249" i="31"/>
  <c r="I249" i="31"/>
  <c r="H249" i="31"/>
  <c r="G249" i="31"/>
  <c r="F249" i="31"/>
  <c r="E249" i="31"/>
  <c r="D249" i="31"/>
  <c r="C249" i="31"/>
  <c r="B249" i="31"/>
  <c r="O249" i="31" s="1"/>
  <c r="A249" i="31"/>
  <c r="N248" i="31"/>
  <c r="M248" i="31"/>
  <c r="L248" i="31"/>
  <c r="K248" i="31"/>
  <c r="J248" i="31"/>
  <c r="I248" i="31"/>
  <c r="H248" i="31"/>
  <c r="G248" i="31"/>
  <c r="F248" i="31"/>
  <c r="E248" i="31"/>
  <c r="D248" i="31"/>
  <c r="C248" i="31"/>
  <c r="B248" i="31"/>
  <c r="O248" i="31" s="1"/>
  <c r="A248" i="31"/>
  <c r="N247" i="31"/>
  <c r="M247" i="31"/>
  <c r="L247" i="31"/>
  <c r="K247" i="31"/>
  <c r="J247" i="31"/>
  <c r="I247" i="31"/>
  <c r="H247" i="31"/>
  <c r="G247" i="31"/>
  <c r="F247" i="31"/>
  <c r="E247" i="31"/>
  <c r="D247" i="31"/>
  <c r="C247" i="31"/>
  <c r="B247" i="31"/>
  <c r="O247" i="31" s="1"/>
  <c r="A247" i="31"/>
  <c r="N246" i="31"/>
  <c r="M246" i="31"/>
  <c r="L246" i="31"/>
  <c r="K246" i="31"/>
  <c r="J246" i="31"/>
  <c r="I246" i="31"/>
  <c r="H246" i="31"/>
  <c r="G246" i="31"/>
  <c r="F246" i="31"/>
  <c r="E246" i="31"/>
  <c r="D246" i="31"/>
  <c r="C246" i="31"/>
  <c r="B246" i="31"/>
  <c r="O246" i="31" s="1"/>
  <c r="A246" i="31"/>
  <c r="N245" i="31"/>
  <c r="M245" i="31"/>
  <c r="L245" i="31"/>
  <c r="K245" i="31"/>
  <c r="J245" i="31"/>
  <c r="I245" i="31"/>
  <c r="H245" i="31"/>
  <c r="G245" i="31"/>
  <c r="F245" i="31"/>
  <c r="E245" i="31"/>
  <c r="D245" i="31"/>
  <c r="C245" i="31"/>
  <c r="B245" i="31"/>
  <c r="O245" i="31" s="1"/>
  <c r="A245" i="31"/>
  <c r="O244" i="31"/>
  <c r="N244" i="31"/>
  <c r="M244" i="31"/>
  <c r="L244" i="31"/>
  <c r="K244" i="31"/>
  <c r="J244" i="31"/>
  <c r="I244" i="31"/>
  <c r="H244" i="31"/>
  <c r="G244" i="31"/>
  <c r="F244" i="31"/>
  <c r="E244" i="31"/>
  <c r="D244" i="31"/>
  <c r="C244" i="31"/>
  <c r="B244" i="31"/>
  <c r="A244" i="31"/>
  <c r="N243" i="31"/>
  <c r="M243" i="31"/>
  <c r="L243" i="31"/>
  <c r="K243" i="31"/>
  <c r="J243" i="31"/>
  <c r="I243" i="31"/>
  <c r="H243" i="31"/>
  <c r="G243" i="31"/>
  <c r="F243" i="31"/>
  <c r="E243" i="31"/>
  <c r="D243" i="31"/>
  <c r="C243" i="31"/>
  <c r="B243" i="31"/>
  <c r="O243" i="31" s="1"/>
  <c r="A243" i="31"/>
  <c r="N242" i="31"/>
  <c r="M242" i="31"/>
  <c r="L242" i="31"/>
  <c r="K242" i="31"/>
  <c r="J242" i="31"/>
  <c r="I242" i="31"/>
  <c r="H242" i="31"/>
  <c r="G242" i="31"/>
  <c r="F242" i="31"/>
  <c r="E242" i="31"/>
  <c r="D242" i="31"/>
  <c r="C242" i="31"/>
  <c r="B242" i="31"/>
  <c r="O242" i="31" s="1"/>
  <c r="A242" i="31"/>
  <c r="N241" i="31"/>
  <c r="M241" i="31"/>
  <c r="L241" i="31"/>
  <c r="K241" i="31"/>
  <c r="J241" i="31"/>
  <c r="I241" i="31"/>
  <c r="H241" i="31"/>
  <c r="G241" i="31"/>
  <c r="F241" i="31"/>
  <c r="E241" i="31"/>
  <c r="D241" i="31"/>
  <c r="C241" i="31"/>
  <c r="B241" i="31"/>
  <c r="O241" i="31" s="1"/>
  <c r="A241" i="31"/>
  <c r="N240" i="31"/>
  <c r="M240" i="31"/>
  <c r="L240" i="31"/>
  <c r="K240" i="31"/>
  <c r="J240" i="31"/>
  <c r="I240" i="31"/>
  <c r="H240" i="31"/>
  <c r="G240" i="31"/>
  <c r="F240" i="31"/>
  <c r="E240" i="31"/>
  <c r="D240" i="31"/>
  <c r="C240" i="31"/>
  <c r="B240" i="31"/>
  <c r="O240" i="31" s="1"/>
  <c r="A240" i="31"/>
  <c r="N239" i="31"/>
  <c r="M239" i="31"/>
  <c r="L239" i="31"/>
  <c r="K239" i="31"/>
  <c r="J239" i="31"/>
  <c r="I239" i="31"/>
  <c r="H239" i="31"/>
  <c r="G239" i="31"/>
  <c r="F239" i="31"/>
  <c r="E239" i="31"/>
  <c r="D239" i="31"/>
  <c r="C239" i="31"/>
  <c r="B239" i="31"/>
  <c r="O239" i="31" s="1"/>
  <c r="A239" i="31"/>
  <c r="N238" i="31"/>
  <c r="M238" i="31"/>
  <c r="L238" i="31"/>
  <c r="K238" i="31"/>
  <c r="J238" i="31"/>
  <c r="I238" i="31"/>
  <c r="H238" i="31"/>
  <c r="G238" i="31"/>
  <c r="F238" i="31"/>
  <c r="E238" i="31"/>
  <c r="D238" i="31"/>
  <c r="C238" i="31"/>
  <c r="B238" i="31"/>
  <c r="O238" i="31" s="1"/>
  <c r="A238" i="31"/>
  <c r="N237" i="31"/>
  <c r="M237" i="31"/>
  <c r="L237" i="31"/>
  <c r="K237" i="31"/>
  <c r="J237" i="31"/>
  <c r="I237" i="31"/>
  <c r="H237" i="31"/>
  <c r="G237" i="31"/>
  <c r="F237" i="31"/>
  <c r="E237" i="31"/>
  <c r="D237" i="31"/>
  <c r="C237" i="31"/>
  <c r="B237" i="31"/>
  <c r="O237" i="31" s="1"/>
  <c r="A237" i="31"/>
  <c r="N236" i="31"/>
  <c r="M236" i="31"/>
  <c r="L236" i="31"/>
  <c r="K236" i="31"/>
  <c r="J236" i="31"/>
  <c r="I236" i="31"/>
  <c r="H236" i="31"/>
  <c r="G236" i="31"/>
  <c r="F236" i="31"/>
  <c r="E236" i="31"/>
  <c r="D236" i="31"/>
  <c r="C236" i="31"/>
  <c r="B236" i="31"/>
  <c r="O236" i="31" s="1"/>
  <c r="A236" i="31"/>
  <c r="N235" i="31"/>
  <c r="M235" i="31"/>
  <c r="L235" i="31"/>
  <c r="K235" i="31"/>
  <c r="J235" i="31"/>
  <c r="I235" i="31"/>
  <c r="H235" i="31"/>
  <c r="G235" i="31"/>
  <c r="F235" i="31"/>
  <c r="E235" i="31"/>
  <c r="D235" i="31"/>
  <c r="C235" i="31"/>
  <c r="B235" i="31"/>
  <c r="O235" i="31" s="1"/>
  <c r="A235" i="31"/>
  <c r="N234" i="31"/>
  <c r="M234" i="31"/>
  <c r="L234" i="31"/>
  <c r="K234" i="31"/>
  <c r="J234" i="31"/>
  <c r="I234" i="31"/>
  <c r="H234" i="31"/>
  <c r="G234" i="31"/>
  <c r="F234" i="31"/>
  <c r="E234" i="31"/>
  <c r="D234" i="31"/>
  <c r="C234" i="31"/>
  <c r="B234" i="31"/>
  <c r="O234" i="31" s="1"/>
  <c r="A234" i="31"/>
  <c r="N233" i="31"/>
  <c r="M233" i="31"/>
  <c r="L233" i="31"/>
  <c r="K233" i="31"/>
  <c r="J233" i="31"/>
  <c r="I233" i="31"/>
  <c r="H233" i="31"/>
  <c r="G233" i="31"/>
  <c r="F233" i="31"/>
  <c r="E233" i="31"/>
  <c r="D233" i="31"/>
  <c r="C233" i="31"/>
  <c r="B233" i="31"/>
  <c r="O233" i="31" s="1"/>
  <c r="A233" i="31"/>
  <c r="N232" i="31"/>
  <c r="M232" i="31"/>
  <c r="L232" i="31"/>
  <c r="K232" i="31"/>
  <c r="J232" i="31"/>
  <c r="I232" i="31"/>
  <c r="H232" i="31"/>
  <c r="G232" i="31"/>
  <c r="F232" i="31"/>
  <c r="E232" i="31"/>
  <c r="D232" i="31"/>
  <c r="C232" i="31"/>
  <c r="B232" i="31"/>
  <c r="O232" i="31" s="1"/>
  <c r="A232" i="31"/>
  <c r="N231" i="31"/>
  <c r="M231" i="31"/>
  <c r="L231" i="31"/>
  <c r="K231" i="31"/>
  <c r="J231" i="31"/>
  <c r="I231" i="31"/>
  <c r="H231" i="31"/>
  <c r="G231" i="31"/>
  <c r="F231" i="31"/>
  <c r="E231" i="31"/>
  <c r="D231" i="31"/>
  <c r="C231" i="31"/>
  <c r="B231" i="31"/>
  <c r="O231" i="31" s="1"/>
  <c r="A231" i="31"/>
  <c r="N230" i="31"/>
  <c r="M230" i="31"/>
  <c r="L230" i="31"/>
  <c r="K230" i="31"/>
  <c r="J230" i="31"/>
  <c r="I230" i="31"/>
  <c r="H230" i="31"/>
  <c r="G230" i="31"/>
  <c r="F230" i="31"/>
  <c r="E230" i="31"/>
  <c r="D230" i="31"/>
  <c r="C230" i="31"/>
  <c r="B230" i="31"/>
  <c r="O230" i="31" s="1"/>
  <c r="A230" i="31"/>
  <c r="N229" i="31"/>
  <c r="M229" i="31"/>
  <c r="L229" i="31"/>
  <c r="K229" i="31"/>
  <c r="J229" i="31"/>
  <c r="I229" i="31"/>
  <c r="H229" i="31"/>
  <c r="G229" i="31"/>
  <c r="F229" i="31"/>
  <c r="E229" i="31"/>
  <c r="D229" i="31"/>
  <c r="C229" i="31"/>
  <c r="B229" i="31"/>
  <c r="O229" i="31" s="1"/>
  <c r="A229" i="31"/>
  <c r="O228" i="31"/>
  <c r="N228" i="31"/>
  <c r="M228" i="31"/>
  <c r="L228" i="31"/>
  <c r="K228" i="31"/>
  <c r="J228" i="31"/>
  <c r="I228" i="31"/>
  <c r="H228" i="31"/>
  <c r="G228" i="31"/>
  <c r="F228" i="31"/>
  <c r="E228" i="31"/>
  <c r="D228" i="31"/>
  <c r="C228" i="31"/>
  <c r="B228" i="31"/>
  <c r="A228" i="31"/>
  <c r="N227" i="31"/>
  <c r="M227" i="31"/>
  <c r="L227" i="31"/>
  <c r="K227" i="31"/>
  <c r="J227" i="31"/>
  <c r="I227" i="31"/>
  <c r="H227" i="31"/>
  <c r="G227" i="31"/>
  <c r="F227" i="31"/>
  <c r="E227" i="31"/>
  <c r="D227" i="31"/>
  <c r="C227" i="31"/>
  <c r="B227" i="31"/>
  <c r="O227" i="31" s="1"/>
  <c r="A227" i="31"/>
  <c r="N226" i="31"/>
  <c r="M226" i="31"/>
  <c r="L226" i="31"/>
  <c r="K226" i="31"/>
  <c r="J226" i="31"/>
  <c r="I226" i="31"/>
  <c r="H226" i="31"/>
  <c r="G226" i="31"/>
  <c r="F226" i="31"/>
  <c r="E226" i="31"/>
  <c r="D226" i="31"/>
  <c r="C226" i="31"/>
  <c r="B226" i="31"/>
  <c r="O226" i="31" s="1"/>
  <c r="A226" i="31"/>
  <c r="N225" i="31"/>
  <c r="M225" i="31"/>
  <c r="L225" i="31"/>
  <c r="K225" i="31"/>
  <c r="J225" i="31"/>
  <c r="I225" i="31"/>
  <c r="H225" i="31"/>
  <c r="G225" i="31"/>
  <c r="F225" i="31"/>
  <c r="E225" i="31"/>
  <c r="D225" i="31"/>
  <c r="C225" i="31"/>
  <c r="B225" i="31"/>
  <c r="O225" i="31" s="1"/>
  <c r="A225" i="31"/>
  <c r="N224" i="31"/>
  <c r="M224" i="31"/>
  <c r="L224" i="31"/>
  <c r="K224" i="31"/>
  <c r="J224" i="31"/>
  <c r="I224" i="31"/>
  <c r="H224" i="31"/>
  <c r="G224" i="31"/>
  <c r="F224" i="31"/>
  <c r="E224" i="31"/>
  <c r="D224" i="31"/>
  <c r="C224" i="31"/>
  <c r="B224" i="31"/>
  <c r="O224" i="31" s="1"/>
  <c r="A224" i="31"/>
  <c r="N223" i="31"/>
  <c r="M223" i="31"/>
  <c r="L223" i="31"/>
  <c r="K223" i="31"/>
  <c r="J223" i="31"/>
  <c r="I223" i="31"/>
  <c r="H223" i="31"/>
  <c r="G223" i="31"/>
  <c r="F223" i="31"/>
  <c r="E223" i="31"/>
  <c r="D223" i="31"/>
  <c r="C223" i="31"/>
  <c r="B223" i="31"/>
  <c r="O223" i="31" s="1"/>
  <c r="A223" i="31"/>
  <c r="N222" i="31"/>
  <c r="M222" i="31"/>
  <c r="L222" i="31"/>
  <c r="K222" i="31"/>
  <c r="J222" i="31"/>
  <c r="I222" i="31"/>
  <c r="H222" i="31"/>
  <c r="G222" i="31"/>
  <c r="F222" i="31"/>
  <c r="E222" i="31"/>
  <c r="D222" i="31"/>
  <c r="C222" i="31"/>
  <c r="B222" i="31"/>
  <c r="O222" i="31" s="1"/>
  <c r="A222" i="31"/>
  <c r="N221" i="31"/>
  <c r="M221" i="31"/>
  <c r="L221" i="31"/>
  <c r="K221" i="31"/>
  <c r="J221" i="31"/>
  <c r="I221" i="31"/>
  <c r="H221" i="31"/>
  <c r="G221" i="31"/>
  <c r="F221" i="31"/>
  <c r="E221" i="31"/>
  <c r="D221" i="31"/>
  <c r="C221" i="31"/>
  <c r="B221" i="31"/>
  <c r="O221" i="31" s="1"/>
  <c r="A221" i="31"/>
  <c r="N220" i="31"/>
  <c r="M220" i="31"/>
  <c r="L220" i="31"/>
  <c r="K220" i="31"/>
  <c r="J220" i="31"/>
  <c r="I220" i="31"/>
  <c r="H220" i="31"/>
  <c r="G220" i="31"/>
  <c r="F220" i="31"/>
  <c r="E220" i="31"/>
  <c r="D220" i="31"/>
  <c r="C220" i="31"/>
  <c r="B220" i="31"/>
  <c r="O220" i="31" s="1"/>
  <c r="A220" i="31"/>
  <c r="N219" i="31"/>
  <c r="M219" i="31"/>
  <c r="L219" i="31"/>
  <c r="K219" i="31"/>
  <c r="J219" i="31"/>
  <c r="I219" i="31"/>
  <c r="H219" i="31"/>
  <c r="G219" i="31"/>
  <c r="F219" i="31"/>
  <c r="E219" i="31"/>
  <c r="D219" i="31"/>
  <c r="C219" i="31"/>
  <c r="B219" i="31"/>
  <c r="O219" i="31" s="1"/>
  <c r="A219" i="31"/>
  <c r="N218" i="31"/>
  <c r="M218" i="31"/>
  <c r="L218" i="31"/>
  <c r="K218" i="31"/>
  <c r="J218" i="31"/>
  <c r="I218" i="31"/>
  <c r="H218" i="31"/>
  <c r="G218" i="31"/>
  <c r="F218" i="31"/>
  <c r="E218" i="31"/>
  <c r="D218" i="31"/>
  <c r="C218" i="31"/>
  <c r="B218" i="31"/>
  <c r="O218" i="31" s="1"/>
  <c r="A218" i="31"/>
  <c r="N217" i="31"/>
  <c r="M217" i="31"/>
  <c r="L217" i="31"/>
  <c r="K217" i="31"/>
  <c r="J217" i="31"/>
  <c r="I217" i="31"/>
  <c r="H217" i="31"/>
  <c r="G217" i="31"/>
  <c r="F217" i="31"/>
  <c r="E217" i="31"/>
  <c r="D217" i="31"/>
  <c r="C217" i="31"/>
  <c r="B217" i="31"/>
  <c r="O217" i="31" s="1"/>
  <c r="A217" i="31"/>
  <c r="N216" i="31"/>
  <c r="M216" i="31"/>
  <c r="L216" i="31"/>
  <c r="K216" i="31"/>
  <c r="J216" i="31"/>
  <c r="I216" i="31"/>
  <c r="H216" i="31"/>
  <c r="G216" i="31"/>
  <c r="F216" i="31"/>
  <c r="E216" i="31"/>
  <c r="D216" i="31"/>
  <c r="C216" i="31"/>
  <c r="B216" i="31"/>
  <c r="O216" i="31" s="1"/>
  <c r="A216" i="31"/>
  <c r="N215" i="31"/>
  <c r="M215" i="31"/>
  <c r="L215" i="31"/>
  <c r="K215" i="31"/>
  <c r="J215" i="31"/>
  <c r="I215" i="31"/>
  <c r="H215" i="31"/>
  <c r="G215" i="31"/>
  <c r="F215" i="31"/>
  <c r="E215" i="31"/>
  <c r="D215" i="31"/>
  <c r="C215" i="31"/>
  <c r="B215" i="31"/>
  <c r="O215" i="31" s="1"/>
  <c r="A215" i="31"/>
  <c r="N214" i="31"/>
  <c r="M214" i="31"/>
  <c r="L214" i="31"/>
  <c r="K214" i="31"/>
  <c r="J214" i="31"/>
  <c r="I214" i="31"/>
  <c r="H214" i="31"/>
  <c r="G214" i="31"/>
  <c r="F214" i="31"/>
  <c r="E214" i="31"/>
  <c r="D214" i="31"/>
  <c r="C214" i="31"/>
  <c r="B214" i="31"/>
  <c r="O214" i="31" s="1"/>
  <c r="A214" i="31"/>
  <c r="N213" i="31"/>
  <c r="M213" i="31"/>
  <c r="L213" i="31"/>
  <c r="K213" i="31"/>
  <c r="J213" i="31"/>
  <c r="I213" i="31"/>
  <c r="H213" i="31"/>
  <c r="G213" i="31"/>
  <c r="F213" i="31"/>
  <c r="E213" i="31"/>
  <c r="D213" i="31"/>
  <c r="C213" i="31"/>
  <c r="B213" i="31"/>
  <c r="O213" i="31" s="1"/>
  <c r="A213" i="31"/>
  <c r="N212" i="31"/>
  <c r="M212" i="31"/>
  <c r="L212" i="31"/>
  <c r="K212" i="31"/>
  <c r="J212" i="31"/>
  <c r="I212" i="31"/>
  <c r="H212" i="31"/>
  <c r="G212" i="31"/>
  <c r="F212" i="31"/>
  <c r="E212" i="31"/>
  <c r="D212" i="31"/>
  <c r="C212" i="31"/>
  <c r="B212" i="31"/>
  <c r="O212" i="31" s="1"/>
  <c r="A212" i="31"/>
  <c r="N211" i="31"/>
  <c r="M211" i="31"/>
  <c r="L211" i="31"/>
  <c r="K211" i="31"/>
  <c r="J211" i="31"/>
  <c r="I211" i="31"/>
  <c r="H211" i="31"/>
  <c r="G211" i="31"/>
  <c r="F211" i="31"/>
  <c r="E211" i="31"/>
  <c r="D211" i="31"/>
  <c r="C211" i="31"/>
  <c r="B211" i="31"/>
  <c r="O211" i="31" s="1"/>
  <c r="A211" i="31"/>
  <c r="N210" i="31"/>
  <c r="M210" i="31"/>
  <c r="L210" i="31"/>
  <c r="K210" i="31"/>
  <c r="J210" i="31"/>
  <c r="I210" i="31"/>
  <c r="H210" i="31"/>
  <c r="G210" i="31"/>
  <c r="F210" i="31"/>
  <c r="E210" i="31"/>
  <c r="D210" i="31"/>
  <c r="C210" i="31"/>
  <c r="B210" i="31"/>
  <c r="O210" i="31" s="1"/>
  <c r="A210" i="31"/>
  <c r="N209" i="31"/>
  <c r="M209" i="31"/>
  <c r="L209" i="31"/>
  <c r="K209" i="31"/>
  <c r="J209" i="31"/>
  <c r="I209" i="31"/>
  <c r="H209" i="31"/>
  <c r="G209" i="31"/>
  <c r="F209" i="31"/>
  <c r="E209" i="31"/>
  <c r="D209" i="31"/>
  <c r="C209" i="31"/>
  <c r="B209" i="31"/>
  <c r="O209" i="31" s="1"/>
  <c r="A209" i="31"/>
  <c r="O208" i="31"/>
  <c r="N208" i="31"/>
  <c r="M208" i="31"/>
  <c r="L208" i="31"/>
  <c r="K208" i="31"/>
  <c r="J208" i="31"/>
  <c r="I208" i="31"/>
  <c r="H208" i="31"/>
  <c r="G208" i="31"/>
  <c r="F208" i="31"/>
  <c r="E208" i="31"/>
  <c r="D208" i="31"/>
  <c r="C208" i="31"/>
  <c r="B208" i="31"/>
  <c r="A208" i="31"/>
  <c r="N207" i="31"/>
  <c r="M207" i="31"/>
  <c r="L207" i="31"/>
  <c r="K207" i="31"/>
  <c r="J207" i="31"/>
  <c r="I207" i="31"/>
  <c r="H207" i="31"/>
  <c r="G207" i="31"/>
  <c r="F207" i="31"/>
  <c r="E207" i="31"/>
  <c r="D207" i="31"/>
  <c r="C207" i="31"/>
  <c r="B207" i="31"/>
  <c r="O207" i="31" s="1"/>
  <c r="A207" i="31"/>
  <c r="N206" i="31"/>
  <c r="M206" i="31"/>
  <c r="L206" i="31"/>
  <c r="K206" i="31"/>
  <c r="J206" i="31"/>
  <c r="I206" i="31"/>
  <c r="H206" i="31"/>
  <c r="G206" i="31"/>
  <c r="F206" i="31"/>
  <c r="E206" i="31"/>
  <c r="D206" i="31"/>
  <c r="C206" i="31"/>
  <c r="B206" i="31"/>
  <c r="O206" i="31" s="1"/>
  <c r="A206" i="31"/>
  <c r="N205" i="31"/>
  <c r="M205" i="31"/>
  <c r="L205" i="31"/>
  <c r="K205" i="31"/>
  <c r="J205" i="31"/>
  <c r="I205" i="31"/>
  <c r="H205" i="31"/>
  <c r="G205" i="31"/>
  <c r="F205" i="31"/>
  <c r="E205" i="31"/>
  <c r="D205" i="31"/>
  <c r="C205" i="31"/>
  <c r="B205" i="31"/>
  <c r="O205" i="31" s="1"/>
  <c r="A205" i="31"/>
  <c r="N204" i="31"/>
  <c r="M204" i="31"/>
  <c r="L204" i="31"/>
  <c r="K204" i="31"/>
  <c r="J204" i="31"/>
  <c r="I204" i="31"/>
  <c r="H204" i="31"/>
  <c r="G204" i="31"/>
  <c r="F204" i="31"/>
  <c r="E204" i="31"/>
  <c r="D204" i="31"/>
  <c r="C204" i="31"/>
  <c r="B204" i="31"/>
  <c r="O204" i="31" s="1"/>
  <c r="A204" i="31"/>
  <c r="N203" i="31"/>
  <c r="M203" i="31"/>
  <c r="L203" i="31"/>
  <c r="K203" i="31"/>
  <c r="J203" i="31"/>
  <c r="I203" i="31"/>
  <c r="H203" i="31"/>
  <c r="G203" i="31"/>
  <c r="F203" i="31"/>
  <c r="E203" i="31"/>
  <c r="D203" i="31"/>
  <c r="C203" i="31"/>
  <c r="B203" i="31"/>
  <c r="O203" i="31" s="1"/>
  <c r="A203" i="31"/>
  <c r="N202" i="31"/>
  <c r="M202" i="31"/>
  <c r="L202" i="31"/>
  <c r="K202" i="31"/>
  <c r="J202" i="31"/>
  <c r="I202" i="31"/>
  <c r="H202" i="31"/>
  <c r="G202" i="31"/>
  <c r="F202" i="31"/>
  <c r="E202" i="31"/>
  <c r="D202" i="31"/>
  <c r="C202" i="31"/>
  <c r="B202" i="31"/>
  <c r="O202" i="31" s="1"/>
  <c r="A202" i="31"/>
  <c r="N201" i="31"/>
  <c r="M201" i="31"/>
  <c r="L201" i="31"/>
  <c r="K201" i="31"/>
  <c r="J201" i="31"/>
  <c r="I201" i="31"/>
  <c r="H201" i="31"/>
  <c r="G201" i="31"/>
  <c r="F201" i="31"/>
  <c r="E201" i="31"/>
  <c r="D201" i="31"/>
  <c r="C201" i="31"/>
  <c r="B201" i="31"/>
  <c r="O201" i="31" s="1"/>
  <c r="A201" i="31"/>
  <c r="N200" i="31"/>
  <c r="M200" i="31"/>
  <c r="L200" i="31"/>
  <c r="K200" i="31"/>
  <c r="J200" i="31"/>
  <c r="I200" i="31"/>
  <c r="H200" i="31"/>
  <c r="G200" i="31"/>
  <c r="F200" i="31"/>
  <c r="E200" i="31"/>
  <c r="D200" i="31"/>
  <c r="C200" i="31"/>
  <c r="B200" i="31"/>
  <c r="O200" i="31" s="1"/>
  <c r="A200" i="31"/>
  <c r="N199" i="31"/>
  <c r="M199" i="31"/>
  <c r="L199" i="31"/>
  <c r="K199" i="31"/>
  <c r="J199" i="31"/>
  <c r="I199" i="31"/>
  <c r="H199" i="31"/>
  <c r="G199" i="31"/>
  <c r="F199" i="31"/>
  <c r="E199" i="31"/>
  <c r="D199" i="31"/>
  <c r="C199" i="31"/>
  <c r="B199" i="31"/>
  <c r="O199" i="31" s="1"/>
  <c r="A199" i="31"/>
  <c r="N198" i="31"/>
  <c r="M198" i="31"/>
  <c r="L198" i="31"/>
  <c r="K198" i="31"/>
  <c r="J198" i="31"/>
  <c r="I198" i="31"/>
  <c r="H198" i="31"/>
  <c r="G198" i="31"/>
  <c r="F198" i="31"/>
  <c r="E198" i="31"/>
  <c r="D198" i="31"/>
  <c r="C198" i="31"/>
  <c r="B198" i="31"/>
  <c r="O198" i="31" s="1"/>
  <c r="A198" i="31"/>
  <c r="N197" i="31"/>
  <c r="M197" i="31"/>
  <c r="L197" i="31"/>
  <c r="K197" i="31"/>
  <c r="J197" i="31"/>
  <c r="I197" i="31"/>
  <c r="H197" i="31"/>
  <c r="G197" i="31"/>
  <c r="F197" i="31"/>
  <c r="E197" i="31"/>
  <c r="D197" i="31"/>
  <c r="C197" i="31"/>
  <c r="B197" i="31"/>
  <c r="O197" i="31" s="1"/>
  <c r="A197" i="31"/>
  <c r="O196" i="31"/>
  <c r="N196" i="31"/>
  <c r="M196" i="31"/>
  <c r="L196" i="31"/>
  <c r="K196" i="31"/>
  <c r="J196" i="31"/>
  <c r="I196" i="31"/>
  <c r="H196" i="31"/>
  <c r="G196" i="31"/>
  <c r="F196" i="31"/>
  <c r="E196" i="31"/>
  <c r="D196" i="31"/>
  <c r="C196" i="31"/>
  <c r="B196" i="31"/>
  <c r="A196" i="31"/>
  <c r="N195" i="31"/>
  <c r="M195" i="31"/>
  <c r="L195" i="31"/>
  <c r="K195" i="31"/>
  <c r="J195" i="31"/>
  <c r="I195" i="31"/>
  <c r="H195" i="31"/>
  <c r="G195" i="31"/>
  <c r="F195" i="31"/>
  <c r="E195" i="31"/>
  <c r="D195" i="31"/>
  <c r="C195" i="31"/>
  <c r="B195" i="31"/>
  <c r="O195" i="31" s="1"/>
  <c r="A195" i="31"/>
  <c r="N194" i="31"/>
  <c r="M194" i="31"/>
  <c r="L194" i="31"/>
  <c r="K194" i="31"/>
  <c r="J194" i="31"/>
  <c r="I194" i="31"/>
  <c r="H194" i="31"/>
  <c r="G194" i="31"/>
  <c r="F194" i="31"/>
  <c r="E194" i="31"/>
  <c r="D194" i="31"/>
  <c r="C194" i="31"/>
  <c r="B194" i="31"/>
  <c r="O194" i="31" s="1"/>
  <c r="A194" i="31"/>
  <c r="N193" i="31"/>
  <c r="M193" i="31"/>
  <c r="L193" i="31"/>
  <c r="K193" i="31"/>
  <c r="J193" i="31"/>
  <c r="I193" i="31"/>
  <c r="H193" i="31"/>
  <c r="G193" i="31"/>
  <c r="F193" i="31"/>
  <c r="E193" i="31"/>
  <c r="D193" i="31"/>
  <c r="C193" i="31"/>
  <c r="B193" i="31"/>
  <c r="O193" i="31" s="1"/>
  <c r="A193" i="31"/>
  <c r="N192" i="31"/>
  <c r="M192" i="31"/>
  <c r="L192" i="31"/>
  <c r="K192" i="31"/>
  <c r="J192" i="31"/>
  <c r="I192" i="31"/>
  <c r="H192" i="31"/>
  <c r="G192" i="31"/>
  <c r="F192" i="31"/>
  <c r="E192" i="31"/>
  <c r="D192" i="31"/>
  <c r="C192" i="31"/>
  <c r="B192" i="31"/>
  <c r="O192" i="31" s="1"/>
  <c r="A192" i="31"/>
  <c r="N191" i="31"/>
  <c r="M191" i="31"/>
  <c r="L191" i="31"/>
  <c r="K191" i="31"/>
  <c r="J191" i="31"/>
  <c r="I191" i="31"/>
  <c r="H191" i="31"/>
  <c r="G191" i="31"/>
  <c r="F191" i="31"/>
  <c r="E191" i="31"/>
  <c r="D191" i="31"/>
  <c r="C191" i="31"/>
  <c r="B191" i="31"/>
  <c r="O191" i="31" s="1"/>
  <c r="A191" i="31"/>
  <c r="N190" i="31"/>
  <c r="M190" i="31"/>
  <c r="L190" i="31"/>
  <c r="K190" i="31"/>
  <c r="J190" i="31"/>
  <c r="I190" i="31"/>
  <c r="H190" i="31"/>
  <c r="G190" i="31"/>
  <c r="F190" i="31"/>
  <c r="E190" i="31"/>
  <c r="D190" i="31"/>
  <c r="C190" i="31"/>
  <c r="B190" i="31"/>
  <c r="O190" i="31" s="1"/>
  <c r="A190" i="31"/>
  <c r="N189" i="31"/>
  <c r="M189" i="31"/>
  <c r="L189" i="31"/>
  <c r="K189" i="31"/>
  <c r="J189" i="31"/>
  <c r="I189" i="31"/>
  <c r="H189" i="31"/>
  <c r="G189" i="31"/>
  <c r="F189" i="31"/>
  <c r="E189" i="31"/>
  <c r="D189" i="31"/>
  <c r="C189" i="31"/>
  <c r="B189" i="31"/>
  <c r="O189" i="31" s="1"/>
  <c r="A189" i="31"/>
  <c r="N188" i="31"/>
  <c r="M188" i="31"/>
  <c r="L188" i="31"/>
  <c r="K188" i="31"/>
  <c r="J188" i="31"/>
  <c r="I188" i="31"/>
  <c r="H188" i="31"/>
  <c r="G188" i="31"/>
  <c r="F188" i="31"/>
  <c r="E188" i="31"/>
  <c r="D188" i="31"/>
  <c r="C188" i="31"/>
  <c r="B188" i="31"/>
  <c r="O188" i="31" s="1"/>
  <c r="A188" i="31"/>
  <c r="N187" i="31"/>
  <c r="M187" i="31"/>
  <c r="L187" i="31"/>
  <c r="K187" i="31"/>
  <c r="J187" i="31"/>
  <c r="I187" i="31"/>
  <c r="H187" i="31"/>
  <c r="G187" i="31"/>
  <c r="F187" i="31"/>
  <c r="E187" i="31"/>
  <c r="D187" i="31"/>
  <c r="C187" i="31"/>
  <c r="B187" i="31"/>
  <c r="O187" i="31" s="1"/>
  <c r="A187" i="31"/>
  <c r="N186" i="31"/>
  <c r="M186" i="31"/>
  <c r="L186" i="31"/>
  <c r="K186" i="31"/>
  <c r="J186" i="31"/>
  <c r="I186" i="31"/>
  <c r="H186" i="31"/>
  <c r="G186" i="31"/>
  <c r="F186" i="31"/>
  <c r="E186" i="31"/>
  <c r="D186" i="31"/>
  <c r="C186" i="31"/>
  <c r="B186" i="31"/>
  <c r="O186" i="31" s="1"/>
  <c r="A186" i="31"/>
  <c r="N185" i="31"/>
  <c r="M185" i="31"/>
  <c r="L185" i="31"/>
  <c r="K185" i="31"/>
  <c r="J185" i="31"/>
  <c r="I185" i="31"/>
  <c r="H185" i="31"/>
  <c r="G185" i="31"/>
  <c r="F185" i="31"/>
  <c r="E185" i="31"/>
  <c r="D185" i="31"/>
  <c r="C185" i="31"/>
  <c r="B185" i="31"/>
  <c r="O185" i="31" s="1"/>
  <c r="A185" i="31"/>
  <c r="N184" i="31"/>
  <c r="M184" i="31"/>
  <c r="L184" i="31"/>
  <c r="K184" i="31"/>
  <c r="J184" i="31"/>
  <c r="I184" i="31"/>
  <c r="H184" i="31"/>
  <c r="G184" i="31"/>
  <c r="F184" i="31"/>
  <c r="E184" i="31"/>
  <c r="D184" i="31"/>
  <c r="C184" i="31"/>
  <c r="B184" i="31"/>
  <c r="O184" i="31" s="1"/>
  <c r="A184" i="31"/>
  <c r="N183" i="31"/>
  <c r="M183" i="31"/>
  <c r="L183" i="31"/>
  <c r="K183" i="31"/>
  <c r="J183" i="31"/>
  <c r="I183" i="31"/>
  <c r="H183" i="31"/>
  <c r="G183" i="31"/>
  <c r="F183" i="31"/>
  <c r="E183" i="31"/>
  <c r="D183" i="31"/>
  <c r="C183" i="31"/>
  <c r="B183" i="31"/>
  <c r="O183" i="31" s="1"/>
  <c r="A183" i="31"/>
  <c r="N182" i="31"/>
  <c r="M182" i="31"/>
  <c r="L182" i="31"/>
  <c r="K182" i="31"/>
  <c r="J182" i="31"/>
  <c r="I182" i="31"/>
  <c r="H182" i="31"/>
  <c r="G182" i="31"/>
  <c r="F182" i="31"/>
  <c r="E182" i="31"/>
  <c r="D182" i="31"/>
  <c r="C182" i="31"/>
  <c r="B182" i="31"/>
  <c r="O182" i="31" s="1"/>
  <c r="A182" i="31"/>
  <c r="N181" i="31"/>
  <c r="M181" i="31"/>
  <c r="L181" i="31"/>
  <c r="K181" i="31"/>
  <c r="J181" i="31"/>
  <c r="I181" i="31"/>
  <c r="H181" i="31"/>
  <c r="G181" i="31"/>
  <c r="F181" i="31"/>
  <c r="E181" i="31"/>
  <c r="D181" i="31"/>
  <c r="C181" i="31"/>
  <c r="B181" i="31"/>
  <c r="O181" i="31" s="1"/>
  <c r="A181" i="31"/>
  <c r="N180" i="31"/>
  <c r="M180" i="31"/>
  <c r="L180" i="31"/>
  <c r="K180" i="31"/>
  <c r="J180" i="31"/>
  <c r="I180" i="31"/>
  <c r="H180" i="31"/>
  <c r="G180" i="31"/>
  <c r="F180" i="31"/>
  <c r="E180" i="31"/>
  <c r="D180" i="31"/>
  <c r="C180" i="31"/>
  <c r="B180" i="31"/>
  <c r="O180" i="31" s="1"/>
  <c r="A180" i="31"/>
  <c r="N179" i="31"/>
  <c r="M179" i="31"/>
  <c r="L179" i="31"/>
  <c r="K179" i="31"/>
  <c r="J179" i="31"/>
  <c r="I179" i="31"/>
  <c r="H179" i="31"/>
  <c r="G179" i="31"/>
  <c r="F179" i="31"/>
  <c r="E179" i="31"/>
  <c r="D179" i="31"/>
  <c r="C179" i="31"/>
  <c r="B179" i="31"/>
  <c r="O179" i="31" s="1"/>
  <c r="A179" i="31"/>
  <c r="N178" i="31"/>
  <c r="M178" i="31"/>
  <c r="L178" i="31"/>
  <c r="K178" i="31"/>
  <c r="J178" i="31"/>
  <c r="I178" i="31"/>
  <c r="H178" i="31"/>
  <c r="G178" i="31"/>
  <c r="F178" i="31"/>
  <c r="E178" i="31"/>
  <c r="D178" i="31"/>
  <c r="C178" i="31"/>
  <c r="B178" i="31"/>
  <c r="O178" i="31" s="1"/>
  <c r="A178" i="31"/>
  <c r="N177" i="31"/>
  <c r="M177" i="31"/>
  <c r="L177" i="31"/>
  <c r="K177" i="31"/>
  <c r="J177" i="31"/>
  <c r="I177" i="31"/>
  <c r="H177" i="31"/>
  <c r="G177" i="31"/>
  <c r="F177" i="31"/>
  <c r="E177" i="31"/>
  <c r="D177" i="31"/>
  <c r="C177" i="31"/>
  <c r="B177" i="31"/>
  <c r="O177" i="31" s="1"/>
  <c r="A177" i="31"/>
  <c r="N176" i="31"/>
  <c r="M176" i="31"/>
  <c r="L176" i="31"/>
  <c r="K176" i="31"/>
  <c r="J176" i="31"/>
  <c r="I176" i="31"/>
  <c r="H176" i="31"/>
  <c r="G176" i="31"/>
  <c r="F176" i="31"/>
  <c r="E176" i="31"/>
  <c r="D176" i="31"/>
  <c r="C176" i="31"/>
  <c r="B176" i="31"/>
  <c r="O176" i="31" s="1"/>
  <c r="A176" i="31"/>
  <c r="N175" i="31"/>
  <c r="M175" i="31"/>
  <c r="L175" i="31"/>
  <c r="K175" i="31"/>
  <c r="J175" i="31"/>
  <c r="I175" i="31"/>
  <c r="H175" i="31"/>
  <c r="G175" i="31"/>
  <c r="F175" i="31"/>
  <c r="E175" i="31"/>
  <c r="D175" i="31"/>
  <c r="C175" i="31"/>
  <c r="B175" i="31"/>
  <c r="O175" i="31" s="1"/>
  <c r="A175" i="31"/>
  <c r="N174" i="31"/>
  <c r="M174" i="31"/>
  <c r="L174" i="31"/>
  <c r="K174" i="31"/>
  <c r="J174" i="31"/>
  <c r="I174" i="31"/>
  <c r="H174" i="31"/>
  <c r="G174" i="31"/>
  <c r="F174" i="31"/>
  <c r="E174" i="31"/>
  <c r="D174" i="31"/>
  <c r="C174" i="31"/>
  <c r="B174" i="31"/>
  <c r="O174" i="31" s="1"/>
  <c r="A174" i="31"/>
  <c r="N173" i="31"/>
  <c r="M173" i="31"/>
  <c r="L173" i="31"/>
  <c r="K173" i="31"/>
  <c r="J173" i="31"/>
  <c r="I173" i="31"/>
  <c r="H173" i="31"/>
  <c r="G173" i="31"/>
  <c r="F173" i="31"/>
  <c r="E173" i="31"/>
  <c r="D173" i="31"/>
  <c r="C173" i="31"/>
  <c r="B173" i="31"/>
  <c r="O173" i="31" s="1"/>
  <c r="A173" i="31"/>
  <c r="O172" i="31"/>
  <c r="N172" i="31"/>
  <c r="M172" i="31"/>
  <c r="L172" i="31"/>
  <c r="K172" i="31"/>
  <c r="J172" i="31"/>
  <c r="I172" i="31"/>
  <c r="H172" i="31"/>
  <c r="G172" i="31"/>
  <c r="F172" i="31"/>
  <c r="E172" i="31"/>
  <c r="D172" i="31"/>
  <c r="C172" i="31"/>
  <c r="B172" i="31"/>
  <c r="A172" i="31"/>
  <c r="N171" i="31"/>
  <c r="M171" i="31"/>
  <c r="L171" i="31"/>
  <c r="K171" i="31"/>
  <c r="J171" i="31"/>
  <c r="I171" i="31"/>
  <c r="H171" i="31"/>
  <c r="G171" i="31"/>
  <c r="F171" i="31"/>
  <c r="E171" i="31"/>
  <c r="D171" i="31"/>
  <c r="C171" i="31"/>
  <c r="B171" i="31"/>
  <c r="O171" i="31" s="1"/>
  <c r="A171" i="31"/>
  <c r="N170" i="31"/>
  <c r="M170" i="31"/>
  <c r="L170" i="31"/>
  <c r="K170" i="31"/>
  <c r="J170" i="31"/>
  <c r="I170" i="31"/>
  <c r="H170" i="31"/>
  <c r="G170" i="31"/>
  <c r="F170" i="31"/>
  <c r="E170" i="31"/>
  <c r="D170" i="31"/>
  <c r="C170" i="31"/>
  <c r="B170" i="31"/>
  <c r="O170" i="31" s="1"/>
  <c r="A170" i="31"/>
  <c r="N169" i="31"/>
  <c r="M169" i="31"/>
  <c r="L169" i="31"/>
  <c r="K169" i="31"/>
  <c r="J169" i="31"/>
  <c r="I169" i="31"/>
  <c r="H169" i="31"/>
  <c r="G169" i="31"/>
  <c r="F169" i="31"/>
  <c r="E169" i="31"/>
  <c r="D169" i="31"/>
  <c r="C169" i="31"/>
  <c r="B169" i="31"/>
  <c r="O169" i="31" s="1"/>
  <c r="A169" i="31"/>
  <c r="N168" i="31"/>
  <c r="M168" i="31"/>
  <c r="L168" i="31"/>
  <c r="K168" i="31"/>
  <c r="J168" i="31"/>
  <c r="I168" i="31"/>
  <c r="H168" i="31"/>
  <c r="G168" i="31"/>
  <c r="F168" i="31"/>
  <c r="E168" i="31"/>
  <c r="D168" i="31"/>
  <c r="C168" i="31"/>
  <c r="B168" i="31"/>
  <c r="O168" i="31" s="1"/>
  <c r="A168" i="31"/>
  <c r="N167" i="31"/>
  <c r="M167" i="31"/>
  <c r="L167" i="31"/>
  <c r="K167" i="31"/>
  <c r="J167" i="31"/>
  <c r="I167" i="31"/>
  <c r="H167" i="31"/>
  <c r="G167" i="31"/>
  <c r="F167" i="31"/>
  <c r="E167" i="31"/>
  <c r="D167" i="31"/>
  <c r="C167" i="31"/>
  <c r="B167" i="31"/>
  <c r="O167" i="31" s="1"/>
  <c r="A167" i="31"/>
  <c r="N166" i="31"/>
  <c r="M166" i="31"/>
  <c r="L166" i="31"/>
  <c r="K166" i="31"/>
  <c r="J166" i="31"/>
  <c r="I166" i="31"/>
  <c r="H166" i="31"/>
  <c r="G166" i="31"/>
  <c r="F166" i="31"/>
  <c r="E166" i="31"/>
  <c r="D166" i="31"/>
  <c r="C166" i="31"/>
  <c r="B166" i="31"/>
  <c r="O166" i="31" s="1"/>
  <c r="A166" i="31"/>
  <c r="N165" i="31"/>
  <c r="M165" i="31"/>
  <c r="L165" i="31"/>
  <c r="K165" i="31"/>
  <c r="J165" i="31"/>
  <c r="I165" i="31"/>
  <c r="H165" i="31"/>
  <c r="G165" i="31"/>
  <c r="F165" i="31"/>
  <c r="E165" i="31"/>
  <c r="D165" i="31"/>
  <c r="C165" i="31"/>
  <c r="B165" i="31"/>
  <c r="O165" i="31" s="1"/>
  <c r="A165" i="31"/>
  <c r="N164" i="31"/>
  <c r="M164" i="31"/>
  <c r="L164" i="31"/>
  <c r="K164" i="31"/>
  <c r="J164" i="31"/>
  <c r="I164" i="31"/>
  <c r="H164" i="31"/>
  <c r="G164" i="31"/>
  <c r="F164" i="31"/>
  <c r="E164" i="31"/>
  <c r="D164" i="31"/>
  <c r="C164" i="31"/>
  <c r="B164" i="31"/>
  <c r="O164" i="31" s="1"/>
  <c r="A164" i="31"/>
  <c r="N163" i="31"/>
  <c r="M163" i="31"/>
  <c r="L163" i="31"/>
  <c r="K163" i="31"/>
  <c r="J163" i="31"/>
  <c r="I163" i="31"/>
  <c r="H163" i="31"/>
  <c r="G163" i="31"/>
  <c r="F163" i="31"/>
  <c r="E163" i="31"/>
  <c r="D163" i="31"/>
  <c r="C163" i="31"/>
  <c r="B163" i="31"/>
  <c r="O163" i="31" s="1"/>
  <c r="A163" i="31"/>
  <c r="N162" i="31"/>
  <c r="M162" i="31"/>
  <c r="L162" i="31"/>
  <c r="K162" i="31"/>
  <c r="J162" i="31"/>
  <c r="I162" i="31"/>
  <c r="H162" i="31"/>
  <c r="G162" i="31"/>
  <c r="F162" i="31"/>
  <c r="E162" i="31"/>
  <c r="D162" i="31"/>
  <c r="C162" i="31"/>
  <c r="B162" i="31"/>
  <c r="O162" i="31" s="1"/>
  <c r="A162" i="31"/>
  <c r="N161" i="31"/>
  <c r="M161" i="31"/>
  <c r="L161" i="31"/>
  <c r="K161" i="31"/>
  <c r="J161" i="31"/>
  <c r="I161" i="31"/>
  <c r="H161" i="31"/>
  <c r="G161" i="31"/>
  <c r="F161" i="31"/>
  <c r="E161" i="31"/>
  <c r="D161" i="31"/>
  <c r="C161" i="31"/>
  <c r="B161" i="31"/>
  <c r="O161" i="31" s="1"/>
  <c r="A161" i="31"/>
  <c r="O160" i="31"/>
  <c r="N160" i="31"/>
  <c r="M160" i="31"/>
  <c r="L160" i="31"/>
  <c r="K160" i="31"/>
  <c r="J160" i="31"/>
  <c r="I160" i="31"/>
  <c r="H160" i="31"/>
  <c r="G160" i="31"/>
  <c r="F160" i="31"/>
  <c r="E160" i="31"/>
  <c r="D160" i="31"/>
  <c r="C160" i="31"/>
  <c r="B160" i="31"/>
  <c r="A160" i="31"/>
  <c r="N159" i="31"/>
  <c r="M159" i="31"/>
  <c r="L159" i="31"/>
  <c r="K159" i="31"/>
  <c r="J159" i="31"/>
  <c r="I159" i="31"/>
  <c r="H159" i="31"/>
  <c r="G159" i="31"/>
  <c r="F159" i="31"/>
  <c r="E159" i="31"/>
  <c r="D159" i="31"/>
  <c r="C159" i="31"/>
  <c r="B159" i="31"/>
  <c r="O159" i="31" s="1"/>
  <c r="A159" i="31"/>
  <c r="N158" i="31"/>
  <c r="M158" i="31"/>
  <c r="L158" i="31"/>
  <c r="K158" i="31"/>
  <c r="J158" i="31"/>
  <c r="I158" i="31"/>
  <c r="H158" i="31"/>
  <c r="G158" i="31"/>
  <c r="F158" i="31"/>
  <c r="E158" i="31"/>
  <c r="D158" i="31"/>
  <c r="C158" i="31"/>
  <c r="B158" i="31"/>
  <c r="O158" i="31" s="1"/>
  <c r="A158" i="31"/>
  <c r="N157" i="31"/>
  <c r="M157" i="31"/>
  <c r="L157" i="31"/>
  <c r="K157" i="31"/>
  <c r="J157" i="31"/>
  <c r="I157" i="31"/>
  <c r="H157" i="31"/>
  <c r="G157" i="31"/>
  <c r="F157" i="31"/>
  <c r="E157" i="31"/>
  <c r="D157" i="31"/>
  <c r="C157" i="31"/>
  <c r="B157" i="31"/>
  <c r="O157" i="31" s="1"/>
  <c r="A157" i="31"/>
  <c r="N156" i="31"/>
  <c r="M156" i="31"/>
  <c r="L156" i="31"/>
  <c r="K156" i="31"/>
  <c r="J156" i="31"/>
  <c r="I156" i="31"/>
  <c r="H156" i="31"/>
  <c r="G156" i="31"/>
  <c r="F156" i="31"/>
  <c r="E156" i="31"/>
  <c r="D156" i="31"/>
  <c r="C156" i="31"/>
  <c r="B156" i="31"/>
  <c r="O156" i="31" s="1"/>
  <c r="A156" i="31"/>
  <c r="N155" i="31"/>
  <c r="M155" i="31"/>
  <c r="L155" i="31"/>
  <c r="K155" i="31"/>
  <c r="J155" i="31"/>
  <c r="I155" i="31"/>
  <c r="H155" i="31"/>
  <c r="G155" i="31"/>
  <c r="F155" i="31"/>
  <c r="E155" i="31"/>
  <c r="D155" i="31"/>
  <c r="C155" i="31"/>
  <c r="B155" i="31"/>
  <c r="O155" i="31" s="1"/>
  <c r="A155" i="31"/>
  <c r="N154" i="31"/>
  <c r="M154" i="31"/>
  <c r="L154" i="31"/>
  <c r="K154" i="31"/>
  <c r="J154" i="31"/>
  <c r="I154" i="31"/>
  <c r="H154" i="31"/>
  <c r="G154" i="31"/>
  <c r="F154" i="31"/>
  <c r="E154" i="31"/>
  <c r="D154" i="31"/>
  <c r="C154" i="31"/>
  <c r="B154" i="31"/>
  <c r="O154" i="31" s="1"/>
  <c r="A154" i="31"/>
  <c r="N153" i="31"/>
  <c r="M153" i="31"/>
  <c r="L153" i="31"/>
  <c r="K153" i="31"/>
  <c r="J153" i="31"/>
  <c r="I153" i="31"/>
  <c r="H153" i="31"/>
  <c r="G153" i="31"/>
  <c r="F153" i="31"/>
  <c r="E153" i="31"/>
  <c r="D153" i="31"/>
  <c r="C153" i="31"/>
  <c r="B153" i="31"/>
  <c r="O153" i="31" s="1"/>
  <c r="A153" i="31"/>
  <c r="N152" i="31"/>
  <c r="M152" i="31"/>
  <c r="L152" i="31"/>
  <c r="K152" i="31"/>
  <c r="J152" i="31"/>
  <c r="I152" i="31"/>
  <c r="H152" i="31"/>
  <c r="G152" i="31"/>
  <c r="F152" i="31"/>
  <c r="E152" i="31"/>
  <c r="D152" i="31"/>
  <c r="C152" i="31"/>
  <c r="B152" i="31"/>
  <c r="O152" i="31" s="1"/>
  <c r="A152" i="31"/>
  <c r="N151" i="31"/>
  <c r="M151" i="31"/>
  <c r="L151" i="31"/>
  <c r="K151" i="31"/>
  <c r="J151" i="31"/>
  <c r="I151" i="31"/>
  <c r="H151" i="31"/>
  <c r="G151" i="31"/>
  <c r="F151" i="31"/>
  <c r="E151" i="31"/>
  <c r="D151" i="31"/>
  <c r="C151" i="31"/>
  <c r="B151" i="31"/>
  <c r="O151" i="31" s="1"/>
  <c r="A151" i="31"/>
  <c r="N150" i="31"/>
  <c r="M150" i="31"/>
  <c r="L150" i="31"/>
  <c r="K150" i="31"/>
  <c r="J150" i="31"/>
  <c r="I150" i="31"/>
  <c r="H150" i="31"/>
  <c r="G150" i="31"/>
  <c r="F150" i="31"/>
  <c r="E150" i="31"/>
  <c r="D150" i="31"/>
  <c r="C150" i="31"/>
  <c r="B150" i="31"/>
  <c r="O150" i="31" s="1"/>
  <c r="A150" i="31"/>
  <c r="N149" i="31"/>
  <c r="M149" i="31"/>
  <c r="L149" i="31"/>
  <c r="K149" i="31"/>
  <c r="J149" i="31"/>
  <c r="I149" i="31"/>
  <c r="H149" i="31"/>
  <c r="G149" i="31"/>
  <c r="F149" i="31"/>
  <c r="E149" i="31"/>
  <c r="D149" i="31"/>
  <c r="C149" i="31"/>
  <c r="B149" i="31"/>
  <c r="O149" i="31" s="1"/>
  <c r="A149" i="31"/>
  <c r="N148" i="31"/>
  <c r="M148" i="31"/>
  <c r="L148" i="31"/>
  <c r="K148" i="31"/>
  <c r="J148" i="31"/>
  <c r="I148" i="31"/>
  <c r="H148" i="31"/>
  <c r="G148" i="31"/>
  <c r="F148" i="31"/>
  <c r="E148" i="31"/>
  <c r="D148" i="31"/>
  <c r="C148" i="31"/>
  <c r="B148" i="31"/>
  <c r="O148" i="31" s="1"/>
  <c r="A148" i="31"/>
  <c r="N147" i="31"/>
  <c r="M147" i="31"/>
  <c r="L147" i="31"/>
  <c r="K147" i="31"/>
  <c r="J147" i="31"/>
  <c r="I147" i="31"/>
  <c r="H147" i="31"/>
  <c r="G147" i="31"/>
  <c r="F147" i="31"/>
  <c r="E147" i="31"/>
  <c r="D147" i="31"/>
  <c r="C147" i="31"/>
  <c r="B147" i="31"/>
  <c r="O147" i="31" s="1"/>
  <c r="A147" i="31"/>
  <c r="N146" i="31"/>
  <c r="M146" i="31"/>
  <c r="L146" i="31"/>
  <c r="K146" i="31"/>
  <c r="J146" i="31"/>
  <c r="I146" i="31"/>
  <c r="H146" i="31"/>
  <c r="G146" i="31"/>
  <c r="F146" i="31"/>
  <c r="E146" i="31"/>
  <c r="D146" i="31"/>
  <c r="C146" i="31"/>
  <c r="B146" i="31"/>
  <c r="O146" i="31" s="1"/>
  <c r="A146" i="31"/>
  <c r="N145" i="31"/>
  <c r="M145" i="31"/>
  <c r="L145" i="31"/>
  <c r="K145" i="31"/>
  <c r="J145" i="31"/>
  <c r="I145" i="31"/>
  <c r="H145" i="31"/>
  <c r="G145" i="31"/>
  <c r="F145" i="31"/>
  <c r="E145" i="31"/>
  <c r="D145" i="31"/>
  <c r="C145" i="31"/>
  <c r="B145" i="31"/>
  <c r="O145" i="31" s="1"/>
  <c r="A145" i="31"/>
  <c r="N144" i="31"/>
  <c r="M144" i="31"/>
  <c r="L144" i="31"/>
  <c r="K144" i="31"/>
  <c r="J144" i="31"/>
  <c r="I144" i="31"/>
  <c r="H144" i="31"/>
  <c r="G144" i="31"/>
  <c r="F144" i="31"/>
  <c r="E144" i="31"/>
  <c r="D144" i="31"/>
  <c r="C144" i="31"/>
  <c r="B144" i="31"/>
  <c r="O144" i="31" s="1"/>
  <c r="A144" i="31"/>
  <c r="N143" i="31"/>
  <c r="M143" i="31"/>
  <c r="L143" i="31"/>
  <c r="K143" i="31"/>
  <c r="J143" i="31"/>
  <c r="I143" i="31"/>
  <c r="H143" i="31"/>
  <c r="G143" i="31"/>
  <c r="F143" i="31"/>
  <c r="E143" i="31"/>
  <c r="D143" i="31"/>
  <c r="C143" i="31"/>
  <c r="B143" i="31"/>
  <c r="O143" i="31" s="1"/>
  <c r="A143" i="31"/>
  <c r="N142" i="31"/>
  <c r="M142" i="31"/>
  <c r="L142" i="31"/>
  <c r="K142" i="31"/>
  <c r="J142" i="31"/>
  <c r="I142" i="31"/>
  <c r="H142" i="31"/>
  <c r="G142" i="31"/>
  <c r="F142" i="31"/>
  <c r="E142" i="31"/>
  <c r="D142" i="31"/>
  <c r="C142" i="31"/>
  <c r="B142" i="31"/>
  <c r="O142" i="31" s="1"/>
  <c r="A142" i="31"/>
  <c r="N141" i="31"/>
  <c r="M141" i="31"/>
  <c r="L141" i="31"/>
  <c r="K141" i="31"/>
  <c r="J141" i="31"/>
  <c r="I141" i="31"/>
  <c r="H141" i="31"/>
  <c r="G141" i="31"/>
  <c r="F141" i="31"/>
  <c r="E141" i="31"/>
  <c r="D141" i="31"/>
  <c r="C141" i="31"/>
  <c r="B141" i="31"/>
  <c r="O141" i="31" s="1"/>
  <c r="A141" i="31"/>
  <c r="O140" i="31"/>
  <c r="N140" i="31"/>
  <c r="M140" i="31"/>
  <c r="L140" i="31"/>
  <c r="K140" i="31"/>
  <c r="J140" i="31"/>
  <c r="I140" i="31"/>
  <c r="H140" i="31"/>
  <c r="G140" i="31"/>
  <c r="F140" i="31"/>
  <c r="E140" i="31"/>
  <c r="D140" i="31"/>
  <c r="C140" i="31"/>
  <c r="B140" i="31"/>
  <c r="A140" i="31"/>
  <c r="N139" i="31"/>
  <c r="M139" i="31"/>
  <c r="L139" i="31"/>
  <c r="K139" i="31"/>
  <c r="J139" i="31"/>
  <c r="I139" i="31"/>
  <c r="H139" i="31"/>
  <c r="G139" i="31"/>
  <c r="F139" i="31"/>
  <c r="E139" i="31"/>
  <c r="D139" i="31"/>
  <c r="C139" i="31"/>
  <c r="B139" i="31"/>
  <c r="O139" i="31" s="1"/>
  <c r="A139" i="31"/>
  <c r="N138" i="31"/>
  <c r="M138" i="31"/>
  <c r="L138" i="31"/>
  <c r="K138" i="31"/>
  <c r="J138" i="31"/>
  <c r="I138" i="31"/>
  <c r="H138" i="31"/>
  <c r="G138" i="31"/>
  <c r="F138" i="31"/>
  <c r="E138" i="31"/>
  <c r="D138" i="31"/>
  <c r="C138" i="31"/>
  <c r="B138" i="31"/>
  <c r="O138" i="31" s="1"/>
  <c r="A138" i="31"/>
  <c r="N137" i="31"/>
  <c r="M137" i="31"/>
  <c r="L137" i="31"/>
  <c r="K137" i="31"/>
  <c r="J137" i="31"/>
  <c r="I137" i="31"/>
  <c r="H137" i="31"/>
  <c r="G137" i="31"/>
  <c r="F137" i="31"/>
  <c r="E137" i="31"/>
  <c r="D137" i="31"/>
  <c r="C137" i="31"/>
  <c r="B137" i="31"/>
  <c r="O137" i="31" s="1"/>
  <c r="A137" i="31"/>
  <c r="N136" i="31"/>
  <c r="M136" i="31"/>
  <c r="L136" i="31"/>
  <c r="K136" i="31"/>
  <c r="J136" i="31"/>
  <c r="I136" i="31"/>
  <c r="H136" i="31"/>
  <c r="G136" i="31"/>
  <c r="F136" i="31"/>
  <c r="E136" i="31"/>
  <c r="D136" i="31"/>
  <c r="C136" i="31"/>
  <c r="B136" i="31"/>
  <c r="O136" i="31" s="1"/>
  <c r="A136" i="31"/>
  <c r="N135" i="31"/>
  <c r="M135" i="31"/>
  <c r="L135" i="31"/>
  <c r="K135" i="31"/>
  <c r="J135" i="31"/>
  <c r="I135" i="31"/>
  <c r="H135" i="31"/>
  <c r="G135" i="31"/>
  <c r="F135" i="31"/>
  <c r="E135" i="31"/>
  <c r="D135" i="31"/>
  <c r="C135" i="31"/>
  <c r="B135" i="31"/>
  <c r="O135" i="31" s="1"/>
  <c r="A135" i="31"/>
  <c r="N134" i="31"/>
  <c r="M134" i="31"/>
  <c r="L134" i="31"/>
  <c r="K134" i="31"/>
  <c r="J134" i="31"/>
  <c r="I134" i="31"/>
  <c r="H134" i="31"/>
  <c r="G134" i="31"/>
  <c r="F134" i="31"/>
  <c r="E134" i="31"/>
  <c r="D134" i="31"/>
  <c r="C134" i="31"/>
  <c r="B134" i="31"/>
  <c r="O134" i="31" s="1"/>
  <c r="A134" i="31"/>
  <c r="N133" i="31"/>
  <c r="M133" i="31"/>
  <c r="L133" i="31"/>
  <c r="K133" i="31"/>
  <c r="J133" i="31"/>
  <c r="I133" i="31"/>
  <c r="H133" i="31"/>
  <c r="G133" i="31"/>
  <c r="F133" i="31"/>
  <c r="E133" i="31"/>
  <c r="D133" i="31"/>
  <c r="C133" i="31"/>
  <c r="B133" i="31"/>
  <c r="O133" i="31" s="1"/>
  <c r="A133" i="31"/>
  <c r="N132" i="31"/>
  <c r="M132" i="31"/>
  <c r="L132" i="31"/>
  <c r="K132" i="31"/>
  <c r="J132" i="31"/>
  <c r="I132" i="31"/>
  <c r="H132" i="31"/>
  <c r="G132" i="31"/>
  <c r="F132" i="31"/>
  <c r="E132" i="31"/>
  <c r="D132" i="31"/>
  <c r="C132" i="31"/>
  <c r="B132" i="31"/>
  <c r="O132" i="31" s="1"/>
  <c r="A132" i="31"/>
  <c r="N131" i="31"/>
  <c r="M131" i="31"/>
  <c r="L131" i="31"/>
  <c r="K131" i="31"/>
  <c r="J131" i="31"/>
  <c r="I131" i="31"/>
  <c r="H131" i="31"/>
  <c r="G131" i="31"/>
  <c r="F131" i="31"/>
  <c r="E131" i="31"/>
  <c r="D131" i="31"/>
  <c r="C131" i="31"/>
  <c r="B131" i="31"/>
  <c r="O131" i="31" s="1"/>
  <c r="A131" i="31"/>
  <c r="N130" i="31"/>
  <c r="M130" i="31"/>
  <c r="L130" i="31"/>
  <c r="K130" i="31"/>
  <c r="J130" i="31"/>
  <c r="I130" i="31"/>
  <c r="H130" i="31"/>
  <c r="G130" i="31"/>
  <c r="F130" i="31"/>
  <c r="E130" i="31"/>
  <c r="D130" i="31"/>
  <c r="C130" i="31"/>
  <c r="B130" i="31"/>
  <c r="O130" i="31" s="1"/>
  <c r="A130" i="31"/>
  <c r="N129" i="31"/>
  <c r="M129" i="31"/>
  <c r="L129" i="31"/>
  <c r="K129" i="31"/>
  <c r="J129" i="31"/>
  <c r="I129" i="31"/>
  <c r="H129" i="31"/>
  <c r="G129" i="31"/>
  <c r="F129" i="31"/>
  <c r="E129" i="31"/>
  <c r="D129" i="31"/>
  <c r="C129" i="31"/>
  <c r="B129" i="31"/>
  <c r="O129" i="31" s="1"/>
  <c r="A129" i="31"/>
  <c r="N128" i="31"/>
  <c r="M128" i="31"/>
  <c r="L128" i="31"/>
  <c r="K128" i="31"/>
  <c r="J128" i="31"/>
  <c r="I128" i="31"/>
  <c r="H128" i="31"/>
  <c r="G128" i="31"/>
  <c r="F128" i="31"/>
  <c r="E128" i="31"/>
  <c r="D128" i="31"/>
  <c r="C128" i="31"/>
  <c r="B128" i="31"/>
  <c r="O128" i="31" s="1"/>
  <c r="A128" i="31"/>
  <c r="N127" i="31"/>
  <c r="M127" i="31"/>
  <c r="L127" i="31"/>
  <c r="K127" i="31"/>
  <c r="J127" i="31"/>
  <c r="I127" i="31"/>
  <c r="H127" i="31"/>
  <c r="G127" i="31"/>
  <c r="F127" i="31"/>
  <c r="E127" i="31"/>
  <c r="D127" i="31"/>
  <c r="C127" i="31"/>
  <c r="B127" i="31"/>
  <c r="O127" i="31" s="1"/>
  <c r="A127" i="31"/>
  <c r="N126" i="31"/>
  <c r="M126" i="31"/>
  <c r="L126" i="31"/>
  <c r="K126" i="31"/>
  <c r="J126" i="31"/>
  <c r="I126" i="31"/>
  <c r="H126" i="31"/>
  <c r="G126" i="31"/>
  <c r="F126" i="31"/>
  <c r="E126" i="31"/>
  <c r="D126" i="31"/>
  <c r="C126" i="31"/>
  <c r="B126" i="31"/>
  <c r="O126" i="31" s="1"/>
  <c r="A126" i="31"/>
  <c r="N125" i="31"/>
  <c r="M125" i="31"/>
  <c r="L125" i="31"/>
  <c r="K125" i="31"/>
  <c r="J125" i="31"/>
  <c r="I125" i="31"/>
  <c r="H125" i="31"/>
  <c r="G125" i="31"/>
  <c r="F125" i="31"/>
  <c r="E125" i="31"/>
  <c r="D125" i="31"/>
  <c r="C125" i="31"/>
  <c r="B125" i="31"/>
  <c r="O125" i="31" s="1"/>
  <c r="A125" i="31"/>
  <c r="O124" i="31"/>
  <c r="N124" i="31"/>
  <c r="M124" i="31"/>
  <c r="L124" i="31"/>
  <c r="K124" i="31"/>
  <c r="J124" i="31"/>
  <c r="I124" i="31"/>
  <c r="H124" i="31"/>
  <c r="G124" i="31"/>
  <c r="F124" i="31"/>
  <c r="E124" i="31"/>
  <c r="D124" i="31"/>
  <c r="C124" i="31"/>
  <c r="B124" i="31"/>
  <c r="A124" i="31"/>
  <c r="N123" i="31"/>
  <c r="M123" i="31"/>
  <c r="L123" i="31"/>
  <c r="K123" i="31"/>
  <c r="J123" i="31"/>
  <c r="I123" i="31"/>
  <c r="H123" i="31"/>
  <c r="G123" i="31"/>
  <c r="F123" i="31"/>
  <c r="E123" i="31"/>
  <c r="D123" i="31"/>
  <c r="C123" i="31"/>
  <c r="B123" i="31"/>
  <c r="O123" i="31" s="1"/>
  <c r="A123" i="31"/>
  <c r="N122" i="31"/>
  <c r="M122" i="31"/>
  <c r="L122" i="31"/>
  <c r="K122" i="31"/>
  <c r="J122" i="31"/>
  <c r="I122" i="31"/>
  <c r="H122" i="31"/>
  <c r="G122" i="31"/>
  <c r="F122" i="31"/>
  <c r="E122" i="31"/>
  <c r="D122" i="31"/>
  <c r="C122" i="31"/>
  <c r="B122" i="31"/>
  <c r="O122" i="31" s="1"/>
  <c r="A122" i="31"/>
  <c r="O121" i="31"/>
  <c r="N121" i="31"/>
  <c r="M121" i="31"/>
  <c r="L121" i="31"/>
  <c r="K121" i="31"/>
  <c r="J121" i="31"/>
  <c r="I121" i="31"/>
  <c r="H121" i="31"/>
  <c r="G121" i="31"/>
  <c r="F121" i="31"/>
  <c r="E121" i="31"/>
  <c r="D121" i="31"/>
  <c r="C121" i="31"/>
  <c r="B121" i="31"/>
  <c r="A121" i="31"/>
  <c r="N120" i="31"/>
  <c r="M120" i="31"/>
  <c r="L120" i="31"/>
  <c r="K120" i="31"/>
  <c r="J120" i="31"/>
  <c r="I120" i="31"/>
  <c r="H120" i="31"/>
  <c r="G120" i="31"/>
  <c r="F120" i="31"/>
  <c r="E120" i="31"/>
  <c r="D120" i="31"/>
  <c r="C120" i="31"/>
  <c r="B120" i="31"/>
  <c r="O120" i="31" s="1"/>
  <c r="A120" i="31"/>
  <c r="N119" i="31"/>
  <c r="M119" i="31"/>
  <c r="L119" i="31"/>
  <c r="K119" i="31"/>
  <c r="J119" i="31"/>
  <c r="I119" i="31"/>
  <c r="H119" i="31"/>
  <c r="G119" i="31"/>
  <c r="F119" i="31"/>
  <c r="E119" i="31"/>
  <c r="D119" i="31"/>
  <c r="C119" i="31"/>
  <c r="B119" i="31"/>
  <c r="O119" i="31" s="1"/>
  <c r="A119" i="31"/>
  <c r="N118" i="31"/>
  <c r="M118" i="31"/>
  <c r="L118" i="31"/>
  <c r="K118" i="31"/>
  <c r="J118" i="31"/>
  <c r="I118" i="31"/>
  <c r="H118" i="31"/>
  <c r="G118" i="31"/>
  <c r="F118" i="31"/>
  <c r="E118" i="31"/>
  <c r="D118" i="31"/>
  <c r="C118" i="31"/>
  <c r="B118" i="31"/>
  <c r="O118" i="31" s="1"/>
  <c r="A118" i="31"/>
  <c r="N117" i="31"/>
  <c r="M117" i="31"/>
  <c r="L117" i="31"/>
  <c r="K117" i="31"/>
  <c r="J117" i="31"/>
  <c r="I117" i="31"/>
  <c r="H117" i="31"/>
  <c r="G117" i="31"/>
  <c r="F117" i="31"/>
  <c r="E117" i="31"/>
  <c r="D117" i="31"/>
  <c r="C117" i="31"/>
  <c r="B117" i="31"/>
  <c r="O117" i="31" s="1"/>
  <c r="A117" i="31"/>
  <c r="N116" i="31"/>
  <c r="M116" i="31"/>
  <c r="L116" i="31"/>
  <c r="K116" i="31"/>
  <c r="J116" i="31"/>
  <c r="I116" i="31"/>
  <c r="H116" i="31"/>
  <c r="G116" i="31"/>
  <c r="F116" i="31"/>
  <c r="E116" i="31"/>
  <c r="D116" i="31"/>
  <c r="C116" i="31"/>
  <c r="B116" i="31"/>
  <c r="O116" i="31" s="1"/>
  <c r="A116" i="31"/>
  <c r="N115" i="31"/>
  <c r="M115" i="31"/>
  <c r="L115" i="31"/>
  <c r="K115" i="31"/>
  <c r="J115" i="31"/>
  <c r="I115" i="31"/>
  <c r="H115" i="31"/>
  <c r="G115" i="31"/>
  <c r="F115" i="31"/>
  <c r="E115" i="31"/>
  <c r="D115" i="31"/>
  <c r="C115" i="31"/>
  <c r="B115" i="31"/>
  <c r="O115" i="31" s="1"/>
  <c r="A115" i="31"/>
  <c r="N114" i="31"/>
  <c r="M114" i="31"/>
  <c r="L114" i="31"/>
  <c r="K114" i="31"/>
  <c r="J114" i="31"/>
  <c r="I114" i="31"/>
  <c r="H114" i="31"/>
  <c r="G114" i="31"/>
  <c r="F114" i="31"/>
  <c r="E114" i="31"/>
  <c r="D114" i="31"/>
  <c r="C114" i="31"/>
  <c r="B114" i="31"/>
  <c r="O114" i="31" s="1"/>
  <c r="A114" i="31"/>
  <c r="N113" i="31"/>
  <c r="M113" i="31"/>
  <c r="L113" i="31"/>
  <c r="K113" i="31"/>
  <c r="J113" i="31"/>
  <c r="I113" i="31"/>
  <c r="H113" i="31"/>
  <c r="G113" i="31"/>
  <c r="F113" i="31"/>
  <c r="E113" i="31"/>
  <c r="D113" i="31"/>
  <c r="C113" i="31"/>
  <c r="B113" i="31"/>
  <c r="O113" i="31" s="1"/>
  <c r="A113" i="31"/>
  <c r="N112" i="31"/>
  <c r="M112" i="31"/>
  <c r="L112" i="31"/>
  <c r="K112" i="31"/>
  <c r="J112" i="31"/>
  <c r="I112" i="31"/>
  <c r="H112" i="31"/>
  <c r="G112" i="31"/>
  <c r="F112" i="31"/>
  <c r="E112" i="31"/>
  <c r="D112" i="31"/>
  <c r="C112" i="31"/>
  <c r="B112" i="31"/>
  <c r="O112" i="31" s="1"/>
  <c r="A112" i="31"/>
  <c r="N111" i="31"/>
  <c r="M111" i="31"/>
  <c r="L111" i="31"/>
  <c r="K111" i="31"/>
  <c r="J111" i="31"/>
  <c r="I111" i="31"/>
  <c r="H111" i="31"/>
  <c r="G111" i="31"/>
  <c r="F111" i="31"/>
  <c r="E111" i="31"/>
  <c r="D111" i="31"/>
  <c r="C111" i="31"/>
  <c r="B111" i="31"/>
  <c r="O111" i="31" s="1"/>
  <c r="A111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B110" i="31"/>
  <c r="O110" i="31" s="1"/>
  <c r="A110" i="31"/>
  <c r="N109" i="31"/>
  <c r="M109" i="31"/>
  <c r="L109" i="31"/>
  <c r="K109" i="31"/>
  <c r="J109" i="31"/>
  <c r="I109" i="31"/>
  <c r="H109" i="31"/>
  <c r="G109" i="31"/>
  <c r="F109" i="31"/>
  <c r="E109" i="31"/>
  <c r="D109" i="31"/>
  <c r="C109" i="31"/>
  <c r="B109" i="31"/>
  <c r="O109" i="31" s="1"/>
  <c r="A109" i="31"/>
  <c r="N108" i="31"/>
  <c r="M108" i="31"/>
  <c r="L108" i="31"/>
  <c r="K108" i="31"/>
  <c r="J108" i="31"/>
  <c r="I108" i="31"/>
  <c r="H108" i="31"/>
  <c r="G108" i="31"/>
  <c r="F108" i="31"/>
  <c r="E108" i="31"/>
  <c r="D108" i="31"/>
  <c r="C108" i="31"/>
  <c r="B108" i="31"/>
  <c r="O108" i="31" s="1"/>
  <c r="A108" i="31"/>
  <c r="N107" i="31"/>
  <c r="M107" i="31"/>
  <c r="L107" i="31"/>
  <c r="K107" i="31"/>
  <c r="J107" i="31"/>
  <c r="I107" i="31"/>
  <c r="H107" i="31"/>
  <c r="G107" i="31"/>
  <c r="F107" i="31"/>
  <c r="E107" i="31"/>
  <c r="D107" i="31"/>
  <c r="C107" i="31"/>
  <c r="B107" i="31"/>
  <c r="O107" i="31" s="1"/>
  <c r="A107" i="31"/>
  <c r="N106" i="31"/>
  <c r="M106" i="31"/>
  <c r="L106" i="31"/>
  <c r="K106" i="31"/>
  <c r="J106" i="31"/>
  <c r="I106" i="31"/>
  <c r="H106" i="31"/>
  <c r="G106" i="31"/>
  <c r="F106" i="31"/>
  <c r="E106" i="31"/>
  <c r="D106" i="31"/>
  <c r="C106" i="31"/>
  <c r="B106" i="31"/>
  <c r="O106" i="31" s="1"/>
  <c r="A106" i="31"/>
  <c r="N105" i="31"/>
  <c r="M105" i="31"/>
  <c r="L105" i="31"/>
  <c r="K105" i="31"/>
  <c r="J105" i="31"/>
  <c r="I105" i="31"/>
  <c r="H105" i="31"/>
  <c r="G105" i="31"/>
  <c r="F105" i="31"/>
  <c r="E105" i="31"/>
  <c r="D105" i="31"/>
  <c r="C105" i="31"/>
  <c r="B105" i="31"/>
  <c r="O105" i="31" s="1"/>
  <c r="A105" i="31"/>
  <c r="N104" i="31"/>
  <c r="M104" i="31"/>
  <c r="L104" i="31"/>
  <c r="K104" i="31"/>
  <c r="J104" i="31"/>
  <c r="I104" i="31"/>
  <c r="H104" i="31"/>
  <c r="G104" i="31"/>
  <c r="F104" i="31"/>
  <c r="E104" i="31"/>
  <c r="D104" i="31"/>
  <c r="C104" i="31"/>
  <c r="B104" i="31"/>
  <c r="O104" i="31" s="1"/>
  <c r="A104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B103" i="31"/>
  <c r="O103" i="31" s="1"/>
  <c r="A103" i="31"/>
  <c r="N102" i="31"/>
  <c r="M102" i="31"/>
  <c r="L102" i="31"/>
  <c r="K102" i="31"/>
  <c r="J102" i="31"/>
  <c r="I102" i="31"/>
  <c r="H102" i="31"/>
  <c r="G102" i="31"/>
  <c r="F102" i="31"/>
  <c r="E102" i="31"/>
  <c r="D102" i="31"/>
  <c r="C102" i="31"/>
  <c r="B102" i="31"/>
  <c r="O102" i="31" s="1"/>
  <c r="A102" i="31"/>
  <c r="N101" i="31"/>
  <c r="M101" i="31"/>
  <c r="L101" i="31"/>
  <c r="K101" i="31"/>
  <c r="J101" i="31"/>
  <c r="I101" i="31"/>
  <c r="H101" i="31"/>
  <c r="G101" i="31"/>
  <c r="F101" i="31"/>
  <c r="E101" i="31"/>
  <c r="D101" i="31"/>
  <c r="C101" i="31"/>
  <c r="B101" i="31"/>
  <c r="O101" i="31" s="1"/>
  <c r="A101" i="31"/>
  <c r="N100" i="31"/>
  <c r="M100" i="31"/>
  <c r="L100" i="31"/>
  <c r="K100" i="31"/>
  <c r="J100" i="31"/>
  <c r="I100" i="31"/>
  <c r="H100" i="31"/>
  <c r="G100" i="31"/>
  <c r="F100" i="31"/>
  <c r="E100" i="31"/>
  <c r="D100" i="31"/>
  <c r="C100" i="31"/>
  <c r="B100" i="31"/>
  <c r="O100" i="31" s="1"/>
  <c r="A100" i="31"/>
  <c r="N99" i="31"/>
  <c r="M99" i="31"/>
  <c r="L99" i="31"/>
  <c r="K99" i="31"/>
  <c r="J99" i="31"/>
  <c r="I99" i="31"/>
  <c r="H99" i="31"/>
  <c r="G99" i="31"/>
  <c r="F99" i="31"/>
  <c r="E99" i="31"/>
  <c r="D99" i="31"/>
  <c r="C99" i="31"/>
  <c r="B99" i="31"/>
  <c r="O99" i="31" s="1"/>
  <c r="A99" i="31"/>
  <c r="N98" i="31"/>
  <c r="M98" i="31"/>
  <c r="L98" i="31"/>
  <c r="K98" i="31"/>
  <c r="J98" i="31"/>
  <c r="I98" i="31"/>
  <c r="H98" i="31"/>
  <c r="G98" i="31"/>
  <c r="F98" i="31"/>
  <c r="E98" i="31"/>
  <c r="D98" i="31"/>
  <c r="C98" i="31"/>
  <c r="B98" i="31"/>
  <c r="O98" i="31" s="1"/>
  <c r="A98" i="31"/>
  <c r="O97" i="31"/>
  <c r="N97" i="31"/>
  <c r="M97" i="31"/>
  <c r="L97" i="31"/>
  <c r="K97" i="31"/>
  <c r="J97" i="31"/>
  <c r="I97" i="31"/>
  <c r="H97" i="31"/>
  <c r="G97" i="31"/>
  <c r="F97" i="31"/>
  <c r="E97" i="31"/>
  <c r="D97" i="31"/>
  <c r="C97" i="31"/>
  <c r="B97" i="31"/>
  <c r="A97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B96" i="31"/>
  <c r="O96" i="31" s="1"/>
  <c r="A96" i="31"/>
  <c r="N95" i="31"/>
  <c r="M95" i="31"/>
  <c r="L95" i="31"/>
  <c r="K95" i="31"/>
  <c r="J95" i="31"/>
  <c r="I95" i="31"/>
  <c r="H95" i="31"/>
  <c r="G95" i="31"/>
  <c r="F95" i="31"/>
  <c r="E95" i="31"/>
  <c r="D95" i="31"/>
  <c r="C95" i="31"/>
  <c r="B95" i="31"/>
  <c r="O95" i="31" s="1"/>
  <c r="A95" i="31"/>
  <c r="N94" i="31"/>
  <c r="M94" i="31"/>
  <c r="L94" i="31"/>
  <c r="K94" i="31"/>
  <c r="J94" i="31"/>
  <c r="I94" i="31"/>
  <c r="H94" i="31"/>
  <c r="G94" i="31"/>
  <c r="F94" i="31"/>
  <c r="E94" i="31"/>
  <c r="D94" i="31"/>
  <c r="C94" i="31"/>
  <c r="B94" i="31"/>
  <c r="O94" i="31" s="1"/>
  <c r="A94" i="31"/>
  <c r="N93" i="31"/>
  <c r="M93" i="31"/>
  <c r="L93" i="31"/>
  <c r="K93" i="31"/>
  <c r="J93" i="31"/>
  <c r="I93" i="31"/>
  <c r="H93" i="31"/>
  <c r="G93" i="31"/>
  <c r="F93" i="31"/>
  <c r="E93" i="31"/>
  <c r="D93" i="31"/>
  <c r="C93" i="31"/>
  <c r="B93" i="31"/>
  <c r="O93" i="31" s="1"/>
  <c r="A93" i="31"/>
  <c r="N92" i="31"/>
  <c r="M92" i="31"/>
  <c r="L92" i="31"/>
  <c r="K92" i="31"/>
  <c r="J92" i="31"/>
  <c r="I92" i="31"/>
  <c r="H92" i="31"/>
  <c r="G92" i="31"/>
  <c r="F92" i="31"/>
  <c r="E92" i="31"/>
  <c r="D92" i="31"/>
  <c r="C92" i="31"/>
  <c r="B92" i="31"/>
  <c r="O92" i="31" s="1"/>
  <c r="A92" i="31"/>
  <c r="N91" i="31"/>
  <c r="M91" i="31"/>
  <c r="L91" i="31"/>
  <c r="K91" i="31"/>
  <c r="J91" i="31"/>
  <c r="I91" i="31"/>
  <c r="H91" i="31"/>
  <c r="G91" i="31"/>
  <c r="F91" i="31"/>
  <c r="E91" i="31"/>
  <c r="D91" i="31"/>
  <c r="C91" i="31"/>
  <c r="B91" i="31"/>
  <c r="O91" i="31" s="1"/>
  <c r="A91" i="31"/>
  <c r="N90" i="31"/>
  <c r="M90" i="31"/>
  <c r="L90" i="31"/>
  <c r="K90" i="31"/>
  <c r="J90" i="31"/>
  <c r="I90" i="31"/>
  <c r="H90" i="31"/>
  <c r="G90" i="31"/>
  <c r="F90" i="31"/>
  <c r="E90" i="31"/>
  <c r="D90" i="31"/>
  <c r="C90" i="31"/>
  <c r="B90" i="31"/>
  <c r="O90" i="31" s="1"/>
  <c r="A90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B89" i="31"/>
  <c r="A89" i="31"/>
  <c r="N88" i="31"/>
  <c r="M88" i="31"/>
  <c r="L88" i="31"/>
  <c r="K88" i="31"/>
  <c r="J88" i="31"/>
  <c r="I88" i="31"/>
  <c r="H88" i="31"/>
  <c r="G88" i="31"/>
  <c r="F88" i="31"/>
  <c r="E88" i="31"/>
  <c r="D88" i="31"/>
  <c r="C88" i="31"/>
  <c r="B88" i="31"/>
  <c r="O88" i="31" s="1"/>
  <c r="A88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B87" i="31"/>
  <c r="O87" i="31" s="1"/>
  <c r="A87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B86" i="31"/>
  <c r="O86" i="31" s="1"/>
  <c r="A86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B85" i="31"/>
  <c r="O85" i="31" s="1"/>
  <c r="A85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B84" i="31"/>
  <c r="O84" i="31" s="1"/>
  <c r="A84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B83" i="31"/>
  <c r="O83" i="31" s="1"/>
  <c r="A83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B82" i="31"/>
  <c r="O82" i="31" s="1"/>
  <c r="A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O81" i="31" s="1"/>
  <c r="A81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B80" i="31"/>
  <c r="O80" i="31" s="1"/>
  <c r="A80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B79" i="31"/>
  <c r="O79" i="31" s="1"/>
  <c r="A79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B78" i="31"/>
  <c r="O78" i="31" s="1"/>
  <c r="A78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B77" i="31"/>
  <c r="A77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B76" i="31"/>
  <c r="O76" i="31" s="1"/>
  <c r="A76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B75" i="31"/>
  <c r="O75" i="31" s="1"/>
  <c r="A75" i="31"/>
  <c r="N74" i="31"/>
  <c r="M74" i="31"/>
  <c r="L74" i="31"/>
  <c r="K74" i="31"/>
  <c r="J74" i="31"/>
  <c r="I74" i="31"/>
  <c r="H74" i="31"/>
  <c r="G74" i="31"/>
  <c r="F74" i="31"/>
  <c r="E74" i="31"/>
  <c r="D74" i="31"/>
  <c r="C74" i="31"/>
  <c r="B74" i="31"/>
  <c r="O74" i="31" s="1"/>
  <c r="A74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B73" i="31"/>
  <c r="A73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B72" i="31"/>
  <c r="O72" i="31" s="1"/>
  <c r="A72" i="31"/>
  <c r="N71" i="31"/>
  <c r="M71" i="31"/>
  <c r="L71" i="31"/>
  <c r="K71" i="31"/>
  <c r="J71" i="31"/>
  <c r="I71" i="31"/>
  <c r="H71" i="31"/>
  <c r="G71" i="31"/>
  <c r="F71" i="31"/>
  <c r="E71" i="31"/>
  <c r="D71" i="31"/>
  <c r="C71" i="31"/>
  <c r="B71" i="31"/>
  <c r="O71" i="31" s="1"/>
  <c r="A71" i="31"/>
  <c r="N70" i="31"/>
  <c r="M70" i="31"/>
  <c r="L70" i="31"/>
  <c r="K70" i="31"/>
  <c r="J70" i="31"/>
  <c r="I70" i="31"/>
  <c r="H70" i="31"/>
  <c r="G70" i="31"/>
  <c r="F70" i="31"/>
  <c r="E70" i="31"/>
  <c r="D70" i="31"/>
  <c r="C70" i="31"/>
  <c r="B70" i="31"/>
  <c r="O70" i="31" s="1"/>
  <c r="A70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O69" i="31" s="1"/>
  <c r="A69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B68" i="31"/>
  <c r="O68" i="31" s="1"/>
  <c r="A68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7" i="31" s="1"/>
  <c r="A67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6" i="31" s="1"/>
  <c r="A66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5" i="31" s="1"/>
  <c r="A65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4" i="31" s="1"/>
  <c r="A64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3" i="31" s="1"/>
  <c r="A63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2" i="31" s="1"/>
  <c r="A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A61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60" i="31" s="1"/>
  <c r="A60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B59" i="31"/>
  <c r="A59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8" i="31" s="1"/>
  <c r="A58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7" i="31" s="1"/>
  <c r="A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A56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5" i="31" s="1"/>
  <c r="A55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4" i="31" s="1"/>
  <c r="A54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3" i="31" s="1"/>
  <c r="A53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2" i="31" s="1"/>
  <c r="A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A51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O50" i="31" s="1"/>
  <c r="A50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9" i="31" s="1"/>
  <c r="A49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8" i="31" s="1"/>
  <c r="A48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7" i="31" s="1"/>
  <c r="A47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6" i="31" s="1"/>
  <c r="A46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5" i="31" s="1"/>
  <c r="A45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4" i="31" s="1"/>
  <c r="A44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3" i="31" s="1"/>
  <c r="A43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O42" i="31" s="1"/>
  <c r="A42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O41" i="31" s="1"/>
  <c r="A41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O40" i="31" s="1"/>
  <c r="A40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O39" i="31" s="1"/>
  <c r="A39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O38" i="31" s="1"/>
  <c r="A38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A37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O36" i="31" s="1"/>
  <c r="A36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O35" i="31" s="1"/>
  <c r="A35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B34" i="31"/>
  <c r="O34" i="31" s="1"/>
  <c r="A34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O33" i="31" s="1"/>
  <c r="A33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A32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O31" i="31" s="1"/>
  <c r="A31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O30" i="31" s="1"/>
  <c r="A30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B29" i="31"/>
  <c r="A29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B28" i="31"/>
  <c r="O28" i="31" s="1"/>
  <c r="A28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B27" i="31"/>
  <c r="A27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O26" i="31" s="1"/>
  <c r="A26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O25" i="31" s="1"/>
  <c r="A25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24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O23" i="31" s="1"/>
  <c r="A23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O22" i="31" s="1"/>
  <c r="A22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O21" i="31" s="1"/>
  <c r="A21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20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O19" i="31" s="1"/>
  <c r="A19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O18" i="31" s="1"/>
  <c r="A18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O17" i="31" s="1"/>
  <c r="A17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O16" i="31" s="1"/>
  <c r="A16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O15" i="31" s="1"/>
  <c r="A15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B14" i="31"/>
  <c r="O14" i="31" s="1"/>
  <c r="A14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O13" i="31" s="1"/>
  <c r="A13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O12" i="31" s="1"/>
  <c r="A12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O11" i="31" s="1"/>
  <c r="A11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O10" i="31" s="1"/>
  <c r="A10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O9" i="31" s="1"/>
  <c r="A9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8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O7" i="31" s="1"/>
  <c r="A7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O6" i="31" s="1"/>
  <c r="A6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O5" i="31" s="1"/>
  <c r="A5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A4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O3" i="31" s="1"/>
  <c r="A3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O2" i="31" s="1"/>
  <c r="A2" i="31"/>
  <c r="F1308" i="17"/>
  <c r="E1308" i="17"/>
  <c r="D1308" i="17"/>
  <c r="C1308" i="17"/>
  <c r="F1307" i="17"/>
  <c r="E1307" i="17"/>
  <c r="D1307" i="17"/>
  <c r="C1307" i="17"/>
  <c r="F1306" i="17"/>
  <c r="E1306" i="17"/>
  <c r="D1306" i="17"/>
  <c r="C1306" i="17"/>
  <c r="F1305" i="17"/>
  <c r="E1305" i="17"/>
  <c r="D1305" i="17"/>
  <c r="C1305" i="17"/>
  <c r="F1304" i="17"/>
  <c r="E1304" i="17"/>
  <c r="D1304" i="17"/>
  <c r="C1304" i="17"/>
  <c r="F1303" i="17"/>
  <c r="E1303" i="17"/>
  <c r="D1303" i="17"/>
  <c r="C1303" i="17"/>
  <c r="F1302" i="17"/>
  <c r="E1302" i="17"/>
  <c r="D1302" i="17"/>
  <c r="C1302" i="17"/>
  <c r="F1301" i="17"/>
  <c r="E1301" i="17"/>
  <c r="D1301" i="17"/>
  <c r="C1301" i="17"/>
  <c r="F1300" i="17"/>
  <c r="E1300" i="17"/>
  <c r="D1300" i="17"/>
  <c r="C1300" i="17"/>
  <c r="F1299" i="17"/>
  <c r="E1299" i="17"/>
  <c r="D1299" i="17"/>
  <c r="C1299" i="17"/>
  <c r="F1298" i="17"/>
  <c r="E1298" i="17"/>
  <c r="D1298" i="17"/>
  <c r="C1298" i="17"/>
  <c r="F1297" i="17"/>
  <c r="E1297" i="17"/>
  <c r="D1297" i="17"/>
  <c r="C1297" i="17"/>
  <c r="F1296" i="17"/>
  <c r="E1296" i="17"/>
  <c r="D1296" i="17"/>
  <c r="C1296" i="17"/>
  <c r="F1295" i="17"/>
  <c r="E1295" i="17"/>
  <c r="D1295" i="17"/>
  <c r="C1295" i="17"/>
  <c r="F1294" i="17"/>
  <c r="E1294" i="17"/>
  <c r="D1294" i="17"/>
  <c r="C1294" i="17"/>
  <c r="F1293" i="17"/>
  <c r="E1293" i="17"/>
  <c r="D1293" i="17"/>
  <c r="C1293" i="17"/>
  <c r="F1292" i="17"/>
  <c r="E1292" i="17"/>
  <c r="D1292" i="17"/>
  <c r="C1292" i="17"/>
  <c r="F1291" i="17"/>
  <c r="E1291" i="17"/>
  <c r="D1291" i="17"/>
  <c r="C1291" i="17"/>
  <c r="F1290" i="17"/>
  <c r="E1290" i="17"/>
  <c r="D1290" i="17"/>
  <c r="C1290" i="17"/>
  <c r="F1289" i="17"/>
  <c r="E1289" i="17"/>
  <c r="D1289" i="17"/>
  <c r="C1289" i="17"/>
  <c r="F1288" i="17"/>
  <c r="E1288" i="17"/>
  <c r="D1288" i="17"/>
  <c r="C1288" i="17"/>
  <c r="F1287" i="17"/>
  <c r="E1287" i="17"/>
  <c r="D1287" i="17"/>
  <c r="C1287" i="17"/>
  <c r="F1286" i="17"/>
  <c r="E1286" i="17"/>
  <c r="D1286" i="17"/>
  <c r="C1286" i="17"/>
  <c r="F1285" i="17"/>
  <c r="E1285" i="17"/>
  <c r="D1285" i="17"/>
  <c r="C1285" i="17"/>
  <c r="F1284" i="17"/>
  <c r="E1284" i="17"/>
  <c r="D1284" i="17"/>
  <c r="C1284" i="17"/>
  <c r="F1283" i="17"/>
  <c r="E1283" i="17"/>
  <c r="D1283" i="17"/>
  <c r="C1283" i="17"/>
  <c r="B4" i="36" s="1"/>
  <c r="F1282" i="17"/>
  <c r="E1282" i="17"/>
  <c r="D1282" i="17"/>
  <c r="C1282" i="17"/>
  <c r="F1281" i="17"/>
  <c r="E1281" i="17"/>
  <c r="D1281" i="17"/>
  <c r="C1281" i="17"/>
  <c r="F1280" i="17"/>
  <c r="E1280" i="17"/>
  <c r="D1280" i="17"/>
  <c r="C1280" i="17"/>
  <c r="F1279" i="17"/>
  <c r="E1279" i="17"/>
  <c r="D1279" i="17"/>
  <c r="C1279" i="17"/>
  <c r="F1278" i="17"/>
  <c r="E1278" i="17"/>
  <c r="D1278" i="17"/>
  <c r="C1278" i="17"/>
  <c r="E6" i="34" s="1"/>
  <c r="F1277" i="17"/>
  <c r="E1277" i="17"/>
  <c r="D1277" i="17"/>
  <c r="C1277" i="17"/>
  <c r="E6" i="33" s="1"/>
  <c r="F1276" i="17"/>
  <c r="E1276" i="17"/>
  <c r="D1276" i="17"/>
  <c r="C1276" i="17"/>
  <c r="F1275" i="17"/>
  <c r="E1275" i="17"/>
  <c r="D1275" i="17"/>
  <c r="C1275" i="17"/>
  <c r="F1274" i="17"/>
  <c r="E1274" i="17"/>
  <c r="D1274" i="17"/>
  <c r="C1274" i="17"/>
  <c r="F1273" i="17"/>
  <c r="E1273" i="17"/>
  <c r="D1273" i="17"/>
  <c r="C1273" i="17"/>
  <c r="F1272" i="17"/>
  <c r="E1272" i="17"/>
  <c r="D1272" i="17"/>
  <c r="C1272" i="17"/>
  <c r="F1271" i="17"/>
  <c r="E1271" i="17"/>
  <c r="D1271" i="17"/>
  <c r="C1271" i="17"/>
  <c r="F1270" i="17"/>
  <c r="E1270" i="17"/>
  <c r="D1270" i="17"/>
  <c r="C1270" i="17"/>
  <c r="F1269" i="17"/>
  <c r="E1269" i="17"/>
  <c r="D1269" i="17"/>
  <c r="C1269" i="17"/>
  <c r="F1268" i="17"/>
  <c r="E1268" i="17"/>
  <c r="D1268" i="17"/>
  <c r="C1268" i="17"/>
  <c r="F1267" i="17"/>
  <c r="E1267" i="17"/>
  <c r="D1267" i="17"/>
  <c r="C1267" i="17"/>
  <c r="F1266" i="17"/>
  <c r="E1266" i="17"/>
  <c r="D1266" i="17"/>
  <c r="C1266" i="17"/>
  <c r="F1265" i="17"/>
  <c r="E1265" i="17"/>
  <c r="D1265" i="17"/>
  <c r="C1265" i="17"/>
  <c r="F1264" i="17"/>
  <c r="E1264" i="17"/>
  <c r="D1264" i="17"/>
  <c r="C1264" i="17"/>
  <c r="F1263" i="17"/>
  <c r="E1263" i="17"/>
  <c r="D1263" i="17"/>
  <c r="C1263" i="17"/>
  <c r="F1262" i="17"/>
  <c r="E1262" i="17"/>
  <c r="D1262" i="17"/>
  <c r="C1262" i="17"/>
  <c r="F1261" i="17"/>
  <c r="E1261" i="17"/>
  <c r="D1261" i="17"/>
  <c r="C1261" i="17"/>
  <c r="F1260" i="17"/>
  <c r="E1260" i="17"/>
  <c r="D1260" i="17"/>
  <c r="C1260" i="17"/>
  <c r="F1259" i="17"/>
  <c r="E1259" i="17"/>
  <c r="D1259" i="17"/>
  <c r="C1259" i="17"/>
  <c r="F1258" i="17"/>
  <c r="E1258" i="17"/>
  <c r="D1258" i="17"/>
  <c r="C1258" i="17"/>
  <c r="F1257" i="17"/>
  <c r="E1257" i="17"/>
  <c r="D1257" i="17"/>
  <c r="C1257" i="17"/>
  <c r="F1256" i="17"/>
  <c r="E1256" i="17"/>
  <c r="D1256" i="17"/>
  <c r="C1256" i="17"/>
  <c r="F1255" i="17"/>
  <c r="E1255" i="17"/>
  <c r="D1255" i="17"/>
  <c r="C1255" i="17"/>
  <c r="F1254" i="17"/>
  <c r="E1254" i="17"/>
  <c r="D1254" i="17"/>
  <c r="C1254" i="17"/>
  <c r="F1253" i="17"/>
  <c r="E1253" i="17"/>
  <c r="D1253" i="17"/>
  <c r="C1253" i="17"/>
  <c r="F1252" i="17"/>
  <c r="E1252" i="17"/>
  <c r="D1252" i="17"/>
  <c r="C1252" i="17"/>
  <c r="F1251" i="17"/>
  <c r="E1251" i="17"/>
  <c r="D1251" i="17"/>
  <c r="C1251" i="17"/>
  <c r="F1250" i="17"/>
  <c r="E1250" i="17"/>
  <c r="D1250" i="17"/>
  <c r="C1250" i="17"/>
  <c r="F1249" i="17"/>
  <c r="E1249" i="17"/>
  <c r="D1249" i="17"/>
  <c r="C1249" i="17"/>
  <c r="F1248" i="17"/>
  <c r="E1248" i="17"/>
  <c r="D1248" i="17"/>
  <c r="C1248" i="17"/>
  <c r="F1247" i="17"/>
  <c r="E1247" i="17"/>
  <c r="D1247" i="17"/>
  <c r="C1247" i="17"/>
  <c r="F1246" i="17"/>
  <c r="E1246" i="17"/>
  <c r="D1246" i="17"/>
  <c r="C1246" i="17"/>
  <c r="F1245" i="17"/>
  <c r="E1245" i="17"/>
  <c r="D1245" i="17"/>
  <c r="C1245" i="17"/>
  <c r="F1244" i="17"/>
  <c r="E1244" i="17"/>
  <c r="D1244" i="17"/>
  <c r="C1244" i="17"/>
  <c r="F1243" i="17"/>
  <c r="E1243" i="17"/>
  <c r="D1243" i="17"/>
  <c r="C1243" i="17"/>
  <c r="F1242" i="17"/>
  <c r="E1242" i="17"/>
  <c r="D1242" i="17"/>
  <c r="C1242" i="17"/>
  <c r="F1241" i="17"/>
  <c r="E1241" i="17"/>
  <c r="D1241" i="17"/>
  <c r="C1241" i="17"/>
  <c r="F1240" i="17"/>
  <c r="E1240" i="17"/>
  <c r="D1240" i="17"/>
  <c r="C1240" i="17"/>
  <c r="F1239" i="17"/>
  <c r="E1239" i="17"/>
  <c r="D1239" i="17"/>
  <c r="C1239" i="17"/>
  <c r="F1238" i="17"/>
  <c r="E1238" i="17"/>
  <c r="D1238" i="17"/>
  <c r="C1238" i="17"/>
  <c r="F1237" i="17"/>
  <c r="E1237" i="17"/>
  <c r="D1237" i="17"/>
  <c r="C1237" i="17"/>
  <c r="F1236" i="17"/>
  <c r="E1236" i="17"/>
  <c r="D1236" i="17"/>
  <c r="C1236" i="17"/>
  <c r="F1235" i="17"/>
  <c r="E1235" i="17"/>
  <c r="D1235" i="17"/>
  <c r="C1235" i="17"/>
  <c r="F1234" i="17"/>
  <c r="E1234" i="17"/>
  <c r="D1234" i="17"/>
  <c r="C1234" i="17"/>
  <c r="F1233" i="17"/>
  <c r="E1233" i="17"/>
  <c r="D1233" i="17"/>
  <c r="C1233" i="17"/>
  <c r="F1232" i="17"/>
  <c r="E1232" i="17"/>
  <c r="D1232" i="17"/>
  <c r="C1232" i="17"/>
  <c r="F1231" i="17"/>
  <c r="E1231" i="17"/>
  <c r="D1231" i="17"/>
  <c r="C1231" i="17"/>
  <c r="F1230" i="17"/>
  <c r="E1230" i="17"/>
  <c r="D1230" i="17"/>
  <c r="C1230" i="17"/>
  <c r="F1229" i="17"/>
  <c r="E1229" i="17"/>
  <c r="D1229" i="17"/>
  <c r="C1229" i="17"/>
  <c r="F1228" i="17"/>
  <c r="E1228" i="17"/>
  <c r="D1228" i="17"/>
  <c r="C1228" i="17"/>
  <c r="F1227" i="17"/>
  <c r="E1227" i="17"/>
  <c r="D1227" i="17"/>
  <c r="C1227" i="17"/>
  <c r="F1226" i="17"/>
  <c r="E1226" i="17"/>
  <c r="D1226" i="17"/>
  <c r="C1226" i="17"/>
  <c r="F1225" i="17"/>
  <c r="E1225" i="17"/>
  <c r="D1225" i="17"/>
  <c r="C1225" i="17"/>
  <c r="F1224" i="17"/>
  <c r="E1224" i="17"/>
  <c r="D1224" i="17"/>
  <c r="C1224" i="17"/>
  <c r="F1223" i="17"/>
  <c r="E1223" i="17"/>
  <c r="D1223" i="17"/>
  <c r="C1223" i="17"/>
  <c r="F1222" i="17"/>
  <c r="E1222" i="17"/>
  <c r="D1222" i="17"/>
  <c r="C1222" i="17"/>
  <c r="F1221" i="17"/>
  <c r="E1221" i="17"/>
  <c r="D1221" i="17"/>
  <c r="C1221" i="17"/>
  <c r="F1220" i="17"/>
  <c r="E1220" i="17"/>
  <c r="D1220" i="17"/>
  <c r="C1220" i="17"/>
  <c r="F1219" i="17"/>
  <c r="E1219" i="17"/>
  <c r="D1219" i="17"/>
  <c r="C1219" i="17"/>
  <c r="F1218" i="17"/>
  <c r="E1218" i="17"/>
  <c r="D1218" i="17"/>
  <c r="C1218" i="17"/>
  <c r="F1217" i="17"/>
  <c r="E1217" i="17"/>
  <c r="D1217" i="17"/>
  <c r="C1217" i="17"/>
  <c r="F1216" i="17"/>
  <c r="E1216" i="17"/>
  <c r="D1216" i="17"/>
  <c r="C1216" i="17"/>
  <c r="F1215" i="17"/>
  <c r="E1215" i="17"/>
  <c r="D1215" i="17"/>
  <c r="C1215" i="17"/>
  <c r="F1214" i="17"/>
  <c r="E1214" i="17"/>
  <c r="D1214" i="17"/>
  <c r="C1214" i="17"/>
  <c r="F1213" i="17"/>
  <c r="E1213" i="17"/>
  <c r="D1213" i="17"/>
  <c r="C1213" i="17"/>
  <c r="F1212" i="17"/>
  <c r="E1212" i="17"/>
  <c r="D1212" i="17"/>
  <c r="C1212" i="17"/>
  <c r="F1211" i="17"/>
  <c r="E1211" i="17"/>
  <c r="D1211" i="17"/>
  <c r="C1211" i="17"/>
  <c r="F1210" i="17"/>
  <c r="E1210" i="17"/>
  <c r="D1210" i="17"/>
  <c r="C1210" i="17"/>
  <c r="F1209" i="17"/>
  <c r="E1209" i="17"/>
  <c r="D1209" i="17"/>
  <c r="C1209" i="17"/>
  <c r="F1208" i="17"/>
  <c r="E1208" i="17"/>
  <c r="D1208" i="17"/>
  <c r="C1208" i="17"/>
  <c r="F1207" i="17"/>
  <c r="E1207" i="17"/>
  <c r="D1207" i="17"/>
  <c r="C1207" i="17"/>
  <c r="F1206" i="17"/>
  <c r="E1206" i="17"/>
  <c r="D1206" i="17"/>
  <c r="C1206" i="17"/>
  <c r="F1205" i="17"/>
  <c r="E1205" i="17"/>
  <c r="D1205" i="17"/>
  <c r="C1205" i="17"/>
  <c r="F1204" i="17"/>
  <c r="E1204" i="17"/>
  <c r="D1204" i="17"/>
  <c r="C1204" i="17"/>
  <c r="F1203" i="17"/>
  <c r="E1203" i="17"/>
  <c r="D1203" i="17"/>
  <c r="C1203" i="17"/>
  <c r="F1202" i="17"/>
  <c r="E1202" i="17"/>
  <c r="D1202" i="17"/>
  <c r="C1202" i="17"/>
  <c r="F1201" i="17"/>
  <c r="E1201" i="17"/>
  <c r="D1201" i="17"/>
  <c r="C1201" i="17"/>
  <c r="F1200" i="17"/>
  <c r="E1200" i="17"/>
  <c r="D1200" i="17"/>
  <c r="C1200" i="17"/>
  <c r="F1199" i="17"/>
  <c r="E1199" i="17"/>
  <c r="D1199" i="17"/>
  <c r="C1199" i="17"/>
  <c r="F1198" i="17"/>
  <c r="E1198" i="17"/>
  <c r="D1198" i="17"/>
  <c r="C1198" i="17"/>
  <c r="F1197" i="17"/>
  <c r="E1197" i="17"/>
  <c r="D1197" i="17"/>
  <c r="C1197" i="17"/>
  <c r="F1196" i="17"/>
  <c r="E1196" i="17"/>
  <c r="D1196" i="17"/>
  <c r="C1196" i="17"/>
  <c r="F1195" i="17"/>
  <c r="E1195" i="17"/>
  <c r="D1195" i="17"/>
  <c r="C1195" i="17"/>
  <c r="F1194" i="17"/>
  <c r="E1194" i="17"/>
  <c r="D1194" i="17"/>
  <c r="C1194" i="17"/>
  <c r="F1193" i="17"/>
  <c r="E1193" i="17"/>
  <c r="D1193" i="17"/>
  <c r="C1193" i="17"/>
  <c r="F1192" i="17"/>
  <c r="E1192" i="17"/>
  <c r="D1192" i="17"/>
  <c r="C1192" i="17"/>
  <c r="F1191" i="17"/>
  <c r="E1191" i="17"/>
  <c r="D1191" i="17"/>
  <c r="C1191" i="17"/>
  <c r="F1190" i="17"/>
  <c r="E1190" i="17"/>
  <c r="D1190" i="17"/>
  <c r="C1190" i="17"/>
  <c r="F1189" i="17"/>
  <c r="E1189" i="17"/>
  <c r="D1189" i="17"/>
  <c r="C1189" i="17"/>
  <c r="F1188" i="17"/>
  <c r="E1188" i="17"/>
  <c r="D1188" i="17"/>
  <c r="C1188" i="17"/>
  <c r="F1187" i="17"/>
  <c r="E1187" i="17"/>
  <c r="D1187" i="17"/>
  <c r="C1187" i="17"/>
  <c r="F1186" i="17"/>
  <c r="E1186" i="17"/>
  <c r="D1186" i="17"/>
  <c r="C1186" i="17"/>
  <c r="F1185" i="17"/>
  <c r="E1185" i="17"/>
  <c r="D1185" i="17"/>
  <c r="C1185" i="17"/>
  <c r="F1184" i="17"/>
  <c r="E1184" i="17"/>
  <c r="D1184" i="17"/>
  <c r="C1184" i="17"/>
  <c r="F1183" i="17"/>
  <c r="E1183" i="17"/>
  <c r="D1183" i="17"/>
  <c r="C1183" i="17"/>
  <c r="F1182" i="17"/>
  <c r="E1182" i="17"/>
  <c r="D1182" i="17"/>
  <c r="C1182" i="17"/>
  <c r="F1181" i="17"/>
  <c r="E1181" i="17"/>
  <c r="D1181" i="17"/>
  <c r="C1181" i="17"/>
  <c r="F1180" i="17"/>
  <c r="E1180" i="17"/>
  <c r="D1180" i="17"/>
  <c r="C1180" i="17"/>
  <c r="F1179" i="17"/>
  <c r="E1179" i="17"/>
  <c r="D1179" i="17"/>
  <c r="C1179" i="17"/>
  <c r="F1178" i="17"/>
  <c r="E1178" i="17"/>
  <c r="D1178" i="17"/>
  <c r="C1178" i="17"/>
  <c r="F1177" i="17"/>
  <c r="E1177" i="17"/>
  <c r="D1177" i="17"/>
  <c r="C1177" i="17"/>
  <c r="F1176" i="17"/>
  <c r="E1176" i="17"/>
  <c r="D1176" i="17"/>
  <c r="C1176" i="17"/>
  <c r="F1175" i="17"/>
  <c r="E1175" i="17"/>
  <c r="D1175" i="17"/>
  <c r="C1175" i="17"/>
  <c r="F1174" i="17"/>
  <c r="E1174" i="17"/>
  <c r="D1174" i="17"/>
  <c r="C1174" i="17"/>
  <c r="F1173" i="17"/>
  <c r="E1173" i="17"/>
  <c r="D1173" i="17"/>
  <c r="C1173" i="17"/>
  <c r="F1172" i="17"/>
  <c r="E1172" i="17"/>
  <c r="D1172" i="17"/>
  <c r="C1172" i="17"/>
  <c r="F1171" i="17"/>
  <c r="E1171" i="17"/>
  <c r="D1171" i="17"/>
  <c r="C1171" i="17"/>
  <c r="F1170" i="17"/>
  <c r="E1170" i="17"/>
  <c r="D1170" i="17"/>
  <c r="C1170" i="17"/>
  <c r="F1169" i="17"/>
  <c r="E1169" i="17"/>
  <c r="D1169" i="17"/>
  <c r="C1169" i="17"/>
  <c r="F1168" i="17"/>
  <c r="E1168" i="17"/>
  <c r="D1168" i="17"/>
  <c r="C1168" i="17"/>
  <c r="F1167" i="17"/>
  <c r="E1167" i="17"/>
  <c r="D1167" i="17"/>
  <c r="C1167" i="17"/>
  <c r="F1166" i="17"/>
  <c r="E1166" i="17"/>
  <c r="D1166" i="17"/>
  <c r="C1166" i="17"/>
  <c r="F1165" i="17"/>
  <c r="E1165" i="17"/>
  <c r="D1165" i="17"/>
  <c r="C1165" i="17"/>
  <c r="F1164" i="17"/>
  <c r="E1164" i="17"/>
  <c r="D1164" i="17"/>
  <c r="C1164" i="17"/>
  <c r="F1163" i="17"/>
  <c r="E1163" i="17"/>
  <c r="D1163" i="17"/>
  <c r="C1163" i="17"/>
  <c r="F1162" i="17"/>
  <c r="E1162" i="17"/>
  <c r="D1162" i="17"/>
  <c r="C1162" i="17"/>
  <c r="F1161" i="17"/>
  <c r="E1161" i="17"/>
  <c r="D1161" i="17"/>
  <c r="C1161" i="17"/>
  <c r="F1160" i="17"/>
  <c r="E1160" i="17"/>
  <c r="D1160" i="17"/>
  <c r="C1160" i="17"/>
  <c r="F1159" i="17"/>
  <c r="E1159" i="17"/>
  <c r="D1159" i="17"/>
  <c r="C1159" i="17"/>
  <c r="F1158" i="17"/>
  <c r="E1158" i="17"/>
  <c r="D1158" i="17"/>
  <c r="C1158" i="17"/>
  <c r="F1157" i="17"/>
  <c r="E1157" i="17"/>
  <c r="D1157" i="17"/>
  <c r="C1157" i="17"/>
  <c r="F1156" i="17"/>
  <c r="E1156" i="17"/>
  <c r="D1156" i="17"/>
  <c r="C1156" i="17"/>
  <c r="F1155" i="17"/>
  <c r="E1155" i="17"/>
  <c r="D1155" i="17"/>
  <c r="C1155" i="17"/>
  <c r="F1154" i="17"/>
  <c r="E1154" i="17"/>
  <c r="D1154" i="17"/>
  <c r="C1154" i="17"/>
  <c r="F1153" i="17"/>
  <c r="E1153" i="17"/>
  <c r="D1153" i="17"/>
  <c r="C1153" i="17"/>
  <c r="F1152" i="17"/>
  <c r="E1152" i="17"/>
  <c r="D1152" i="17"/>
  <c r="C1152" i="17"/>
  <c r="F1151" i="17"/>
  <c r="E1151" i="17"/>
  <c r="D1151" i="17"/>
  <c r="C1151" i="17"/>
  <c r="F1150" i="17"/>
  <c r="E1150" i="17"/>
  <c r="D1150" i="17"/>
  <c r="C1150" i="17"/>
  <c r="F1149" i="17"/>
  <c r="E1149" i="17"/>
  <c r="D1149" i="17"/>
  <c r="C1149" i="17"/>
  <c r="F1148" i="17"/>
  <c r="E1148" i="17"/>
  <c r="D1148" i="17"/>
  <c r="C1148" i="17"/>
  <c r="F1147" i="17"/>
  <c r="E1147" i="17"/>
  <c r="D1147" i="17"/>
  <c r="C1147" i="17"/>
  <c r="F1146" i="17"/>
  <c r="E1146" i="17"/>
  <c r="D1146" i="17"/>
  <c r="C1146" i="17"/>
  <c r="F1145" i="17"/>
  <c r="E1145" i="17"/>
  <c r="D1145" i="17"/>
  <c r="C1145" i="17"/>
  <c r="F1144" i="17"/>
  <c r="E1144" i="17"/>
  <c r="D1144" i="17"/>
  <c r="C1144" i="17"/>
  <c r="F1143" i="17"/>
  <c r="E1143" i="17"/>
  <c r="D1143" i="17"/>
  <c r="C1143" i="17"/>
  <c r="F1142" i="17"/>
  <c r="E1142" i="17"/>
  <c r="D1142" i="17"/>
  <c r="C1142" i="17"/>
  <c r="F1141" i="17"/>
  <c r="E1141" i="17"/>
  <c r="D1141" i="17"/>
  <c r="C1141" i="17"/>
  <c r="F1140" i="17"/>
  <c r="E1140" i="17"/>
  <c r="D1140" i="17"/>
  <c r="C1140" i="17"/>
  <c r="F1139" i="17"/>
  <c r="E1139" i="17"/>
  <c r="D1139" i="17"/>
  <c r="C1139" i="17"/>
  <c r="F1138" i="17"/>
  <c r="E1138" i="17"/>
  <c r="D1138" i="17"/>
  <c r="C1138" i="17"/>
  <c r="F1137" i="17"/>
  <c r="E1137" i="17"/>
  <c r="D1137" i="17"/>
  <c r="C1137" i="17"/>
  <c r="F1136" i="17"/>
  <c r="E1136" i="17"/>
  <c r="D1136" i="17"/>
  <c r="C1136" i="17"/>
  <c r="F1135" i="17"/>
  <c r="E1135" i="17"/>
  <c r="D1135" i="17"/>
  <c r="C1135" i="17"/>
  <c r="F1134" i="17"/>
  <c r="E1134" i="17"/>
  <c r="D1134" i="17"/>
  <c r="C1134" i="17"/>
  <c r="F1133" i="17"/>
  <c r="E1133" i="17"/>
  <c r="D1133" i="17"/>
  <c r="C1133" i="17"/>
  <c r="F1132" i="17"/>
  <c r="E1132" i="17"/>
  <c r="D1132" i="17"/>
  <c r="C1132" i="17"/>
  <c r="F1131" i="17"/>
  <c r="E1131" i="17"/>
  <c r="D1131" i="17"/>
  <c r="C1131" i="17"/>
  <c r="F1130" i="17"/>
  <c r="E1130" i="17"/>
  <c r="D1130" i="17"/>
  <c r="C1130" i="17"/>
  <c r="F1129" i="17"/>
  <c r="E1129" i="17"/>
  <c r="D1129" i="17"/>
  <c r="C1129" i="17"/>
  <c r="F1128" i="17"/>
  <c r="E1128" i="17"/>
  <c r="D1128" i="17"/>
  <c r="C1128" i="17"/>
  <c r="F1127" i="17"/>
  <c r="E1127" i="17"/>
  <c r="D1127" i="17"/>
  <c r="C1127" i="17"/>
  <c r="F1126" i="17"/>
  <c r="E1126" i="17"/>
  <c r="D1126" i="17"/>
  <c r="C1126" i="17"/>
  <c r="F1125" i="17"/>
  <c r="E1125" i="17"/>
  <c r="D1125" i="17"/>
  <c r="C1125" i="17"/>
  <c r="F1124" i="17"/>
  <c r="E1124" i="17"/>
  <c r="D1124" i="17"/>
  <c r="C1124" i="17"/>
  <c r="F1123" i="17"/>
  <c r="E1123" i="17"/>
  <c r="D1123" i="17"/>
  <c r="C1123" i="17"/>
  <c r="F1122" i="17"/>
  <c r="E1122" i="17"/>
  <c r="D1122" i="17"/>
  <c r="C1122" i="17"/>
  <c r="F1121" i="17"/>
  <c r="E1121" i="17"/>
  <c r="D1121" i="17"/>
  <c r="C1121" i="17"/>
  <c r="F1120" i="17"/>
  <c r="E1120" i="17"/>
  <c r="D1120" i="17"/>
  <c r="C1120" i="17"/>
  <c r="F1119" i="17"/>
  <c r="E1119" i="17"/>
  <c r="D1119" i="17"/>
  <c r="C1119" i="17"/>
  <c r="F1118" i="17"/>
  <c r="E1118" i="17"/>
  <c r="D1118" i="17"/>
  <c r="C1118" i="17"/>
  <c r="F1117" i="17"/>
  <c r="E1117" i="17"/>
  <c r="D1117" i="17"/>
  <c r="C1117" i="17"/>
  <c r="F1116" i="17"/>
  <c r="E1116" i="17"/>
  <c r="D1116" i="17"/>
  <c r="C1116" i="17"/>
  <c r="F1115" i="17"/>
  <c r="E1115" i="17"/>
  <c r="D1115" i="17"/>
  <c r="C1115" i="17"/>
  <c r="F1114" i="17"/>
  <c r="E1114" i="17"/>
  <c r="D1114" i="17"/>
  <c r="C1114" i="17"/>
  <c r="F1113" i="17"/>
  <c r="E1113" i="17"/>
  <c r="D1113" i="17"/>
  <c r="C1113" i="17"/>
  <c r="F1112" i="17"/>
  <c r="E1112" i="17"/>
  <c r="D1112" i="17"/>
  <c r="C1112" i="17"/>
  <c r="F1111" i="17"/>
  <c r="E1111" i="17"/>
  <c r="D1111" i="17"/>
  <c r="C1111" i="17"/>
  <c r="F1110" i="17"/>
  <c r="E1110" i="17"/>
  <c r="D1110" i="17"/>
  <c r="C1110" i="17"/>
  <c r="F1109" i="17"/>
  <c r="E1109" i="17"/>
  <c r="D1109" i="17"/>
  <c r="C1109" i="17"/>
  <c r="F1108" i="17"/>
  <c r="E1108" i="17"/>
  <c r="D1108" i="17"/>
  <c r="C1108" i="17"/>
  <c r="F1107" i="17"/>
  <c r="E1107" i="17"/>
  <c r="D1107" i="17"/>
  <c r="C1107" i="17"/>
  <c r="F1106" i="17"/>
  <c r="E1106" i="17"/>
  <c r="D1106" i="17"/>
  <c r="C1106" i="17"/>
  <c r="F1105" i="17"/>
  <c r="E1105" i="17"/>
  <c r="D1105" i="17"/>
  <c r="C1105" i="17"/>
  <c r="F1104" i="17"/>
  <c r="E1104" i="17"/>
  <c r="D1104" i="17"/>
  <c r="C1104" i="17"/>
  <c r="F1103" i="17"/>
  <c r="E1103" i="17"/>
  <c r="D1103" i="17"/>
  <c r="C1103" i="17"/>
  <c r="F1102" i="17"/>
  <c r="E1102" i="17"/>
  <c r="D1102" i="17"/>
  <c r="C1102" i="17"/>
  <c r="F1101" i="17"/>
  <c r="E1101" i="17"/>
  <c r="D1101" i="17"/>
  <c r="C1101" i="17"/>
  <c r="F1100" i="17"/>
  <c r="E1100" i="17"/>
  <c r="D1100" i="17"/>
  <c r="C1100" i="17"/>
  <c r="F1099" i="17"/>
  <c r="E1099" i="17"/>
  <c r="D1099" i="17"/>
  <c r="C1099" i="17"/>
  <c r="F1098" i="17"/>
  <c r="E1098" i="17"/>
  <c r="D1098" i="17"/>
  <c r="C1098" i="17"/>
  <c r="F1097" i="17"/>
  <c r="E1097" i="17"/>
  <c r="D1097" i="17"/>
  <c r="C1097" i="17"/>
  <c r="F1096" i="17"/>
  <c r="E1096" i="17"/>
  <c r="D1096" i="17"/>
  <c r="C1096" i="17"/>
  <c r="F1095" i="17"/>
  <c r="E1095" i="17"/>
  <c r="D1095" i="17"/>
  <c r="C1095" i="17"/>
  <c r="F1094" i="17"/>
  <c r="E1094" i="17"/>
  <c r="D1094" i="17"/>
  <c r="C1094" i="17"/>
  <c r="F1093" i="17"/>
  <c r="E1093" i="17"/>
  <c r="D1093" i="17"/>
  <c r="C1093" i="17"/>
  <c r="F1092" i="17"/>
  <c r="E1092" i="17"/>
  <c r="D1092" i="17"/>
  <c r="C1092" i="17"/>
  <c r="F1091" i="17"/>
  <c r="E1091" i="17"/>
  <c r="D1091" i="17"/>
  <c r="C1091" i="17"/>
  <c r="F1090" i="17"/>
  <c r="E1090" i="17"/>
  <c r="D1090" i="17"/>
  <c r="C1090" i="17"/>
  <c r="F1089" i="17"/>
  <c r="E1089" i="17"/>
  <c r="D1089" i="17"/>
  <c r="C1089" i="17"/>
  <c r="F1088" i="17"/>
  <c r="E1088" i="17"/>
  <c r="D1088" i="17"/>
  <c r="C1088" i="17"/>
  <c r="F1087" i="17"/>
  <c r="E1087" i="17"/>
  <c r="D1087" i="17"/>
  <c r="C1087" i="17"/>
  <c r="F1086" i="17"/>
  <c r="E1086" i="17"/>
  <c r="D1086" i="17"/>
  <c r="C1086" i="17"/>
  <c r="F1085" i="17"/>
  <c r="E1085" i="17"/>
  <c r="D1085" i="17"/>
  <c r="C1085" i="17"/>
  <c r="F1084" i="17"/>
  <c r="E1084" i="17"/>
  <c r="D1084" i="17"/>
  <c r="C1084" i="17"/>
  <c r="F1083" i="17"/>
  <c r="E1083" i="17"/>
  <c r="D1083" i="17"/>
  <c r="C1083" i="17"/>
  <c r="F1082" i="17"/>
  <c r="E1082" i="17"/>
  <c r="D1082" i="17"/>
  <c r="C1082" i="17"/>
  <c r="F1081" i="17"/>
  <c r="E1081" i="17"/>
  <c r="D1081" i="17"/>
  <c r="C1081" i="17"/>
  <c r="F1080" i="17"/>
  <c r="E1080" i="17"/>
  <c r="D1080" i="17"/>
  <c r="C1080" i="17"/>
  <c r="F1079" i="17"/>
  <c r="E1079" i="17"/>
  <c r="D1079" i="17"/>
  <c r="C1079" i="17"/>
  <c r="F1078" i="17"/>
  <c r="E1078" i="17"/>
  <c r="D1078" i="17"/>
  <c r="C1078" i="17"/>
  <c r="F1077" i="17"/>
  <c r="E1077" i="17"/>
  <c r="D1077" i="17"/>
  <c r="C1077" i="17"/>
  <c r="F1076" i="17"/>
  <c r="E1076" i="17"/>
  <c r="D1076" i="17"/>
  <c r="C1076" i="17"/>
  <c r="F1075" i="17"/>
  <c r="E1075" i="17"/>
  <c r="D1075" i="17"/>
  <c r="C1075" i="17"/>
  <c r="F1074" i="17"/>
  <c r="E1074" i="17"/>
  <c r="D1074" i="17"/>
  <c r="C1074" i="17"/>
  <c r="F1073" i="17"/>
  <c r="E1073" i="17"/>
  <c r="D1073" i="17"/>
  <c r="C1073" i="17"/>
  <c r="F1072" i="17"/>
  <c r="E1072" i="17"/>
  <c r="D1072" i="17"/>
  <c r="C1072" i="17"/>
  <c r="F1071" i="17"/>
  <c r="E1071" i="17"/>
  <c r="D1071" i="17"/>
  <c r="C1071" i="17"/>
  <c r="F1070" i="17"/>
  <c r="E1070" i="17"/>
  <c r="D1070" i="17"/>
  <c r="C1070" i="17"/>
  <c r="F1069" i="17"/>
  <c r="E1069" i="17"/>
  <c r="D1069" i="17"/>
  <c r="C1069" i="17"/>
  <c r="F1068" i="17"/>
  <c r="E1068" i="17"/>
  <c r="D1068" i="17"/>
  <c r="C1068" i="17"/>
  <c r="F1067" i="17"/>
  <c r="E1067" i="17"/>
  <c r="D1067" i="17"/>
  <c r="C1067" i="17"/>
  <c r="F1066" i="17"/>
  <c r="E1066" i="17"/>
  <c r="D1066" i="17"/>
  <c r="C1066" i="17"/>
  <c r="F1065" i="17"/>
  <c r="E1065" i="17"/>
  <c r="D1065" i="17"/>
  <c r="C1065" i="17"/>
  <c r="F1064" i="17"/>
  <c r="E1064" i="17"/>
  <c r="D1064" i="17"/>
  <c r="C1064" i="17"/>
  <c r="F1063" i="17"/>
  <c r="E1063" i="17"/>
  <c r="D1063" i="17"/>
  <c r="C1063" i="17"/>
  <c r="F1062" i="17"/>
  <c r="E1062" i="17"/>
  <c r="D1062" i="17"/>
  <c r="C1062" i="17"/>
  <c r="F1061" i="17"/>
  <c r="E1061" i="17"/>
  <c r="D1061" i="17"/>
  <c r="C1061" i="17"/>
  <c r="F1060" i="17"/>
  <c r="E1060" i="17"/>
  <c r="D1060" i="17"/>
  <c r="C1060" i="17"/>
  <c r="F1059" i="17"/>
  <c r="E1059" i="17"/>
  <c r="D1059" i="17"/>
  <c r="C1059" i="17"/>
  <c r="F1058" i="17"/>
  <c r="E1058" i="17"/>
  <c r="D1058" i="17"/>
  <c r="C1058" i="17"/>
  <c r="F1057" i="17"/>
  <c r="E1057" i="17"/>
  <c r="D1057" i="17"/>
  <c r="C1057" i="17"/>
  <c r="F1056" i="17"/>
  <c r="E1056" i="17"/>
  <c r="D1056" i="17"/>
  <c r="C1056" i="17"/>
  <c r="F1055" i="17"/>
  <c r="E1055" i="17"/>
  <c r="D1055" i="17"/>
  <c r="C1055" i="17"/>
  <c r="F1054" i="17"/>
  <c r="E1054" i="17"/>
  <c r="D1054" i="17"/>
  <c r="C1054" i="17"/>
  <c r="F1053" i="17"/>
  <c r="E1053" i="17"/>
  <c r="D1053" i="17"/>
  <c r="C1053" i="17"/>
  <c r="F1052" i="17"/>
  <c r="E1052" i="17"/>
  <c r="D1052" i="17"/>
  <c r="C1052" i="17"/>
  <c r="F1051" i="17"/>
  <c r="E1051" i="17"/>
  <c r="D1051" i="17"/>
  <c r="C1051" i="17"/>
  <c r="F1050" i="17"/>
  <c r="E1050" i="17"/>
  <c r="D1050" i="17"/>
  <c r="C1050" i="17"/>
  <c r="F1049" i="17"/>
  <c r="E1049" i="17"/>
  <c r="D1049" i="17"/>
  <c r="C1049" i="17"/>
  <c r="F1048" i="17"/>
  <c r="E1048" i="17"/>
  <c r="D1048" i="17"/>
  <c r="C1048" i="17"/>
  <c r="F1047" i="17"/>
  <c r="E1047" i="17"/>
  <c r="D1047" i="17"/>
  <c r="C1047" i="17"/>
  <c r="F1046" i="17"/>
  <c r="E1046" i="17"/>
  <c r="D1046" i="17"/>
  <c r="C1046" i="17"/>
  <c r="F1045" i="17"/>
  <c r="E1045" i="17"/>
  <c r="D1045" i="17"/>
  <c r="C1045" i="17"/>
  <c r="F1044" i="17"/>
  <c r="E1044" i="17"/>
  <c r="D1044" i="17"/>
  <c r="C1044" i="17"/>
  <c r="F1043" i="17"/>
  <c r="E1043" i="17"/>
  <c r="D1043" i="17"/>
  <c r="C1043" i="17"/>
  <c r="F1042" i="17"/>
  <c r="E1042" i="17"/>
  <c r="D1042" i="17"/>
  <c r="C1042" i="17"/>
  <c r="F1041" i="17"/>
  <c r="E1041" i="17"/>
  <c r="D1041" i="17"/>
  <c r="C1041" i="17"/>
  <c r="F1040" i="17"/>
  <c r="E1040" i="17"/>
  <c r="D1040" i="17"/>
  <c r="C1040" i="17"/>
  <c r="F1039" i="17"/>
  <c r="E1039" i="17"/>
  <c r="D1039" i="17"/>
  <c r="C1039" i="17"/>
  <c r="F1038" i="17"/>
  <c r="E1038" i="17"/>
  <c r="D1038" i="17"/>
  <c r="C1038" i="17"/>
  <c r="F1037" i="17"/>
  <c r="E1037" i="17"/>
  <c r="D1037" i="17"/>
  <c r="C1037" i="17"/>
  <c r="F1036" i="17"/>
  <c r="E1036" i="17"/>
  <c r="D1036" i="17"/>
  <c r="C1036" i="17"/>
  <c r="F1035" i="17"/>
  <c r="E1035" i="17"/>
  <c r="D1035" i="17"/>
  <c r="C1035" i="17"/>
  <c r="F1034" i="17"/>
  <c r="E1034" i="17"/>
  <c r="D1034" i="17"/>
  <c r="C1034" i="17"/>
  <c r="F1033" i="17"/>
  <c r="E1033" i="17"/>
  <c r="D1033" i="17"/>
  <c r="C1033" i="17"/>
  <c r="F1032" i="17"/>
  <c r="E1032" i="17"/>
  <c r="D1032" i="17"/>
  <c r="C1032" i="17"/>
  <c r="F1031" i="17"/>
  <c r="E1031" i="17"/>
  <c r="D1031" i="17"/>
  <c r="C1031" i="17"/>
  <c r="F1030" i="17"/>
  <c r="E1030" i="17"/>
  <c r="D1030" i="17"/>
  <c r="C1030" i="17"/>
  <c r="F1029" i="17"/>
  <c r="E1029" i="17"/>
  <c r="D1029" i="17"/>
  <c r="C1029" i="17"/>
  <c r="F1028" i="17"/>
  <c r="E1028" i="17"/>
  <c r="D1028" i="17"/>
  <c r="C1028" i="17"/>
  <c r="F1027" i="17"/>
  <c r="E1027" i="17"/>
  <c r="D1027" i="17"/>
  <c r="C1027" i="17"/>
  <c r="F1026" i="17"/>
  <c r="E1026" i="17"/>
  <c r="D1026" i="17"/>
  <c r="C1026" i="17"/>
  <c r="F1025" i="17"/>
  <c r="E1025" i="17"/>
  <c r="D1025" i="17"/>
  <c r="C1025" i="17"/>
  <c r="F1024" i="17"/>
  <c r="E1024" i="17"/>
  <c r="D1024" i="17"/>
  <c r="C1024" i="17"/>
  <c r="F1023" i="17"/>
  <c r="E1023" i="17"/>
  <c r="D1023" i="17"/>
  <c r="C1023" i="17"/>
  <c r="F1022" i="17"/>
  <c r="E1022" i="17"/>
  <c r="D1022" i="17"/>
  <c r="C1022" i="17"/>
  <c r="F1021" i="17"/>
  <c r="E1021" i="17"/>
  <c r="D1021" i="17"/>
  <c r="C1021" i="17"/>
  <c r="F1020" i="17"/>
  <c r="E1020" i="17"/>
  <c r="D1020" i="17"/>
  <c r="C1020" i="17"/>
  <c r="F1019" i="17"/>
  <c r="E1019" i="17"/>
  <c r="D1019" i="17"/>
  <c r="C1019" i="17"/>
  <c r="F1018" i="17"/>
  <c r="E1018" i="17"/>
  <c r="D1018" i="17"/>
  <c r="C1018" i="17"/>
  <c r="F1017" i="17"/>
  <c r="E1017" i="17"/>
  <c r="D1017" i="17"/>
  <c r="C1017" i="17"/>
  <c r="F1016" i="17"/>
  <c r="E1016" i="17"/>
  <c r="D1016" i="17"/>
  <c r="C1016" i="17"/>
  <c r="F1015" i="17"/>
  <c r="E1015" i="17"/>
  <c r="D1015" i="17"/>
  <c r="C1015" i="17"/>
  <c r="F1014" i="17"/>
  <c r="E1014" i="17"/>
  <c r="D1014" i="17"/>
  <c r="C1014" i="17"/>
  <c r="F1013" i="17"/>
  <c r="E1013" i="17"/>
  <c r="D1013" i="17"/>
  <c r="C1013" i="17"/>
  <c r="F1012" i="17"/>
  <c r="E1012" i="17"/>
  <c r="D1012" i="17"/>
  <c r="C1012" i="17"/>
  <c r="F1011" i="17"/>
  <c r="E1011" i="17"/>
  <c r="D1011" i="17"/>
  <c r="C1011" i="17"/>
  <c r="F1010" i="17"/>
  <c r="E1010" i="17"/>
  <c r="D1010" i="17"/>
  <c r="C1010" i="17"/>
  <c r="F1009" i="17"/>
  <c r="E1009" i="17"/>
  <c r="D1009" i="17"/>
  <c r="C1009" i="17"/>
  <c r="F1008" i="17"/>
  <c r="E1008" i="17"/>
  <c r="D1008" i="17"/>
  <c r="C1008" i="17"/>
  <c r="F1007" i="17"/>
  <c r="E1007" i="17"/>
  <c r="D1007" i="17"/>
  <c r="C1007" i="17"/>
  <c r="F1006" i="17"/>
  <c r="E1006" i="17"/>
  <c r="D1006" i="17"/>
  <c r="C1006" i="17"/>
  <c r="F1005" i="17"/>
  <c r="E1005" i="17"/>
  <c r="D1005" i="17"/>
  <c r="C1005" i="17"/>
  <c r="F1004" i="17"/>
  <c r="E1004" i="17"/>
  <c r="D1004" i="17"/>
  <c r="C1004" i="17"/>
  <c r="F1003" i="17"/>
  <c r="E1003" i="17"/>
  <c r="D1003" i="17"/>
  <c r="C1003" i="17"/>
  <c r="F1002" i="17"/>
  <c r="E1002" i="17"/>
  <c r="D1002" i="17"/>
  <c r="C1002" i="17"/>
  <c r="F1001" i="17"/>
  <c r="E1001" i="17"/>
  <c r="D1001" i="17"/>
  <c r="C1001" i="17"/>
  <c r="F1000" i="17"/>
  <c r="E1000" i="17"/>
  <c r="D1000" i="17"/>
  <c r="C1000" i="17"/>
  <c r="F999" i="17"/>
  <c r="E999" i="17"/>
  <c r="D999" i="17"/>
  <c r="C999" i="17"/>
  <c r="F998" i="17"/>
  <c r="E998" i="17"/>
  <c r="D998" i="17"/>
  <c r="C998" i="17"/>
  <c r="F997" i="17"/>
  <c r="E997" i="17"/>
  <c r="D997" i="17"/>
  <c r="C997" i="17"/>
  <c r="C45" i="37" s="1"/>
  <c r="F996" i="17"/>
  <c r="E996" i="17"/>
  <c r="D996" i="17"/>
  <c r="C996" i="17"/>
  <c r="F995" i="17"/>
  <c r="E995" i="17"/>
  <c r="D995" i="17"/>
  <c r="C995" i="17"/>
  <c r="F994" i="17"/>
  <c r="E994" i="17"/>
  <c r="D994" i="17"/>
  <c r="C994" i="17"/>
  <c r="F993" i="17"/>
  <c r="E993" i="17"/>
  <c r="D993" i="17"/>
  <c r="C993" i="17"/>
  <c r="F992" i="17"/>
  <c r="E992" i="17"/>
  <c r="D992" i="17"/>
  <c r="C992" i="17"/>
  <c r="F991" i="17"/>
  <c r="E991" i="17"/>
  <c r="D991" i="17"/>
  <c r="C991" i="17"/>
  <c r="F990" i="17"/>
  <c r="E990" i="17"/>
  <c r="D990" i="17"/>
  <c r="C990" i="17"/>
  <c r="F989" i="17"/>
  <c r="E989" i="17"/>
  <c r="D989" i="17"/>
  <c r="C989" i="17"/>
  <c r="F988" i="17"/>
  <c r="E988" i="17"/>
  <c r="D988" i="17"/>
  <c r="C988" i="17"/>
  <c r="F987" i="17"/>
  <c r="E987" i="17"/>
  <c r="D987" i="17"/>
  <c r="C987" i="17"/>
  <c r="F986" i="17"/>
  <c r="E986" i="17"/>
  <c r="D986" i="17"/>
  <c r="C986" i="17"/>
  <c r="F985" i="17"/>
  <c r="E985" i="17"/>
  <c r="D985" i="17"/>
  <c r="C985" i="17"/>
  <c r="F984" i="17"/>
  <c r="E984" i="17"/>
  <c r="D984" i="17"/>
  <c r="C984" i="17"/>
  <c r="F983" i="17"/>
  <c r="E983" i="17"/>
  <c r="D983" i="17"/>
  <c r="C983" i="17"/>
  <c r="F982" i="17"/>
  <c r="E982" i="17"/>
  <c r="D982" i="17"/>
  <c r="C982" i="17"/>
  <c r="F981" i="17"/>
  <c r="E981" i="17"/>
  <c r="D981" i="17"/>
  <c r="C981" i="17"/>
  <c r="F980" i="17"/>
  <c r="E980" i="17"/>
  <c r="D980" i="17"/>
  <c r="C980" i="17"/>
  <c r="F979" i="17"/>
  <c r="E979" i="17"/>
  <c r="D979" i="17"/>
  <c r="C979" i="17"/>
  <c r="F978" i="17"/>
  <c r="E978" i="17"/>
  <c r="D978" i="17"/>
  <c r="C978" i="17"/>
  <c r="F977" i="17"/>
  <c r="E977" i="17"/>
  <c r="D977" i="17"/>
  <c r="C977" i="17"/>
  <c r="F976" i="17"/>
  <c r="E976" i="17"/>
  <c r="D976" i="17"/>
  <c r="C976" i="17"/>
  <c r="F975" i="17"/>
  <c r="E975" i="17"/>
  <c r="D975" i="17"/>
  <c r="C975" i="17"/>
  <c r="F974" i="17"/>
  <c r="E974" i="17"/>
  <c r="D974" i="17"/>
  <c r="C974" i="17"/>
  <c r="F973" i="17"/>
  <c r="E973" i="17"/>
  <c r="D973" i="17"/>
  <c r="C973" i="17"/>
  <c r="F972" i="17"/>
  <c r="E972" i="17"/>
  <c r="D972" i="17"/>
  <c r="C972" i="17"/>
  <c r="F971" i="17"/>
  <c r="E971" i="17"/>
  <c r="D971" i="17"/>
  <c r="C971" i="17"/>
  <c r="F970" i="17"/>
  <c r="E970" i="17"/>
  <c r="D970" i="17"/>
  <c r="C970" i="17"/>
  <c r="F969" i="17"/>
  <c r="E969" i="17"/>
  <c r="D969" i="17"/>
  <c r="C969" i="17"/>
  <c r="F968" i="17"/>
  <c r="E968" i="17"/>
  <c r="D968" i="17"/>
  <c r="C968" i="17"/>
  <c r="F967" i="17"/>
  <c r="E967" i="17"/>
  <c r="D967" i="17"/>
  <c r="C967" i="17"/>
  <c r="F966" i="17"/>
  <c r="E966" i="17"/>
  <c r="D966" i="17"/>
  <c r="C966" i="17"/>
  <c r="F965" i="17"/>
  <c r="E965" i="17"/>
  <c r="D965" i="17"/>
  <c r="C965" i="17"/>
  <c r="F964" i="17"/>
  <c r="E964" i="17"/>
  <c r="D964" i="17"/>
  <c r="C964" i="17"/>
  <c r="F963" i="17"/>
  <c r="E963" i="17"/>
  <c r="D963" i="17"/>
  <c r="C963" i="17"/>
  <c r="F962" i="17"/>
  <c r="E962" i="17"/>
  <c r="D962" i="17"/>
  <c r="C962" i="17"/>
  <c r="F961" i="17"/>
  <c r="E961" i="17"/>
  <c r="D961" i="17"/>
  <c r="C961" i="17"/>
  <c r="F960" i="17"/>
  <c r="E960" i="17"/>
  <c r="D960" i="17"/>
  <c r="C960" i="17"/>
  <c r="F959" i="17"/>
  <c r="E959" i="17"/>
  <c r="D959" i="17"/>
  <c r="C959" i="17"/>
  <c r="F958" i="17"/>
  <c r="E958" i="17"/>
  <c r="D958" i="17"/>
  <c r="C958" i="17"/>
  <c r="F957" i="17"/>
  <c r="E957" i="17"/>
  <c r="D957" i="17"/>
  <c r="C957" i="17"/>
  <c r="F956" i="17"/>
  <c r="E956" i="17"/>
  <c r="D956" i="17"/>
  <c r="C956" i="17"/>
  <c r="F955" i="17"/>
  <c r="E955" i="17"/>
  <c r="D955" i="17"/>
  <c r="C955" i="17"/>
  <c r="F954" i="17"/>
  <c r="E954" i="17"/>
  <c r="D954" i="17"/>
  <c r="C954" i="17"/>
  <c r="F953" i="17"/>
  <c r="E953" i="17"/>
  <c r="D953" i="17"/>
  <c r="C953" i="17"/>
  <c r="F952" i="17"/>
  <c r="E952" i="17"/>
  <c r="D952" i="17"/>
  <c r="C952" i="17"/>
  <c r="F951" i="17"/>
  <c r="E951" i="17"/>
  <c r="D951" i="17"/>
  <c r="C951" i="17"/>
  <c r="F950" i="17"/>
  <c r="E950" i="17"/>
  <c r="D950" i="17"/>
  <c r="C950" i="17"/>
  <c r="F949" i="17"/>
  <c r="E949" i="17"/>
  <c r="D949" i="17"/>
  <c r="C949" i="17"/>
  <c r="F948" i="17"/>
  <c r="E948" i="17"/>
  <c r="D948" i="17"/>
  <c r="C948" i="17"/>
  <c r="F947" i="17"/>
  <c r="E947" i="17"/>
  <c r="D947" i="17"/>
  <c r="C947" i="17"/>
  <c r="F946" i="17"/>
  <c r="E946" i="17"/>
  <c r="D946" i="17"/>
  <c r="C946" i="17"/>
  <c r="F945" i="17"/>
  <c r="E945" i="17"/>
  <c r="D945" i="17"/>
  <c r="C945" i="17"/>
  <c r="F944" i="17"/>
  <c r="E944" i="17"/>
  <c r="D944" i="17"/>
  <c r="C944" i="17"/>
  <c r="F943" i="17"/>
  <c r="E943" i="17"/>
  <c r="D943" i="17"/>
  <c r="C943" i="17"/>
  <c r="F942" i="17"/>
  <c r="E942" i="17"/>
  <c r="D942" i="17"/>
  <c r="C942" i="17"/>
  <c r="F941" i="17"/>
  <c r="E941" i="17"/>
  <c r="D941" i="17"/>
  <c r="C941" i="17"/>
  <c r="F940" i="17"/>
  <c r="E940" i="17"/>
  <c r="D940" i="17"/>
  <c r="C940" i="17"/>
  <c r="F939" i="17"/>
  <c r="E939" i="17"/>
  <c r="D939" i="17"/>
  <c r="C939" i="17"/>
  <c r="F938" i="17"/>
  <c r="E938" i="17"/>
  <c r="D938" i="17"/>
  <c r="C938" i="17"/>
  <c r="F937" i="17"/>
  <c r="E937" i="17"/>
  <c r="D937" i="17"/>
  <c r="C937" i="17"/>
  <c r="F936" i="17"/>
  <c r="E936" i="17"/>
  <c r="D936" i="17"/>
  <c r="C936" i="17"/>
  <c r="F935" i="17"/>
  <c r="E935" i="17"/>
  <c r="D935" i="17"/>
  <c r="C935" i="17"/>
  <c r="F934" i="17"/>
  <c r="E934" i="17"/>
  <c r="D934" i="17"/>
  <c r="C934" i="17"/>
  <c r="F933" i="17"/>
  <c r="E933" i="17"/>
  <c r="D933" i="17"/>
  <c r="C933" i="17"/>
  <c r="F932" i="17"/>
  <c r="E932" i="17"/>
  <c r="D932" i="17"/>
  <c r="C932" i="17"/>
  <c r="F931" i="17"/>
  <c r="E931" i="17"/>
  <c r="D931" i="17"/>
  <c r="C931" i="17"/>
  <c r="F930" i="17"/>
  <c r="E930" i="17"/>
  <c r="D930" i="17"/>
  <c r="C930" i="17"/>
  <c r="F929" i="17"/>
  <c r="E929" i="17"/>
  <c r="D929" i="17"/>
  <c r="C929" i="17"/>
  <c r="F928" i="17"/>
  <c r="E928" i="17"/>
  <c r="D928" i="17"/>
  <c r="C928" i="17"/>
  <c r="F927" i="17"/>
  <c r="E927" i="17"/>
  <c r="D927" i="17"/>
  <c r="C927" i="17"/>
  <c r="F926" i="17"/>
  <c r="E926" i="17"/>
  <c r="D926" i="17"/>
  <c r="C926" i="17"/>
  <c r="F925" i="17"/>
  <c r="E925" i="17"/>
  <c r="D925" i="17"/>
  <c r="C925" i="17"/>
  <c r="F924" i="17"/>
  <c r="E924" i="17"/>
  <c r="D924" i="17"/>
  <c r="C924" i="17"/>
  <c r="F923" i="17"/>
  <c r="E923" i="17"/>
  <c r="D923" i="17"/>
  <c r="C923" i="17"/>
  <c r="F922" i="17"/>
  <c r="E922" i="17"/>
  <c r="D922" i="17"/>
  <c r="C922" i="17"/>
  <c r="F921" i="17"/>
  <c r="E921" i="17"/>
  <c r="D921" i="17"/>
  <c r="C921" i="17"/>
  <c r="F920" i="17"/>
  <c r="E920" i="17"/>
  <c r="D920" i="17"/>
  <c r="C920" i="17"/>
  <c r="F919" i="17"/>
  <c r="E919" i="17"/>
  <c r="D919" i="17"/>
  <c r="C919" i="17"/>
  <c r="F918" i="17"/>
  <c r="E918" i="17"/>
  <c r="D918" i="17"/>
  <c r="C918" i="17"/>
  <c r="F917" i="17"/>
  <c r="E917" i="17"/>
  <c r="D917" i="17"/>
  <c r="C917" i="17"/>
  <c r="F916" i="17"/>
  <c r="E916" i="17"/>
  <c r="D916" i="17"/>
  <c r="C916" i="17"/>
  <c r="F915" i="17"/>
  <c r="E915" i="17"/>
  <c r="D915" i="17"/>
  <c r="C915" i="17"/>
  <c r="F914" i="17"/>
  <c r="E914" i="17"/>
  <c r="D914" i="17"/>
  <c r="C914" i="17"/>
  <c r="F913" i="17"/>
  <c r="E913" i="17"/>
  <c r="D913" i="17"/>
  <c r="C913" i="17"/>
  <c r="F912" i="17"/>
  <c r="E912" i="17"/>
  <c r="D912" i="17"/>
  <c r="C912" i="17"/>
  <c r="F911" i="17"/>
  <c r="E911" i="17"/>
  <c r="D911" i="17"/>
  <c r="C911" i="17"/>
  <c r="F910" i="17"/>
  <c r="E910" i="17"/>
  <c r="D910" i="17"/>
  <c r="C910" i="17"/>
  <c r="F909" i="17"/>
  <c r="E909" i="17"/>
  <c r="D909" i="17"/>
  <c r="C909" i="17"/>
  <c r="F908" i="17"/>
  <c r="E908" i="17"/>
  <c r="D908" i="17"/>
  <c r="C908" i="17"/>
  <c r="F907" i="17"/>
  <c r="E907" i="17"/>
  <c r="D907" i="17"/>
  <c r="C907" i="17"/>
  <c r="F906" i="17"/>
  <c r="E906" i="17"/>
  <c r="D906" i="17"/>
  <c r="C906" i="17"/>
  <c r="F905" i="17"/>
  <c r="E905" i="17"/>
  <c r="D905" i="17"/>
  <c r="C905" i="17"/>
  <c r="F904" i="17"/>
  <c r="E904" i="17"/>
  <c r="D904" i="17"/>
  <c r="C904" i="17"/>
  <c r="F903" i="17"/>
  <c r="E903" i="17"/>
  <c r="D903" i="17"/>
  <c r="C903" i="17"/>
  <c r="F902" i="17"/>
  <c r="E902" i="17"/>
  <c r="D902" i="17"/>
  <c r="C902" i="17"/>
  <c r="F901" i="17"/>
  <c r="E901" i="17"/>
  <c r="D901" i="17"/>
  <c r="C901" i="17"/>
  <c r="F900" i="17"/>
  <c r="E900" i="17"/>
  <c r="D900" i="17"/>
  <c r="C900" i="17"/>
  <c r="F899" i="17"/>
  <c r="E899" i="17"/>
  <c r="D899" i="17"/>
  <c r="C899" i="17"/>
  <c r="F898" i="17"/>
  <c r="E898" i="17"/>
  <c r="D898" i="17"/>
  <c r="C898" i="17"/>
  <c r="F897" i="17"/>
  <c r="E897" i="17"/>
  <c r="D897" i="17"/>
  <c r="C897" i="17"/>
  <c r="F896" i="17"/>
  <c r="E896" i="17"/>
  <c r="D896" i="17"/>
  <c r="C896" i="17"/>
  <c r="F895" i="17"/>
  <c r="E895" i="17"/>
  <c r="D895" i="17"/>
  <c r="C895" i="17"/>
  <c r="F894" i="17"/>
  <c r="E894" i="17"/>
  <c r="D894" i="17"/>
  <c r="C894" i="17"/>
  <c r="F893" i="17"/>
  <c r="E893" i="17"/>
  <c r="D893" i="17"/>
  <c r="C893" i="17"/>
  <c r="F892" i="17"/>
  <c r="E892" i="17"/>
  <c r="D892" i="17"/>
  <c r="C892" i="17"/>
  <c r="F891" i="17"/>
  <c r="E891" i="17"/>
  <c r="D891" i="17"/>
  <c r="C891" i="17"/>
  <c r="F890" i="17"/>
  <c r="E890" i="17"/>
  <c r="D890" i="17"/>
  <c r="C890" i="17"/>
  <c r="F889" i="17"/>
  <c r="E889" i="17"/>
  <c r="D889" i="17"/>
  <c r="C889" i="17"/>
  <c r="F888" i="17"/>
  <c r="E888" i="17"/>
  <c r="D888" i="17"/>
  <c r="C888" i="17"/>
  <c r="F887" i="17"/>
  <c r="E887" i="17"/>
  <c r="D887" i="17"/>
  <c r="C887" i="17"/>
  <c r="F886" i="17"/>
  <c r="E886" i="17"/>
  <c r="D886" i="17"/>
  <c r="C886" i="17"/>
  <c r="F885" i="17"/>
  <c r="E885" i="17"/>
  <c r="D885" i="17"/>
  <c r="C885" i="17"/>
  <c r="F884" i="17"/>
  <c r="E884" i="17"/>
  <c r="D884" i="17"/>
  <c r="C884" i="17"/>
  <c r="F883" i="17"/>
  <c r="E883" i="17"/>
  <c r="D883" i="17"/>
  <c r="C883" i="17"/>
  <c r="F882" i="17"/>
  <c r="E882" i="17"/>
  <c r="D882" i="17"/>
  <c r="C882" i="17"/>
  <c r="F881" i="17"/>
  <c r="E881" i="17"/>
  <c r="D881" i="17"/>
  <c r="C881" i="17"/>
  <c r="F880" i="17"/>
  <c r="E880" i="17"/>
  <c r="D880" i="17"/>
  <c r="C880" i="17"/>
  <c r="F879" i="17"/>
  <c r="E879" i="17"/>
  <c r="D879" i="17"/>
  <c r="C879" i="17"/>
  <c r="F878" i="17"/>
  <c r="E878" i="17"/>
  <c r="D878" i="17"/>
  <c r="C878" i="17"/>
  <c r="F877" i="17"/>
  <c r="E877" i="17"/>
  <c r="D877" i="17"/>
  <c r="C877" i="17"/>
  <c r="F876" i="17"/>
  <c r="E876" i="17"/>
  <c r="D876" i="17"/>
  <c r="C876" i="17"/>
  <c r="F875" i="17"/>
  <c r="E875" i="17"/>
  <c r="D875" i="17"/>
  <c r="C875" i="17"/>
  <c r="F874" i="17"/>
  <c r="E874" i="17"/>
  <c r="D874" i="17"/>
  <c r="C874" i="17"/>
  <c r="B9" i="36" s="1"/>
  <c r="F873" i="17"/>
  <c r="E873" i="17"/>
  <c r="D873" i="17"/>
  <c r="C873" i="17"/>
  <c r="F872" i="17"/>
  <c r="E872" i="17"/>
  <c r="D872" i="17"/>
  <c r="C872" i="17"/>
  <c r="F871" i="17"/>
  <c r="E871" i="17"/>
  <c r="D871" i="17"/>
  <c r="C871" i="17"/>
  <c r="F870" i="17"/>
  <c r="E870" i="17"/>
  <c r="D870" i="17"/>
  <c r="C870" i="17"/>
  <c r="F869" i="17"/>
  <c r="E869" i="17"/>
  <c r="D869" i="17"/>
  <c r="C869" i="17"/>
  <c r="F868" i="17"/>
  <c r="E868" i="17"/>
  <c r="D868" i="17"/>
  <c r="C868" i="17"/>
  <c r="F867" i="17"/>
  <c r="E867" i="17"/>
  <c r="D867" i="17"/>
  <c r="C867" i="17"/>
  <c r="F866" i="17"/>
  <c r="E866" i="17"/>
  <c r="D866" i="17"/>
  <c r="C866" i="17"/>
  <c r="F865" i="17"/>
  <c r="E865" i="17"/>
  <c r="D865" i="17"/>
  <c r="C865" i="17"/>
  <c r="F864" i="17"/>
  <c r="E864" i="17"/>
  <c r="D864" i="17"/>
  <c r="C864" i="17"/>
  <c r="F863" i="17"/>
  <c r="E863" i="17"/>
  <c r="D863" i="17"/>
  <c r="C863" i="17"/>
  <c r="F862" i="17"/>
  <c r="E862" i="17"/>
  <c r="D862" i="17"/>
  <c r="C862" i="17"/>
  <c r="F861" i="17"/>
  <c r="E861" i="17"/>
  <c r="D861" i="17"/>
  <c r="C861" i="17"/>
  <c r="F860" i="17"/>
  <c r="E860" i="17"/>
  <c r="D860" i="17"/>
  <c r="C860" i="17"/>
  <c r="F859" i="17"/>
  <c r="E859" i="17"/>
  <c r="D859" i="17"/>
  <c r="C859" i="17"/>
  <c r="F858" i="17"/>
  <c r="E858" i="17"/>
  <c r="D858" i="17"/>
  <c r="C858" i="17"/>
  <c r="F857" i="17"/>
  <c r="E857" i="17"/>
  <c r="D857" i="17"/>
  <c r="C857" i="17"/>
  <c r="F856" i="17"/>
  <c r="E856" i="17"/>
  <c r="D856" i="17"/>
  <c r="C856" i="17"/>
  <c r="F855" i="17"/>
  <c r="E855" i="17"/>
  <c r="D855" i="17"/>
  <c r="C855" i="17"/>
  <c r="F854" i="17"/>
  <c r="E854" i="17"/>
  <c r="D854" i="17"/>
  <c r="C854" i="17"/>
  <c r="F853" i="17"/>
  <c r="E853" i="17"/>
  <c r="D853" i="17"/>
  <c r="C853" i="17"/>
  <c r="F852" i="17"/>
  <c r="E852" i="17"/>
  <c r="D852" i="17"/>
  <c r="C852" i="17"/>
  <c r="F851" i="17"/>
  <c r="E851" i="17"/>
  <c r="D851" i="17"/>
  <c r="C851" i="17"/>
  <c r="F850" i="17"/>
  <c r="E850" i="17"/>
  <c r="D850" i="17"/>
  <c r="C850" i="17"/>
  <c r="F849" i="17"/>
  <c r="E849" i="17"/>
  <c r="D849" i="17"/>
  <c r="C849" i="17"/>
  <c r="F848" i="17"/>
  <c r="E848" i="17"/>
  <c r="D848" i="17"/>
  <c r="C848" i="17"/>
  <c r="F847" i="17"/>
  <c r="E847" i="17"/>
  <c r="D847" i="17"/>
  <c r="C847" i="17"/>
  <c r="C21" i="37" s="1"/>
  <c r="F21" i="37" s="1"/>
  <c r="J21" i="37" s="1"/>
  <c r="F846" i="17"/>
  <c r="E846" i="17"/>
  <c r="D846" i="17"/>
  <c r="C846" i="17"/>
  <c r="F845" i="17"/>
  <c r="E845" i="17"/>
  <c r="D845" i="17"/>
  <c r="C845" i="17"/>
  <c r="F844" i="17"/>
  <c r="E844" i="17"/>
  <c r="D844" i="17"/>
  <c r="C844" i="17"/>
  <c r="F843" i="17"/>
  <c r="E843" i="17"/>
  <c r="D843" i="17"/>
  <c r="C843" i="17"/>
  <c r="F842" i="17"/>
  <c r="E842" i="17"/>
  <c r="D842" i="17"/>
  <c r="C842" i="17"/>
  <c r="C22" i="37" s="1"/>
  <c r="F22" i="37" s="1"/>
  <c r="J22" i="37" s="1"/>
  <c r="F841" i="17"/>
  <c r="E841" i="17"/>
  <c r="D841" i="17"/>
  <c r="C841" i="17"/>
  <c r="F840" i="17"/>
  <c r="E840" i="17"/>
  <c r="D840" i="17"/>
  <c r="C840" i="17"/>
  <c r="F839" i="17"/>
  <c r="E839" i="17"/>
  <c r="D839" i="17"/>
  <c r="C839" i="17"/>
  <c r="F838" i="17"/>
  <c r="E838" i="17"/>
  <c r="D838" i="17"/>
  <c r="C838" i="17"/>
  <c r="F837" i="17"/>
  <c r="E837" i="17"/>
  <c r="D837" i="17"/>
  <c r="C837" i="17"/>
  <c r="F836" i="17"/>
  <c r="E836" i="17"/>
  <c r="D836" i="17"/>
  <c r="C836" i="17"/>
  <c r="F835" i="17"/>
  <c r="E835" i="17"/>
  <c r="D835" i="17"/>
  <c r="C835" i="17"/>
  <c r="F834" i="17"/>
  <c r="E834" i="17"/>
  <c r="D834" i="17"/>
  <c r="C834" i="17"/>
  <c r="F833" i="17"/>
  <c r="E833" i="17"/>
  <c r="D833" i="17"/>
  <c r="C833" i="17"/>
  <c r="F832" i="17"/>
  <c r="E832" i="17"/>
  <c r="D832" i="17"/>
  <c r="C832" i="17"/>
  <c r="F831" i="17"/>
  <c r="E831" i="17"/>
  <c r="D831" i="17"/>
  <c r="C831" i="17"/>
  <c r="F830" i="17"/>
  <c r="E830" i="17"/>
  <c r="D830" i="17"/>
  <c r="C830" i="17"/>
  <c r="F829" i="17"/>
  <c r="E829" i="17"/>
  <c r="D829" i="17"/>
  <c r="C829" i="17"/>
  <c r="F828" i="17"/>
  <c r="E828" i="17"/>
  <c r="D828" i="17"/>
  <c r="C828" i="17"/>
  <c r="F827" i="17"/>
  <c r="E827" i="17"/>
  <c r="D827" i="17"/>
  <c r="C827" i="17"/>
  <c r="F826" i="17"/>
  <c r="E826" i="17"/>
  <c r="D826" i="17"/>
  <c r="C826" i="17"/>
  <c r="F825" i="17"/>
  <c r="E825" i="17"/>
  <c r="D825" i="17"/>
  <c r="C825" i="17"/>
  <c r="F824" i="17"/>
  <c r="E824" i="17"/>
  <c r="D824" i="17"/>
  <c r="C824" i="17"/>
  <c r="F823" i="17"/>
  <c r="E823" i="17"/>
  <c r="D823" i="17"/>
  <c r="C823" i="17"/>
  <c r="F822" i="17"/>
  <c r="E822" i="17"/>
  <c r="D822" i="17"/>
  <c r="C822" i="17"/>
  <c r="F821" i="17"/>
  <c r="E821" i="17"/>
  <c r="D821" i="17"/>
  <c r="C821" i="17"/>
  <c r="F820" i="17"/>
  <c r="E820" i="17"/>
  <c r="D820" i="17"/>
  <c r="C820" i="17"/>
  <c r="F819" i="17"/>
  <c r="E819" i="17"/>
  <c r="D819" i="17"/>
  <c r="C819" i="17"/>
  <c r="F818" i="17"/>
  <c r="E818" i="17"/>
  <c r="D818" i="17"/>
  <c r="C818" i="17"/>
  <c r="F817" i="17"/>
  <c r="E817" i="17"/>
  <c r="D817" i="17"/>
  <c r="C817" i="17"/>
  <c r="F816" i="17"/>
  <c r="E816" i="17"/>
  <c r="D816" i="17"/>
  <c r="C816" i="17"/>
  <c r="C14" i="37" s="1"/>
  <c r="F14" i="37" s="1"/>
  <c r="J14" i="37" s="1"/>
  <c r="F815" i="17"/>
  <c r="E815" i="17"/>
  <c r="D815" i="17"/>
  <c r="C815" i="17"/>
  <c r="F814" i="17"/>
  <c r="E814" i="17"/>
  <c r="D814" i="17"/>
  <c r="C814" i="17"/>
  <c r="F813" i="17"/>
  <c r="E813" i="17"/>
  <c r="D813" i="17"/>
  <c r="C813" i="17"/>
  <c r="F812" i="17"/>
  <c r="E812" i="17"/>
  <c r="D812" i="17"/>
  <c r="C812" i="17"/>
  <c r="F811" i="17"/>
  <c r="E811" i="17"/>
  <c r="D811" i="17"/>
  <c r="C811" i="17"/>
  <c r="F810" i="17"/>
  <c r="E810" i="17"/>
  <c r="D810" i="17"/>
  <c r="C810" i="17"/>
  <c r="F809" i="17"/>
  <c r="E809" i="17"/>
  <c r="D809" i="17"/>
  <c r="C809" i="17"/>
  <c r="C13" i="37" s="1"/>
  <c r="F13" i="37" s="1"/>
  <c r="J13" i="37" s="1"/>
  <c r="F808" i="17"/>
  <c r="E808" i="17"/>
  <c r="D808" i="17"/>
  <c r="C808" i="17"/>
  <c r="F807" i="17"/>
  <c r="E807" i="17"/>
  <c r="D807" i="17"/>
  <c r="C807" i="17"/>
  <c r="F806" i="17"/>
  <c r="E806" i="17"/>
  <c r="D806" i="17"/>
  <c r="C806" i="17"/>
  <c r="F805" i="17"/>
  <c r="E805" i="17"/>
  <c r="D805" i="17"/>
  <c r="C805" i="17"/>
  <c r="F804" i="17"/>
  <c r="E804" i="17"/>
  <c r="D804" i="17"/>
  <c r="C804" i="17"/>
  <c r="F803" i="17"/>
  <c r="E803" i="17"/>
  <c r="D803" i="17"/>
  <c r="C803" i="17"/>
  <c r="F802" i="17"/>
  <c r="E802" i="17"/>
  <c r="D802" i="17"/>
  <c r="C802" i="17"/>
  <c r="F801" i="17"/>
  <c r="E801" i="17"/>
  <c r="D801" i="17"/>
  <c r="C801" i="17"/>
  <c r="F800" i="17"/>
  <c r="E800" i="17"/>
  <c r="D800" i="17"/>
  <c r="C800" i="17"/>
  <c r="F799" i="17"/>
  <c r="E799" i="17"/>
  <c r="D799" i="17"/>
  <c r="C799" i="17"/>
  <c r="F798" i="17"/>
  <c r="E798" i="17"/>
  <c r="D798" i="17"/>
  <c r="C798" i="17"/>
  <c r="F797" i="17"/>
  <c r="E797" i="17"/>
  <c r="D797" i="17"/>
  <c r="C797" i="17"/>
  <c r="F796" i="17"/>
  <c r="E796" i="17"/>
  <c r="D796" i="17"/>
  <c r="C796" i="17"/>
  <c r="F795" i="17"/>
  <c r="E795" i="17"/>
  <c r="D795" i="17"/>
  <c r="C795" i="17"/>
  <c r="F794" i="17"/>
  <c r="E794" i="17"/>
  <c r="D794" i="17"/>
  <c r="C794" i="17"/>
  <c r="C15" i="37" s="1"/>
  <c r="F15" i="37" s="1"/>
  <c r="J15" i="37" s="1"/>
  <c r="F793" i="17"/>
  <c r="E793" i="17"/>
  <c r="D793" i="17"/>
  <c r="C793" i="17"/>
  <c r="F792" i="17"/>
  <c r="E792" i="17"/>
  <c r="D792" i="17"/>
  <c r="C792" i="17"/>
  <c r="F791" i="17"/>
  <c r="E791" i="17"/>
  <c r="D791" i="17"/>
  <c r="C791" i="17"/>
  <c r="C11" i="37" s="1"/>
  <c r="F11" i="37" s="1"/>
  <c r="J11" i="37" s="1"/>
  <c r="F790" i="17"/>
  <c r="E790" i="17"/>
  <c r="D790" i="17"/>
  <c r="C790" i="17"/>
  <c r="F789" i="17"/>
  <c r="E789" i="17"/>
  <c r="D789" i="17"/>
  <c r="C789" i="17"/>
  <c r="C12" i="37" s="1"/>
  <c r="F12" i="37" s="1"/>
  <c r="J12" i="37" s="1"/>
  <c r="F788" i="17"/>
  <c r="E788" i="17"/>
  <c r="D788" i="17"/>
  <c r="C788" i="17"/>
  <c r="F787" i="17"/>
  <c r="E787" i="17"/>
  <c r="D787" i="17"/>
  <c r="C787" i="17"/>
  <c r="C10" i="37" s="1"/>
  <c r="G10" i="37" s="1"/>
  <c r="F786" i="17"/>
  <c r="E786" i="17"/>
  <c r="D786" i="17"/>
  <c r="C786" i="17"/>
  <c r="F785" i="17"/>
  <c r="E785" i="17"/>
  <c r="D785" i="17"/>
  <c r="C785" i="17"/>
  <c r="C9" i="37" s="1"/>
  <c r="F784" i="17"/>
  <c r="E784" i="17"/>
  <c r="D784" i="17"/>
  <c r="C784" i="17"/>
  <c r="F783" i="17"/>
  <c r="E783" i="17"/>
  <c r="D783" i="17"/>
  <c r="C783" i="17"/>
  <c r="F782" i="17"/>
  <c r="E782" i="17"/>
  <c r="D782" i="17"/>
  <c r="C782" i="17"/>
  <c r="F781" i="17"/>
  <c r="E781" i="17"/>
  <c r="D781" i="17"/>
  <c r="C781" i="17"/>
  <c r="F780" i="17"/>
  <c r="E780" i="17"/>
  <c r="D780" i="17"/>
  <c r="C780" i="17"/>
  <c r="B10" i="36" s="1"/>
  <c r="F779" i="17"/>
  <c r="E779" i="17"/>
  <c r="D779" i="17"/>
  <c r="C779" i="17"/>
  <c r="F778" i="17"/>
  <c r="E778" i="17"/>
  <c r="D778" i="17"/>
  <c r="C778" i="17"/>
  <c r="F777" i="17"/>
  <c r="E777" i="17"/>
  <c r="D777" i="17"/>
  <c r="C777" i="17"/>
  <c r="F776" i="17"/>
  <c r="E776" i="17"/>
  <c r="D776" i="17"/>
  <c r="C776" i="17"/>
  <c r="F775" i="17"/>
  <c r="E775" i="17"/>
  <c r="D775" i="17"/>
  <c r="C775" i="17"/>
  <c r="F774" i="17"/>
  <c r="E774" i="17"/>
  <c r="D774" i="17"/>
  <c r="C774" i="17"/>
  <c r="F773" i="17"/>
  <c r="E773" i="17"/>
  <c r="D773" i="17"/>
  <c r="C773" i="17"/>
  <c r="F772" i="17"/>
  <c r="E772" i="17"/>
  <c r="D772" i="17"/>
  <c r="C772" i="17"/>
  <c r="F771" i="17"/>
  <c r="E771" i="17"/>
  <c r="D771" i="17"/>
  <c r="C771" i="17"/>
  <c r="F770" i="17"/>
  <c r="E770" i="17"/>
  <c r="D770" i="17"/>
  <c r="C770" i="17"/>
  <c r="F769" i="17"/>
  <c r="E769" i="17"/>
  <c r="D769" i="17"/>
  <c r="C769" i="17"/>
  <c r="F768" i="17"/>
  <c r="E768" i="17"/>
  <c r="D768" i="17"/>
  <c r="C768" i="17"/>
  <c r="F767" i="17"/>
  <c r="E767" i="17"/>
  <c r="D767" i="17"/>
  <c r="C767" i="17"/>
  <c r="F766" i="17"/>
  <c r="E766" i="17"/>
  <c r="D766" i="17"/>
  <c r="C766" i="17"/>
  <c r="F765" i="17"/>
  <c r="E765" i="17"/>
  <c r="D765" i="17"/>
  <c r="C765" i="17"/>
  <c r="F764" i="17"/>
  <c r="E764" i="17"/>
  <c r="D764" i="17"/>
  <c r="C764" i="17"/>
  <c r="F763" i="17"/>
  <c r="E763" i="17"/>
  <c r="D763" i="17"/>
  <c r="C763" i="17"/>
  <c r="F762" i="17"/>
  <c r="E762" i="17"/>
  <c r="D762" i="17"/>
  <c r="C762" i="17"/>
  <c r="F761" i="17"/>
  <c r="E761" i="17"/>
  <c r="D761" i="17"/>
  <c r="C761" i="17"/>
  <c r="F760" i="17"/>
  <c r="E760" i="17"/>
  <c r="D760" i="17"/>
  <c r="C760" i="17"/>
  <c r="F759" i="17"/>
  <c r="E759" i="17"/>
  <c r="D759" i="17"/>
  <c r="C759" i="17"/>
  <c r="F758" i="17"/>
  <c r="E758" i="17"/>
  <c r="D758" i="17"/>
  <c r="C758" i="17"/>
  <c r="F757" i="17"/>
  <c r="E757" i="17"/>
  <c r="D757" i="17"/>
  <c r="C757" i="17"/>
  <c r="F756" i="17"/>
  <c r="E756" i="17"/>
  <c r="D756" i="17"/>
  <c r="C756" i="17"/>
  <c r="F755" i="17"/>
  <c r="E755" i="17"/>
  <c r="D755" i="17"/>
  <c r="C755" i="17"/>
  <c r="F754" i="17"/>
  <c r="E754" i="17"/>
  <c r="D754" i="17"/>
  <c r="C754" i="17"/>
  <c r="F753" i="17"/>
  <c r="E753" i="17"/>
  <c r="D753" i="17"/>
  <c r="C753" i="17"/>
  <c r="F752" i="17"/>
  <c r="E752" i="17"/>
  <c r="D752" i="17"/>
  <c r="C752" i="17"/>
  <c r="F751" i="17"/>
  <c r="E751" i="17"/>
  <c r="D751" i="17"/>
  <c r="C751" i="17"/>
  <c r="F750" i="17"/>
  <c r="E750" i="17"/>
  <c r="D750" i="17"/>
  <c r="C750" i="17"/>
  <c r="F749" i="17"/>
  <c r="E749" i="17"/>
  <c r="D749" i="17"/>
  <c r="C749" i="17"/>
  <c r="F748" i="17"/>
  <c r="E748" i="17"/>
  <c r="D748" i="17"/>
  <c r="C748" i="17"/>
  <c r="F747" i="17"/>
  <c r="E747" i="17"/>
  <c r="D747" i="17"/>
  <c r="C747" i="17"/>
  <c r="F746" i="17"/>
  <c r="E746" i="17"/>
  <c r="D746" i="17"/>
  <c r="C746" i="17"/>
  <c r="F745" i="17"/>
  <c r="E745" i="17"/>
  <c r="D745" i="17"/>
  <c r="C745" i="17"/>
  <c r="F744" i="17"/>
  <c r="E744" i="17"/>
  <c r="D744" i="17"/>
  <c r="C744" i="17"/>
  <c r="F743" i="17"/>
  <c r="E743" i="17"/>
  <c r="D743" i="17"/>
  <c r="C743" i="17"/>
  <c r="F742" i="17"/>
  <c r="E742" i="17"/>
  <c r="D742" i="17"/>
  <c r="C742" i="17"/>
  <c r="F741" i="17"/>
  <c r="E741" i="17"/>
  <c r="D741" i="17"/>
  <c r="C741" i="17"/>
  <c r="F740" i="17"/>
  <c r="E740" i="17"/>
  <c r="D740" i="17"/>
  <c r="C740" i="17"/>
  <c r="F739" i="17"/>
  <c r="E739" i="17"/>
  <c r="D739" i="17"/>
  <c r="C739" i="17"/>
  <c r="F738" i="17"/>
  <c r="E738" i="17"/>
  <c r="D738" i="17"/>
  <c r="C738" i="17"/>
  <c r="F737" i="17"/>
  <c r="E737" i="17"/>
  <c r="D737" i="17"/>
  <c r="C737" i="17"/>
  <c r="F736" i="17"/>
  <c r="E736" i="17"/>
  <c r="D736" i="17"/>
  <c r="C736" i="17"/>
  <c r="F735" i="17"/>
  <c r="E735" i="17"/>
  <c r="D735" i="17"/>
  <c r="C735" i="17"/>
  <c r="F734" i="17"/>
  <c r="E734" i="17"/>
  <c r="D734" i="17"/>
  <c r="C734" i="17"/>
  <c r="F733" i="17"/>
  <c r="E733" i="17"/>
  <c r="D733" i="17"/>
  <c r="C733" i="17"/>
  <c r="F732" i="17"/>
  <c r="E732" i="17"/>
  <c r="D732" i="17"/>
  <c r="C732" i="17"/>
  <c r="F731" i="17"/>
  <c r="E731" i="17"/>
  <c r="D731" i="17"/>
  <c r="C731" i="17"/>
  <c r="F730" i="17"/>
  <c r="E730" i="17"/>
  <c r="D730" i="17"/>
  <c r="C730" i="17"/>
  <c r="F729" i="17"/>
  <c r="E729" i="17"/>
  <c r="D729" i="17"/>
  <c r="C729" i="17"/>
  <c r="F728" i="17"/>
  <c r="E728" i="17"/>
  <c r="D728" i="17"/>
  <c r="C728" i="17"/>
  <c r="F727" i="17"/>
  <c r="E727" i="17"/>
  <c r="D727" i="17"/>
  <c r="C727" i="17"/>
  <c r="F726" i="17"/>
  <c r="E726" i="17"/>
  <c r="D726" i="17"/>
  <c r="C726" i="17"/>
  <c r="F725" i="17"/>
  <c r="E725" i="17"/>
  <c r="D725" i="17"/>
  <c r="C725" i="17"/>
  <c r="F724" i="17"/>
  <c r="E724" i="17"/>
  <c r="D724" i="17"/>
  <c r="C724" i="17"/>
  <c r="F723" i="17"/>
  <c r="E723" i="17"/>
  <c r="D723" i="17"/>
  <c r="C723" i="17"/>
  <c r="F722" i="17"/>
  <c r="E722" i="17"/>
  <c r="D722" i="17"/>
  <c r="C722" i="17"/>
  <c r="F721" i="17"/>
  <c r="E721" i="17"/>
  <c r="D721" i="17"/>
  <c r="C721" i="17"/>
  <c r="F720" i="17"/>
  <c r="E720" i="17"/>
  <c r="D720" i="17"/>
  <c r="C720" i="17"/>
  <c r="F719" i="17"/>
  <c r="E719" i="17"/>
  <c r="D719" i="17"/>
  <c r="C719" i="17"/>
  <c r="F718" i="17"/>
  <c r="E718" i="17"/>
  <c r="D718" i="17"/>
  <c r="C718" i="17"/>
  <c r="F717" i="17"/>
  <c r="E717" i="17"/>
  <c r="D717" i="17"/>
  <c r="C717" i="17"/>
  <c r="F716" i="17"/>
  <c r="E716" i="17"/>
  <c r="D716" i="17"/>
  <c r="C716" i="17"/>
  <c r="F715" i="17"/>
  <c r="E715" i="17"/>
  <c r="D715" i="17"/>
  <c r="C715" i="17"/>
  <c r="F714" i="17"/>
  <c r="E714" i="17"/>
  <c r="D714" i="17"/>
  <c r="C714" i="17"/>
  <c r="F713" i="17"/>
  <c r="E713" i="17"/>
  <c r="D713" i="17"/>
  <c r="C713" i="17"/>
  <c r="F712" i="17"/>
  <c r="E712" i="17"/>
  <c r="D712" i="17"/>
  <c r="C712" i="17"/>
  <c r="F711" i="17"/>
  <c r="E711" i="17"/>
  <c r="D711" i="17"/>
  <c r="C711" i="17"/>
  <c r="F710" i="17"/>
  <c r="E710" i="17"/>
  <c r="D710" i="17"/>
  <c r="C710" i="17"/>
  <c r="F709" i="17"/>
  <c r="E709" i="17"/>
  <c r="D709" i="17"/>
  <c r="C709" i="17"/>
  <c r="F708" i="17"/>
  <c r="E708" i="17"/>
  <c r="D708" i="17"/>
  <c r="C708" i="17"/>
  <c r="F707" i="17"/>
  <c r="E707" i="17"/>
  <c r="D707" i="17"/>
  <c r="C707" i="17"/>
  <c r="F706" i="17"/>
  <c r="E706" i="17"/>
  <c r="D706" i="17"/>
  <c r="C706" i="17"/>
  <c r="F705" i="17"/>
  <c r="E705" i="17"/>
  <c r="D705" i="17"/>
  <c r="C705" i="17"/>
  <c r="F704" i="17"/>
  <c r="E704" i="17"/>
  <c r="D704" i="17"/>
  <c r="C704" i="17"/>
  <c r="F703" i="17"/>
  <c r="E703" i="17"/>
  <c r="D703" i="17"/>
  <c r="C703" i="17"/>
  <c r="F702" i="17"/>
  <c r="E702" i="17"/>
  <c r="D702" i="17"/>
  <c r="C702" i="17"/>
  <c r="F701" i="17"/>
  <c r="E701" i="17"/>
  <c r="D701" i="17"/>
  <c r="C701" i="17"/>
  <c r="F700" i="17"/>
  <c r="E700" i="17"/>
  <c r="D700" i="17"/>
  <c r="C700" i="17"/>
  <c r="F699" i="17"/>
  <c r="E699" i="17"/>
  <c r="D699" i="17"/>
  <c r="C699" i="17"/>
  <c r="F698" i="17"/>
  <c r="E698" i="17"/>
  <c r="D698" i="17"/>
  <c r="C698" i="17"/>
  <c r="F697" i="17"/>
  <c r="E697" i="17"/>
  <c r="D697" i="17"/>
  <c r="C697" i="17"/>
  <c r="F696" i="17"/>
  <c r="E696" i="17"/>
  <c r="D696" i="17"/>
  <c r="C696" i="17"/>
  <c r="F695" i="17"/>
  <c r="E695" i="17"/>
  <c r="D695" i="17"/>
  <c r="C695" i="17"/>
  <c r="F694" i="17"/>
  <c r="E694" i="17"/>
  <c r="D694" i="17"/>
  <c r="C694" i="17"/>
  <c r="F693" i="17"/>
  <c r="E693" i="17"/>
  <c r="D693" i="17"/>
  <c r="C693" i="17"/>
  <c r="F692" i="17"/>
  <c r="E692" i="17"/>
  <c r="D692" i="17"/>
  <c r="C692" i="17"/>
  <c r="F691" i="17"/>
  <c r="E691" i="17"/>
  <c r="D691" i="17"/>
  <c r="C691" i="17"/>
  <c r="F690" i="17"/>
  <c r="E690" i="17"/>
  <c r="D690" i="17"/>
  <c r="C690" i="17"/>
  <c r="F689" i="17"/>
  <c r="E689" i="17"/>
  <c r="D689" i="17"/>
  <c r="C689" i="17"/>
  <c r="F688" i="17"/>
  <c r="E688" i="17"/>
  <c r="D688" i="17"/>
  <c r="C688" i="17"/>
  <c r="F687" i="17"/>
  <c r="E687" i="17"/>
  <c r="D687" i="17"/>
  <c r="C687" i="17"/>
  <c r="F686" i="17"/>
  <c r="E686" i="17"/>
  <c r="D686" i="17"/>
  <c r="C686" i="17"/>
  <c r="F685" i="17"/>
  <c r="E685" i="17"/>
  <c r="D685" i="17"/>
  <c r="C685" i="17"/>
  <c r="F684" i="17"/>
  <c r="E684" i="17"/>
  <c r="D684" i="17"/>
  <c r="C684" i="17"/>
  <c r="F683" i="17"/>
  <c r="E683" i="17"/>
  <c r="D683" i="17"/>
  <c r="C683" i="17"/>
  <c r="F682" i="17"/>
  <c r="E682" i="17"/>
  <c r="D682" i="17"/>
  <c r="C682" i="17"/>
  <c r="F681" i="17"/>
  <c r="E681" i="17"/>
  <c r="D681" i="17"/>
  <c r="C681" i="17"/>
  <c r="F680" i="17"/>
  <c r="E680" i="17"/>
  <c r="D680" i="17"/>
  <c r="C680" i="17"/>
  <c r="F679" i="17"/>
  <c r="E679" i="17"/>
  <c r="D679" i="17"/>
  <c r="C679" i="17"/>
  <c r="F678" i="17"/>
  <c r="E678" i="17"/>
  <c r="D678" i="17"/>
  <c r="C678" i="17"/>
  <c r="F677" i="17"/>
  <c r="E677" i="17"/>
  <c r="D677" i="17"/>
  <c r="C677" i="17"/>
  <c r="F676" i="17"/>
  <c r="E676" i="17"/>
  <c r="D676" i="17"/>
  <c r="C676" i="17"/>
  <c r="F675" i="17"/>
  <c r="E675" i="17"/>
  <c r="D675" i="17"/>
  <c r="C675" i="17"/>
  <c r="F674" i="17"/>
  <c r="E674" i="17"/>
  <c r="D674" i="17"/>
  <c r="C674" i="17"/>
  <c r="F673" i="17"/>
  <c r="E673" i="17"/>
  <c r="D673" i="17"/>
  <c r="C673" i="17"/>
  <c r="F672" i="17"/>
  <c r="E672" i="17"/>
  <c r="D672" i="17"/>
  <c r="C672" i="17"/>
  <c r="F671" i="17"/>
  <c r="E671" i="17"/>
  <c r="D671" i="17"/>
  <c r="C671" i="17"/>
  <c r="F670" i="17"/>
  <c r="E670" i="17"/>
  <c r="D670" i="17"/>
  <c r="C670" i="17"/>
  <c r="F669" i="17"/>
  <c r="E669" i="17"/>
  <c r="D669" i="17"/>
  <c r="C669" i="17"/>
  <c r="F668" i="17"/>
  <c r="E668" i="17"/>
  <c r="D668" i="17"/>
  <c r="C668" i="17"/>
  <c r="F667" i="17"/>
  <c r="E667" i="17"/>
  <c r="D667" i="17"/>
  <c r="C667" i="17"/>
  <c r="F666" i="17"/>
  <c r="E666" i="17"/>
  <c r="D666" i="17"/>
  <c r="C666" i="17"/>
  <c r="F665" i="17"/>
  <c r="E665" i="17"/>
  <c r="D665" i="17"/>
  <c r="C665" i="17"/>
  <c r="F664" i="17"/>
  <c r="E664" i="17"/>
  <c r="D664" i="17"/>
  <c r="C664" i="17"/>
  <c r="F663" i="17"/>
  <c r="E663" i="17"/>
  <c r="D663" i="17"/>
  <c r="C663" i="17"/>
  <c r="F662" i="17"/>
  <c r="E662" i="17"/>
  <c r="D662" i="17"/>
  <c r="C662" i="17"/>
  <c r="F661" i="17"/>
  <c r="E661" i="17"/>
  <c r="D661" i="17"/>
  <c r="C661" i="17"/>
  <c r="F660" i="17"/>
  <c r="E660" i="17"/>
  <c r="D660" i="17"/>
  <c r="C660" i="17"/>
  <c r="F659" i="17"/>
  <c r="E659" i="17"/>
  <c r="D659" i="17"/>
  <c r="C659" i="17"/>
  <c r="F658" i="17"/>
  <c r="E658" i="17"/>
  <c r="D658" i="17"/>
  <c r="C658" i="17"/>
  <c r="F657" i="17"/>
  <c r="E657" i="17"/>
  <c r="D657" i="17"/>
  <c r="C657" i="17"/>
  <c r="F656" i="17"/>
  <c r="E656" i="17"/>
  <c r="D656" i="17"/>
  <c r="C656" i="17"/>
  <c r="F655" i="17"/>
  <c r="E655" i="17"/>
  <c r="D655" i="17"/>
  <c r="C655" i="17"/>
  <c r="F654" i="17"/>
  <c r="E654" i="17"/>
  <c r="D654" i="17"/>
  <c r="C654" i="17"/>
  <c r="F653" i="17"/>
  <c r="E653" i="17"/>
  <c r="D653" i="17"/>
  <c r="C653" i="17"/>
  <c r="F652" i="17"/>
  <c r="E652" i="17"/>
  <c r="D652" i="17"/>
  <c r="C652" i="17"/>
  <c r="F651" i="17"/>
  <c r="E651" i="17"/>
  <c r="D651" i="17"/>
  <c r="C651" i="17"/>
  <c r="F650" i="17"/>
  <c r="E650" i="17"/>
  <c r="D650" i="17"/>
  <c r="C650" i="17"/>
  <c r="F649" i="17"/>
  <c r="E649" i="17"/>
  <c r="D649" i="17"/>
  <c r="C649" i="17"/>
  <c r="F648" i="17"/>
  <c r="E648" i="17"/>
  <c r="D648" i="17"/>
  <c r="C648" i="17"/>
  <c r="F647" i="17"/>
  <c r="E647" i="17"/>
  <c r="D647" i="17"/>
  <c r="C647" i="17"/>
  <c r="F646" i="17"/>
  <c r="E646" i="17"/>
  <c r="D646" i="17"/>
  <c r="C646" i="17"/>
  <c r="F645" i="17"/>
  <c r="E645" i="17"/>
  <c r="D645" i="17"/>
  <c r="C645" i="17"/>
  <c r="F644" i="17"/>
  <c r="E644" i="17"/>
  <c r="D644" i="17"/>
  <c r="C644" i="17"/>
  <c r="F643" i="17"/>
  <c r="E643" i="17"/>
  <c r="D643" i="17"/>
  <c r="C643" i="17"/>
  <c r="F642" i="17"/>
  <c r="E642" i="17"/>
  <c r="D642" i="17"/>
  <c r="C642" i="17"/>
  <c r="F641" i="17"/>
  <c r="E641" i="17"/>
  <c r="D641" i="17"/>
  <c r="C641" i="17"/>
  <c r="F640" i="17"/>
  <c r="E640" i="17"/>
  <c r="D640" i="17"/>
  <c r="C640" i="17"/>
  <c r="F639" i="17"/>
  <c r="E639" i="17"/>
  <c r="D639" i="17"/>
  <c r="C639" i="17"/>
  <c r="F638" i="17"/>
  <c r="E638" i="17"/>
  <c r="D638" i="17"/>
  <c r="C638" i="17"/>
  <c r="F637" i="17"/>
  <c r="E637" i="17"/>
  <c r="D637" i="17"/>
  <c r="C637" i="17"/>
  <c r="F636" i="17"/>
  <c r="E636" i="17"/>
  <c r="D636" i="17"/>
  <c r="C636" i="17"/>
  <c r="F635" i="17"/>
  <c r="E635" i="17"/>
  <c r="D635" i="17"/>
  <c r="C635" i="17"/>
  <c r="F634" i="17"/>
  <c r="E634" i="17"/>
  <c r="D634" i="17"/>
  <c r="C634" i="17"/>
  <c r="F633" i="17"/>
  <c r="E633" i="17"/>
  <c r="D633" i="17"/>
  <c r="C633" i="17"/>
  <c r="F632" i="17"/>
  <c r="E632" i="17"/>
  <c r="D632" i="17"/>
  <c r="C632" i="17"/>
  <c r="F631" i="17"/>
  <c r="E631" i="17"/>
  <c r="D631" i="17"/>
  <c r="C631" i="17"/>
  <c r="F630" i="17"/>
  <c r="E630" i="17"/>
  <c r="D630" i="17"/>
  <c r="C630" i="17"/>
  <c r="F629" i="17"/>
  <c r="E629" i="17"/>
  <c r="D629" i="17"/>
  <c r="C629" i="17"/>
  <c r="F628" i="17"/>
  <c r="E628" i="17"/>
  <c r="D628" i="17"/>
  <c r="C628" i="17"/>
  <c r="F627" i="17"/>
  <c r="E627" i="17"/>
  <c r="D627" i="17"/>
  <c r="C627" i="17"/>
  <c r="F626" i="17"/>
  <c r="E626" i="17"/>
  <c r="D626" i="17"/>
  <c r="C626" i="17"/>
  <c r="F625" i="17"/>
  <c r="E625" i="17"/>
  <c r="D625" i="17"/>
  <c r="C625" i="17"/>
  <c r="F624" i="17"/>
  <c r="E624" i="17"/>
  <c r="D624" i="17"/>
  <c r="C624" i="17"/>
  <c r="F623" i="17"/>
  <c r="E623" i="17"/>
  <c r="D623" i="17"/>
  <c r="C623" i="17"/>
  <c r="F622" i="17"/>
  <c r="E622" i="17"/>
  <c r="D622" i="17"/>
  <c r="C622" i="17"/>
  <c r="F621" i="17"/>
  <c r="E621" i="17"/>
  <c r="D621" i="17"/>
  <c r="C621" i="17"/>
  <c r="F620" i="17"/>
  <c r="E620" i="17"/>
  <c r="D620" i="17"/>
  <c r="C620" i="17"/>
  <c r="F619" i="17"/>
  <c r="E619" i="17"/>
  <c r="D619" i="17"/>
  <c r="C619" i="17"/>
  <c r="F618" i="17"/>
  <c r="E618" i="17"/>
  <c r="D618" i="17"/>
  <c r="C618" i="17"/>
  <c r="F617" i="17"/>
  <c r="E617" i="17"/>
  <c r="D617" i="17"/>
  <c r="C617" i="17"/>
  <c r="F616" i="17"/>
  <c r="E616" i="17"/>
  <c r="D616" i="17"/>
  <c r="C616" i="17"/>
  <c r="F615" i="17"/>
  <c r="E615" i="17"/>
  <c r="D615" i="17"/>
  <c r="C615" i="17"/>
  <c r="F614" i="17"/>
  <c r="E614" i="17"/>
  <c r="D614" i="17"/>
  <c r="C614" i="17"/>
  <c r="F613" i="17"/>
  <c r="E613" i="17"/>
  <c r="D613" i="17"/>
  <c r="C613" i="17"/>
  <c r="F612" i="17"/>
  <c r="E612" i="17"/>
  <c r="D612" i="17"/>
  <c r="C612" i="17"/>
  <c r="F611" i="17"/>
  <c r="E611" i="17"/>
  <c r="D611" i="17"/>
  <c r="C611" i="17"/>
  <c r="F610" i="17"/>
  <c r="E610" i="17"/>
  <c r="D610" i="17"/>
  <c r="C610" i="17"/>
  <c r="F609" i="17"/>
  <c r="E609" i="17"/>
  <c r="D609" i="17"/>
  <c r="C609" i="17"/>
  <c r="F608" i="17"/>
  <c r="E608" i="17"/>
  <c r="D608" i="17"/>
  <c r="C608" i="17"/>
  <c r="F607" i="17"/>
  <c r="E607" i="17"/>
  <c r="D607" i="17"/>
  <c r="C607" i="17"/>
  <c r="F606" i="17"/>
  <c r="E606" i="17"/>
  <c r="D606" i="17"/>
  <c r="C606" i="17"/>
  <c r="F605" i="17"/>
  <c r="E605" i="17"/>
  <c r="D605" i="17"/>
  <c r="C605" i="17"/>
  <c r="F604" i="17"/>
  <c r="E604" i="17"/>
  <c r="D604" i="17"/>
  <c r="C604" i="17"/>
  <c r="F603" i="17"/>
  <c r="E603" i="17"/>
  <c r="D603" i="17"/>
  <c r="C603" i="17"/>
  <c r="F602" i="17"/>
  <c r="E602" i="17"/>
  <c r="D602" i="17"/>
  <c r="C602" i="17"/>
  <c r="F601" i="17"/>
  <c r="E601" i="17"/>
  <c r="D601" i="17"/>
  <c r="C601" i="17"/>
  <c r="F600" i="17"/>
  <c r="E600" i="17"/>
  <c r="D600" i="17"/>
  <c r="C600" i="17"/>
  <c r="F599" i="17"/>
  <c r="E599" i="17"/>
  <c r="D599" i="17"/>
  <c r="C599" i="17"/>
  <c r="F598" i="17"/>
  <c r="E598" i="17"/>
  <c r="D598" i="17"/>
  <c r="C598" i="17"/>
  <c r="F597" i="17"/>
  <c r="E597" i="17"/>
  <c r="D597" i="17"/>
  <c r="C597" i="17"/>
  <c r="F596" i="17"/>
  <c r="E596" i="17"/>
  <c r="D596" i="17"/>
  <c r="C596" i="17"/>
  <c r="F595" i="17"/>
  <c r="E595" i="17"/>
  <c r="D595" i="17"/>
  <c r="C595" i="17"/>
  <c r="F594" i="17"/>
  <c r="E594" i="17"/>
  <c r="D594" i="17"/>
  <c r="C594" i="17"/>
  <c r="F593" i="17"/>
  <c r="E593" i="17"/>
  <c r="D593" i="17"/>
  <c r="C593" i="17"/>
  <c r="F592" i="17"/>
  <c r="E592" i="17"/>
  <c r="D592" i="17"/>
  <c r="C592" i="17"/>
  <c r="F591" i="17"/>
  <c r="E591" i="17"/>
  <c r="D591" i="17"/>
  <c r="C591" i="17"/>
  <c r="F590" i="17"/>
  <c r="E590" i="17"/>
  <c r="D590" i="17"/>
  <c r="C590" i="17"/>
  <c r="F589" i="17"/>
  <c r="E589" i="17"/>
  <c r="D589" i="17"/>
  <c r="C589" i="17"/>
  <c r="F588" i="17"/>
  <c r="E588" i="17"/>
  <c r="D588" i="17"/>
  <c r="C588" i="17"/>
  <c r="F587" i="17"/>
  <c r="E587" i="17"/>
  <c r="D587" i="17"/>
  <c r="C587" i="17"/>
  <c r="F586" i="17"/>
  <c r="E586" i="17"/>
  <c r="D586" i="17"/>
  <c r="C586" i="17"/>
  <c r="F585" i="17"/>
  <c r="E585" i="17"/>
  <c r="D585" i="17"/>
  <c r="C585" i="17"/>
  <c r="F584" i="17"/>
  <c r="E584" i="17"/>
  <c r="D584" i="17"/>
  <c r="C584" i="17"/>
  <c r="F583" i="17"/>
  <c r="E583" i="17"/>
  <c r="D583" i="17"/>
  <c r="C583" i="17"/>
  <c r="F582" i="17"/>
  <c r="E582" i="17"/>
  <c r="D582" i="17"/>
  <c r="C582" i="17"/>
  <c r="F581" i="17"/>
  <c r="E581" i="17"/>
  <c r="D581" i="17"/>
  <c r="C581" i="17"/>
  <c r="F580" i="17"/>
  <c r="E580" i="17"/>
  <c r="D580" i="17"/>
  <c r="C580" i="17"/>
  <c r="F579" i="17"/>
  <c r="E579" i="17"/>
  <c r="D579" i="17"/>
  <c r="C579" i="17"/>
  <c r="F578" i="17"/>
  <c r="E578" i="17"/>
  <c r="D578" i="17"/>
  <c r="C578" i="17"/>
  <c r="F577" i="17"/>
  <c r="E577" i="17"/>
  <c r="D577" i="17"/>
  <c r="C577" i="17"/>
  <c r="F576" i="17"/>
  <c r="E576" i="17"/>
  <c r="D576" i="17"/>
  <c r="C576" i="17"/>
  <c r="F575" i="17"/>
  <c r="E575" i="17"/>
  <c r="D575" i="17"/>
  <c r="C575" i="17"/>
  <c r="F574" i="17"/>
  <c r="E574" i="17"/>
  <c r="D574" i="17"/>
  <c r="C574" i="17"/>
  <c r="F573" i="17"/>
  <c r="E573" i="17"/>
  <c r="D573" i="17"/>
  <c r="C573" i="17"/>
  <c r="F572" i="17"/>
  <c r="E572" i="17"/>
  <c r="D572" i="17"/>
  <c r="C572" i="17"/>
  <c r="F571" i="17"/>
  <c r="E571" i="17"/>
  <c r="D571" i="17"/>
  <c r="C571" i="17"/>
  <c r="F570" i="17"/>
  <c r="E570" i="17"/>
  <c r="D570" i="17"/>
  <c r="C570" i="17"/>
  <c r="F569" i="17"/>
  <c r="E569" i="17"/>
  <c r="D569" i="17"/>
  <c r="C569" i="17"/>
  <c r="F568" i="17"/>
  <c r="E568" i="17"/>
  <c r="D568" i="17"/>
  <c r="C568" i="17"/>
  <c r="F567" i="17"/>
  <c r="E567" i="17"/>
  <c r="D567" i="17"/>
  <c r="C567" i="17"/>
  <c r="F566" i="17"/>
  <c r="E566" i="17"/>
  <c r="D566" i="17"/>
  <c r="C566" i="17"/>
  <c r="F565" i="17"/>
  <c r="E565" i="17"/>
  <c r="D565" i="17"/>
  <c r="C565" i="17"/>
  <c r="F564" i="17"/>
  <c r="E564" i="17"/>
  <c r="D564" i="17"/>
  <c r="C564" i="17"/>
  <c r="F563" i="17"/>
  <c r="E563" i="17"/>
  <c r="D563" i="17"/>
  <c r="C563" i="17"/>
  <c r="F562" i="17"/>
  <c r="E562" i="17"/>
  <c r="D562" i="17"/>
  <c r="C562" i="17"/>
  <c r="F561" i="17"/>
  <c r="E561" i="17"/>
  <c r="D561" i="17"/>
  <c r="C561" i="17"/>
  <c r="F560" i="17"/>
  <c r="E560" i="17"/>
  <c r="D560" i="17"/>
  <c r="C560" i="17"/>
  <c r="F559" i="17"/>
  <c r="E559" i="17"/>
  <c r="D559" i="17"/>
  <c r="C559" i="17"/>
  <c r="F558" i="17"/>
  <c r="E558" i="17"/>
  <c r="D558" i="17"/>
  <c r="C558" i="17"/>
  <c r="F557" i="17"/>
  <c r="E557" i="17"/>
  <c r="D557" i="17"/>
  <c r="C557" i="17"/>
  <c r="F556" i="17"/>
  <c r="E556" i="17"/>
  <c r="D556" i="17"/>
  <c r="C556" i="17"/>
  <c r="F555" i="17"/>
  <c r="E555" i="17"/>
  <c r="D555" i="17"/>
  <c r="C555" i="17"/>
  <c r="F554" i="17"/>
  <c r="E554" i="17"/>
  <c r="D554" i="17"/>
  <c r="C554" i="17"/>
  <c r="F553" i="17"/>
  <c r="E553" i="17"/>
  <c r="D553" i="17"/>
  <c r="C553" i="17"/>
  <c r="F552" i="17"/>
  <c r="E552" i="17"/>
  <c r="D552" i="17"/>
  <c r="C552" i="17"/>
  <c r="F551" i="17"/>
  <c r="E551" i="17"/>
  <c r="D551" i="17"/>
  <c r="C551" i="17"/>
  <c r="F550" i="17"/>
  <c r="E550" i="17"/>
  <c r="D550" i="17"/>
  <c r="C550" i="17"/>
  <c r="F549" i="17"/>
  <c r="E549" i="17"/>
  <c r="D549" i="17"/>
  <c r="C549" i="17"/>
  <c r="F548" i="17"/>
  <c r="E548" i="17"/>
  <c r="D548" i="17"/>
  <c r="C548" i="17"/>
  <c r="F547" i="17"/>
  <c r="E547" i="17"/>
  <c r="D547" i="17"/>
  <c r="C547" i="17"/>
  <c r="F546" i="17"/>
  <c r="E546" i="17"/>
  <c r="D546" i="17"/>
  <c r="C546" i="17"/>
  <c r="F545" i="17"/>
  <c r="E545" i="17"/>
  <c r="D545" i="17"/>
  <c r="C545" i="17"/>
  <c r="F544" i="17"/>
  <c r="E544" i="17"/>
  <c r="D544" i="17"/>
  <c r="C544" i="17"/>
  <c r="F543" i="17"/>
  <c r="E543" i="17"/>
  <c r="D543" i="17"/>
  <c r="C543" i="17"/>
  <c r="F542" i="17"/>
  <c r="E542" i="17"/>
  <c r="D542" i="17"/>
  <c r="C542" i="17"/>
  <c r="F541" i="17"/>
  <c r="E541" i="17"/>
  <c r="D541" i="17"/>
  <c r="C541" i="17"/>
  <c r="F540" i="17"/>
  <c r="E540" i="17"/>
  <c r="D540" i="17"/>
  <c r="C540" i="17"/>
  <c r="F539" i="17"/>
  <c r="E539" i="17"/>
  <c r="D539" i="17"/>
  <c r="C539" i="17"/>
  <c r="F538" i="17"/>
  <c r="E538" i="17"/>
  <c r="D538" i="17"/>
  <c r="C538" i="17"/>
  <c r="F537" i="17"/>
  <c r="E537" i="17"/>
  <c r="D537" i="17"/>
  <c r="C537" i="17"/>
  <c r="F536" i="17"/>
  <c r="E536" i="17"/>
  <c r="D536" i="17"/>
  <c r="C536" i="17"/>
  <c r="F535" i="17"/>
  <c r="E535" i="17"/>
  <c r="D535" i="17"/>
  <c r="C535" i="17"/>
  <c r="F534" i="17"/>
  <c r="E534" i="17"/>
  <c r="D534" i="17"/>
  <c r="C534" i="17"/>
  <c r="F533" i="17"/>
  <c r="E533" i="17"/>
  <c r="D533" i="17"/>
  <c r="C533" i="17"/>
  <c r="F532" i="17"/>
  <c r="E532" i="17"/>
  <c r="D532" i="17"/>
  <c r="C532" i="17"/>
  <c r="F531" i="17"/>
  <c r="E531" i="17"/>
  <c r="D531" i="17"/>
  <c r="C531" i="17"/>
  <c r="F530" i="17"/>
  <c r="E530" i="17"/>
  <c r="D530" i="17"/>
  <c r="C530" i="17"/>
  <c r="F529" i="17"/>
  <c r="E529" i="17"/>
  <c r="D529" i="17"/>
  <c r="C529" i="17"/>
  <c r="F528" i="17"/>
  <c r="E528" i="17"/>
  <c r="D528" i="17"/>
  <c r="C528" i="17"/>
  <c r="F527" i="17"/>
  <c r="E527" i="17"/>
  <c r="D527" i="17"/>
  <c r="C527" i="17"/>
  <c r="F526" i="17"/>
  <c r="E526" i="17"/>
  <c r="D526" i="17"/>
  <c r="C526" i="17"/>
  <c r="F525" i="17"/>
  <c r="E525" i="17"/>
  <c r="D525" i="17"/>
  <c r="C525" i="17"/>
  <c r="F524" i="17"/>
  <c r="E524" i="17"/>
  <c r="D524" i="17"/>
  <c r="C524" i="17"/>
  <c r="F523" i="17"/>
  <c r="E523" i="17"/>
  <c r="D523" i="17"/>
  <c r="C523" i="17"/>
  <c r="F522" i="17"/>
  <c r="E522" i="17"/>
  <c r="D522" i="17"/>
  <c r="C522" i="17"/>
  <c r="F521" i="17"/>
  <c r="E521" i="17"/>
  <c r="D521" i="17"/>
  <c r="C521" i="17"/>
  <c r="F520" i="17"/>
  <c r="E520" i="17"/>
  <c r="D520" i="17"/>
  <c r="C520" i="17"/>
  <c r="F519" i="17"/>
  <c r="E519" i="17"/>
  <c r="D519" i="17"/>
  <c r="C519" i="17"/>
  <c r="F518" i="17"/>
  <c r="E518" i="17"/>
  <c r="D518" i="17"/>
  <c r="C518" i="17"/>
  <c r="F517" i="17"/>
  <c r="E517" i="17"/>
  <c r="D517" i="17"/>
  <c r="C517" i="17"/>
  <c r="F516" i="17"/>
  <c r="E516" i="17"/>
  <c r="D516" i="17"/>
  <c r="C516" i="17"/>
  <c r="F515" i="17"/>
  <c r="E515" i="17"/>
  <c r="D515" i="17"/>
  <c r="C515" i="17"/>
  <c r="F514" i="17"/>
  <c r="E514" i="17"/>
  <c r="D514" i="17"/>
  <c r="C514" i="17"/>
  <c r="F513" i="17"/>
  <c r="E513" i="17"/>
  <c r="D513" i="17"/>
  <c r="C513" i="17"/>
  <c r="F512" i="17"/>
  <c r="E512" i="17"/>
  <c r="D512" i="17"/>
  <c r="C512" i="17"/>
  <c r="F511" i="17"/>
  <c r="E511" i="17"/>
  <c r="D511" i="17"/>
  <c r="C511" i="17"/>
  <c r="F510" i="17"/>
  <c r="E510" i="17"/>
  <c r="D510" i="17"/>
  <c r="C510" i="17"/>
  <c r="F509" i="17"/>
  <c r="E509" i="17"/>
  <c r="D509" i="17"/>
  <c r="C509" i="17"/>
  <c r="F508" i="17"/>
  <c r="E508" i="17"/>
  <c r="D508" i="17"/>
  <c r="C508" i="17"/>
  <c r="F507" i="17"/>
  <c r="E507" i="17"/>
  <c r="D507" i="17"/>
  <c r="C507" i="17"/>
  <c r="F506" i="17"/>
  <c r="E506" i="17"/>
  <c r="D506" i="17"/>
  <c r="C506" i="17"/>
  <c r="F505" i="17"/>
  <c r="E505" i="17"/>
  <c r="D505" i="17"/>
  <c r="C505" i="17"/>
  <c r="F504" i="17"/>
  <c r="E504" i="17"/>
  <c r="D504" i="17"/>
  <c r="C504" i="17"/>
  <c r="F503" i="17"/>
  <c r="E503" i="17"/>
  <c r="D503" i="17"/>
  <c r="C503" i="17"/>
  <c r="F502" i="17"/>
  <c r="E502" i="17"/>
  <c r="D502" i="17"/>
  <c r="C502" i="17"/>
  <c r="F501" i="17"/>
  <c r="E501" i="17"/>
  <c r="D501" i="17"/>
  <c r="C501" i="17"/>
  <c r="F500" i="17"/>
  <c r="E500" i="17"/>
  <c r="D500" i="17"/>
  <c r="C500" i="17"/>
  <c r="F499" i="17"/>
  <c r="E499" i="17"/>
  <c r="D499" i="17"/>
  <c r="C499" i="17"/>
  <c r="F498" i="17"/>
  <c r="E498" i="17"/>
  <c r="D498" i="17"/>
  <c r="C498" i="17"/>
  <c r="F497" i="17"/>
  <c r="E497" i="17"/>
  <c r="D497" i="17"/>
  <c r="C497" i="17"/>
  <c r="F496" i="17"/>
  <c r="E496" i="17"/>
  <c r="D496" i="17"/>
  <c r="C496" i="17"/>
  <c r="F495" i="17"/>
  <c r="E495" i="17"/>
  <c r="D495" i="17"/>
  <c r="C495" i="17"/>
  <c r="F494" i="17"/>
  <c r="E494" i="17"/>
  <c r="D494" i="17"/>
  <c r="C494" i="17"/>
  <c r="F493" i="17"/>
  <c r="E493" i="17"/>
  <c r="D493" i="17"/>
  <c r="C493" i="17"/>
  <c r="F492" i="17"/>
  <c r="E492" i="17"/>
  <c r="D492" i="17"/>
  <c r="C492" i="17"/>
  <c r="F491" i="17"/>
  <c r="E491" i="17"/>
  <c r="D491" i="17"/>
  <c r="C491" i="17"/>
  <c r="F490" i="17"/>
  <c r="E490" i="17"/>
  <c r="D490" i="17"/>
  <c r="C490" i="17"/>
  <c r="F489" i="17"/>
  <c r="E489" i="17"/>
  <c r="D489" i="17"/>
  <c r="C489" i="17"/>
  <c r="F488" i="17"/>
  <c r="E488" i="17"/>
  <c r="D488" i="17"/>
  <c r="C488" i="17"/>
  <c r="F487" i="17"/>
  <c r="E487" i="17"/>
  <c r="D487" i="17"/>
  <c r="C487" i="17"/>
  <c r="F486" i="17"/>
  <c r="E486" i="17"/>
  <c r="D486" i="17"/>
  <c r="C486" i="17"/>
  <c r="F485" i="17"/>
  <c r="E485" i="17"/>
  <c r="D485" i="17"/>
  <c r="C485" i="17"/>
  <c r="F484" i="17"/>
  <c r="E484" i="17"/>
  <c r="D484" i="17"/>
  <c r="C484" i="17"/>
  <c r="F483" i="17"/>
  <c r="E483" i="17"/>
  <c r="D483" i="17"/>
  <c r="C483" i="17"/>
  <c r="F482" i="17"/>
  <c r="E482" i="17"/>
  <c r="D482" i="17"/>
  <c r="C482" i="17"/>
  <c r="F481" i="17"/>
  <c r="E481" i="17"/>
  <c r="D481" i="17"/>
  <c r="C481" i="17"/>
  <c r="F480" i="17"/>
  <c r="E480" i="17"/>
  <c r="D480" i="17"/>
  <c r="C480" i="17"/>
  <c r="F479" i="17"/>
  <c r="E479" i="17"/>
  <c r="D479" i="17"/>
  <c r="C479" i="17"/>
  <c r="F478" i="17"/>
  <c r="E478" i="17"/>
  <c r="D478" i="17"/>
  <c r="C478" i="17"/>
  <c r="F477" i="17"/>
  <c r="E477" i="17"/>
  <c r="D477" i="17"/>
  <c r="C477" i="17"/>
  <c r="F476" i="17"/>
  <c r="E476" i="17"/>
  <c r="D476" i="17"/>
  <c r="C476" i="17"/>
  <c r="F475" i="17"/>
  <c r="E475" i="17"/>
  <c r="D475" i="17"/>
  <c r="C475" i="17"/>
  <c r="F474" i="17"/>
  <c r="E474" i="17"/>
  <c r="D474" i="17"/>
  <c r="C474" i="17"/>
  <c r="F473" i="17"/>
  <c r="E473" i="17"/>
  <c r="D473" i="17"/>
  <c r="C473" i="17"/>
  <c r="F472" i="17"/>
  <c r="E472" i="17"/>
  <c r="D472" i="17"/>
  <c r="C472" i="17"/>
  <c r="F471" i="17"/>
  <c r="E471" i="17"/>
  <c r="D471" i="17"/>
  <c r="C471" i="17"/>
  <c r="F470" i="17"/>
  <c r="E470" i="17"/>
  <c r="D470" i="17"/>
  <c r="C470" i="17"/>
  <c r="F469" i="17"/>
  <c r="E469" i="17"/>
  <c r="D469" i="17"/>
  <c r="C469" i="17"/>
  <c r="F468" i="17"/>
  <c r="E468" i="17"/>
  <c r="D468" i="17"/>
  <c r="C468" i="17"/>
  <c r="F467" i="17"/>
  <c r="E467" i="17"/>
  <c r="D467" i="17"/>
  <c r="C467" i="17"/>
  <c r="F466" i="17"/>
  <c r="E466" i="17"/>
  <c r="D466" i="17"/>
  <c r="C466" i="17"/>
  <c r="F465" i="17"/>
  <c r="E465" i="17"/>
  <c r="D465" i="17"/>
  <c r="C465" i="17"/>
  <c r="F464" i="17"/>
  <c r="E464" i="17"/>
  <c r="D464" i="17"/>
  <c r="C464" i="17"/>
  <c r="F463" i="17"/>
  <c r="E463" i="17"/>
  <c r="D463" i="17"/>
  <c r="C463" i="17"/>
  <c r="F462" i="17"/>
  <c r="E462" i="17"/>
  <c r="D462" i="17"/>
  <c r="C462" i="17"/>
  <c r="F461" i="17"/>
  <c r="E461" i="17"/>
  <c r="D461" i="17"/>
  <c r="C461" i="17"/>
  <c r="F460" i="17"/>
  <c r="E460" i="17"/>
  <c r="D460" i="17"/>
  <c r="C460" i="17"/>
  <c r="F459" i="17"/>
  <c r="E459" i="17"/>
  <c r="D459" i="17"/>
  <c r="C459" i="17"/>
  <c r="F458" i="17"/>
  <c r="E458" i="17"/>
  <c r="D458" i="17"/>
  <c r="C458" i="17"/>
  <c r="F457" i="17"/>
  <c r="E457" i="17"/>
  <c r="D457" i="17"/>
  <c r="C457" i="17"/>
  <c r="F456" i="17"/>
  <c r="E456" i="17"/>
  <c r="D456" i="17"/>
  <c r="C456" i="17"/>
  <c r="F455" i="17"/>
  <c r="E455" i="17"/>
  <c r="D455" i="17"/>
  <c r="C455" i="17"/>
  <c r="F454" i="17"/>
  <c r="E454" i="17"/>
  <c r="D454" i="17"/>
  <c r="C454" i="17"/>
  <c r="F453" i="17"/>
  <c r="E453" i="17"/>
  <c r="D453" i="17"/>
  <c r="C453" i="17"/>
  <c r="F452" i="17"/>
  <c r="E452" i="17"/>
  <c r="D452" i="17"/>
  <c r="C452" i="17"/>
  <c r="F451" i="17"/>
  <c r="E451" i="17"/>
  <c r="D451" i="17"/>
  <c r="C451" i="17"/>
  <c r="F450" i="17"/>
  <c r="E450" i="17"/>
  <c r="D450" i="17"/>
  <c r="C450" i="17"/>
  <c r="F449" i="17"/>
  <c r="E449" i="17"/>
  <c r="D449" i="17"/>
  <c r="C449" i="17"/>
  <c r="F448" i="17"/>
  <c r="E448" i="17"/>
  <c r="D448" i="17"/>
  <c r="C448" i="17"/>
  <c r="F447" i="17"/>
  <c r="E447" i="17"/>
  <c r="D447" i="17"/>
  <c r="C447" i="17"/>
  <c r="F446" i="17"/>
  <c r="E446" i="17"/>
  <c r="D446" i="17"/>
  <c r="C446" i="17"/>
  <c r="F445" i="17"/>
  <c r="E445" i="17"/>
  <c r="D445" i="17"/>
  <c r="C445" i="17"/>
  <c r="F444" i="17"/>
  <c r="E444" i="17"/>
  <c r="D444" i="17"/>
  <c r="C444" i="17"/>
  <c r="F443" i="17"/>
  <c r="E443" i="17"/>
  <c r="D443" i="17"/>
  <c r="C443" i="17"/>
  <c r="F442" i="17"/>
  <c r="E442" i="17"/>
  <c r="D442" i="17"/>
  <c r="C442" i="17"/>
  <c r="F441" i="17"/>
  <c r="E441" i="17"/>
  <c r="D441" i="17"/>
  <c r="C441" i="17"/>
  <c r="F440" i="17"/>
  <c r="E440" i="17"/>
  <c r="D440" i="17"/>
  <c r="C440" i="17"/>
  <c r="F439" i="17"/>
  <c r="E439" i="17"/>
  <c r="D439" i="17"/>
  <c r="C439" i="17"/>
  <c r="F438" i="17"/>
  <c r="E438" i="17"/>
  <c r="D438" i="17"/>
  <c r="C438" i="17"/>
  <c r="F437" i="17"/>
  <c r="E437" i="17"/>
  <c r="D437" i="17"/>
  <c r="C437" i="17"/>
  <c r="F436" i="17"/>
  <c r="E436" i="17"/>
  <c r="D436" i="17"/>
  <c r="C436" i="17"/>
  <c r="F435" i="17"/>
  <c r="E435" i="17"/>
  <c r="D435" i="17"/>
  <c r="C435" i="17"/>
  <c r="F434" i="17"/>
  <c r="E434" i="17"/>
  <c r="D434" i="17"/>
  <c r="C434" i="17"/>
  <c r="F433" i="17"/>
  <c r="E433" i="17"/>
  <c r="D433" i="17"/>
  <c r="C433" i="17"/>
  <c r="F432" i="17"/>
  <c r="E432" i="17"/>
  <c r="D432" i="17"/>
  <c r="C432" i="17"/>
  <c r="F431" i="17"/>
  <c r="E431" i="17"/>
  <c r="D431" i="17"/>
  <c r="C431" i="17"/>
  <c r="F430" i="17"/>
  <c r="E430" i="17"/>
  <c r="D430" i="17"/>
  <c r="C430" i="17"/>
  <c r="F429" i="17"/>
  <c r="E429" i="17"/>
  <c r="D429" i="17"/>
  <c r="C429" i="17"/>
  <c r="F428" i="17"/>
  <c r="E428" i="17"/>
  <c r="D428" i="17"/>
  <c r="C428" i="17"/>
  <c r="F427" i="17"/>
  <c r="E427" i="17"/>
  <c r="D427" i="17"/>
  <c r="C427" i="17"/>
  <c r="F426" i="17"/>
  <c r="E426" i="17"/>
  <c r="D426" i="17"/>
  <c r="C426" i="17"/>
  <c r="F425" i="17"/>
  <c r="E425" i="17"/>
  <c r="D425" i="17"/>
  <c r="C425" i="17"/>
  <c r="F424" i="17"/>
  <c r="E424" i="17"/>
  <c r="D424" i="17"/>
  <c r="C424" i="17"/>
  <c r="F423" i="17"/>
  <c r="E423" i="17"/>
  <c r="D423" i="17"/>
  <c r="C423" i="17"/>
  <c r="F422" i="17"/>
  <c r="E422" i="17"/>
  <c r="D422" i="17"/>
  <c r="C422" i="17"/>
  <c r="F421" i="17"/>
  <c r="E421" i="17"/>
  <c r="D421" i="17"/>
  <c r="C421" i="17"/>
  <c r="F420" i="17"/>
  <c r="E420" i="17"/>
  <c r="D420" i="17"/>
  <c r="C420" i="17"/>
  <c r="F419" i="17"/>
  <c r="E419" i="17"/>
  <c r="D419" i="17"/>
  <c r="C419" i="17"/>
  <c r="F418" i="17"/>
  <c r="E418" i="17"/>
  <c r="D418" i="17"/>
  <c r="C418" i="17"/>
  <c r="F417" i="17"/>
  <c r="E417" i="17"/>
  <c r="D417" i="17"/>
  <c r="C417" i="17"/>
  <c r="F416" i="17"/>
  <c r="E416" i="17"/>
  <c r="D416" i="17"/>
  <c r="C416" i="17"/>
  <c r="F415" i="17"/>
  <c r="E415" i="17"/>
  <c r="D415" i="17"/>
  <c r="C415" i="17"/>
  <c r="F414" i="17"/>
  <c r="E414" i="17"/>
  <c r="D414" i="17"/>
  <c r="C414" i="17"/>
  <c r="F413" i="17"/>
  <c r="E413" i="17"/>
  <c r="D413" i="17"/>
  <c r="C413" i="17"/>
  <c r="D37" i="32" s="1"/>
  <c r="F412" i="17"/>
  <c r="E412" i="17"/>
  <c r="D412" i="17"/>
  <c r="C412" i="17"/>
  <c r="E53" i="33" s="1"/>
  <c r="F411" i="17"/>
  <c r="E411" i="17"/>
  <c r="D411" i="17"/>
  <c r="C411" i="17"/>
  <c r="E51" i="33" s="1"/>
  <c r="F410" i="17"/>
  <c r="E410" i="17"/>
  <c r="D410" i="17"/>
  <c r="C410" i="17"/>
  <c r="F409" i="17"/>
  <c r="E409" i="17"/>
  <c r="D409" i="17"/>
  <c r="C409" i="17"/>
  <c r="F5" i="12" s="1"/>
  <c r="F408" i="17"/>
  <c r="E408" i="17"/>
  <c r="D408" i="17"/>
  <c r="C408" i="17"/>
  <c r="E5" i="12" s="1"/>
  <c r="G5" i="12" s="1"/>
  <c r="F407" i="17"/>
  <c r="E407" i="17"/>
  <c r="D407" i="17"/>
  <c r="C407" i="17"/>
  <c r="F406" i="17"/>
  <c r="E406" i="17"/>
  <c r="D406" i="17"/>
  <c r="C406" i="17"/>
  <c r="B5" i="12" s="1"/>
  <c r="F405" i="17"/>
  <c r="E405" i="17"/>
  <c r="D405" i="17"/>
  <c r="C405" i="17"/>
  <c r="C5" i="12" s="1"/>
  <c r="F404" i="17"/>
  <c r="E404" i="17"/>
  <c r="D404" i="17"/>
  <c r="C404" i="17"/>
  <c r="F403" i="17"/>
  <c r="E403" i="17"/>
  <c r="D403" i="17"/>
  <c r="C403" i="17"/>
  <c r="F402" i="17"/>
  <c r="E402" i="17"/>
  <c r="D402" i="17"/>
  <c r="C402" i="17"/>
  <c r="F401" i="17"/>
  <c r="E401" i="17"/>
  <c r="D401" i="17"/>
  <c r="C401" i="17"/>
  <c r="E8" i="12" s="1"/>
  <c r="F400" i="17"/>
  <c r="E400" i="17"/>
  <c r="D400" i="17"/>
  <c r="C400" i="17"/>
  <c r="F8" i="12" s="1"/>
  <c r="F9" i="12" s="1"/>
  <c r="F399" i="17"/>
  <c r="E399" i="17"/>
  <c r="D399" i="17"/>
  <c r="C399" i="17"/>
  <c r="D61" i="32" s="1"/>
  <c r="F398" i="17"/>
  <c r="E398" i="17"/>
  <c r="D398" i="17"/>
  <c r="C398" i="17"/>
  <c r="F397" i="17"/>
  <c r="E397" i="17"/>
  <c r="D397" i="17"/>
  <c r="C397" i="17"/>
  <c r="F396" i="17"/>
  <c r="E396" i="17"/>
  <c r="D396" i="17"/>
  <c r="C396" i="17"/>
  <c r="B8" i="12" s="1"/>
  <c r="F395" i="17"/>
  <c r="E395" i="17"/>
  <c r="D395" i="17"/>
  <c r="C395" i="17"/>
  <c r="F394" i="17"/>
  <c r="E394" i="17"/>
  <c r="D394" i="17"/>
  <c r="C394" i="17"/>
  <c r="F393" i="17"/>
  <c r="E393" i="17"/>
  <c r="D393" i="17"/>
  <c r="C393" i="17"/>
  <c r="F392" i="17"/>
  <c r="E392" i="17"/>
  <c r="D392" i="17"/>
  <c r="C392" i="17"/>
  <c r="F391" i="17"/>
  <c r="E391" i="17"/>
  <c r="D391" i="17"/>
  <c r="C391" i="17"/>
  <c r="F390" i="17"/>
  <c r="E390" i="17"/>
  <c r="D390" i="17"/>
  <c r="C390" i="17"/>
  <c r="F389" i="17"/>
  <c r="E389" i="17"/>
  <c r="D389" i="17"/>
  <c r="C389" i="17"/>
  <c r="F388" i="17"/>
  <c r="E388" i="17"/>
  <c r="D388" i="17"/>
  <c r="C388" i="17"/>
  <c r="F387" i="17"/>
  <c r="E387" i="17"/>
  <c r="D387" i="17"/>
  <c r="C387" i="17"/>
  <c r="F386" i="17"/>
  <c r="E386" i="17"/>
  <c r="D386" i="17"/>
  <c r="C386" i="17"/>
  <c r="F385" i="17"/>
  <c r="E385" i="17"/>
  <c r="D385" i="17"/>
  <c r="C385" i="17"/>
  <c r="F384" i="17"/>
  <c r="E384" i="17"/>
  <c r="D384" i="17"/>
  <c r="C384" i="17"/>
  <c r="F383" i="17"/>
  <c r="E383" i="17"/>
  <c r="D383" i="17"/>
  <c r="C383" i="17"/>
  <c r="F382" i="17"/>
  <c r="E382" i="17"/>
  <c r="D382" i="17"/>
  <c r="C382" i="17"/>
  <c r="F381" i="17"/>
  <c r="E381" i="17"/>
  <c r="D381" i="17"/>
  <c r="C381" i="17"/>
  <c r="F380" i="17"/>
  <c r="E380" i="17"/>
  <c r="D380" i="17"/>
  <c r="C380" i="17"/>
  <c r="F379" i="17"/>
  <c r="E379" i="17"/>
  <c r="D379" i="17"/>
  <c r="C379" i="17"/>
  <c r="F378" i="17"/>
  <c r="E378" i="17"/>
  <c r="D378" i="17"/>
  <c r="C378" i="17"/>
  <c r="F377" i="17"/>
  <c r="E377" i="17"/>
  <c r="D377" i="17"/>
  <c r="C377" i="17"/>
  <c r="E40" i="33" s="1"/>
  <c r="F376" i="17"/>
  <c r="E376" i="17"/>
  <c r="D376" i="17"/>
  <c r="C376" i="17"/>
  <c r="F375" i="17"/>
  <c r="E375" i="17"/>
  <c r="D375" i="17"/>
  <c r="C375" i="17"/>
  <c r="F374" i="17"/>
  <c r="E374" i="17"/>
  <c r="D374" i="17"/>
  <c r="C374" i="17"/>
  <c r="F373" i="17"/>
  <c r="E373" i="17"/>
  <c r="D373" i="17"/>
  <c r="C373" i="17"/>
  <c r="F372" i="17"/>
  <c r="E372" i="17"/>
  <c r="D372" i="17"/>
  <c r="C372" i="17"/>
  <c r="F371" i="17"/>
  <c r="E371" i="17"/>
  <c r="D371" i="17"/>
  <c r="C371" i="17"/>
  <c r="F370" i="17"/>
  <c r="E370" i="17"/>
  <c r="D370" i="17"/>
  <c r="C370" i="17"/>
  <c r="F369" i="17"/>
  <c r="E369" i="17"/>
  <c r="D369" i="17"/>
  <c r="C369" i="17"/>
  <c r="F368" i="17"/>
  <c r="E368" i="17"/>
  <c r="D368" i="17"/>
  <c r="C368" i="17"/>
  <c r="F367" i="17"/>
  <c r="E367" i="17"/>
  <c r="D367" i="17"/>
  <c r="C367" i="17"/>
  <c r="F366" i="17"/>
  <c r="E366" i="17"/>
  <c r="D366" i="17"/>
  <c r="C366" i="17"/>
  <c r="F365" i="17"/>
  <c r="E365" i="17"/>
  <c r="D365" i="17"/>
  <c r="C365" i="17"/>
  <c r="F364" i="17"/>
  <c r="E364" i="17"/>
  <c r="D364" i="17"/>
  <c r="C364" i="17"/>
  <c r="F363" i="17"/>
  <c r="E363" i="17"/>
  <c r="D363" i="17"/>
  <c r="C363" i="17"/>
  <c r="F362" i="17"/>
  <c r="E362" i="17"/>
  <c r="D362" i="17"/>
  <c r="C362" i="17"/>
  <c r="F361" i="17"/>
  <c r="E361" i="17"/>
  <c r="D361" i="17"/>
  <c r="C361" i="17"/>
  <c r="F360" i="17"/>
  <c r="E360" i="17"/>
  <c r="D360" i="17"/>
  <c r="C360" i="17"/>
  <c r="F359" i="17"/>
  <c r="E359" i="17"/>
  <c r="D359" i="17"/>
  <c r="C359" i="17"/>
  <c r="F358" i="17"/>
  <c r="E358" i="17"/>
  <c r="D358" i="17"/>
  <c r="C358" i="17"/>
  <c r="F357" i="17"/>
  <c r="E357" i="17"/>
  <c r="D357" i="17"/>
  <c r="C357" i="17"/>
  <c r="F356" i="17"/>
  <c r="E356" i="17"/>
  <c r="D356" i="17"/>
  <c r="C356" i="17"/>
  <c r="F355" i="17"/>
  <c r="E355" i="17"/>
  <c r="D355" i="17"/>
  <c r="C355" i="17"/>
  <c r="F354" i="17"/>
  <c r="E354" i="17"/>
  <c r="D354" i="17"/>
  <c r="C354" i="17"/>
  <c r="F353" i="17"/>
  <c r="E353" i="17"/>
  <c r="D353" i="17"/>
  <c r="C353" i="17"/>
  <c r="F352" i="17"/>
  <c r="E352" i="17"/>
  <c r="D352" i="17"/>
  <c r="C352" i="17"/>
  <c r="F351" i="17"/>
  <c r="E351" i="17"/>
  <c r="D351" i="17"/>
  <c r="C351" i="17"/>
  <c r="F350" i="17"/>
  <c r="E350" i="17"/>
  <c r="D350" i="17"/>
  <c r="C350" i="17"/>
  <c r="F349" i="17"/>
  <c r="E349" i="17"/>
  <c r="D349" i="17"/>
  <c r="C349" i="17"/>
  <c r="F348" i="17"/>
  <c r="E348" i="17"/>
  <c r="D348" i="17"/>
  <c r="C348" i="17"/>
  <c r="F347" i="17"/>
  <c r="E347" i="17"/>
  <c r="D347" i="17"/>
  <c r="C347" i="17"/>
  <c r="F346" i="17"/>
  <c r="E346" i="17"/>
  <c r="D346" i="17"/>
  <c r="C346" i="17"/>
  <c r="F345" i="17"/>
  <c r="E345" i="17"/>
  <c r="D345" i="17"/>
  <c r="C345" i="17"/>
  <c r="F344" i="17"/>
  <c r="E344" i="17"/>
  <c r="D344" i="17"/>
  <c r="C344" i="17"/>
  <c r="F343" i="17"/>
  <c r="E343" i="17"/>
  <c r="D343" i="17"/>
  <c r="C343" i="17"/>
  <c r="F342" i="17"/>
  <c r="E342" i="17"/>
  <c r="D342" i="17"/>
  <c r="C342" i="17"/>
  <c r="F341" i="17"/>
  <c r="E341" i="17"/>
  <c r="D341" i="17"/>
  <c r="C341" i="17"/>
  <c r="F340" i="17"/>
  <c r="E340" i="17"/>
  <c r="D340" i="17"/>
  <c r="C340" i="17"/>
  <c r="F339" i="17"/>
  <c r="E339" i="17"/>
  <c r="D339" i="17"/>
  <c r="C339" i="17"/>
  <c r="F338" i="17"/>
  <c r="E338" i="17"/>
  <c r="D338" i="17"/>
  <c r="C338" i="17"/>
  <c r="F337" i="17"/>
  <c r="E337" i="17"/>
  <c r="D337" i="17"/>
  <c r="C337" i="17"/>
  <c r="F336" i="17"/>
  <c r="E336" i="17"/>
  <c r="D336" i="17"/>
  <c r="C336" i="17"/>
  <c r="F335" i="17"/>
  <c r="E335" i="17"/>
  <c r="D335" i="17"/>
  <c r="C335" i="17"/>
  <c r="F334" i="17"/>
  <c r="E334" i="17"/>
  <c r="D334" i="17"/>
  <c r="C334" i="17"/>
  <c r="F333" i="17"/>
  <c r="E333" i="17"/>
  <c r="D333" i="17"/>
  <c r="C333" i="17"/>
  <c r="F332" i="17"/>
  <c r="E332" i="17"/>
  <c r="D332" i="17"/>
  <c r="C332" i="17"/>
  <c r="F331" i="17"/>
  <c r="E331" i="17"/>
  <c r="D331" i="17"/>
  <c r="C331" i="17"/>
  <c r="F330" i="17"/>
  <c r="E330" i="17"/>
  <c r="D330" i="17"/>
  <c r="C330" i="17"/>
  <c r="F329" i="17"/>
  <c r="E329" i="17"/>
  <c r="D329" i="17"/>
  <c r="C329" i="17"/>
  <c r="F328" i="17"/>
  <c r="E328" i="17"/>
  <c r="D328" i="17"/>
  <c r="C328" i="17"/>
  <c r="F327" i="17"/>
  <c r="E327" i="17"/>
  <c r="D327" i="17"/>
  <c r="C327" i="17"/>
  <c r="F326" i="17"/>
  <c r="E326" i="17"/>
  <c r="D326" i="17"/>
  <c r="C326" i="17"/>
  <c r="F325" i="17"/>
  <c r="E325" i="17"/>
  <c r="D325" i="17"/>
  <c r="C325" i="17"/>
  <c r="F324" i="17"/>
  <c r="E324" i="17"/>
  <c r="D324" i="17"/>
  <c r="C324" i="17"/>
  <c r="F323" i="17"/>
  <c r="E323" i="17"/>
  <c r="D323" i="17"/>
  <c r="C323" i="17"/>
  <c r="F322" i="17"/>
  <c r="E322" i="17"/>
  <c r="D322" i="17"/>
  <c r="C322" i="17"/>
  <c r="F321" i="17"/>
  <c r="E321" i="17"/>
  <c r="D321" i="17"/>
  <c r="C321" i="17"/>
  <c r="F320" i="17"/>
  <c r="E320" i="17"/>
  <c r="D320" i="17"/>
  <c r="C320" i="17"/>
  <c r="F319" i="17"/>
  <c r="E319" i="17"/>
  <c r="D319" i="17"/>
  <c r="C319" i="17"/>
  <c r="F318" i="17"/>
  <c r="E318" i="17"/>
  <c r="D318" i="17"/>
  <c r="C318" i="17"/>
  <c r="F317" i="17"/>
  <c r="E317" i="17"/>
  <c r="D317" i="17"/>
  <c r="C317" i="17"/>
  <c r="F316" i="17"/>
  <c r="E316" i="17"/>
  <c r="D316" i="17"/>
  <c r="C316" i="17"/>
  <c r="F315" i="17"/>
  <c r="E315" i="17"/>
  <c r="D315" i="17"/>
  <c r="C315" i="17"/>
  <c r="F314" i="17"/>
  <c r="E314" i="17"/>
  <c r="D314" i="17"/>
  <c r="C314" i="17"/>
  <c r="F313" i="17"/>
  <c r="E313" i="17"/>
  <c r="D313" i="17"/>
  <c r="C313" i="17"/>
  <c r="F312" i="17"/>
  <c r="E312" i="17"/>
  <c r="D312" i="17"/>
  <c r="C312" i="17"/>
  <c r="F311" i="17"/>
  <c r="E311" i="17"/>
  <c r="D311" i="17"/>
  <c r="C311" i="17"/>
  <c r="F310" i="17"/>
  <c r="E310" i="17"/>
  <c r="D310" i="17"/>
  <c r="C310" i="17"/>
  <c r="F309" i="17"/>
  <c r="E309" i="17"/>
  <c r="D309" i="17"/>
  <c r="C309" i="17"/>
  <c r="F308" i="17"/>
  <c r="E308" i="17"/>
  <c r="D308" i="17"/>
  <c r="C308" i="17"/>
  <c r="F307" i="17"/>
  <c r="E307" i="17"/>
  <c r="D307" i="17"/>
  <c r="C307" i="17"/>
  <c r="F306" i="17"/>
  <c r="E306" i="17"/>
  <c r="D306" i="17"/>
  <c r="C306" i="17"/>
  <c r="F305" i="17"/>
  <c r="E305" i="17"/>
  <c r="D305" i="17"/>
  <c r="C305" i="17"/>
  <c r="F304" i="17"/>
  <c r="E304" i="17"/>
  <c r="D304" i="17"/>
  <c r="C304" i="17"/>
  <c r="F303" i="17"/>
  <c r="E303" i="17"/>
  <c r="D303" i="17"/>
  <c r="C303" i="17"/>
  <c r="F302" i="17"/>
  <c r="E302" i="17"/>
  <c r="D302" i="17"/>
  <c r="C302" i="17"/>
  <c r="F301" i="17"/>
  <c r="E301" i="17"/>
  <c r="D301" i="17"/>
  <c r="C301" i="17"/>
  <c r="F300" i="17"/>
  <c r="E300" i="17"/>
  <c r="D300" i="17"/>
  <c r="C300" i="17"/>
  <c r="F299" i="17"/>
  <c r="E299" i="17"/>
  <c r="D299" i="17"/>
  <c r="C299" i="17"/>
  <c r="F298" i="17"/>
  <c r="E298" i="17"/>
  <c r="D298" i="17"/>
  <c r="C298" i="17"/>
  <c r="F297" i="17"/>
  <c r="E297" i="17"/>
  <c r="D297" i="17"/>
  <c r="C297" i="17"/>
  <c r="F296" i="17"/>
  <c r="E296" i="17"/>
  <c r="D296" i="17"/>
  <c r="C296" i="17"/>
  <c r="F295" i="17"/>
  <c r="E295" i="17"/>
  <c r="D295" i="17"/>
  <c r="C295" i="17"/>
  <c r="F294" i="17"/>
  <c r="E294" i="17"/>
  <c r="D294" i="17"/>
  <c r="C294" i="17"/>
  <c r="F293" i="17"/>
  <c r="E293" i="17"/>
  <c r="D293" i="17"/>
  <c r="C293" i="17"/>
  <c r="F292" i="17"/>
  <c r="E292" i="17"/>
  <c r="D292" i="17"/>
  <c r="C292" i="17"/>
  <c r="F291" i="17"/>
  <c r="E291" i="17"/>
  <c r="D291" i="17"/>
  <c r="C291" i="17"/>
  <c r="F290" i="17"/>
  <c r="E290" i="17"/>
  <c r="D290" i="17"/>
  <c r="C290" i="17"/>
  <c r="F289" i="17"/>
  <c r="E289" i="17"/>
  <c r="D289" i="17"/>
  <c r="C289" i="17"/>
  <c r="F288" i="17"/>
  <c r="E288" i="17"/>
  <c r="D288" i="17"/>
  <c r="C288" i="17"/>
  <c r="F287" i="17"/>
  <c r="E287" i="17"/>
  <c r="D287" i="17"/>
  <c r="C287" i="17"/>
  <c r="F286" i="17"/>
  <c r="E286" i="17"/>
  <c r="D286" i="17"/>
  <c r="C286" i="17"/>
  <c r="F285" i="17"/>
  <c r="E285" i="17"/>
  <c r="D285" i="17"/>
  <c r="C285" i="17"/>
  <c r="F284" i="17"/>
  <c r="E284" i="17"/>
  <c r="D284" i="17"/>
  <c r="C284" i="17"/>
  <c r="F283" i="17"/>
  <c r="E283" i="17"/>
  <c r="D283" i="17"/>
  <c r="C283" i="17"/>
  <c r="F282" i="17"/>
  <c r="E282" i="17"/>
  <c r="D282" i="17"/>
  <c r="C282" i="17"/>
  <c r="F281" i="17"/>
  <c r="E281" i="17"/>
  <c r="D281" i="17"/>
  <c r="C281" i="17"/>
  <c r="F280" i="17"/>
  <c r="E280" i="17"/>
  <c r="D280" i="17"/>
  <c r="C280" i="17"/>
  <c r="F279" i="17"/>
  <c r="E279" i="17"/>
  <c r="D279" i="17"/>
  <c r="C279" i="17"/>
  <c r="F278" i="17"/>
  <c r="E278" i="17"/>
  <c r="D278" i="17"/>
  <c r="C278" i="17"/>
  <c r="F277" i="17"/>
  <c r="E277" i="17"/>
  <c r="D277" i="17"/>
  <c r="C277" i="17"/>
  <c r="E38" i="33" s="1"/>
  <c r="F276" i="17"/>
  <c r="E276" i="17"/>
  <c r="D276" i="17"/>
  <c r="C276" i="17"/>
  <c r="F275" i="17"/>
  <c r="E275" i="17"/>
  <c r="D275" i="17"/>
  <c r="C275" i="17"/>
  <c r="F274" i="17"/>
  <c r="E274" i="17"/>
  <c r="D274" i="17"/>
  <c r="C274" i="17"/>
  <c r="F273" i="17"/>
  <c r="E273" i="17"/>
  <c r="D273" i="17"/>
  <c r="C273" i="17"/>
  <c r="F272" i="17"/>
  <c r="E272" i="17"/>
  <c r="D272" i="17"/>
  <c r="C272" i="17"/>
  <c r="F271" i="17"/>
  <c r="E271" i="17"/>
  <c r="D271" i="17"/>
  <c r="C271" i="17"/>
  <c r="F270" i="17"/>
  <c r="E270" i="17"/>
  <c r="D270" i="17"/>
  <c r="C270" i="17"/>
  <c r="E36" i="33" s="1"/>
  <c r="F269" i="17"/>
  <c r="E269" i="17"/>
  <c r="D269" i="17"/>
  <c r="C269" i="17"/>
  <c r="F268" i="17"/>
  <c r="E268" i="17"/>
  <c r="D268" i="17"/>
  <c r="C268" i="17"/>
  <c r="F267" i="17"/>
  <c r="E267" i="17"/>
  <c r="D267" i="17"/>
  <c r="C267" i="17"/>
  <c r="F266" i="17"/>
  <c r="E266" i="17"/>
  <c r="D266" i="17"/>
  <c r="C266" i="17"/>
  <c r="F265" i="17"/>
  <c r="E265" i="17"/>
  <c r="D265" i="17"/>
  <c r="C265" i="17"/>
  <c r="F264" i="17"/>
  <c r="E264" i="17"/>
  <c r="D264" i="17"/>
  <c r="C264" i="17"/>
  <c r="F263" i="17"/>
  <c r="E263" i="17"/>
  <c r="D263" i="17"/>
  <c r="C263" i="17"/>
  <c r="F262" i="17"/>
  <c r="E262" i="17"/>
  <c r="D262" i="17"/>
  <c r="C262" i="17"/>
  <c r="F261" i="17"/>
  <c r="E261" i="17"/>
  <c r="D261" i="17"/>
  <c r="C261" i="17"/>
  <c r="F260" i="17"/>
  <c r="E260" i="17"/>
  <c r="D260" i="17"/>
  <c r="C260" i="17"/>
  <c r="F259" i="17"/>
  <c r="E259" i="17"/>
  <c r="D259" i="17"/>
  <c r="C259" i="17"/>
  <c r="F258" i="17"/>
  <c r="E258" i="17"/>
  <c r="D258" i="17"/>
  <c r="C258" i="17"/>
  <c r="F257" i="17"/>
  <c r="E257" i="17"/>
  <c r="D257" i="17"/>
  <c r="C257" i="17"/>
  <c r="F256" i="17"/>
  <c r="E256" i="17"/>
  <c r="D256" i="17"/>
  <c r="C256" i="17"/>
  <c r="F255" i="17"/>
  <c r="E255" i="17"/>
  <c r="D255" i="17"/>
  <c r="C255" i="17"/>
  <c r="F254" i="17"/>
  <c r="E254" i="17"/>
  <c r="D254" i="17"/>
  <c r="C254" i="17"/>
  <c r="F253" i="17"/>
  <c r="E253" i="17"/>
  <c r="D253" i="17"/>
  <c r="C253" i="17"/>
  <c r="F252" i="17"/>
  <c r="E252" i="17"/>
  <c r="D252" i="17"/>
  <c r="C252" i="17"/>
  <c r="F251" i="17"/>
  <c r="E251" i="17"/>
  <c r="D251" i="17"/>
  <c r="C251" i="17"/>
  <c r="F250" i="17"/>
  <c r="E250" i="17"/>
  <c r="D250" i="17"/>
  <c r="C250" i="17"/>
  <c r="F249" i="17"/>
  <c r="E249" i="17"/>
  <c r="D249" i="17"/>
  <c r="C249" i="17"/>
  <c r="F248" i="17"/>
  <c r="E248" i="17"/>
  <c r="D248" i="17"/>
  <c r="C248" i="17"/>
  <c r="F247" i="17"/>
  <c r="E247" i="17"/>
  <c r="D247" i="17"/>
  <c r="C247" i="17"/>
  <c r="F246" i="17"/>
  <c r="E246" i="17"/>
  <c r="D246" i="17"/>
  <c r="C246" i="17"/>
  <c r="F245" i="17"/>
  <c r="E245" i="17"/>
  <c r="D245" i="17"/>
  <c r="C245" i="17"/>
  <c r="F244" i="17"/>
  <c r="E244" i="17"/>
  <c r="D244" i="17"/>
  <c r="C244" i="17"/>
  <c r="F243" i="17"/>
  <c r="E243" i="17"/>
  <c r="D243" i="17"/>
  <c r="C243" i="17"/>
  <c r="F242" i="17"/>
  <c r="E242" i="17"/>
  <c r="D242" i="17"/>
  <c r="C242" i="17"/>
  <c r="F241" i="17"/>
  <c r="E241" i="17"/>
  <c r="D241" i="17"/>
  <c r="C241" i="17"/>
  <c r="F240" i="17"/>
  <c r="E240" i="17"/>
  <c r="D240" i="17"/>
  <c r="C240" i="17"/>
  <c r="F239" i="17"/>
  <c r="E239" i="17"/>
  <c r="D239" i="17"/>
  <c r="C239" i="17"/>
  <c r="F238" i="17"/>
  <c r="E238" i="17"/>
  <c r="D238" i="17"/>
  <c r="C238" i="17"/>
  <c r="F237" i="17"/>
  <c r="E237" i="17"/>
  <c r="D237" i="17"/>
  <c r="C237" i="17"/>
  <c r="F236" i="17"/>
  <c r="E236" i="17"/>
  <c r="D236" i="17"/>
  <c r="C236" i="17"/>
  <c r="F235" i="17"/>
  <c r="E235" i="17"/>
  <c r="D235" i="17"/>
  <c r="C235" i="17"/>
  <c r="F234" i="17"/>
  <c r="E234" i="17"/>
  <c r="D234" i="17"/>
  <c r="C234" i="17"/>
  <c r="F233" i="17"/>
  <c r="E233" i="17"/>
  <c r="D233" i="17"/>
  <c r="C233" i="17"/>
  <c r="F232" i="17"/>
  <c r="E232" i="17"/>
  <c r="D232" i="17"/>
  <c r="C232" i="17"/>
  <c r="F231" i="17"/>
  <c r="E231" i="17"/>
  <c r="D231" i="17"/>
  <c r="C231" i="17"/>
  <c r="F230" i="17"/>
  <c r="E230" i="17"/>
  <c r="D230" i="17"/>
  <c r="C230" i="17"/>
  <c r="F229" i="17"/>
  <c r="E229" i="17"/>
  <c r="D229" i="17"/>
  <c r="C229" i="17"/>
  <c r="F228" i="17"/>
  <c r="E228" i="17"/>
  <c r="D228" i="17"/>
  <c r="C228" i="17"/>
  <c r="F227" i="17"/>
  <c r="E227" i="17"/>
  <c r="D227" i="17"/>
  <c r="C227" i="17"/>
  <c r="F226" i="17"/>
  <c r="E226" i="17"/>
  <c r="D226" i="17"/>
  <c r="C226" i="17"/>
  <c r="F225" i="17"/>
  <c r="E225" i="17"/>
  <c r="D225" i="17"/>
  <c r="C225" i="17"/>
  <c r="F224" i="17"/>
  <c r="E224" i="17"/>
  <c r="D224" i="17"/>
  <c r="C224" i="17"/>
  <c r="F223" i="17"/>
  <c r="E223" i="17"/>
  <c r="D223" i="17"/>
  <c r="C223" i="17"/>
  <c r="F222" i="17"/>
  <c r="E222" i="17"/>
  <c r="D222" i="17"/>
  <c r="C222" i="17"/>
  <c r="F221" i="17"/>
  <c r="E221" i="17"/>
  <c r="D221" i="17"/>
  <c r="C221" i="17"/>
  <c r="F220" i="17"/>
  <c r="E220" i="17"/>
  <c r="D220" i="17"/>
  <c r="C220" i="17"/>
  <c r="F219" i="17"/>
  <c r="E219" i="17"/>
  <c r="D219" i="17"/>
  <c r="C219" i="17"/>
  <c r="F218" i="17"/>
  <c r="E218" i="17"/>
  <c r="D218" i="17"/>
  <c r="C218" i="17"/>
  <c r="F217" i="17"/>
  <c r="E217" i="17"/>
  <c r="D217" i="17"/>
  <c r="C217" i="17"/>
  <c r="F216" i="17"/>
  <c r="E216" i="17"/>
  <c r="D216" i="17"/>
  <c r="C216" i="17"/>
  <c r="F215" i="17"/>
  <c r="E215" i="17"/>
  <c r="D215" i="17"/>
  <c r="C215" i="17"/>
  <c r="F214" i="17"/>
  <c r="E214" i="17"/>
  <c r="D214" i="17"/>
  <c r="C214" i="17"/>
  <c r="F213" i="17"/>
  <c r="E213" i="17"/>
  <c r="D213" i="17"/>
  <c r="C213" i="17"/>
  <c r="F212" i="17"/>
  <c r="E212" i="17"/>
  <c r="D212" i="17"/>
  <c r="C212" i="17"/>
  <c r="B5" i="36" s="1"/>
  <c r="F211" i="17"/>
  <c r="E211" i="17"/>
  <c r="D211" i="17"/>
  <c r="C211" i="17"/>
  <c r="F210" i="17"/>
  <c r="E210" i="17"/>
  <c r="D210" i="17"/>
  <c r="C210" i="17"/>
  <c r="F209" i="17"/>
  <c r="E209" i="17"/>
  <c r="D209" i="17"/>
  <c r="C209" i="17"/>
  <c r="F208" i="17"/>
  <c r="E208" i="17"/>
  <c r="D208" i="17"/>
  <c r="C208" i="17"/>
  <c r="F207" i="17"/>
  <c r="E207" i="17"/>
  <c r="D207" i="17"/>
  <c r="C207" i="17"/>
  <c r="E29" i="33" s="1"/>
  <c r="F206" i="17"/>
  <c r="E206" i="17"/>
  <c r="D206" i="17"/>
  <c r="C206" i="17"/>
  <c r="F205" i="17"/>
  <c r="E205" i="17"/>
  <c r="D205" i="17"/>
  <c r="C205" i="17"/>
  <c r="F204" i="17"/>
  <c r="E204" i="17"/>
  <c r="D204" i="17"/>
  <c r="C204" i="17"/>
  <c r="F203" i="17"/>
  <c r="E203" i="17"/>
  <c r="D203" i="17"/>
  <c r="C203" i="17"/>
  <c r="F202" i="17"/>
  <c r="E202" i="17"/>
  <c r="D202" i="17"/>
  <c r="C202" i="17"/>
  <c r="F201" i="17"/>
  <c r="E201" i="17"/>
  <c r="D201" i="17"/>
  <c r="C201" i="17"/>
  <c r="F200" i="17"/>
  <c r="E200" i="17"/>
  <c r="D200" i="17"/>
  <c r="C200" i="17"/>
  <c r="F199" i="17"/>
  <c r="E199" i="17"/>
  <c r="D199" i="17"/>
  <c r="C199" i="17"/>
  <c r="F198" i="17"/>
  <c r="E198" i="17"/>
  <c r="D198" i="17"/>
  <c r="C198" i="17"/>
  <c r="F197" i="17"/>
  <c r="E197" i="17"/>
  <c r="D197" i="17"/>
  <c r="C197" i="17"/>
  <c r="F196" i="17"/>
  <c r="E196" i="17"/>
  <c r="D196" i="17"/>
  <c r="C196" i="17"/>
  <c r="F195" i="17"/>
  <c r="E195" i="17"/>
  <c r="D195" i="17"/>
  <c r="C195" i="17"/>
  <c r="F194" i="17"/>
  <c r="E194" i="17"/>
  <c r="D194" i="17"/>
  <c r="C194" i="17"/>
  <c r="F193" i="17"/>
  <c r="E193" i="17"/>
  <c r="D193" i="17"/>
  <c r="C193" i="17"/>
  <c r="F192" i="17"/>
  <c r="E192" i="17"/>
  <c r="D192" i="17"/>
  <c r="C192" i="17"/>
  <c r="F191" i="17"/>
  <c r="E191" i="17"/>
  <c r="D191" i="17"/>
  <c r="C191" i="17"/>
  <c r="B4" i="12" s="1"/>
  <c r="F190" i="17"/>
  <c r="E190" i="17"/>
  <c r="D190" i="17"/>
  <c r="C190" i="17"/>
  <c r="F189" i="17"/>
  <c r="E189" i="17"/>
  <c r="D189" i="17"/>
  <c r="C189" i="17"/>
  <c r="F188" i="17"/>
  <c r="E188" i="17"/>
  <c r="D188" i="17"/>
  <c r="C188" i="17"/>
  <c r="D56" i="32" s="1"/>
  <c r="F187" i="17"/>
  <c r="E187" i="17"/>
  <c r="D187" i="17"/>
  <c r="C187" i="17"/>
  <c r="F186" i="17"/>
  <c r="E186" i="17"/>
  <c r="D186" i="17"/>
  <c r="C186" i="17"/>
  <c r="F4" i="12" s="1"/>
  <c r="F185" i="17"/>
  <c r="E185" i="17"/>
  <c r="D185" i="17"/>
  <c r="C185" i="17"/>
  <c r="F184" i="17"/>
  <c r="E184" i="17"/>
  <c r="D184" i="17"/>
  <c r="C184" i="17"/>
  <c r="F183" i="17"/>
  <c r="E183" i="17"/>
  <c r="D183" i="17"/>
  <c r="C183" i="17"/>
  <c r="E12" i="34" s="1"/>
  <c r="F182" i="17"/>
  <c r="E182" i="17"/>
  <c r="D182" i="17"/>
  <c r="C182" i="17"/>
  <c r="F181" i="17"/>
  <c r="E181" i="17"/>
  <c r="D181" i="17"/>
  <c r="C181" i="17"/>
  <c r="F180" i="17"/>
  <c r="E180" i="17"/>
  <c r="D180" i="17"/>
  <c r="C180" i="17"/>
  <c r="D51" i="32" s="1"/>
  <c r="F179" i="17"/>
  <c r="E179" i="17"/>
  <c r="D179" i="17"/>
  <c r="C179" i="17"/>
  <c r="E13" i="34" s="1"/>
  <c r="F178" i="17"/>
  <c r="E178" i="17"/>
  <c r="D178" i="17"/>
  <c r="C178" i="17"/>
  <c r="F177" i="17"/>
  <c r="E177" i="17"/>
  <c r="D177" i="17"/>
  <c r="C177" i="17"/>
  <c r="F176" i="17"/>
  <c r="E176" i="17"/>
  <c r="D176" i="17"/>
  <c r="C176" i="17"/>
  <c r="E9" i="34" s="1"/>
  <c r="F175" i="17"/>
  <c r="E175" i="17"/>
  <c r="D175" i="17"/>
  <c r="C175" i="17"/>
  <c r="F174" i="17"/>
  <c r="E174" i="17"/>
  <c r="D174" i="17"/>
  <c r="C174" i="17"/>
  <c r="F173" i="17"/>
  <c r="E173" i="17"/>
  <c r="D173" i="17"/>
  <c r="C173" i="17"/>
  <c r="F172" i="17"/>
  <c r="E172" i="17"/>
  <c r="D172" i="17"/>
  <c r="C172" i="17"/>
  <c r="F171" i="17"/>
  <c r="E171" i="17"/>
  <c r="D171" i="17"/>
  <c r="C171" i="17"/>
  <c r="F170" i="17"/>
  <c r="E170" i="17"/>
  <c r="D170" i="17"/>
  <c r="C170" i="17"/>
  <c r="F169" i="17"/>
  <c r="E169" i="17"/>
  <c r="D169" i="17"/>
  <c r="C169" i="17"/>
  <c r="F168" i="17"/>
  <c r="E168" i="17"/>
  <c r="D168" i="17"/>
  <c r="C168" i="17"/>
  <c r="F167" i="17"/>
  <c r="E167" i="17"/>
  <c r="D167" i="17"/>
  <c r="C167" i="17"/>
  <c r="F166" i="17"/>
  <c r="E166" i="17"/>
  <c r="D166" i="17"/>
  <c r="C166" i="17"/>
  <c r="F165" i="17"/>
  <c r="E165" i="17"/>
  <c r="D165" i="17"/>
  <c r="C165" i="17"/>
  <c r="F164" i="17"/>
  <c r="E164" i="17"/>
  <c r="D164" i="17"/>
  <c r="C164" i="17"/>
  <c r="F163" i="17"/>
  <c r="E163" i="17"/>
  <c r="D163" i="17"/>
  <c r="C163" i="17"/>
  <c r="F162" i="17"/>
  <c r="E162" i="17"/>
  <c r="D162" i="17"/>
  <c r="C162" i="17"/>
  <c r="F161" i="17"/>
  <c r="E161" i="17"/>
  <c r="D161" i="17"/>
  <c r="C161" i="17"/>
  <c r="F160" i="17"/>
  <c r="E160" i="17"/>
  <c r="D160" i="17"/>
  <c r="C160" i="17"/>
  <c r="F159" i="17"/>
  <c r="E159" i="17"/>
  <c r="D159" i="17"/>
  <c r="C159" i="17"/>
  <c r="F158" i="17"/>
  <c r="E158" i="17"/>
  <c r="D158" i="17"/>
  <c r="C158" i="17"/>
  <c r="F157" i="17"/>
  <c r="E157" i="17"/>
  <c r="D157" i="17"/>
  <c r="C157" i="17"/>
  <c r="F156" i="17"/>
  <c r="E156" i="17"/>
  <c r="D156" i="17"/>
  <c r="C156" i="17"/>
  <c r="F155" i="17"/>
  <c r="E155" i="17"/>
  <c r="D155" i="17"/>
  <c r="C155" i="17"/>
  <c r="F154" i="17"/>
  <c r="E154" i="17"/>
  <c r="D154" i="17"/>
  <c r="C154" i="17"/>
  <c r="F153" i="17"/>
  <c r="E153" i="17"/>
  <c r="D153" i="17"/>
  <c r="C153" i="17"/>
  <c r="F152" i="17"/>
  <c r="E152" i="17"/>
  <c r="D152" i="17"/>
  <c r="C152" i="17"/>
  <c r="F151" i="17"/>
  <c r="E151" i="17"/>
  <c r="D151" i="17"/>
  <c r="C151" i="17"/>
  <c r="F150" i="17"/>
  <c r="E150" i="17"/>
  <c r="D150" i="17"/>
  <c r="C150" i="17"/>
  <c r="F149" i="17"/>
  <c r="E149" i="17"/>
  <c r="D149" i="17"/>
  <c r="C149" i="17"/>
  <c r="F148" i="17"/>
  <c r="E148" i="17"/>
  <c r="D148" i="17"/>
  <c r="C148" i="17"/>
  <c r="F147" i="17"/>
  <c r="E147" i="17"/>
  <c r="D147" i="17"/>
  <c r="C147" i="17"/>
  <c r="F146" i="17"/>
  <c r="E146" i="17"/>
  <c r="D146" i="17"/>
  <c r="C146" i="17"/>
  <c r="F145" i="17"/>
  <c r="E145" i="17"/>
  <c r="D145" i="17"/>
  <c r="C145" i="17"/>
  <c r="F144" i="17"/>
  <c r="E144" i="17"/>
  <c r="D144" i="17"/>
  <c r="C144" i="17"/>
  <c r="F143" i="17"/>
  <c r="E143" i="17"/>
  <c r="D143" i="17"/>
  <c r="C143" i="17"/>
  <c r="F142" i="17"/>
  <c r="E142" i="17"/>
  <c r="D142" i="17"/>
  <c r="C142" i="17"/>
  <c r="F141" i="17"/>
  <c r="E141" i="17"/>
  <c r="D141" i="17"/>
  <c r="C141" i="17"/>
  <c r="F140" i="17"/>
  <c r="E140" i="17"/>
  <c r="D140" i="17"/>
  <c r="C140" i="17"/>
  <c r="E24" i="33" s="1"/>
  <c r="F139" i="17"/>
  <c r="E139" i="17"/>
  <c r="D139" i="17"/>
  <c r="C139" i="17"/>
  <c r="F138" i="17"/>
  <c r="E138" i="17"/>
  <c r="D138" i="17"/>
  <c r="C138" i="17"/>
  <c r="F137" i="17"/>
  <c r="E137" i="17"/>
  <c r="D137" i="17"/>
  <c r="C137" i="17"/>
  <c r="F136" i="17"/>
  <c r="E136" i="17"/>
  <c r="D136" i="17"/>
  <c r="C136" i="17"/>
  <c r="F135" i="17"/>
  <c r="E135" i="17"/>
  <c r="D135" i="17"/>
  <c r="C135" i="17"/>
  <c r="F134" i="17"/>
  <c r="E134" i="17"/>
  <c r="D134" i="17"/>
  <c r="C134" i="17"/>
  <c r="F133" i="17"/>
  <c r="E133" i="17"/>
  <c r="D133" i="17"/>
  <c r="C133" i="17"/>
  <c r="F132" i="17"/>
  <c r="E132" i="17"/>
  <c r="D132" i="17"/>
  <c r="C132" i="17"/>
  <c r="F131" i="17"/>
  <c r="E131" i="17"/>
  <c r="D131" i="17"/>
  <c r="C131" i="17"/>
  <c r="F130" i="17"/>
  <c r="E130" i="17"/>
  <c r="D130" i="17"/>
  <c r="C130" i="17"/>
  <c r="F129" i="17"/>
  <c r="E129" i="17"/>
  <c r="D129" i="17"/>
  <c r="C129" i="17"/>
  <c r="F128" i="17"/>
  <c r="E128" i="17"/>
  <c r="D128" i="17"/>
  <c r="C128" i="17"/>
  <c r="F127" i="17"/>
  <c r="E127" i="17"/>
  <c r="D127" i="17"/>
  <c r="C127" i="17"/>
  <c r="D21" i="32" s="1"/>
  <c r="F126" i="17"/>
  <c r="E126" i="17"/>
  <c r="D126" i="17"/>
  <c r="C126" i="17"/>
  <c r="F125" i="17"/>
  <c r="E125" i="17"/>
  <c r="D125" i="17"/>
  <c r="C125" i="17"/>
  <c r="F124" i="17"/>
  <c r="E124" i="17"/>
  <c r="D124" i="17"/>
  <c r="C124" i="17"/>
  <c r="F123" i="17"/>
  <c r="E123" i="17"/>
  <c r="D123" i="17"/>
  <c r="C123" i="17"/>
  <c r="F122" i="17"/>
  <c r="E122" i="17"/>
  <c r="D122" i="17"/>
  <c r="C122" i="17"/>
  <c r="F121" i="17"/>
  <c r="E121" i="17"/>
  <c r="D121" i="17"/>
  <c r="C121" i="17"/>
  <c r="E21" i="33" s="1"/>
  <c r="F120" i="17"/>
  <c r="E120" i="17"/>
  <c r="D120" i="17"/>
  <c r="C120" i="17"/>
  <c r="F119" i="17"/>
  <c r="E119" i="17"/>
  <c r="D119" i="17"/>
  <c r="C119" i="17"/>
  <c r="F118" i="17"/>
  <c r="E118" i="17"/>
  <c r="D118" i="17"/>
  <c r="C118" i="17"/>
  <c r="F117" i="17"/>
  <c r="E117" i="17"/>
  <c r="D117" i="17"/>
  <c r="C117" i="17"/>
  <c r="F116" i="17"/>
  <c r="E116" i="17"/>
  <c r="D116" i="17"/>
  <c r="C116" i="17"/>
  <c r="F115" i="17"/>
  <c r="E115" i="17"/>
  <c r="D115" i="17"/>
  <c r="C115" i="17"/>
  <c r="F114" i="17"/>
  <c r="E114" i="17"/>
  <c r="D114" i="17"/>
  <c r="C114" i="17"/>
  <c r="F113" i="17"/>
  <c r="E113" i="17"/>
  <c r="D113" i="17"/>
  <c r="C113" i="17"/>
  <c r="F112" i="17"/>
  <c r="E112" i="17"/>
  <c r="D112" i="17"/>
  <c r="C112" i="17"/>
  <c r="F111" i="17"/>
  <c r="E111" i="17"/>
  <c r="D111" i="17"/>
  <c r="C111" i="17"/>
  <c r="F110" i="17"/>
  <c r="E110" i="17"/>
  <c r="D110" i="17"/>
  <c r="C110" i="17"/>
  <c r="F109" i="17"/>
  <c r="E109" i="17"/>
  <c r="D109" i="17"/>
  <c r="C109" i="17"/>
  <c r="F108" i="17"/>
  <c r="E108" i="17"/>
  <c r="D108" i="17"/>
  <c r="C108" i="17"/>
  <c r="F107" i="17"/>
  <c r="E107" i="17"/>
  <c r="D107" i="17"/>
  <c r="C107" i="17"/>
  <c r="F106" i="17"/>
  <c r="E106" i="17"/>
  <c r="D106" i="17"/>
  <c r="C106" i="17"/>
  <c r="F105" i="17"/>
  <c r="E105" i="17"/>
  <c r="D105" i="17"/>
  <c r="C105" i="17"/>
  <c r="F104" i="17"/>
  <c r="E104" i="17"/>
  <c r="D104" i="17"/>
  <c r="C104" i="17"/>
  <c r="F103" i="17"/>
  <c r="E103" i="17"/>
  <c r="D103" i="17"/>
  <c r="C103" i="17"/>
  <c r="F102" i="17"/>
  <c r="E102" i="17"/>
  <c r="D102" i="17"/>
  <c r="C102" i="17"/>
  <c r="F101" i="17"/>
  <c r="E101" i="17"/>
  <c r="D101" i="17"/>
  <c r="C101" i="17"/>
  <c r="F100" i="17"/>
  <c r="E100" i="17"/>
  <c r="D100" i="17"/>
  <c r="C100" i="17"/>
  <c r="F99" i="17"/>
  <c r="E99" i="17"/>
  <c r="D99" i="17"/>
  <c r="C99" i="17"/>
  <c r="F98" i="17"/>
  <c r="E98" i="17"/>
  <c r="D98" i="17"/>
  <c r="C98" i="17"/>
  <c r="F97" i="17"/>
  <c r="E97" i="17"/>
  <c r="D97" i="17"/>
  <c r="C97" i="17"/>
  <c r="F96" i="17"/>
  <c r="E96" i="17"/>
  <c r="D96" i="17"/>
  <c r="C96" i="17"/>
  <c r="F95" i="17"/>
  <c r="E95" i="17"/>
  <c r="D95" i="17"/>
  <c r="C95" i="17"/>
  <c r="F94" i="17"/>
  <c r="E94" i="17"/>
  <c r="D94" i="17"/>
  <c r="C94" i="17"/>
  <c r="E19" i="33" s="1"/>
  <c r="F93" i="17"/>
  <c r="E93" i="17"/>
  <c r="D93" i="17"/>
  <c r="C93" i="17"/>
  <c r="F92" i="17"/>
  <c r="E92" i="17"/>
  <c r="D92" i="17"/>
  <c r="C92" i="17"/>
  <c r="F91" i="17"/>
  <c r="E91" i="17"/>
  <c r="D91" i="17"/>
  <c r="C91" i="17"/>
  <c r="F90" i="17"/>
  <c r="E90" i="17"/>
  <c r="D90" i="17"/>
  <c r="C90" i="17"/>
  <c r="F89" i="17"/>
  <c r="E89" i="17"/>
  <c r="D89" i="17"/>
  <c r="C89" i="17"/>
  <c r="F88" i="17"/>
  <c r="E88" i="17"/>
  <c r="D88" i="17"/>
  <c r="C88" i="17"/>
  <c r="F87" i="17"/>
  <c r="E87" i="17"/>
  <c r="D87" i="17"/>
  <c r="C87" i="17"/>
  <c r="F86" i="17"/>
  <c r="E86" i="17"/>
  <c r="D86" i="17"/>
  <c r="C86" i="17"/>
  <c r="F85" i="17"/>
  <c r="E85" i="17"/>
  <c r="D85" i="17"/>
  <c r="C85" i="17"/>
  <c r="F84" i="17"/>
  <c r="E84" i="17"/>
  <c r="D84" i="17"/>
  <c r="C84" i="17"/>
  <c r="F83" i="17"/>
  <c r="E83" i="17"/>
  <c r="D83" i="17"/>
  <c r="C83" i="17"/>
  <c r="F82" i="17"/>
  <c r="E82" i="17"/>
  <c r="D82" i="17"/>
  <c r="C82" i="17"/>
  <c r="F81" i="17"/>
  <c r="E81" i="17"/>
  <c r="D81" i="17"/>
  <c r="C81" i="17"/>
  <c r="F80" i="17"/>
  <c r="E80" i="17"/>
  <c r="D80" i="17"/>
  <c r="C80" i="17"/>
  <c r="F79" i="17"/>
  <c r="E79" i="17"/>
  <c r="D79" i="17"/>
  <c r="C79" i="17"/>
  <c r="F78" i="17"/>
  <c r="E78" i="17"/>
  <c r="D78" i="17"/>
  <c r="C78" i="17"/>
  <c r="F77" i="17"/>
  <c r="E77" i="17"/>
  <c r="D77" i="17"/>
  <c r="C77" i="17"/>
  <c r="F76" i="17"/>
  <c r="E76" i="17"/>
  <c r="D76" i="17"/>
  <c r="C76" i="17"/>
  <c r="F75" i="17"/>
  <c r="E75" i="17"/>
  <c r="D75" i="17"/>
  <c r="C75" i="17"/>
  <c r="F74" i="17"/>
  <c r="E74" i="17"/>
  <c r="D74" i="17"/>
  <c r="C74" i="17"/>
  <c r="F73" i="17"/>
  <c r="E73" i="17"/>
  <c r="D73" i="17"/>
  <c r="C73" i="17"/>
  <c r="F72" i="17"/>
  <c r="E72" i="17"/>
  <c r="D72" i="17"/>
  <c r="C72" i="17"/>
  <c r="F71" i="17"/>
  <c r="E71" i="17"/>
  <c r="D71" i="17"/>
  <c r="C71" i="17"/>
  <c r="F70" i="17"/>
  <c r="E70" i="17"/>
  <c r="D70" i="17"/>
  <c r="C70" i="17"/>
  <c r="F69" i="17"/>
  <c r="E69" i="17"/>
  <c r="D69" i="17"/>
  <c r="C69" i="17"/>
  <c r="F68" i="17"/>
  <c r="E68" i="17"/>
  <c r="D68" i="17"/>
  <c r="C68" i="17"/>
  <c r="F67" i="17"/>
  <c r="E67" i="17"/>
  <c r="D67" i="17"/>
  <c r="C67" i="17"/>
  <c r="F66" i="17"/>
  <c r="E66" i="17"/>
  <c r="D66" i="17"/>
  <c r="C66" i="17"/>
  <c r="F65" i="17"/>
  <c r="E65" i="17"/>
  <c r="D65" i="17"/>
  <c r="C65" i="17"/>
  <c r="F64" i="17"/>
  <c r="E64" i="17"/>
  <c r="D64" i="17"/>
  <c r="C64" i="17"/>
  <c r="F63" i="17"/>
  <c r="E63" i="17"/>
  <c r="D63" i="17"/>
  <c r="C63" i="17"/>
  <c r="F62" i="17"/>
  <c r="E62" i="17"/>
  <c r="D62" i="17"/>
  <c r="C62" i="17"/>
  <c r="F61" i="17"/>
  <c r="E61" i="17"/>
  <c r="D61" i="17"/>
  <c r="C61" i="17"/>
  <c r="F60" i="17"/>
  <c r="E60" i="17"/>
  <c r="D60" i="17"/>
  <c r="C60" i="17"/>
  <c r="F59" i="17"/>
  <c r="E59" i="17"/>
  <c r="D59" i="17"/>
  <c r="C59" i="17"/>
  <c r="F58" i="17"/>
  <c r="E58" i="17"/>
  <c r="D58" i="17"/>
  <c r="C58" i="17"/>
  <c r="F57" i="17"/>
  <c r="E57" i="17"/>
  <c r="D57" i="17"/>
  <c r="C57" i="17"/>
  <c r="F56" i="17"/>
  <c r="E56" i="17"/>
  <c r="D56" i="17"/>
  <c r="C56" i="17"/>
  <c r="F55" i="17"/>
  <c r="E55" i="17"/>
  <c r="D55" i="17"/>
  <c r="C55" i="17"/>
  <c r="F54" i="17"/>
  <c r="E54" i="17"/>
  <c r="D54" i="17"/>
  <c r="C54" i="17"/>
  <c r="F53" i="17"/>
  <c r="E53" i="17"/>
  <c r="D53" i="17"/>
  <c r="C53" i="17"/>
  <c r="F52" i="17"/>
  <c r="E52" i="17"/>
  <c r="D52" i="17"/>
  <c r="C52" i="17"/>
  <c r="F51" i="17"/>
  <c r="E51" i="17"/>
  <c r="D51" i="17"/>
  <c r="C51" i="17"/>
  <c r="F50" i="17"/>
  <c r="E50" i="17"/>
  <c r="D50" i="17"/>
  <c r="C50" i="17"/>
  <c r="F49" i="17"/>
  <c r="E49" i="17"/>
  <c r="D49" i="17"/>
  <c r="C49" i="17"/>
  <c r="F48" i="17"/>
  <c r="E48" i="17"/>
  <c r="D48" i="17"/>
  <c r="C48" i="17"/>
  <c r="F47" i="17"/>
  <c r="E47" i="17"/>
  <c r="D47" i="17"/>
  <c r="C47" i="17"/>
  <c r="F46" i="17"/>
  <c r="E46" i="17"/>
  <c r="D46" i="17"/>
  <c r="C46" i="17"/>
  <c r="F45" i="17"/>
  <c r="E45" i="17"/>
  <c r="D45" i="17"/>
  <c r="C45" i="17"/>
  <c r="F44" i="17"/>
  <c r="E44" i="17"/>
  <c r="D44" i="17"/>
  <c r="C44" i="17"/>
  <c r="F43" i="17"/>
  <c r="E43" i="17"/>
  <c r="D43" i="17"/>
  <c r="C43" i="17"/>
  <c r="E15" i="33" s="1"/>
  <c r="F42" i="17"/>
  <c r="E42" i="17"/>
  <c r="D42" i="17"/>
  <c r="C42" i="17"/>
  <c r="F41" i="17"/>
  <c r="E41" i="17"/>
  <c r="D41" i="17"/>
  <c r="C41" i="17"/>
  <c r="F40" i="17"/>
  <c r="E40" i="17"/>
  <c r="D40" i="17"/>
  <c r="C40" i="17"/>
  <c r="F39" i="17"/>
  <c r="E39" i="17"/>
  <c r="D39" i="17"/>
  <c r="C39" i="17"/>
  <c r="F38" i="17"/>
  <c r="E38" i="17"/>
  <c r="D38" i="17"/>
  <c r="C38" i="17"/>
  <c r="F37" i="17"/>
  <c r="E37" i="17"/>
  <c r="D37" i="17"/>
  <c r="C37" i="17"/>
  <c r="F36" i="17"/>
  <c r="E36" i="17"/>
  <c r="D36" i="17"/>
  <c r="C36" i="17"/>
  <c r="F35" i="17"/>
  <c r="E35" i="17"/>
  <c r="D35" i="17"/>
  <c r="C35" i="17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E13" i="33" s="1"/>
  <c r="F13" i="17"/>
  <c r="E13" i="17"/>
  <c r="D13" i="17"/>
  <c r="C13" i="17"/>
  <c r="F12" i="17"/>
  <c r="E12" i="17"/>
  <c r="D12" i="17"/>
  <c r="C12" i="17"/>
  <c r="F11" i="17"/>
  <c r="E11" i="17"/>
  <c r="D11" i="17"/>
  <c r="C11" i="17"/>
  <c r="F10" i="17"/>
  <c r="E10" i="17"/>
  <c r="D10" i="17"/>
  <c r="C10" i="17"/>
  <c r="F9" i="17"/>
  <c r="E9" i="17"/>
  <c r="D9" i="17"/>
  <c r="C9" i="17"/>
  <c r="F8" i="17"/>
  <c r="E8" i="17"/>
  <c r="D8" i="17"/>
  <c r="C8" i="17"/>
  <c r="D9" i="32" s="1"/>
  <c r="F7" i="17"/>
  <c r="E7" i="17"/>
  <c r="D7" i="17"/>
  <c r="C7" i="17"/>
  <c r="F6" i="17"/>
  <c r="E6" i="17"/>
  <c r="D6" i="17"/>
  <c r="C6" i="17"/>
  <c r="E9" i="33" s="1"/>
  <c r="F5" i="17"/>
  <c r="E5" i="17"/>
  <c r="D5" i="17"/>
  <c r="C5" i="17"/>
  <c r="F4" i="17"/>
  <c r="E4" i="17"/>
  <c r="D4" i="17"/>
  <c r="C4" i="17"/>
  <c r="F3" i="17"/>
  <c r="E3" i="17"/>
  <c r="D3" i="17"/>
  <c r="C3" i="17"/>
  <c r="F2" i="17"/>
  <c r="E2" i="17"/>
  <c r="D2" i="17"/>
  <c r="C2" i="17"/>
  <c r="F1308" i="39"/>
  <c r="E1308" i="39"/>
  <c r="D1308" i="39"/>
  <c r="F1307" i="39"/>
  <c r="E1307" i="39"/>
  <c r="D1307" i="39"/>
  <c r="F1306" i="39"/>
  <c r="E1306" i="39"/>
  <c r="D1306" i="39"/>
  <c r="F1305" i="39"/>
  <c r="E1305" i="39"/>
  <c r="D1305" i="39"/>
  <c r="F1304" i="39"/>
  <c r="E1304" i="39"/>
  <c r="D1304" i="39"/>
  <c r="F1303" i="39"/>
  <c r="E1303" i="39"/>
  <c r="D1303" i="39"/>
  <c r="F1302" i="39"/>
  <c r="E1302" i="39"/>
  <c r="D1302" i="39"/>
  <c r="F1301" i="39"/>
  <c r="E1301" i="39"/>
  <c r="D1301" i="39"/>
  <c r="F1300" i="39"/>
  <c r="E1300" i="39"/>
  <c r="D1300" i="39"/>
  <c r="D41" i="37"/>
  <c r="F1299" i="39"/>
  <c r="E1299" i="39"/>
  <c r="D1299" i="39"/>
  <c r="B3" i="12"/>
  <c r="F1298" i="39"/>
  <c r="E1298" i="39"/>
  <c r="D1298" i="39"/>
  <c r="C3" i="12"/>
  <c r="F1297" i="39"/>
  <c r="E1297" i="39"/>
  <c r="D1297" i="39"/>
  <c r="D39" i="37"/>
  <c r="F1296" i="39"/>
  <c r="E1296" i="39"/>
  <c r="D1296" i="39"/>
  <c r="D40" i="37"/>
  <c r="F1295" i="39"/>
  <c r="E1295" i="39"/>
  <c r="D1295" i="39"/>
  <c r="F1294" i="39"/>
  <c r="E1294" i="39"/>
  <c r="D1294" i="39"/>
  <c r="F1293" i="39"/>
  <c r="E1293" i="39"/>
  <c r="D1293" i="39"/>
  <c r="F1292" i="39"/>
  <c r="E1292" i="39"/>
  <c r="D1292" i="39"/>
  <c r="F1291" i="39"/>
  <c r="E1291" i="39"/>
  <c r="D1291" i="39"/>
  <c r="F1290" i="39"/>
  <c r="E1290" i="39"/>
  <c r="D1290" i="39"/>
  <c r="F1289" i="39"/>
  <c r="E1289" i="39"/>
  <c r="D1289" i="39"/>
  <c r="F1288" i="39"/>
  <c r="E1288" i="39"/>
  <c r="D1288" i="39"/>
  <c r="F1287" i="39"/>
  <c r="E1287" i="39"/>
  <c r="D1287" i="39"/>
  <c r="F1286" i="39"/>
  <c r="E1286" i="39"/>
  <c r="D1286" i="39"/>
  <c r="F1285" i="39"/>
  <c r="E1285" i="39"/>
  <c r="D1285" i="39"/>
  <c r="F1284" i="39"/>
  <c r="E1284" i="39"/>
  <c r="D1284" i="39"/>
  <c r="F1283" i="39"/>
  <c r="E1283" i="39"/>
  <c r="D1283" i="39"/>
  <c r="D34" i="37"/>
  <c r="F1282" i="39"/>
  <c r="E1282" i="39"/>
  <c r="D1282" i="39"/>
  <c r="F1281" i="39"/>
  <c r="E1281" i="39"/>
  <c r="D1281" i="39"/>
  <c r="D35" i="37"/>
  <c r="F1280" i="39"/>
  <c r="E1280" i="39"/>
  <c r="D1280" i="39"/>
  <c r="F1279" i="39"/>
  <c r="E1279" i="39"/>
  <c r="D1279" i="39"/>
  <c r="F1278" i="39"/>
  <c r="E1278" i="39"/>
  <c r="D1278" i="39"/>
  <c r="D33" i="37"/>
  <c r="F1277" i="39"/>
  <c r="E1277" i="39"/>
  <c r="D1277" i="39"/>
  <c r="D32" i="37"/>
  <c r="F1276" i="39"/>
  <c r="E1276" i="39"/>
  <c r="D1276" i="39"/>
  <c r="F1275" i="39"/>
  <c r="E1275" i="39"/>
  <c r="D1275" i="39"/>
  <c r="F1274" i="39"/>
  <c r="E1274" i="39"/>
  <c r="D1274" i="39"/>
  <c r="F1273" i="39"/>
  <c r="E1273" i="39"/>
  <c r="D1273" i="39"/>
  <c r="F1272" i="39"/>
  <c r="E1272" i="39"/>
  <c r="D1272" i="39"/>
  <c r="F1271" i="39"/>
  <c r="E1271" i="39"/>
  <c r="D1271" i="39"/>
  <c r="F1270" i="39"/>
  <c r="E1270" i="39"/>
  <c r="D1270" i="39"/>
  <c r="F1269" i="39"/>
  <c r="E1269" i="39"/>
  <c r="D1269" i="39"/>
  <c r="F1268" i="39"/>
  <c r="E1268" i="39"/>
  <c r="D1268" i="39"/>
  <c r="F1267" i="39"/>
  <c r="E1267" i="39"/>
  <c r="D1267" i="39"/>
  <c r="F1266" i="39"/>
  <c r="E1266" i="39"/>
  <c r="D1266" i="39"/>
  <c r="F1265" i="39"/>
  <c r="E1265" i="39"/>
  <c r="D1265" i="39"/>
  <c r="F1264" i="39"/>
  <c r="E1264" i="39"/>
  <c r="D1264" i="39"/>
  <c r="F1263" i="39"/>
  <c r="E1263" i="39"/>
  <c r="D1263" i="39"/>
  <c r="F1262" i="39"/>
  <c r="E1262" i="39"/>
  <c r="D1262" i="39"/>
  <c r="F1261" i="39"/>
  <c r="E1261" i="39"/>
  <c r="D1261" i="39"/>
  <c r="F1260" i="39"/>
  <c r="E1260" i="39"/>
  <c r="D1260" i="39"/>
  <c r="F1259" i="39"/>
  <c r="E1259" i="39"/>
  <c r="D1259" i="39"/>
  <c r="F1258" i="39"/>
  <c r="E1258" i="39"/>
  <c r="D1258" i="39"/>
  <c r="F1257" i="39"/>
  <c r="E1257" i="39"/>
  <c r="D1257" i="39"/>
  <c r="F1256" i="39"/>
  <c r="E1256" i="39"/>
  <c r="D1256" i="39"/>
  <c r="F1255" i="39"/>
  <c r="E1255" i="39"/>
  <c r="D1255" i="39"/>
  <c r="F1254" i="39"/>
  <c r="E1254" i="39"/>
  <c r="D1254" i="39"/>
  <c r="F1253" i="39"/>
  <c r="E1253" i="39"/>
  <c r="D1253" i="39"/>
  <c r="F1252" i="39"/>
  <c r="E1252" i="39"/>
  <c r="D1252" i="39"/>
  <c r="F1251" i="39"/>
  <c r="E1251" i="39"/>
  <c r="D1251" i="39"/>
  <c r="F1250" i="39"/>
  <c r="E1250" i="39"/>
  <c r="D1250" i="39"/>
  <c r="F1249" i="39"/>
  <c r="E1249" i="39"/>
  <c r="D1249" i="39"/>
  <c r="F1248" i="39"/>
  <c r="E1248" i="39"/>
  <c r="D1248" i="39"/>
  <c r="F1247" i="39"/>
  <c r="E1247" i="39"/>
  <c r="D1247" i="39"/>
  <c r="F1246" i="39"/>
  <c r="E1246" i="39"/>
  <c r="D1246" i="39"/>
  <c r="F1245" i="39"/>
  <c r="E1245" i="39"/>
  <c r="D1245" i="39"/>
  <c r="F1244" i="39"/>
  <c r="E1244" i="39"/>
  <c r="D1244" i="39"/>
  <c r="F1243" i="39"/>
  <c r="E1243" i="39"/>
  <c r="D1243" i="39"/>
  <c r="F1242" i="39"/>
  <c r="E1242" i="39"/>
  <c r="D1242" i="39"/>
  <c r="F1241" i="39"/>
  <c r="E1241" i="39"/>
  <c r="D1241" i="39"/>
  <c r="F1240" i="39"/>
  <c r="E1240" i="39"/>
  <c r="D1240" i="39"/>
  <c r="F1239" i="39"/>
  <c r="E1239" i="39"/>
  <c r="D1239" i="39"/>
  <c r="F1238" i="39"/>
  <c r="E1238" i="39"/>
  <c r="D1238" i="39"/>
  <c r="F1237" i="39"/>
  <c r="E1237" i="39"/>
  <c r="D1237" i="39"/>
  <c r="F1236" i="39"/>
  <c r="E1236" i="39"/>
  <c r="D1236" i="39"/>
  <c r="F1235" i="39"/>
  <c r="E1235" i="39"/>
  <c r="D1235" i="39"/>
  <c r="F1234" i="39"/>
  <c r="E1234" i="39"/>
  <c r="D1234" i="39"/>
  <c r="F1233" i="39"/>
  <c r="E1233" i="39"/>
  <c r="D1233" i="39"/>
  <c r="F1232" i="39"/>
  <c r="E1232" i="39"/>
  <c r="D1232" i="39"/>
  <c r="F1231" i="39"/>
  <c r="E1231" i="39"/>
  <c r="D1231" i="39"/>
  <c r="F1230" i="39"/>
  <c r="E1230" i="39"/>
  <c r="D1230" i="39"/>
  <c r="F1229" i="39"/>
  <c r="E1229" i="39"/>
  <c r="D1229" i="39"/>
  <c r="F1228" i="39"/>
  <c r="E1228" i="39"/>
  <c r="D1228" i="39"/>
  <c r="F1227" i="39"/>
  <c r="E1227" i="39"/>
  <c r="D1227" i="39"/>
  <c r="F1226" i="39"/>
  <c r="E1226" i="39"/>
  <c r="D1226" i="39"/>
  <c r="F1225" i="39"/>
  <c r="E1225" i="39"/>
  <c r="D1225" i="39"/>
  <c r="F1224" i="39"/>
  <c r="E1224" i="39"/>
  <c r="D1224" i="39"/>
  <c r="F1223" i="39"/>
  <c r="E1223" i="39"/>
  <c r="D1223" i="39"/>
  <c r="F1222" i="39"/>
  <c r="E1222" i="39"/>
  <c r="D1222" i="39"/>
  <c r="F1221" i="39"/>
  <c r="E1221" i="39"/>
  <c r="D1221" i="39"/>
  <c r="F1220" i="39"/>
  <c r="E1220" i="39"/>
  <c r="D1220" i="39"/>
  <c r="F1219" i="39"/>
  <c r="E1219" i="39"/>
  <c r="D1219" i="39"/>
  <c r="F1218" i="39"/>
  <c r="E1218" i="39"/>
  <c r="D1218" i="39"/>
  <c r="F1217" i="39"/>
  <c r="E1217" i="39"/>
  <c r="D1217" i="39"/>
  <c r="F1216" i="39"/>
  <c r="E1216" i="39"/>
  <c r="D1216" i="39"/>
  <c r="F1215" i="39"/>
  <c r="E1215" i="39"/>
  <c r="D1215" i="39"/>
  <c r="F1214" i="39"/>
  <c r="E1214" i="39"/>
  <c r="D1214" i="39"/>
  <c r="F1213" i="39"/>
  <c r="E1213" i="39"/>
  <c r="D1213" i="39"/>
  <c r="F1212" i="39"/>
  <c r="E1212" i="39"/>
  <c r="D1212" i="39"/>
  <c r="F1211" i="39"/>
  <c r="E1211" i="39"/>
  <c r="D1211" i="39"/>
  <c r="F1210" i="39"/>
  <c r="E1210" i="39"/>
  <c r="D1210" i="39"/>
  <c r="F1209" i="39"/>
  <c r="E1209" i="39"/>
  <c r="D1209" i="39"/>
  <c r="F1208" i="39"/>
  <c r="E1208" i="39"/>
  <c r="D1208" i="39"/>
  <c r="F1207" i="39"/>
  <c r="E1207" i="39"/>
  <c r="D1207" i="39"/>
  <c r="F1206" i="39"/>
  <c r="E1206" i="39"/>
  <c r="D1206" i="39"/>
  <c r="F1205" i="39"/>
  <c r="E1205" i="39"/>
  <c r="D1205" i="39"/>
  <c r="F1204" i="39"/>
  <c r="E1204" i="39"/>
  <c r="D1204" i="39"/>
  <c r="F1203" i="39"/>
  <c r="E1203" i="39"/>
  <c r="D1203" i="39"/>
  <c r="F1202" i="39"/>
  <c r="E1202" i="39"/>
  <c r="D1202" i="39"/>
  <c r="F1201" i="39"/>
  <c r="E1201" i="39"/>
  <c r="D1201" i="39"/>
  <c r="F1200" i="39"/>
  <c r="E1200" i="39"/>
  <c r="D1200" i="39"/>
  <c r="F1199" i="39"/>
  <c r="E1199" i="39"/>
  <c r="D1199" i="39"/>
  <c r="F1198" i="39"/>
  <c r="E1198" i="39"/>
  <c r="D1198" i="39"/>
  <c r="F1197" i="39"/>
  <c r="E1197" i="39"/>
  <c r="D1197" i="39"/>
  <c r="F1196" i="39"/>
  <c r="E1196" i="39"/>
  <c r="D1196" i="39"/>
  <c r="F1195" i="39"/>
  <c r="E1195" i="39"/>
  <c r="D1195" i="39"/>
  <c r="F1194" i="39"/>
  <c r="E1194" i="39"/>
  <c r="D1194" i="39"/>
  <c r="F1193" i="39"/>
  <c r="E1193" i="39"/>
  <c r="D1193" i="39"/>
  <c r="F1192" i="39"/>
  <c r="E1192" i="39"/>
  <c r="D1192" i="39"/>
  <c r="F1191" i="39"/>
  <c r="E1191" i="39"/>
  <c r="D1191" i="39"/>
  <c r="F1190" i="39"/>
  <c r="E1190" i="39"/>
  <c r="D1190" i="39"/>
  <c r="F1189" i="39"/>
  <c r="E1189" i="39"/>
  <c r="D1189" i="39"/>
  <c r="F1188" i="39"/>
  <c r="E1188" i="39"/>
  <c r="D1188" i="39"/>
  <c r="F1187" i="39"/>
  <c r="E1187" i="39"/>
  <c r="D1187" i="39"/>
  <c r="F1186" i="39"/>
  <c r="E1186" i="39"/>
  <c r="D1186" i="39"/>
  <c r="F1185" i="39"/>
  <c r="E1185" i="39"/>
  <c r="D1185" i="39"/>
  <c r="F1184" i="39"/>
  <c r="E1184" i="39"/>
  <c r="D1184" i="39"/>
  <c r="F1183" i="39"/>
  <c r="E1183" i="39"/>
  <c r="D1183" i="39"/>
  <c r="F1182" i="39"/>
  <c r="E1182" i="39"/>
  <c r="D1182" i="39"/>
  <c r="F1181" i="39"/>
  <c r="E1181" i="39"/>
  <c r="D1181" i="39"/>
  <c r="F1180" i="39"/>
  <c r="E1180" i="39"/>
  <c r="D1180" i="39"/>
  <c r="F1179" i="39"/>
  <c r="E1179" i="39"/>
  <c r="D1179" i="39"/>
  <c r="F1178" i="39"/>
  <c r="E1178" i="39"/>
  <c r="D1178" i="39"/>
  <c r="F1177" i="39"/>
  <c r="E1177" i="39"/>
  <c r="D1177" i="39"/>
  <c r="F1176" i="39"/>
  <c r="E1176" i="39"/>
  <c r="D1176" i="39"/>
  <c r="F1175" i="39"/>
  <c r="E1175" i="39"/>
  <c r="D1175" i="39"/>
  <c r="F1174" i="39"/>
  <c r="E1174" i="39"/>
  <c r="D1174" i="39"/>
  <c r="F1173" i="39"/>
  <c r="E1173" i="39"/>
  <c r="D1173" i="39"/>
  <c r="F1172" i="39"/>
  <c r="E1172" i="39"/>
  <c r="D1172" i="39"/>
  <c r="F1171" i="39"/>
  <c r="E1171" i="39"/>
  <c r="D1171" i="39"/>
  <c r="F1170" i="39"/>
  <c r="E1170" i="39"/>
  <c r="D1170" i="39"/>
  <c r="F1169" i="39"/>
  <c r="E1169" i="39"/>
  <c r="D1169" i="39"/>
  <c r="F1168" i="39"/>
  <c r="E1168" i="39"/>
  <c r="D1168" i="39"/>
  <c r="F1167" i="39"/>
  <c r="E1167" i="39"/>
  <c r="D1167" i="39"/>
  <c r="F1166" i="39"/>
  <c r="E1166" i="39"/>
  <c r="D1166" i="39"/>
  <c r="F1165" i="39"/>
  <c r="E1165" i="39"/>
  <c r="D1165" i="39"/>
  <c r="F1164" i="39"/>
  <c r="E1164" i="39"/>
  <c r="D1164" i="39"/>
  <c r="F1163" i="39"/>
  <c r="E1163" i="39"/>
  <c r="D1163" i="39"/>
  <c r="F1162" i="39"/>
  <c r="E1162" i="39"/>
  <c r="D1162" i="39"/>
  <c r="F1161" i="39"/>
  <c r="E1161" i="39"/>
  <c r="D1161" i="39"/>
  <c r="F1160" i="39"/>
  <c r="E1160" i="39"/>
  <c r="D1160" i="39"/>
  <c r="F1159" i="39"/>
  <c r="E1159" i="39"/>
  <c r="D1159" i="39"/>
  <c r="F1158" i="39"/>
  <c r="E1158" i="39"/>
  <c r="D1158" i="39"/>
  <c r="F1157" i="39"/>
  <c r="E1157" i="39"/>
  <c r="D1157" i="39"/>
  <c r="F1156" i="39"/>
  <c r="E1156" i="39"/>
  <c r="D1156" i="39"/>
  <c r="F1155" i="39"/>
  <c r="E1155" i="39"/>
  <c r="D1155" i="39"/>
  <c r="F1154" i="39"/>
  <c r="E1154" i="39"/>
  <c r="D1154" i="39"/>
  <c r="F1153" i="39"/>
  <c r="E1153" i="39"/>
  <c r="D1153" i="39"/>
  <c r="F1152" i="39"/>
  <c r="E1152" i="39"/>
  <c r="D1152" i="39"/>
  <c r="F1151" i="39"/>
  <c r="E1151" i="39"/>
  <c r="D1151" i="39"/>
  <c r="F1150" i="39"/>
  <c r="E1150" i="39"/>
  <c r="D1150" i="39"/>
  <c r="F1149" i="39"/>
  <c r="E1149" i="39"/>
  <c r="D1149" i="39"/>
  <c r="F1148" i="39"/>
  <c r="E1148" i="39"/>
  <c r="D1148" i="39"/>
  <c r="F1147" i="39"/>
  <c r="E1147" i="39"/>
  <c r="D1147" i="39"/>
  <c r="F1146" i="39"/>
  <c r="E1146" i="39"/>
  <c r="D1146" i="39"/>
  <c r="F1145" i="39"/>
  <c r="E1145" i="39"/>
  <c r="D1145" i="39"/>
  <c r="F1144" i="39"/>
  <c r="E1144" i="39"/>
  <c r="D1144" i="39"/>
  <c r="F1143" i="39"/>
  <c r="E1143" i="39"/>
  <c r="D1143" i="39"/>
  <c r="F1142" i="39"/>
  <c r="E1142" i="39"/>
  <c r="D1142" i="39"/>
  <c r="F1141" i="39"/>
  <c r="E1141" i="39"/>
  <c r="D1141" i="39"/>
  <c r="F1140" i="39"/>
  <c r="E1140" i="39"/>
  <c r="D1140" i="39"/>
  <c r="F1139" i="39"/>
  <c r="E1139" i="39"/>
  <c r="D1139" i="39"/>
  <c r="F1138" i="39"/>
  <c r="E1138" i="39"/>
  <c r="D1138" i="39"/>
  <c r="F1137" i="39"/>
  <c r="E1137" i="39"/>
  <c r="D1137" i="39"/>
  <c r="F1136" i="39"/>
  <c r="E1136" i="39"/>
  <c r="D1136" i="39"/>
  <c r="F1135" i="39"/>
  <c r="E1135" i="39"/>
  <c r="D1135" i="39"/>
  <c r="F1134" i="39"/>
  <c r="E1134" i="39"/>
  <c r="D1134" i="39"/>
  <c r="F1133" i="39"/>
  <c r="E1133" i="39"/>
  <c r="D1133" i="39"/>
  <c r="F1132" i="39"/>
  <c r="E1132" i="39"/>
  <c r="D1132" i="39"/>
  <c r="F1131" i="39"/>
  <c r="E1131" i="39"/>
  <c r="D1131" i="39"/>
  <c r="F1130" i="39"/>
  <c r="E1130" i="39"/>
  <c r="D1130" i="39"/>
  <c r="F1129" i="39"/>
  <c r="E1129" i="39"/>
  <c r="D1129" i="39"/>
  <c r="F1128" i="39"/>
  <c r="E1128" i="39"/>
  <c r="D1128" i="39"/>
  <c r="F1127" i="39"/>
  <c r="E1127" i="39"/>
  <c r="D1127" i="39"/>
  <c r="F1126" i="39"/>
  <c r="E1126" i="39"/>
  <c r="D1126" i="39"/>
  <c r="F1125" i="39"/>
  <c r="E1125" i="39"/>
  <c r="D1125" i="39"/>
  <c r="F1124" i="39"/>
  <c r="E1124" i="39"/>
  <c r="D1124" i="39"/>
  <c r="F1123" i="39"/>
  <c r="E1123" i="39"/>
  <c r="D1123" i="39"/>
  <c r="F1122" i="39"/>
  <c r="E1122" i="39"/>
  <c r="D1122" i="39"/>
  <c r="F1121" i="39"/>
  <c r="E1121" i="39"/>
  <c r="D1121" i="39"/>
  <c r="F1120" i="39"/>
  <c r="E1120" i="39"/>
  <c r="D1120" i="39"/>
  <c r="F1119" i="39"/>
  <c r="E1119" i="39"/>
  <c r="D1119" i="39"/>
  <c r="F1118" i="39"/>
  <c r="E1118" i="39"/>
  <c r="D1118" i="39"/>
  <c r="F1117" i="39"/>
  <c r="E1117" i="39"/>
  <c r="D1117" i="39"/>
  <c r="F1116" i="39"/>
  <c r="E1116" i="39"/>
  <c r="D1116" i="39"/>
  <c r="F1115" i="39"/>
  <c r="E1115" i="39"/>
  <c r="D1115" i="39"/>
  <c r="F1114" i="39"/>
  <c r="E1114" i="39"/>
  <c r="D1114" i="39"/>
  <c r="F1113" i="39"/>
  <c r="E1113" i="39"/>
  <c r="D1113" i="39"/>
  <c r="F1112" i="39"/>
  <c r="E1112" i="39"/>
  <c r="D1112" i="39"/>
  <c r="F1111" i="39"/>
  <c r="E1111" i="39"/>
  <c r="D1111" i="39"/>
  <c r="F1110" i="39"/>
  <c r="E1110" i="39"/>
  <c r="D1110" i="39"/>
  <c r="F1109" i="39"/>
  <c r="E1109" i="39"/>
  <c r="D1109" i="39"/>
  <c r="F1108" i="39"/>
  <c r="E1108" i="39"/>
  <c r="D1108" i="39"/>
  <c r="F1107" i="39"/>
  <c r="E1107" i="39"/>
  <c r="D1107" i="39"/>
  <c r="F1106" i="39"/>
  <c r="E1106" i="39"/>
  <c r="D1106" i="39"/>
  <c r="F1105" i="39"/>
  <c r="E1105" i="39"/>
  <c r="D1105" i="39"/>
  <c r="F1104" i="39"/>
  <c r="E1104" i="39"/>
  <c r="D1104" i="39"/>
  <c r="F1103" i="39"/>
  <c r="E1103" i="39"/>
  <c r="D1103" i="39"/>
  <c r="F1102" i="39"/>
  <c r="E1102" i="39"/>
  <c r="D1102" i="39"/>
  <c r="F1101" i="39"/>
  <c r="E1101" i="39"/>
  <c r="D1101" i="39"/>
  <c r="F1100" i="39"/>
  <c r="E1100" i="39"/>
  <c r="D1100" i="39"/>
  <c r="F1099" i="39"/>
  <c r="E1099" i="39"/>
  <c r="D1099" i="39"/>
  <c r="F1098" i="39"/>
  <c r="E1098" i="39"/>
  <c r="D1098" i="39"/>
  <c r="F1097" i="39"/>
  <c r="E1097" i="39"/>
  <c r="D1097" i="39"/>
  <c r="F1096" i="39"/>
  <c r="E1096" i="39"/>
  <c r="D1096" i="39"/>
  <c r="F1095" i="39"/>
  <c r="E1095" i="39"/>
  <c r="D1095" i="39"/>
  <c r="F1094" i="39"/>
  <c r="E1094" i="39"/>
  <c r="D1094" i="39"/>
  <c r="F1093" i="39"/>
  <c r="E1093" i="39"/>
  <c r="D1093" i="39"/>
  <c r="F1092" i="39"/>
  <c r="E1092" i="39"/>
  <c r="D1092" i="39"/>
  <c r="F1091" i="39"/>
  <c r="E1091" i="39"/>
  <c r="D1091" i="39"/>
  <c r="F1090" i="39"/>
  <c r="E1090" i="39"/>
  <c r="D1090" i="39"/>
  <c r="F1089" i="39"/>
  <c r="E1089" i="39"/>
  <c r="D1089" i="39"/>
  <c r="F1088" i="39"/>
  <c r="E1088" i="39"/>
  <c r="D1088" i="39"/>
  <c r="F1087" i="39"/>
  <c r="E1087" i="39"/>
  <c r="D1087" i="39"/>
  <c r="F1086" i="39"/>
  <c r="E1086" i="39"/>
  <c r="D1086" i="39"/>
  <c r="F1085" i="39"/>
  <c r="E1085" i="39"/>
  <c r="D1085" i="39"/>
  <c r="F1084" i="39"/>
  <c r="E1084" i="39"/>
  <c r="D1084" i="39"/>
  <c r="F1083" i="39"/>
  <c r="E1083" i="39"/>
  <c r="D1083" i="39"/>
  <c r="F1082" i="39"/>
  <c r="E1082" i="39"/>
  <c r="D1082" i="39"/>
  <c r="F1081" i="39"/>
  <c r="E1081" i="39"/>
  <c r="D1081" i="39"/>
  <c r="F1080" i="39"/>
  <c r="E1080" i="39"/>
  <c r="D1080" i="39"/>
  <c r="F1079" i="39"/>
  <c r="E1079" i="39"/>
  <c r="D1079" i="39"/>
  <c r="F1078" i="39"/>
  <c r="E1078" i="39"/>
  <c r="D1078" i="39"/>
  <c r="F1077" i="39"/>
  <c r="E1077" i="39"/>
  <c r="D1077" i="39"/>
  <c r="F1076" i="39"/>
  <c r="E1076" i="39"/>
  <c r="D1076" i="39"/>
  <c r="F1075" i="39"/>
  <c r="E1075" i="39"/>
  <c r="D1075" i="39"/>
  <c r="F1074" i="39"/>
  <c r="E1074" i="39"/>
  <c r="D1074" i="39"/>
  <c r="F1073" i="39"/>
  <c r="E1073" i="39"/>
  <c r="D1073" i="39"/>
  <c r="F1072" i="39"/>
  <c r="E1072" i="39"/>
  <c r="D1072" i="39"/>
  <c r="F1071" i="39"/>
  <c r="E1071" i="39"/>
  <c r="D1071" i="39"/>
  <c r="F1070" i="39"/>
  <c r="E1070" i="39"/>
  <c r="D1070" i="39"/>
  <c r="F1069" i="39"/>
  <c r="E1069" i="39"/>
  <c r="D1069" i="39"/>
  <c r="F1068" i="39"/>
  <c r="E1068" i="39"/>
  <c r="D1068" i="39"/>
  <c r="F1067" i="39"/>
  <c r="E1067" i="39"/>
  <c r="D1067" i="39"/>
  <c r="F1066" i="39"/>
  <c r="E1066" i="39"/>
  <c r="D1066" i="39"/>
  <c r="F1065" i="39"/>
  <c r="E1065" i="39"/>
  <c r="D1065" i="39"/>
  <c r="F1064" i="39"/>
  <c r="E1064" i="39"/>
  <c r="D1064" i="39"/>
  <c r="F1063" i="39"/>
  <c r="E1063" i="39"/>
  <c r="D1063" i="39"/>
  <c r="F1062" i="39"/>
  <c r="E1062" i="39"/>
  <c r="D1062" i="39"/>
  <c r="F1061" i="39"/>
  <c r="E1061" i="39"/>
  <c r="D1061" i="39"/>
  <c r="F1060" i="39"/>
  <c r="E1060" i="39"/>
  <c r="D1060" i="39"/>
  <c r="F1059" i="39"/>
  <c r="E1059" i="39"/>
  <c r="D1059" i="39"/>
  <c r="F1058" i="39"/>
  <c r="E1058" i="39"/>
  <c r="D1058" i="39"/>
  <c r="F1057" i="39"/>
  <c r="E1057" i="39"/>
  <c r="D1057" i="39"/>
  <c r="F1056" i="39"/>
  <c r="E1056" i="39"/>
  <c r="D1056" i="39"/>
  <c r="F1055" i="39"/>
  <c r="E1055" i="39"/>
  <c r="D1055" i="39"/>
  <c r="F1054" i="39"/>
  <c r="E1054" i="39"/>
  <c r="D1054" i="39"/>
  <c r="F1053" i="39"/>
  <c r="E1053" i="39"/>
  <c r="D1053" i="39"/>
  <c r="F1052" i="39"/>
  <c r="E1052" i="39"/>
  <c r="D1052" i="39"/>
  <c r="F1051" i="39"/>
  <c r="E1051" i="39"/>
  <c r="D1051" i="39"/>
  <c r="F1050" i="39"/>
  <c r="E1050" i="39"/>
  <c r="D1050" i="39"/>
  <c r="F1049" i="39"/>
  <c r="E1049" i="39"/>
  <c r="D1049" i="39"/>
  <c r="F1048" i="39"/>
  <c r="E1048" i="39"/>
  <c r="D1048" i="39"/>
  <c r="F1047" i="39"/>
  <c r="E1047" i="39"/>
  <c r="D1047" i="39"/>
  <c r="F1046" i="39"/>
  <c r="E1046" i="39"/>
  <c r="D1046" i="39"/>
  <c r="F1045" i="39"/>
  <c r="E1045" i="39"/>
  <c r="D1045" i="39"/>
  <c r="F1044" i="39"/>
  <c r="E1044" i="39"/>
  <c r="D1044" i="39"/>
  <c r="F1043" i="39"/>
  <c r="E1043" i="39"/>
  <c r="D1043" i="39"/>
  <c r="F1042" i="39"/>
  <c r="E1042" i="39"/>
  <c r="D1042" i="39"/>
  <c r="F1041" i="39"/>
  <c r="E1041" i="39"/>
  <c r="D1041" i="39"/>
  <c r="F1040" i="39"/>
  <c r="E1040" i="39"/>
  <c r="D1040" i="39"/>
  <c r="F1039" i="39"/>
  <c r="E1039" i="39"/>
  <c r="D1039" i="39"/>
  <c r="F1038" i="39"/>
  <c r="E1038" i="39"/>
  <c r="D1038" i="39"/>
  <c r="F1037" i="39"/>
  <c r="E1037" i="39"/>
  <c r="D1037" i="39"/>
  <c r="F1036" i="39"/>
  <c r="E1036" i="39"/>
  <c r="D1036" i="39"/>
  <c r="F1035" i="39"/>
  <c r="E1035" i="39"/>
  <c r="D1035" i="39"/>
  <c r="F1034" i="39"/>
  <c r="E1034" i="39"/>
  <c r="D1034" i="39"/>
  <c r="F1033" i="39"/>
  <c r="E1033" i="39"/>
  <c r="D1033" i="39"/>
  <c r="F1032" i="39"/>
  <c r="E1032" i="39"/>
  <c r="D1032" i="39"/>
  <c r="F1031" i="39"/>
  <c r="E1031" i="39"/>
  <c r="D1031" i="39"/>
  <c r="F1030" i="39"/>
  <c r="E1030" i="39"/>
  <c r="D1030" i="39"/>
  <c r="F1029" i="39"/>
  <c r="E1029" i="39"/>
  <c r="D1029" i="39"/>
  <c r="F1028" i="39"/>
  <c r="E1028" i="39"/>
  <c r="D1028" i="39"/>
  <c r="F1027" i="39"/>
  <c r="E1027" i="39"/>
  <c r="D1027" i="39"/>
  <c r="F1026" i="39"/>
  <c r="E1026" i="39"/>
  <c r="D1026" i="39"/>
  <c r="F1025" i="39"/>
  <c r="E1025" i="39"/>
  <c r="D1025" i="39"/>
  <c r="F1024" i="39"/>
  <c r="E1024" i="39"/>
  <c r="D1024" i="39"/>
  <c r="F1023" i="39"/>
  <c r="E1023" i="39"/>
  <c r="D1023" i="39"/>
  <c r="F1022" i="39"/>
  <c r="E1022" i="39"/>
  <c r="D1022" i="39"/>
  <c r="F1021" i="39"/>
  <c r="E1021" i="39"/>
  <c r="D1021" i="39"/>
  <c r="F1020" i="39"/>
  <c r="E1020" i="39"/>
  <c r="D1020" i="39"/>
  <c r="F1019" i="39"/>
  <c r="E1019" i="39"/>
  <c r="D1019" i="39"/>
  <c r="F1018" i="39"/>
  <c r="E1018" i="39"/>
  <c r="D1018" i="39"/>
  <c r="F1017" i="39"/>
  <c r="E1017" i="39"/>
  <c r="D1017" i="39"/>
  <c r="F1016" i="39"/>
  <c r="E1016" i="39"/>
  <c r="D1016" i="39"/>
  <c r="F1015" i="39"/>
  <c r="E1015" i="39"/>
  <c r="D1015" i="39"/>
  <c r="F1014" i="39"/>
  <c r="E1014" i="39"/>
  <c r="D1014" i="39"/>
  <c r="F1013" i="39"/>
  <c r="E1013" i="39"/>
  <c r="D1013" i="39"/>
  <c r="F1012" i="39"/>
  <c r="E1012" i="39"/>
  <c r="D1012" i="39"/>
  <c r="F1011" i="39"/>
  <c r="E1011" i="39"/>
  <c r="D1011" i="39"/>
  <c r="F1010" i="39"/>
  <c r="E1010" i="39"/>
  <c r="D1010" i="39"/>
  <c r="F1009" i="39"/>
  <c r="E1009" i="39"/>
  <c r="D1009" i="39"/>
  <c r="F1008" i="39"/>
  <c r="E1008" i="39"/>
  <c r="D1008" i="39"/>
  <c r="F1007" i="39"/>
  <c r="E1007" i="39"/>
  <c r="D1007" i="39"/>
  <c r="F1006" i="39"/>
  <c r="E1006" i="39"/>
  <c r="D1006" i="39"/>
  <c r="F1005" i="39"/>
  <c r="E1005" i="39"/>
  <c r="D1005" i="39"/>
  <c r="F1004" i="39"/>
  <c r="E1004" i="39"/>
  <c r="D1004" i="39"/>
  <c r="F1003" i="39"/>
  <c r="E1003" i="39"/>
  <c r="D1003" i="39"/>
  <c r="F1002" i="39"/>
  <c r="E1002" i="39"/>
  <c r="D1002" i="39"/>
  <c r="F3" i="12"/>
  <c r="F1001" i="39"/>
  <c r="E1001" i="39"/>
  <c r="D1001" i="39"/>
  <c r="F1000" i="39"/>
  <c r="E1000" i="39"/>
  <c r="D1000" i="39"/>
  <c r="F999" i="39"/>
  <c r="E999" i="39"/>
  <c r="D999" i="39"/>
  <c r="F998" i="39"/>
  <c r="E998" i="39"/>
  <c r="D998" i="39"/>
  <c r="F997" i="39"/>
  <c r="E997" i="39"/>
  <c r="D997" i="39"/>
  <c r="D45" i="37"/>
  <c r="F996" i="39"/>
  <c r="E996" i="39"/>
  <c r="D996" i="39"/>
  <c r="F995" i="39"/>
  <c r="E995" i="39"/>
  <c r="D995" i="39"/>
  <c r="F994" i="39"/>
  <c r="E994" i="39"/>
  <c r="D994" i="39"/>
  <c r="F993" i="39"/>
  <c r="E993" i="39"/>
  <c r="D993" i="39"/>
  <c r="F992" i="39"/>
  <c r="E992" i="39"/>
  <c r="D992" i="39"/>
  <c r="D24" i="37"/>
  <c r="F991" i="39"/>
  <c r="E991" i="39"/>
  <c r="D991" i="39"/>
  <c r="F990" i="39"/>
  <c r="E990" i="39"/>
  <c r="D990" i="39"/>
  <c r="F989" i="39"/>
  <c r="E989" i="39"/>
  <c r="D989" i="39"/>
  <c r="F988" i="39"/>
  <c r="E988" i="39"/>
  <c r="D988" i="39"/>
  <c r="F987" i="39"/>
  <c r="E987" i="39"/>
  <c r="D987" i="39"/>
  <c r="F986" i="39"/>
  <c r="E986" i="39"/>
  <c r="D986" i="39"/>
  <c r="F985" i="39"/>
  <c r="E985" i="39"/>
  <c r="D985" i="39"/>
  <c r="F984" i="39"/>
  <c r="E984" i="39"/>
  <c r="D984" i="39"/>
  <c r="F983" i="39"/>
  <c r="E983" i="39"/>
  <c r="D983" i="39"/>
  <c r="F982" i="39"/>
  <c r="E982" i="39"/>
  <c r="D982" i="39"/>
  <c r="F981" i="39"/>
  <c r="E981" i="39"/>
  <c r="D981" i="39"/>
  <c r="F980" i="39"/>
  <c r="E980" i="39"/>
  <c r="D980" i="39"/>
  <c r="F979" i="39"/>
  <c r="E979" i="39"/>
  <c r="D979" i="39"/>
  <c r="F978" i="39"/>
  <c r="E978" i="39"/>
  <c r="D978" i="39"/>
  <c r="F977" i="39"/>
  <c r="E977" i="39"/>
  <c r="D977" i="39"/>
  <c r="F976" i="39"/>
  <c r="E976" i="39"/>
  <c r="D976" i="39"/>
  <c r="F975" i="39"/>
  <c r="E975" i="39"/>
  <c r="D975" i="39"/>
  <c r="F974" i="39"/>
  <c r="E974" i="39"/>
  <c r="D974" i="39"/>
  <c r="F973" i="39"/>
  <c r="E973" i="39"/>
  <c r="D973" i="39"/>
  <c r="F972" i="39"/>
  <c r="E972" i="39"/>
  <c r="D972" i="39"/>
  <c r="F971" i="39"/>
  <c r="E971" i="39"/>
  <c r="D971" i="39"/>
  <c r="F970" i="39"/>
  <c r="E970" i="39"/>
  <c r="D970" i="39"/>
  <c r="F969" i="39"/>
  <c r="E969" i="39"/>
  <c r="D969" i="39"/>
  <c r="F968" i="39"/>
  <c r="E968" i="39"/>
  <c r="D968" i="39"/>
  <c r="F967" i="39"/>
  <c r="E967" i="39"/>
  <c r="D967" i="39"/>
  <c r="F966" i="39"/>
  <c r="E966" i="39"/>
  <c r="D966" i="39"/>
  <c r="F965" i="39"/>
  <c r="E965" i="39"/>
  <c r="D965" i="39"/>
  <c r="F964" i="39"/>
  <c r="E964" i="39"/>
  <c r="D964" i="39"/>
  <c r="F963" i="39"/>
  <c r="E963" i="39"/>
  <c r="D963" i="39"/>
  <c r="F962" i="39"/>
  <c r="E962" i="39"/>
  <c r="D962" i="39"/>
  <c r="F961" i="39"/>
  <c r="E961" i="39"/>
  <c r="D961" i="39"/>
  <c r="F960" i="39"/>
  <c r="E960" i="39"/>
  <c r="D960" i="39"/>
  <c r="F959" i="39"/>
  <c r="E959" i="39"/>
  <c r="D959" i="39"/>
  <c r="F958" i="39"/>
  <c r="E958" i="39"/>
  <c r="D958" i="39"/>
  <c r="F957" i="39"/>
  <c r="E957" i="39"/>
  <c r="D957" i="39"/>
  <c r="F956" i="39"/>
  <c r="E956" i="39"/>
  <c r="D956" i="39"/>
  <c r="F955" i="39"/>
  <c r="E955" i="39"/>
  <c r="D955" i="39"/>
  <c r="F954" i="39"/>
  <c r="E954" i="39"/>
  <c r="D954" i="39"/>
  <c r="F953" i="39"/>
  <c r="E953" i="39"/>
  <c r="D953" i="39"/>
  <c r="F952" i="39"/>
  <c r="E952" i="39"/>
  <c r="D952" i="39"/>
  <c r="F951" i="39"/>
  <c r="E951" i="39"/>
  <c r="D951" i="39"/>
  <c r="F950" i="39"/>
  <c r="E950" i="39"/>
  <c r="D950" i="39"/>
  <c r="F949" i="39"/>
  <c r="E949" i="39"/>
  <c r="D949" i="39"/>
  <c r="F948" i="39"/>
  <c r="E948" i="39"/>
  <c r="D948" i="39"/>
  <c r="F947" i="39"/>
  <c r="E947" i="39"/>
  <c r="D947" i="39"/>
  <c r="F946" i="39"/>
  <c r="E946" i="39"/>
  <c r="D946" i="39"/>
  <c r="F945" i="39"/>
  <c r="E945" i="39"/>
  <c r="D945" i="39"/>
  <c r="F944" i="39"/>
  <c r="E944" i="39"/>
  <c r="D944" i="39"/>
  <c r="F943" i="39"/>
  <c r="E943" i="39"/>
  <c r="D943" i="39"/>
  <c r="F942" i="39"/>
  <c r="E942" i="39"/>
  <c r="D942" i="39"/>
  <c r="F941" i="39"/>
  <c r="E941" i="39"/>
  <c r="D941" i="39"/>
  <c r="F940" i="39"/>
  <c r="E940" i="39"/>
  <c r="D940" i="39"/>
  <c r="F939" i="39"/>
  <c r="E939" i="39"/>
  <c r="D939" i="39"/>
  <c r="F938" i="39"/>
  <c r="E938" i="39"/>
  <c r="D938" i="39"/>
  <c r="F937" i="39"/>
  <c r="E937" i="39"/>
  <c r="D937" i="39"/>
  <c r="F936" i="39"/>
  <c r="E936" i="39"/>
  <c r="D936" i="39"/>
  <c r="F935" i="39"/>
  <c r="E935" i="39"/>
  <c r="D935" i="39"/>
  <c r="F934" i="39"/>
  <c r="E934" i="39"/>
  <c r="D934" i="39"/>
  <c r="F933" i="39"/>
  <c r="E933" i="39"/>
  <c r="D933" i="39"/>
  <c r="F932" i="39"/>
  <c r="E932" i="39"/>
  <c r="D932" i="39"/>
  <c r="F931" i="39"/>
  <c r="E931" i="39"/>
  <c r="D931" i="39"/>
  <c r="F930" i="39"/>
  <c r="E930" i="39"/>
  <c r="D930" i="39"/>
  <c r="F929" i="39"/>
  <c r="E929" i="39"/>
  <c r="D929" i="39"/>
  <c r="F928" i="39"/>
  <c r="E928" i="39"/>
  <c r="D928" i="39"/>
  <c r="F927" i="39"/>
  <c r="E927" i="39"/>
  <c r="D927" i="39"/>
  <c r="F926" i="39"/>
  <c r="E926" i="39"/>
  <c r="D926" i="39"/>
  <c r="F925" i="39"/>
  <c r="E925" i="39"/>
  <c r="D925" i="39"/>
  <c r="F924" i="39"/>
  <c r="E924" i="39"/>
  <c r="D924" i="39"/>
  <c r="F923" i="39"/>
  <c r="E923" i="39"/>
  <c r="D923" i="39"/>
  <c r="F922" i="39"/>
  <c r="E922" i="39"/>
  <c r="D922" i="39"/>
  <c r="F921" i="39"/>
  <c r="E921" i="39"/>
  <c r="D921" i="39"/>
  <c r="F920" i="39"/>
  <c r="E920" i="39"/>
  <c r="D920" i="39"/>
  <c r="F919" i="39"/>
  <c r="E919" i="39"/>
  <c r="D919" i="39"/>
  <c r="F918" i="39"/>
  <c r="E918" i="39"/>
  <c r="D918" i="39"/>
  <c r="F917" i="39"/>
  <c r="E917" i="39"/>
  <c r="D917" i="39"/>
  <c r="F916" i="39"/>
  <c r="E916" i="39"/>
  <c r="D916" i="39"/>
  <c r="F915" i="39"/>
  <c r="E915" i="39"/>
  <c r="D915" i="39"/>
  <c r="F914" i="39"/>
  <c r="E914" i="39"/>
  <c r="D914" i="39"/>
  <c r="F913" i="39"/>
  <c r="E913" i="39"/>
  <c r="D913" i="39"/>
  <c r="F912" i="39"/>
  <c r="E912" i="39"/>
  <c r="D912" i="39"/>
  <c r="F911" i="39"/>
  <c r="E911" i="39"/>
  <c r="D911" i="39"/>
  <c r="F910" i="39"/>
  <c r="E910" i="39"/>
  <c r="D910" i="39"/>
  <c r="F909" i="39"/>
  <c r="E909" i="39"/>
  <c r="D909" i="39"/>
  <c r="F908" i="39"/>
  <c r="E908" i="39"/>
  <c r="D908" i="39"/>
  <c r="F907" i="39"/>
  <c r="E907" i="39"/>
  <c r="D907" i="39"/>
  <c r="F906" i="39"/>
  <c r="E906" i="39"/>
  <c r="D906" i="39"/>
  <c r="F905" i="39"/>
  <c r="E905" i="39"/>
  <c r="D905" i="39"/>
  <c r="F904" i="39"/>
  <c r="E904" i="39"/>
  <c r="D904" i="39"/>
  <c r="F903" i="39"/>
  <c r="E903" i="39"/>
  <c r="D903" i="39"/>
  <c r="F902" i="39"/>
  <c r="E902" i="39"/>
  <c r="D902" i="39"/>
  <c r="F901" i="39"/>
  <c r="E901" i="39"/>
  <c r="D901" i="39"/>
  <c r="F900" i="39"/>
  <c r="E900" i="39"/>
  <c r="D900" i="39"/>
  <c r="F899" i="39"/>
  <c r="E899" i="39"/>
  <c r="D899" i="39"/>
  <c r="F898" i="39"/>
  <c r="E898" i="39"/>
  <c r="D898" i="39"/>
  <c r="F897" i="39"/>
  <c r="E897" i="39"/>
  <c r="D897" i="39"/>
  <c r="F896" i="39"/>
  <c r="E896" i="39"/>
  <c r="D896" i="39"/>
  <c r="F895" i="39"/>
  <c r="E895" i="39"/>
  <c r="D895" i="39"/>
  <c r="F894" i="39"/>
  <c r="E894" i="39"/>
  <c r="D894" i="39"/>
  <c r="F893" i="39"/>
  <c r="E893" i="39"/>
  <c r="D893" i="39"/>
  <c r="F892" i="39"/>
  <c r="E892" i="39"/>
  <c r="D892" i="39"/>
  <c r="F891" i="39"/>
  <c r="E891" i="39"/>
  <c r="D891" i="39"/>
  <c r="F890" i="39"/>
  <c r="E890" i="39"/>
  <c r="D890" i="39"/>
  <c r="F889" i="39"/>
  <c r="E889" i="39"/>
  <c r="D889" i="39"/>
  <c r="F888" i="39"/>
  <c r="E888" i="39"/>
  <c r="D888" i="39"/>
  <c r="F887" i="39"/>
  <c r="E887" i="39"/>
  <c r="D887" i="39"/>
  <c r="F886" i="39"/>
  <c r="E886" i="39"/>
  <c r="D886" i="39"/>
  <c r="F885" i="39"/>
  <c r="E885" i="39"/>
  <c r="D885" i="39"/>
  <c r="F884" i="39"/>
  <c r="E884" i="39"/>
  <c r="D884" i="39"/>
  <c r="F883" i="39"/>
  <c r="E883" i="39"/>
  <c r="D883" i="39"/>
  <c r="F882" i="39"/>
  <c r="E882" i="39"/>
  <c r="D882" i="39"/>
  <c r="F881" i="39"/>
  <c r="E881" i="39"/>
  <c r="D881" i="39"/>
  <c r="F880" i="39"/>
  <c r="E880" i="39"/>
  <c r="D880" i="39"/>
  <c r="F879" i="39"/>
  <c r="E879" i="39"/>
  <c r="D879" i="39"/>
  <c r="F878" i="39"/>
  <c r="E878" i="39"/>
  <c r="D878" i="39"/>
  <c r="F877" i="39"/>
  <c r="E877" i="39"/>
  <c r="D877" i="39"/>
  <c r="F876" i="39"/>
  <c r="E876" i="39"/>
  <c r="D876" i="39"/>
  <c r="F875" i="39"/>
  <c r="E875" i="39"/>
  <c r="D875" i="39"/>
  <c r="F874" i="39"/>
  <c r="E874" i="39"/>
  <c r="D874" i="39"/>
  <c r="F873" i="39"/>
  <c r="E873" i="39"/>
  <c r="D873" i="39"/>
  <c r="F872" i="39"/>
  <c r="E872" i="39"/>
  <c r="D872" i="39"/>
  <c r="F871" i="39"/>
  <c r="E871" i="39"/>
  <c r="D871" i="39"/>
  <c r="F870" i="39"/>
  <c r="E870" i="39"/>
  <c r="D870" i="39"/>
  <c r="F869" i="39"/>
  <c r="E869" i="39"/>
  <c r="D869" i="39"/>
  <c r="F868" i="39"/>
  <c r="E868" i="39"/>
  <c r="D868" i="39"/>
  <c r="F867" i="39"/>
  <c r="E867" i="39"/>
  <c r="D867" i="39"/>
  <c r="F866" i="39"/>
  <c r="E866" i="39"/>
  <c r="D866" i="39"/>
  <c r="F865" i="39"/>
  <c r="E865" i="39"/>
  <c r="D865" i="39"/>
  <c r="F864" i="39"/>
  <c r="E864" i="39"/>
  <c r="D864" i="39"/>
  <c r="F863" i="39"/>
  <c r="E863" i="39"/>
  <c r="D863" i="39"/>
  <c r="F862" i="39"/>
  <c r="E862" i="39"/>
  <c r="D862" i="39"/>
  <c r="F861" i="39"/>
  <c r="E861" i="39"/>
  <c r="D861" i="39"/>
  <c r="F860" i="39"/>
  <c r="E860" i="39"/>
  <c r="D860" i="39"/>
  <c r="F859" i="39"/>
  <c r="E859" i="39"/>
  <c r="D859" i="39"/>
  <c r="F858" i="39"/>
  <c r="E858" i="39"/>
  <c r="D858" i="39"/>
  <c r="F857" i="39"/>
  <c r="E857" i="39"/>
  <c r="D857" i="39"/>
  <c r="F856" i="39"/>
  <c r="E856" i="39"/>
  <c r="D856" i="39"/>
  <c r="F855" i="39"/>
  <c r="E855" i="39"/>
  <c r="D855" i="39"/>
  <c r="D19" i="37"/>
  <c r="F854" i="39"/>
  <c r="E854" i="39"/>
  <c r="D854" i="39"/>
  <c r="F853" i="39"/>
  <c r="E853" i="39"/>
  <c r="D853" i="39"/>
  <c r="F852" i="39"/>
  <c r="E852" i="39"/>
  <c r="D852" i="39"/>
  <c r="F851" i="39"/>
  <c r="E851" i="39"/>
  <c r="D851" i="39"/>
  <c r="F850" i="39"/>
  <c r="E850" i="39"/>
  <c r="D850" i="39"/>
  <c r="F849" i="39"/>
  <c r="E849" i="39"/>
  <c r="D849" i="39"/>
  <c r="F848" i="39"/>
  <c r="E848" i="39"/>
  <c r="D848" i="39"/>
  <c r="F847" i="39"/>
  <c r="E847" i="39"/>
  <c r="D847" i="39"/>
  <c r="D21" i="37"/>
  <c r="D86" i="32" s="1"/>
  <c r="F846" i="39"/>
  <c r="E846" i="39"/>
  <c r="D846" i="39"/>
  <c r="F845" i="39"/>
  <c r="E845" i="39"/>
  <c r="D845" i="39"/>
  <c r="F844" i="39"/>
  <c r="E844" i="39"/>
  <c r="D844" i="39"/>
  <c r="F843" i="39"/>
  <c r="E843" i="39"/>
  <c r="D843" i="39"/>
  <c r="F842" i="39"/>
  <c r="E842" i="39"/>
  <c r="D842" i="39"/>
  <c r="D22" i="37"/>
  <c r="F841" i="39"/>
  <c r="E841" i="39"/>
  <c r="D841" i="39"/>
  <c r="F840" i="39"/>
  <c r="E840" i="39"/>
  <c r="D840" i="39"/>
  <c r="F839" i="39"/>
  <c r="E839" i="39"/>
  <c r="D839" i="39"/>
  <c r="F838" i="39"/>
  <c r="E838" i="39"/>
  <c r="D838" i="39"/>
  <c r="F837" i="39"/>
  <c r="E837" i="39"/>
  <c r="D837" i="39"/>
  <c r="F836" i="39"/>
  <c r="E836" i="39"/>
  <c r="D836" i="39"/>
  <c r="F835" i="39"/>
  <c r="E835" i="39"/>
  <c r="D835" i="39"/>
  <c r="F834" i="39"/>
  <c r="E834" i="39"/>
  <c r="D834" i="39"/>
  <c r="F833" i="39"/>
  <c r="E833" i="39"/>
  <c r="D833" i="39"/>
  <c r="F832" i="39"/>
  <c r="E832" i="39"/>
  <c r="D832" i="39"/>
  <c r="F831" i="39"/>
  <c r="E831" i="39"/>
  <c r="D831" i="39"/>
  <c r="F830" i="39"/>
  <c r="E830" i="39"/>
  <c r="D830" i="39"/>
  <c r="F829" i="39"/>
  <c r="E829" i="39"/>
  <c r="D829" i="39"/>
  <c r="F828" i="39"/>
  <c r="E828" i="39"/>
  <c r="D828" i="39"/>
  <c r="F827" i="39"/>
  <c r="E827" i="39"/>
  <c r="D827" i="39"/>
  <c r="F826" i="39"/>
  <c r="E826" i="39"/>
  <c r="D826" i="39"/>
  <c r="F825" i="39"/>
  <c r="E825" i="39"/>
  <c r="D825" i="39"/>
  <c r="F824" i="39"/>
  <c r="E824" i="39"/>
  <c r="D824" i="39"/>
  <c r="F823" i="39"/>
  <c r="E823" i="39"/>
  <c r="D823" i="39"/>
  <c r="F822" i="39"/>
  <c r="E822" i="39"/>
  <c r="D822" i="39"/>
  <c r="F821" i="39"/>
  <c r="E821" i="39"/>
  <c r="D821" i="39"/>
  <c r="F820" i="39"/>
  <c r="E820" i="39"/>
  <c r="D820" i="39"/>
  <c r="F819" i="39"/>
  <c r="E819" i="39"/>
  <c r="D819" i="39"/>
  <c r="F818" i="39"/>
  <c r="E818" i="39"/>
  <c r="D818" i="39"/>
  <c r="F817" i="39"/>
  <c r="E817" i="39"/>
  <c r="D817" i="39"/>
  <c r="F816" i="39"/>
  <c r="E816" i="39"/>
  <c r="D816" i="39"/>
  <c r="D14" i="37"/>
  <c r="F815" i="39"/>
  <c r="E815" i="39"/>
  <c r="D815" i="39"/>
  <c r="F814" i="39"/>
  <c r="E814" i="39"/>
  <c r="D814" i="39"/>
  <c r="F813" i="39"/>
  <c r="E813" i="39"/>
  <c r="D813" i="39"/>
  <c r="F812" i="39"/>
  <c r="E812" i="39"/>
  <c r="D812" i="39"/>
  <c r="F811" i="39"/>
  <c r="E811" i="39"/>
  <c r="D811" i="39"/>
  <c r="F810" i="39"/>
  <c r="E810" i="39"/>
  <c r="D810" i="39"/>
  <c r="F809" i="39"/>
  <c r="E809" i="39"/>
  <c r="D809" i="39"/>
  <c r="D13" i="37"/>
  <c r="F808" i="39"/>
  <c r="E808" i="39"/>
  <c r="D808" i="39"/>
  <c r="F807" i="39"/>
  <c r="E807" i="39"/>
  <c r="D807" i="39"/>
  <c r="F806" i="39"/>
  <c r="E806" i="39"/>
  <c r="D806" i="39"/>
  <c r="F805" i="39"/>
  <c r="E805" i="39"/>
  <c r="D805" i="39"/>
  <c r="F804" i="39"/>
  <c r="E804" i="39"/>
  <c r="D804" i="39"/>
  <c r="F803" i="39"/>
  <c r="E803" i="39"/>
  <c r="D803" i="39"/>
  <c r="F802" i="39"/>
  <c r="E802" i="39"/>
  <c r="D802" i="39"/>
  <c r="F801" i="39"/>
  <c r="E801" i="39"/>
  <c r="D801" i="39"/>
  <c r="F800" i="39"/>
  <c r="E800" i="39"/>
  <c r="D800" i="39"/>
  <c r="F799" i="39"/>
  <c r="E799" i="39"/>
  <c r="D799" i="39"/>
  <c r="F798" i="39"/>
  <c r="E798" i="39"/>
  <c r="D798" i="39"/>
  <c r="F797" i="39"/>
  <c r="E797" i="39"/>
  <c r="D797" i="39"/>
  <c r="F796" i="39"/>
  <c r="E796" i="39"/>
  <c r="D796" i="39"/>
  <c r="F795" i="39"/>
  <c r="E795" i="39"/>
  <c r="D795" i="39"/>
  <c r="F794" i="39"/>
  <c r="E794" i="39"/>
  <c r="D794" i="39"/>
  <c r="D15" i="37"/>
  <c r="F793" i="39"/>
  <c r="E793" i="39"/>
  <c r="D793" i="39"/>
  <c r="F792" i="39"/>
  <c r="E792" i="39"/>
  <c r="D792" i="39"/>
  <c r="F791" i="39"/>
  <c r="E791" i="39"/>
  <c r="D791" i="39"/>
  <c r="D11" i="37"/>
  <c r="F790" i="39"/>
  <c r="E790" i="39"/>
  <c r="D790" i="39"/>
  <c r="F789" i="39"/>
  <c r="E789" i="39"/>
  <c r="D789" i="39"/>
  <c r="D12" i="37"/>
  <c r="F788" i="39"/>
  <c r="E788" i="39"/>
  <c r="D788" i="39"/>
  <c r="F787" i="39"/>
  <c r="E787" i="39"/>
  <c r="D787" i="39"/>
  <c r="D10" i="37"/>
  <c r="F786" i="39"/>
  <c r="E786" i="39"/>
  <c r="D786" i="39"/>
  <c r="F785" i="39"/>
  <c r="E785" i="39"/>
  <c r="D785" i="39"/>
  <c r="D9" i="37"/>
  <c r="F784" i="39"/>
  <c r="E784" i="39"/>
  <c r="D784" i="39"/>
  <c r="F783" i="39"/>
  <c r="E783" i="39"/>
  <c r="D783" i="39"/>
  <c r="F782" i="39"/>
  <c r="E782" i="39"/>
  <c r="D782" i="39"/>
  <c r="F781" i="39"/>
  <c r="E781" i="39"/>
  <c r="D781" i="39"/>
  <c r="F780" i="39"/>
  <c r="E780" i="39"/>
  <c r="D780" i="39"/>
  <c r="F779" i="39"/>
  <c r="E779" i="39"/>
  <c r="D779" i="39"/>
  <c r="F778" i="39"/>
  <c r="E778" i="39"/>
  <c r="D778" i="39"/>
  <c r="F777" i="39"/>
  <c r="E777" i="39"/>
  <c r="D777" i="39"/>
  <c r="F776" i="39"/>
  <c r="E776" i="39"/>
  <c r="D776" i="39"/>
  <c r="F775" i="39"/>
  <c r="E775" i="39"/>
  <c r="D775" i="39"/>
  <c r="F774" i="39"/>
  <c r="E774" i="39"/>
  <c r="D774" i="39"/>
  <c r="F773" i="39"/>
  <c r="E773" i="39"/>
  <c r="D773" i="39"/>
  <c r="F772" i="39"/>
  <c r="E772" i="39"/>
  <c r="D772" i="39"/>
  <c r="F771" i="39"/>
  <c r="E771" i="39"/>
  <c r="D771" i="39"/>
  <c r="F770" i="39"/>
  <c r="E770" i="39"/>
  <c r="D770" i="39"/>
  <c r="F769" i="39"/>
  <c r="E769" i="39"/>
  <c r="D769" i="39"/>
  <c r="F768" i="39"/>
  <c r="E768" i="39"/>
  <c r="D768" i="39"/>
  <c r="F767" i="39"/>
  <c r="E767" i="39"/>
  <c r="D767" i="39"/>
  <c r="F766" i="39"/>
  <c r="E766" i="39"/>
  <c r="D766" i="39"/>
  <c r="F765" i="39"/>
  <c r="E765" i="39"/>
  <c r="D765" i="39"/>
  <c r="F764" i="39"/>
  <c r="E764" i="39"/>
  <c r="D764" i="39"/>
  <c r="F763" i="39"/>
  <c r="E763" i="39"/>
  <c r="D763" i="39"/>
  <c r="F762" i="39"/>
  <c r="E762" i="39"/>
  <c r="D762" i="39"/>
  <c r="F761" i="39"/>
  <c r="E761" i="39"/>
  <c r="D761" i="39"/>
  <c r="F760" i="39"/>
  <c r="E760" i="39"/>
  <c r="D760" i="39"/>
  <c r="F759" i="39"/>
  <c r="E759" i="39"/>
  <c r="D759" i="39"/>
  <c r="F758" i="39"/>
  <c r="E758" i="39"/>
  <c r="D758" i="39"/>
  <c r="F757" i="39"/>
  <c r="E757" i="39"/>
  <c r="D757" i="39"/>
  <c r="F756" i="39"/>
  <c r="E756" i="39"/>
  <c r="D756" i="39"/>
  <c r="F755" i="39"/>
  <c r="E755" i="39"/>
  <c r="D755" i="39"/>
  <c r="F754" i="39"/>
  <c r="E754" i="39"/>
  <c r="D754" i="39"/>
  <c r="F753" i="39"/>
  <c r="E753" i="39"/>
  <c r="D753" i="39"/>
  <c r="F752" i="39"/>
  <c r="E752" i="39"/>
  <c r="D752" i="39"/>
  <c r="F751" i="39"/>
  <c r="E751" i="39"/>
  <c r="D751" i="39"/>
  <c r="F750" i="39"/>
  <c r="E750" i="39"/>
  <c r="D750" i="39"/>
  <c r="F749" i="39"/>
  <c r="E749" i="39"/>
  <c r="D749" i="39"/>
  <c r="F748" i="39"/>
  <c r="E748" i="39"/>
  <c r="D748" i="39"/>
  <c r="F747" i="39"/>
  <c r="E747" i="39"/>
  <c r="D747" i="39"/>
  <c r="F746" i="39"/>
  <c r="E746" i="39"/>
  <c r="D746" i="39"/>
  <c r="F745" i="39"/>
  <c r="E745" i="39"/>
  <c r="D745" i="39"/>
  <c r="F744" i="39"/>
  <c r="E744" i="39"/>
  <c r="D744" i="39"/>
  <c r="F743" i="39"/>
  <c r="E743" i="39"/>
  <c r="D743" i="39"/>
  <c r="F742" i="39"/>
  <c r="E742" i="39"/>
  <c r="D742" i="39"/>
  <c r="F741" i="39"/>
  <c r="E741" i="39"/>
  <c r="D741" i="39"/>
  <c r="F740" i="39"/>
  <c r="E740" i="39"/>
  <c r="D740" i="39"/>
  <c r="F739" i="39"/>
  <c r="E739" i="39"/>
  <c r="D739" i="39"/>
  <c r="F738" i="39"/>
  <c r="E738" i="39"/>
  <c r="D738" i="39"/>
  <c r="F737" i="39"/>
  <c r="E737" i="39"/>
  <c r="D737" i="39"/>
  <c r="F736" i="39"/>
  <c r="E736" i="39"/>
  <c r="D736" i="39"/>
  <c r="F735" i="39"/>
  <c r="E735" i="39"/>
  <c r="D735" i="39"/>
  <c r="F734" i="39"/>
  <c r="E734" i="39"/>
  <c r="D734" i="39"/>
  <c r="F733" i="39"/>
  <c r="E733" i="39"/>
  <c r="D733" i="39"/>
  <c r="F732" i="39"/>
  <c r="E732" i="39"/>
  <c r="D732" i="39"/>
  <c r="F731" i="39"/>
  <c r="E731" i="39"/>
  <c r="D731" i="39"/>
  <c r="F730" i="39"/>
  <c r="E730" i="39"/>
  <c r="D730" i="39"/>
  <c r="F729" i="39"/>
  <c r="E729" i="39"/>
  <c r="D729" i="39"/>
  <c r="F728" i="39"/>
  <c r="E728" i="39"/>
  <c r="D728" i="39"/>
  <c r="F727" i="39"/>
  <c r="E727" i="39"/>
  <c r="D727" i="39"/>
  <c r="F726" i="39"/>
  <c r="E726" i="39"/>
  <c r="D726" i="39"/>
  <c r="F725" i="39"/>
  <c r="E725" i="39"/>
  <c r="D725" i="39"/>
  <c r="F724" i="39"/>
  <c r="E724" i="39"/>
  <c r="D724" i="39"/>
  <c r="F723" i="39"/>
  <c r="E723" i="39"/>
  <c r="D723" i="39"/>
  <c r="F722" i="39"/>
  <c r="E722" i="39"/>
  <c r="D722" i="39"/>
  <c r="F721" i="39"/>
  <c r="E721" i="39"/>
  <c r="D721" i="39"/>
  <c r="F720" i="39"/>
  <c r="E720" i="39"/>
  <c r="D720" i="39"/>
  <c r="F719" i="39"/>
  <c r="E719" i="39"/>
  <c r="D719" i="39"/>
  <c r="F718" i="39"/>
  <c r="E718" i="39"/>
  <c r="D718" i="39"/>
  <c r="F717" i="39"/>
  <c r="E717" i="39"/>
  <c r="D717" i="39"/>
  <c r="F716" i="39"/>
  <c r="E716" i="39"/>
  <c r="D716" i="39"/>
  <c r="F715" i="39"/>
  <c r="E715" i="39"/>
  <c r="D715" i="39"/>
  <c r="F714" i="39"/>
  <c r="E714" i="39"/>
  <c r="D714" i="39"/>
  <c r="F713" i="39"/>
  <c r="E713" i="39"/>
  <c r="D713" i="39"/>
  <c r="F712" i="39"/>
  <c r="E712" i="39"/>
  <c r="D712" i="39"/>
  <c r="F711" i="39"/>
  <c r="E711" i="39"/>
  <c r="D711" i="39"/>
  <c r="F710" i="39"/>
  <c r="E710" i="39"/>
  <c r="D710" i="39"/>
  <c r="F709" i="39"/>
  <c r="E709" i="39"/>
  <c r="D709" i="39"/>
  <c r="F708" i="39"/>
  <c r="E708" i="39"/>
  <c r="D708" i="39"/>
  <c r="F707" i="39"/>
  <c r="E707" i="39"/>
  <c r="D707" i="39"/>
  <c r="F706" i="39"/>
  <c r="E706" i="39"/>
  <c r="D706" i="39"/>
  <c r="F705" i="39"/>
  <c r="E705" i="39"/>
  <c r="D705" i="39"/>
  <c r="F704" i="39"/>
  <c r="E704" i="39"/>
  <c r="D704" i="39"/>
  <c r="F703" i="39"/>
  <c r="E703" i="39"/>
  <c r="D703" i="39"/>
  <c r="F702" i="39"/>
  <c r="E702" i="39"/>
  <c r="D702" i="39"/>
  <c r="F701" i="39"/>
  <c r="E701" i="39"/>
  <c r="D701" i="39"/>
  <c r="F700" i="39"/>
  <c r="E700" i="39"/>
  <c r="D700" i="39"/>
  <c r="F699" i="39"/>
  <c r="E699" i="39"/>
  <c r="D699" i="39"/>
  <c r="F698" i="39"/>
  <c r="E698" i="39"/>
  <c r="D698" i="39"/>
  <c r="F697" i="39"/>
  <c r="E697" i="39"/>
  <c r="D697" i="39"/>
  <c r="F696" i="39"/>
  <c r="E696" i="39"/>
  <c r="D696" i="39"/>
  <c r="F695" i="39"/>
  <c r="E695" i="39"/>
  <c r="D695" i="39"/>
  <c r="F694" i="39"/>
  <c r="E694" i="39"/>
  <c r="D694" i="39"/>
  <c r="F693" i="39"/>
  <c r="E693" i="39"/>
  <c r="D693" i="39"/>
  <c r="F692" i="39"/>
  <c r="E692" i="39"/>
  <c r="D692" i="39"/>
  <c r="F691" i="39"/>
  <c r="E691" i="39"/>
  <c r="D691" i="39"/>
  <c r="F690" i="39"/>
  <c r="E690" i="39"/>
  <c r="D690" i="39"/>
  <c r="F689" i="39"/>
  <c r="E689" i="39"/>
  <c r="D689" i="39"/>
  <c r="F688" i="39"/>
  <c r="E688" i="39"/>
  <c r="D688" i="39"/>
  <c r="F687" i="39"/>
  <c r="E687" i="39"/>
  <c r="D687" i="39"/>
  <c r="F686" i="39"/>
  <c r="E686" i="39"/>
  <c r="D686" i="39"/>
  <c r="F685" i="39"/>
  <c r="E685" i="39"/>
  <c r="D685" i="39"/>
  <c r="F684" i="39"/>
  <c r="E684" i="39"/>
  <c r="D684" i="39"/>
  <c r="F683" i="39"/>
  <c r="E683" i="39"/>
  <c r="D683" i="39"/>
  <c r="F682" i="39"/>
  <c r="E682" i="39"/>
  <c r="D682" i="39"/>
  <c r="F681" i="39"/>
  <c r="E681" i="39"/>
  <c r="D681" i="39"/>
  <c r="F680" i="39"/>
  <c r="E680" i="39"/>
  <c r="D680" i="39"/>
  <c r="F679" i="39"/>
  <c r="E679" i="39"/>
  <c r="D679" i="39"/>
  <c r="F678" i="39"/>
  <c r="E678" i="39"/>
  <c r="D678" i="39"/>
  <c r="F677" i="39"/>
  <c r="E677" i="39"/>
  <c r="D677" i="39"/>
  <c r="F676" i="39"/>
  <c r="E676" i="39"/>
  <c r="D676" i="39"/>
  <c r="F675" i="39"/>
  <c r="E675" i="39"/>
  <c r="D675" i="39"/>
  <c r="F674" i="39"/>
  <c r="E674" i="39"/>
  <c r="D674" i="39"/>
  <c r="F673" i="39"/>
  <c r="E673" i="39"/>
  <c r="D673" i="39"/>
  <c r="F672" i="39"/>
  <c r="E672" i="39"/>
  <c r="D672" i="39"/>
  <c r="F671" i="39"/>
  <c r="E671" i="39"/>
  <c r="D671" i="39"/>
  <c r="F670" i="39"/>
  <c r="E670" i="39"/>
  <c r="D670" i="39"/>
  <c r="F669" i="39"/>
  <c r="E669" i="39"/>
  <c r="D669" i="39"/>
  <c r="F668" i="39"/>
  <c r="E668" i="39"/>
  <c r="D668" i="39"/>
  <c r="F667" i="39"/>
  <c r="E667" i="39"/>
  <c r="D667" i="39"/>
  <c r="F666" i="39"/>
  <c r="E666" i="39"/>
  <c r="D666" i="39"/>
  <c r="F665" i="39"/>
  <c r="E665" i="39"/>
  <c r="D665" i="39"/>
  <c r="F664" i="39"/>
  <c r="E664" i="39"/>
  <c r="D664" i="39"/>
  <c r="F663" i="39"/>
  <c r="E663" i="39"/>
  <c r="D663" i="39"/>
  <c r="F662" i="39"/>
  <c r="E662" i="39"/>
  <c r="D662" i="39"/>
  <c r="F661" i="39"/>
  <c r="E661" i="39"/>
  <c r="D661" i="39"/>
  <c r="F660" i="39"/>
  <c r="E660" i="39"/>
  <c r="D660" i="39"/>
  <c r="F659" i="39"/>
  <c r="E659" i="39"/>
  <c r="D659" i="39"/>
  <c r="F658" i="39"/>
  <c r="E658" i="39"/>
  <c r="D658" i="39"/>
  <c r="F657" i="39"/>
  <c r="E657" i="39"/>
  <c r="D657" i="39"/>
  <c r="F656" i="39"/>
  <c r="E656" i="39"/>
  <c r="D656" i="39"/>
  <c r="F655" i="39"/>
  <c r="E655" i="39"/>
  <c r="D655" i="39"/>
  <c r="F654" i="39"/>
  <c r="E654" i="39"/>
  <c r="D654" i="39"/>
  <c r="F653" i="39"/>
  <c r="E653" i="39"/>
  <c r="D653" i="39"/>
  <c r="F652" i="39"/>
  <c r="E652" i="39"/>
  <c r="D652" i="39"/>
  <c r="F651" i="39"/>
  <c r="E651" i="39"/>
  <c r="D651" i="39"/>
  <c r="F650" i="39"/>
  <c r="E650" i="39"/>
  <c r="D650" i="39"/>
  <c r="F649" i="39"/>
  <c r="E649" i="39"/>
  <c r="D649" i="39"/>
  <c r="F648" i="39"/>
  <c r="E648" i="39"/>
  <c r="D648" i="39"/>
  <c r="F647" i="39"/>
  <c r="E647" i="39"/>
  <c r="D647" i="39"/>
  <c r="F646" i="39"/>
  <c r="E646" i="39"/>
  <c r="D646" i="39"/>
  <c r="F645" i="39"/>
  <c r="E645" i="39"/>
  <c r="D645" i="39"/>
  <c r="F644" i="39"/>
  <c r="E644" i="39"/>
  <c r="D644" i="39"/>
  <c r="F643" i="39"/>
  <c r="E643" i="39"/>
  <c r="D643" i="39"/>
  <c r="F642" i="39"/>
  <c r="E642" i="39"/>
  <c r="D642" i="39"/>
  <c r="F641" i="39"/>
  <c r="E641" i="39"/>
  <c r="D641" i="39"/>
  <c r="F640" i="39"/>
  <c r="E640" i="39"/>
  <c r="D640" i="39"/>
  <c r="F639" i="39"/>
  <c r="E639" i="39"/>
  <c r="D639" i="39"/>
  <c r="F638" i="39"/>
  <c r="E638" i="39"/>
  <c r="D638" i="39"/>
  <c r="F637" i="39"/>
  <c r="E637" i="39"/>
  <c r="D637" i="39"/>
  <c r="F636" i="39"/>
  <c r="E636" i="39"/>
  <c r="D636" i="39"/>
  <c r="F635" i="39"/>
  <c r="E635" i="39"/>
  <c r="D635" i="39"/>
  <c r="F634" i="39"/>
  <c r="E634" i="39"/>
  <c r="D634" i="39"/>
  <c r="F633" i="39"/>
  <c r="E633" i="39"/>
  <c r="D633" i="39"/>
  <c r="F632" i="39"/>
  <c r="E632" i="39"/>
  <c r="D632" i="39"/>
  <c r="F631" i="39"/>
  <c r="E631" i="39"/>
  <c r="D631" i="39"/>
  <c r="F630" i="39"/>
  <c r="E630" i="39"/>
  <c r="D630" i="39"/>
  <c r="F629" i="39"/>
  <c r="E629" i="39"/>
  <c r="D629" i="39"/>
  <c r="F628" i="39"/>
  <c r="E628" i="39"/>
  <c r="D628" i="39"/>
  <c r="F627" i="39"/>
  <c r="E627" i="39"/>
  <c r="D627" i="39"/>
  <c r="F626" i="39"/>
  <c r="E626" i="39"/>
  <c r="D626" i="39"/>
  <c r="F625" i="39"/>
  <c r="E625" i="39"/>
  <c r="D625" i="39"/>
  <c r="F624" i="39"/>
  <c r="E624" i="39"/>
  <c r="D624" i="39"/>
  <c r="F623" i="39"/>
  <c r="E623" i="39"/>
  <c r="D623" i="39"/>
  <c r="F622" i="39"/>
  <c r="E622" i="39"/>
  <c r="D622" i="39"/>
  <c r="F621" i="39"/>
  <c r="E621" i="39"/>
  <c r="D621" i="39"/>
  <c r="F620" i="39"/>
  <c r="E620" i="39"/>
  <c r="D620" i="39"/>
  <c r="F619" i="39"/>
  <c r="E619" i="39"/>
  <c r="D619" i="39"/>
  <c r="F618" i="39"/>
  <c r="E618" i="39"/>
  <c r="D618" i="39"/>
  <c r="F617" i="39"/>
  <c r="E617" i="39"/>
  <c r="D617" i="39"/>
  <c r="F616" i="39"/>
  <c r="E616" i="39"/>
  <c r="D616" i="39"/>
  <c r="F615" i="39"/>
  <c r="E615" i="39"/>
  <c r="D615" i="39"/>
  <c r="F614" i="39"/>
  <c r="E614" i="39"/>
  <c r="D614" i="39"/>
  <c r="F613" i="39"/>
  <c r="E613" i="39"/>
  <c r="D613" i="39"/>
  <c r="F612" i="39"/>
  <c r="E612" i="39"/>
  <c r="D612" i="39"/>
  <c r="F611" i="39"/>
  <c r="E611" i="39"/>
  <c r="D611" i="39"/>
  <c r="F610" i="39"/>
  <c r="E610" i="39"/>
  <c r="D610" i="39"/>
  <c r="F609" i="39"/>
  <c r="E609" i="39"/>
  <c r="D609" i="39"/>
  <c r="F608" i="39"/>
  <c r="E608" i="39"/>
  <c r="D608" i="39"/>
  <c r="F607" i="39"/>
  <c r="E607" i="39"/>
  <c r="D607" i="39"/>
  <c r="F606" i="39"/>
  <c r="E606" i="39"/>
  <c r="D606" i="39"/>
  <c r="F605" i="39"/>
  <c r="E605" i="39"/>
  <c r="D605" i="39"/>
  <c r="F604" i="39"/>
  <c r="E604" i="39"/>
  <c r="D604" i="39"/>
  <c r="F603" i="39"/>
  <c r="E603" i="39"/>
  <c r="D603" i="39"/>
  <c r="F602" i="39"/>
  <c r="E602" i="39"/>
  <c r="D602" i="39"/>
  <c r="F601" i="39"/>
  <c r="E601" i="39"/>
  <c r="D601" i="39"/>
  <c r="F600" i="39"/>
  <c r="E600" i="39"/>
  <c r="D600" i="39"/>
  <c r="F599" i="39"/>
  <c r="E599" i="39"/>
  <c r="D599" i="39"/>
  <c r="F598" i="39"/>
  <c r="E598" i="39"/>
  <c r="D598" i="39"/>
  <c r="F597" i="39"/>
  <c r="E597" i="39"/>
  <c r="D597" i="39"/>
  <c r="F596" i="39"/>
  <c r="E596" i="39"/>
  <c r="D596" i="39"/>
  <c r="F595" i="39"/>
  <c r="E595" i="39"/>
  <c r="D595" i="39"/>
  <c r="F594" i="39"/>
  <c r="E594" i="39"/>
  <c r="D594" i="39"/>
  <c r="F593" i="39"/>
  <c r="E593" i="39"/>
  <c r="D593" i="39"/>
  <c r="F592" i="39"/>
  <c r="E592" i="39"/>
  <c r="D592" i="39"/>
  <c r="F591" i="39"/>
  <c r="E591" i="39"/>
  <c r="D591" i="39"/>
  <c r="F590" i="39"/>
  <c r="E590" i="39"/>
  <c r="D590" i="39"/>
  <c r="F589" i="39"/>
  <c r="E589" i="39"/>
  <c r="D589" i="39"/>
  <c r="F588" i="39"/>
  <c r="E588" i="39"/>
  <c r="D588" i="39"/>
  <c r="F587" i="39"/>
  <c r="E587" i="39"/>
  <c r="D587" i="39"/>
  <c r="F586" i="39"/>
  <c r="E586" i="39"/>
  <c r="D586" i="39"/>
  <c r="F585" i="39"/>
  <c r="E585" i="39"/>
  <c r="D585" i="39"/>
  <c r="F584" i="39"/>
  <c r="E584" i="39"/>
  <c r="D584" i="39"/>
  <c r="F583" i="39"/>
  <c r="E583" i="39"/>
  <c r="D583" i="39"/>
  <c r="F582" i="39"/>
  <c r="E582" i="39"/>
  <c r="D582" i="39"/>
  <c r="F581" i="39"/>
  <c r="E581" i="39"/>
  <c r="D581" i="39"/>
  <c r="F580" i="39"/>
  <c r="E580" i="39"/>
  <c r="D580" i="39"/>
  <c r="F579" i="39"/>
  <c r="E579" i="39"/>
  <c r="D579" i="39"/>
  <c r="F578" i="39"/>
  <c r="E578" i="39"/>
  <c r="D578" i="39"/>
  <c r="F577" i="39"/>
  <c r="E577" i="39"/>
  <c r="D577" i="39"/>
  <c r="F576" i="39"/>
  <c r="E576" i="39"/>
  <c r="D576" i="39"/>
  <c r="F575" i="39"/>
  <c r="E575" i="39"/>
  <c r="D575" i="39"/>
  <c r="F574" i="39"/>
  <c r="E574" i="39"/>
  <c r="D574" i="39"/>
  <c r="F573" i="39"/>
  <c r="E573" i="39"/>
  <c r="D573" i="39"/>
  <c r="F572" i="39"/>
  <c r="E572" i="39"/>
  <c r="D572" i="39"/>
  <c r="F571" i="39"/>
  <c r="E571" i="39"/>
  <c r="D571" i="39"/>
  <c r="F570" i="39"/>
  <c r="E570" i="39"/>
  <c r="D570" i="39"/>
  <c r="F569" i="39"/>
  <c r="E569" i="39"/>
  <c r="D569" i="39"/>
  <c r="F568" i="39"/>
  <c r="E568" i="39"/>
  <c r="D568" i="39"/>
  <c r="F567" i="39"/>
  <c r="E567" i="39"/>
  <c r="D567" i="39"/>
  <c r="F566" i="39"/>
  <c r="E566" i="39"/>
  <c r="D566" i="39"/>
  <c r="F565" i="39"/>
  <c r="E565" i="39"/>
  <c r="D565" i="39"/>
  <c r="F564" i="39"/>
  <c r="E564" i="39"/>
  <c r="D564" i="39"/>
  <c r="F563" i="39"/>
  <c r="E563" i="39"/>
  <c r="D563" i="39"/>
  <c r="F562" i="39"/>
  <c r="E562" i="39"/>
  <c r="D562" i="39"/>
  <c r="F561" i="39"/>
  <c r="E561" i="39"/>
  <c r="D561" i="39"/>
  <c r="F560" i="39"/>
  <c r="E560" i="39"/>
  <c r="D560" i="39"/>
  <c r="F559" i="39"/>
  <c r="E559" i="39"/>
  <c r="D559" i="39"/>
  <c r="F558" i="39"/>
  <c r="E558" i="39"/>
  <c r="D558" i="39"/>
  <c r="F557" i="39"/>
  <c r="E557" i="39"/>
  <c r="D557" i="39"/>
  <c r="F556" i="39"/>
  <c r="E556" i="39"/>
  <c r="D556" i="39"/>
  <c r="F555" i="39"/>
  <c r="E555" i="39"/>
  <c r="D555" i="39"/>
  <c r="F554" i="39"/>
  <c r="E554" i="39"/>
  <c r="D554" i="39"/>
  <c r="F553" i="39"/>
  <c r="E553" i="39"/>
  <c r="D553" i="39"/>
  <c r="F552" i="39"/>
  <c r="E552" i="39"/>
  <c r="D552" i="39"/>
  <c r="F551" i="39"/>
  <c r="E551" i="39"/>
  <c r="D551" i="39"/>
  <c r="F550" i="39"/>
  <c r="E550" i="39"/>
  <c r="D550" i="39"/>
  <c r="F549" i="39"/>
  <c r="E549" i="39"/>
  <c r="D549" i="39"/>
  <c r="F548" i="39"/>
  <c r="E548" i="39"/>
  <c r="D548" i="39"/>
  <c r="F547" i="39"/>
  <c r="E547" i="39"/>
  <c r="D547" i="39"/>
  <c r="F546" i="39"/>
  <c r="E546" i="39"/>
  <c r="D546" i="39"/>
  <c r="F545" i="39"/>
  <c r="E545" i="39"/>
  <c r="D545" i="39"/>
  <c r="F544" i="39"/>
  <c r="E544" i="39"/>
  <c r="D544" i="39"/>
  <c r="F543" i="39"/>
  <c r="E543" i="39"/>
  <c r="D543" i="39"/>
  <c r="F542" i="39"/>
  <c r="E542" i="39"/>
  <c r="D542" i="39"/>
  <c r="F541" i="39"/>
  <c r="E541" i="39"/>
  <c r="D541" i="39"/>
  <c r="F540" i="39"/>
  <c r="E540" i="39"/>
  <c r="D540" i="39"/>
  <c r="F539" i="39"/>
  <c r="E539" i="39"/>
  <c r="D539" i="39"/>
  <c r="F538" i="39"/>
  <c r="E538" i="39"/>
  <c r="D538" i="39"/>
  <c r="F537" i="39"/>
  <c r="E537" i="39"/>
  <c r="D537" i="39"/>
  <c r="F536" i="39"/>
  <c r="E536" i="39"/>
  <c r="D536" i="39"/>
  <c r="F535" i="39"/>
  <c r="E535" i="39"/>
  <c r="D535" i="39"/>
  <c r="F534" i="39"/>
  <c r="E534" i="39"/>
  <c r="D534" i="39"/>
  <c r="F533" i="39"/>
  <c r="E533" i="39"/>
  <c r="D533" i="39"/>
  <c r="F532" i="39"/>
  <c r="E532" i="39"/>
  <c r="D532" i="39"/>
  <c r="F531" i="39"/>
  <c r="E531" i="39"/>
  <c r="D531" i="39"/>
  <c r="F530" i="39"/>
  <c r="E530" i="39"/>
  <c r="D530" i="39"/>
  <c r="F529" i="39"/>
  <c r="E529" i="39"/>
  <c r="D529" i="39"/>
  <c r="F528" i="39"/>
  <c r="E528" i="39"/>
  <c r="D528" i="39"/>
  <c r="F527" i="39"/>
  <c r="E527" i="39"/>
  <c r="D527" i="39"/>
  <c r="F526" i="39"/>
  <c r="E526" i="39"/>
  <c r="D526" i="39"/>
  <c r="F525" i="39"/>
  <c r="E525" i="39"/>
  <c r="D525" i="39"/>
  <c r="F524" i="39"/>
  <c r="E524" i="39"/>
  <c r="D524" i="39"/>
  <c r="F523" i="39"/>
  <c r="E523" i="39"/>
  <c r="D523" i="39"/>
  <c r="F522" i="39"/>
  <c r="E522" i="39"/>
  <c r="D522" i="39"/>
  <c r="F521" i="39"/>
  <c r="E521" i="39"/>
  <c r="D521" i="39"/>
  <c r="F520" i="39"/>
  <c r="E520" i="39"/>
  <c r="D520" i="39"/>
  <c r="F519" i="39"/>
  <c r="E519" i="39"/>
  <c r="D519" i="39"/>
  <c r="F518" i="39"/>
  <c r="E518" i="39"/>
  <c r="D518" i="39"/>
  <c r="F517" i="39"/>
  <c r="E517" i="39"/>
  <c r="D517" i="39"/>
  <c r="F516" i="39"/>
  <c r="E516" i="39"/>
  <c r="D516" i="39"/>
  <c r="F515" i="39"/>
  <c r="E515" i="39"/>
  <c r="D515" i="39"/>
  <c r="F514" i="39"/>
  <c r="E514" i="39"/>
  <c r="D514" i="39"/>
  <c r="F513" i="39"/>
  <c r="E513" i="39"/>
  <c r="D513" i="39"/>
  <c r="F512" i="39"/>
  <c r="E512" i="39"/>
  <c r="D512" i="39"/>
  <c r="F511" i="39"/>
  <c r="E511" i="39"/>
  <c r="D511" i="39"/>
  <c r="F510" i="39"/>
  <c r="E510" i="39"/>
  <c r="D510" i="39"/>
  <c r="F509" i="39"/>
  <c r="E509" i="39"/>
  <c r="D509" i="39"/>
  <c r="F508" i="39"/>
  <c r="E508" i="39"/>
  <c r="D508" i="39"/>
  <c r="F507" i="39"/>
  <c r="E507" i="39"/>
  <c r="D507" i="39"/>
  <c r="F506" i="39"/>
  <c r="E506" i="39"/>
  <c r="D506" i="39"/>
  <c r="F505" i="39"/>
  <c r="E505" i="39"/>
  <c r="D505" i="39"/>
  <c r="F504" i="39"/>
  <c r="E504" i="39"/>
  <c r="D504" i="39"/>
  <c r="F503" i="39"/>
  <c r="E503" i="39"/>
  <c r="D503" i="39"/>
  <c r="F502" i="39"/>
  <c r="E502" i="39"/>
  <c r="D502" i="39"/>
  <c r="F501" i="39"/>
  <c r="E501" i="39"/>
  <c r="D501" i="39"/>
  <c r="F500" i="39"/>
  <c r="E500" i="39"/>
  <c r="D500" i="39"/>
  <c r="F499" i="39"/>
  <c r="E499" i="39"/>
  <c r="D499" i="39"/>
  <c r="F498" i="39"/>
  <c r="E498" i="39"/>
  <c r="D498" i="39"/>
  <c r="F497" i="39"/>
  <c r="E497" i="39"/>
  <c r="D497" i="39"/>
  <c r="F496" i="39"/>
  <c r="E496" i="39"/>
  <c r="D496" i="39"/>
  <c r="F495" i="39"/>
  <c r="E495" i="39"/>
  <c r="D495" i="39"/>
  <c r="F494" i="39"/>
  <c r="E494" i="39"/>
  <c r="D494" i="39"/>
  <c r="F493" i="39"/>
  <c r="E493" i="39"/>
  <c r="D493" i="39"/>
  <c r="F492" i="39"/>
  <c r="E492" i="39"/>
  <c r="D492" i="39"/>
  <c r="F491" i="39"/>
  <c r="E491" i="39"/>
  <c r="D491" i="39"/>
  <c r="F490" i="39"/>
  <c r="E490" i="39"/>
  <c r="D490" i="39"/>
  <c r="F489" i="39"/>
  <c r="E489" i="39"/>
  <c r="D489" i="39"/>
  <c r="F488" i="39"/>
  <c r="E488" i="39"/>
  <c r="D488" i="39"/>
  <c r="F487" i="39"/>
  <c r="E487" i="39"/>
  <c r="D487" i="39"/>
  <c r="F486" i="39"/>
  <c r="E486" i="39"/>
  <c r="D486" i="39"/>
  <c r="F485" i="39"/>
  <c r="E485" i="39"/>
  <c r="D485" i="39"/>
  <c r="F484" i="39"/>
  <c r="E484" i="39"/>
  <c r="D484" i="39"/>
  <c r="F483" i="39"/>
  <c r="E483" i="39"/>
  <c r="D483" i="39"/>
  <c r="F482" i="39"/>
  <c r="E482" i="39"/>
  <c r="D482" i="39"/>
  <c r="F481" i="39"/>
  <c r="E481" i="39"/>
  <c r="D481" i="39"/>
  <c r="F480" i="39"/>
  <c r="E480" i="39"/>
  <c r="D480" i="39"/>
  <c r="F479" i="39"/>
  <c r="E479" i="39"/>
  <c r="D479" i="39"/>
  <c r="F478" i="39"/>
  <c r="E478" i="39"/>
  <c r="D478" i="39"/>
  <c r="F477" i="39"/>
  <c r="E477" i="39"/>
  <c r="D477" i="39"/>
  <c r="F476" i="39"/>
  <c r="E476" i="39"/>
  <c r="D476" i="39"/>
  <c r="F475" i="39"/>
  <c r="E475" i="39"/>
  <c r="D475" i="39"/>
  <c r="F474" i="39"/>
  <c r="E474" i="39"/>
  <c r="D474" i="39"/>
  <c r="F473" i="39"/>
  <c r="E473" i="39"/>
  <c r="D473" i="39"/>
  <c r="F472" i="39"/>
  <c r="E472" i="39"/>
  <c r="D472" i="39"/>
  <c r="F471" i="39"/>
  <c r="E471" i="39"/>
  <c r="D471" i="39"/>
  <c r="F470" i="39"/>
  <c r="E470" i="39"/>
  <c r="D470" i="39"/>
  <c r="F469" i="39"/>
  <c r="E469" i="39"/>
  <c r="D469" i="39"/>
  <c r="F468" i="39"/>
  <c r="E468" i="39"/>
  <c r="D468" i="39"/>
  <c r="F467" i="39"/>
  <c r="E467" i="39"/>
  <c r="D467" i="39"/>
  <c r="F466" i="39"/>
  <c r="E466" i="39"/>
  <c r="D466" i="39"/>
  <c r="F465" i="39"/>
  <c r="E465" i="39"/>
  <c r="D465" i="39"/>
  <c r="F464" i="39"/>
  <c r="E464" i="39"/>
  <c r="D464" i="39"/>
  <c r="F463" i="39"/>
  <c r="E463" i="39"/>
  <c r="D463" i="39"/>
  <c r="F462" i="39"/>
  <c r="E462" i="39"/>
  <c r="D462" i="39"/>
  <c r="F461" i="39"/>
  <c r="E461" i="39"/>
  <c r="D461" i="39"/>
  <c r="F460" i="39"/>
  <c r="E460" i="39"/>
  <c r="D460" i="39"/>
  <c r="F459" i="39"/>
  <c r="E459" i="39"/>
  <c r="D459" i="39"/>
  <c r="F458" i="39"/>
  <c r="E458" i="39"/>
  <c r="D458" i="39"/>
  <c r="F457" i="39"/>
  <c r="E457" i="39"/>
  <c r="D457" i="39"/>
  <c r="F456" i="39"/>
  <c r="E456" i="39"/>
  <c r="D456" i="39"/>
  <c r="F455" i="39"/>
  <c r="E455" i="39"/>
  <c r="D455" i="39"/>
  <c r="F454" i="39"/>
  <c r="E454" i="39"/>
  <c r="D454" i="39"/>
  <c r="F453" i="39"/>
  <c r="E453" i="39"/>
  <c r="D453" i="39"/>
  <c r="F452" i="39"/>
  <c r="E452" i="39"/>
  <c r="D452" i="39"/>
  <c r="F451" i="39"/>
  <c r="E451" i="39"/>
  <c r="D451" i="39"/>
  <c r="F450" i="39"/>
  <c r="E450" i="39"/>
  <c r="D450" i="39"/>
  <c r="F449" i="39"/>
  <c r="E449" i="39"/>
  <c r="D449" i="39"/>
  <c r="F448" i="39"/>
  <c r="E448" i="39"/>
  <c r="D448" i="39"/>
  <c r="F447" i="39"/>
  <c r="E447" i="39"/>
  <c r="D447" i="39"/>
  <c r="F446" i="39"/>
  <c r="E446" i="39"/>
  <c r="D446" i="39"/>
  <c r="F445" i="39"/>
  <c r="E445" i="39"/>
  <c r="D445" i="39"/>
  <c r="F444" i="39"/>
  <c r="E444" i="39"/>
  <c r="D444" i="39"/>
  <c r="F443" i="39"/>
  <c r="E443" i="39"/>
  <c r="D443" i="39"/>
  <c r="F442" i="39"/>
  <c r="E442" i="39"/>
  <c r="D442" i="39"/>
  <c r="F441" i="39"/>
  <c r="E441" i="39"/>
  <c r="D441" i="39"/>
  <c r="F440" i="39"/>
  <c r="E440" i="39"/>
  <c r="D440" i="39"/>
  <c r="F439" i="39"/>
  <c r="E439" i="39"/>
  <c r="D439" i="39"/>
  <c r="F438" i="39"/>
  <c r="E438" i="39"/>
  <c r="D438" i="39"/>
  <c r="F437" i="39"/>
  <c r="E437" i="39"/>
  <c r="D437" i="39"/>
  <c r="F436" i="39"/>
  <c r="E436" i="39"/>
  <c r="D436" i="39"/>
  <c r="F435" i="39"/>
  <c r="E435" i="39"/>
  <c r="D435" i="39"/>
  <c r="F434" i="39"/>
  <c r="E434" i="39"/>
  <c r="D434" i="39"/>
  <c r="F433" i="39"/>
  <c r="E433" i="39"/>
  <c r="D433" i="39"/>
  <c r="F432" i="39"/>
  <c r="E432" i="39"/>
  <c r="D432" i="39"/>
  <c r="F431" i="39"/>
  <c r="E431" i="39"/>
  <c r="D431" i="39"/>
  <c r="F430" i="39"/>
  <c r="E430" i="39"/>
  <c r="D430" i="39"/>
  <c r="F429" i="39"/>
  <c r="E429" i="39"/>
  <c r="D429" i="39"/>
  <c r="F428" i="39"/>
  <c r="E428" i="39"/>
  <c r="D428" i="39"/>
  <c r="F427" i="39"/>
  <c r="E427" i="39"/>
  <c r="D427" i="39"/>
  <c r="F426" i="39"/>
  <c r="E426" i="39"/>
  <c r="D426" i="39"/>
  <c r="F425" i="39"/>
  <c r="E425" i="39"/>
  <c r="D425" i="39"/>
  <c r="F424" i="39"/>
  <c r="E424" i="39"/>
  <c r="D424" i="39"/>
  <c r="F423" i="39"/>
  <c r="E423" i="39"/>
  <c r="D423" i="39"/>
  <c r="F422" i="39"/>
  <c r="E422" i="39"/>
  <c r="D422" i="39"/>
  <c r="F421" i="39"/>
  <c r="E421" i="39"/>
  <c r="D421" i="39"/>
  <c r="F420" i="39"/>
  <c r="E420" i="39"/>
  <c r="D420" i="39"/>
  <c r="F419" i="39"/>
  <c r="E419" i="39"/>
  <c r="D419" i="39"/>
  <c r="F418" i="39"/>
  <c r="E418" i="39"/>
  <c r="D418" i="39"/>
  <c r="F417" i="39"/>
  <c r="E417" i="39"/>
  <c r="D417" i="39"/>
  <c r="F416" i="39"/>
  <c r="E416" i="39"/>
  <c r="D416" i="39"/>
  <c r="F415" i="39"/>
  <c r="E415" i="39"/>
  <c r="D415" i="39"/>
  <c r="F414" i="39"/>
  <c r="E414" i="39"/>
  <c r="D414" i="39"/>
  <c r="F413" i="39"/>
  <c r="E413" i="39"/>
  <c r="D413" i="39"/>
  <c r="F412" i="39"/>
  <c r="E412" i="39"/>
  <c r="D412" i="39"/>
  <c r="F411" i="39"/>
  <c r="E411" i="39"/>
  <c r="D411" i="39"/>
  <c r="F410" i="39"/>
  <c r="E410" i="39"/>
  <c r="D410" i="39"/>
  <c r="F409" i="39"/>
  <c r="E409" i="39"/>
  <c r="D409" i="39"/>
  <c r="F408" i="39"/>
  <c r="E408" i="39"/>
  <c r="D408" i="39"/>
  <c r="F407" i="39"/>
  <c r="E407" i="39"/>
  <c r="D407" i="39"/>
  <c r="F406" i="39"/>
  <c r="E406" i="39"/>
  <c r="D406" i="39"/>
  <c r="F405" i="39"/>
  <c r="E405" i="39"/>
  <c r="D405" i="39"/>
  <c r="F404" i="39"/>
  <c r="E404" i="39"/>
  <c r="D404" i="39"/>
  <c r="F403" i="39"/>
  <c r="E403" i="39"/>
  <c r="D403" i="39"/>
  <c r="F402" i="39"/>
  <c r="E402" i="39"/>
  <c r="D402" i="39"/>
  <c r="F401" i="39"/>
  <c r="E401" i="39"/>
  <c r="D401" i="39"/>
  <c r="F400" i="39"/>
  <c r="E400" i="39"/>
  <c r="D400" i="39"/>
  <c r="F399" i="39"/>
  <c r="E399" i="39"/>
  <c r="D399" i="39"/>
  <c r="F398" i="39"/>
  <c r="E398" i="39"/>
  <c r="D398" i="39"/>
  <c r="F397" i="39"/>
  <c r="E397" i="39"/>
  <c r="D397" i="39"/>
  <c r="F396" i="39"/>
  <c r="E396" i="39"/>
  <c r="D396" i="39"/>
  <c r="F395" i="39"/>
  <c r="E395" i="39"/>
  <c r="D395" i="39"/>
  <c r="F394" i="39"/>
  <c r="E394" i="39"/>
  <c r="D394" i="39"/>
  <c r="F393" i="39"/>
  <c r="E393" i="39"/>
  <c r="D393" i="39"/>
  <c r="F392" i="39"/>
  <c r="E392" i="39"/>
  <c r="D392" i="39"/>
  <c r="F391" i="39"/>
  <c r="E391" i="39"/>
  <c r="D391" i="39"/>
  <c r="F390" i="39"/>
  <c r="E390" i="39"/>
  <c r="D390" i="39"/>
  <c r="F389" i="39"/>
  <c r="E389" i="39"/>
  <c r="D389" i="39"/>
  <c r="F388" i="39"/>
  <c r="E388" i="39"/>
  <c r="D388" i="39"/>
  <c r="F387" i="39"/>
  <c r="E387" i="39"/>
  <c r="D387" i="39"/>
  <c r="F386" i="39"/>
  <c r="E386" i="39"/>
  <c r="D386" i="39"/>
  <c r="F385" i="39"/>
  <c r="E385" i="39"/>
  <c r="D385" i="39"/>
  <c r="F384" i="39"/>
  <c r="E384" i="39"/>
  <c r="D384" i="39"/>
  <c r="F383" i="39"/>
  <c r="E383" i="39"/>
  <c r="D383" i="39"/>
  <c r="F382" i="39"/>
  <c r="E382" i="39"/>
  <c r="D382" i="39"/>
  <c r="F381" i="39"/>
  <c r="E381" i="39"/>
  <c r="D381" i="39"/>
  <c r="F380" i="39"/>
  <c r="E380" i="39"/>
  <c r="D380" i="39"/>
  <c r="F379" i="39"/>
  <c r="E379" i="39"/>
  <c r="D379" i="39"/>
  <c r="F378" i="39"/>
  <c r="E378" i="39"/>
  <c r="D378" i="39"/>
  <c r="F377" i="39"/>
  <c r="E377" i="39"/>
  <c r="D377" i="39"/>
  <c r="F376" i="39"/>
  <c r="E376" i="39"/>
  <c r="D376" i="39"/>
  <c r="F375" i="39"/>
  <c r="E375" i="39"/>
  <c r="D375" i="39"/>
  <c r="F374" i="39"/>
  <c r="E374" i="39"/>
  <c r="D374" i="39"/>
  <c r="F373" i="39"/>
  <c r="E373" i="39"/>
  <c r="D373" i="39"/>
  <c r="F372" i="39"/>
  <c r="E372" i="39"/>
  <c r="D372" i="39"/>
  <c r="F371" i="39"/>
  <c r="E371" i="39"/>
  <c r="D371" i="39"/>
  <c r="F370" i="39"/>
  <c r="E370" i="39"/>
  <c r="D370" i="39"/>
  <c r="F369" i="39"/>
  <c r="E369" i="39"/>
  <c r="D369" i="39"/>
  <c r="F368" i="39"/>
  <c r="E368" i="39"/>
  <c r="D368" i="39"/>
  <c r="F367" i="39"/>
  <c r="E367" i="39"/>
  <c r="D367" i="39"/>
  <c r="F366" i="39"/>
  <c r="E366" i="39"/>
  <c r="D366" i="39"/>
  <c r="F365" i="39"/>
  <c r="E365" i="39"/>
  <c r="D365" i="39"/>
  <c r="F364" i="39"/>
  <c r="E364" i="39"/>
  <c r="D364" i="39"/>
  <c r="F363" i="39"/>
  <c r="E363" i="39"/>
  <c r="D363" i="39"/>
  <c r="F362" i="39"/>
  <c r="E362" i="39"/>
  <c r="D362" i="39"/>
  <c r="F361" i="39"/>
  <c r="E361" i="39"/>
  <c r="D361" i="39"/>
  <c r="F360" i="39"/>
  <c r="E360" i="39"/>
  <c r="D360" i="39"/>
  <c r="F359" i="39"/>
  <c r="E359" i="39"/>
  <c r="D359" i="39"/>
  <c r="F358" i="39"/>
  <c r="E358" i="39"/>
  <c r="D358" i="39"/>
  <c r="F357" i="39"/>
  <c r="E357" i="39"/>
  <c r="D357" i="39"/>
  <c r="F356" i="39"/>
  <c r="E356" i="39"/>
  <c r="D356" i="39"/>
  <c r="F355" i="39"/>
  <c r="E355" i="39"/>
  <c r="D355" i="39"/>
  <c r="F354" i="39"/>
  <c r="E354" i="39"/>
  <c r="D354" i="39"/>
  <c r="F353" i="39"/>
  <c r="E353" i="39"/>
  <c r="D353" i="39"/>
  <c r="F352" i="39"/>
  <c r="E352" i="39"/>
  <c r="D352" i="39"/>
  <c r="F351" i="39"/>
  <c r="E351" i="39"/>
  <c r="D351" i="39"/>
  <c r="F350" i="39"/>
  <c r="E350" i="39"/>
  <c r="D350" i="39"/>
  <c r="F349" i="39"/>
  <c r="E349" i="39"/>
  <c r="D349" i="39"/>
  <c r="F348" i="39"/>
  <c r="E348" i="39"/>
  <c r="D348" i="39"/>
  <c r="F347" i="39"/>
  <c r="E347" i="39"/>
  <c r="D347" i="39"/>
  <c r="F346" i="39"/>
  <c r="E346" i="39"/>
  <c r="D346" i="39"/>
  <c r="F345" i="39"/>
  <c r="E345" i="39"/>
  <c r="D345" i="39"/>
  <c r="F344" i="39"/>
  <c r="E344" i="39"/>
  <c r="D344" i="39"/>
  <c r="F343" i="39"/>
  <c r="E343" i="39"/>
  <c r="D343" i="39"/>
  <c r="F342" i="39"/>
  <c r="E342" i="39"/>
  <c r="D342" i="39"/>
  <c r="F341" i="39"/>
  <c r="E341" i="39"/>
  <c r="D341" i="39"/>
  <c r="F340" i="39"/>
  <c r="E340" i="39"/>
  <c r="D340" i="39"/>
  <c r="F339" i="39"/>
  <c r="E339" i="39"/>
  <c r="D339" i="39"/>
  <c r="F338" i="39"/>
  <c r="E338" i="39"/>
  <c r="D338" i="39"/>
  <c r="F337" i="39"/>
  <c r="E337" i="39"/>
  <c r="D337" i="39"/>
  <c r="F336" i="39"/>
  <c r="E336" i="39"/>
  <c r="D336" i="39"/>
  <c r="F335" i="39"/>
  <c r="E335" i="39"/>
  <c r="D335" i="39"/>
  <c r="F334" i="39"/>
  <c r="E334" i="39"/>
  <c r="D334" i="39"/>
  <c r="F333" i="39"/>
  <c r="E333" i="39"/>
  <c r="D333" i="39"/>
  <c r="F332" i="39"/>
  <c r="E332" i="39"/>
  <c r="D332" i="39"/>
  <c r="F331" i="39"/>
  <c r="E331" i="39"/>
  <c r="D331" i="39"/>
  <c r="F330" i="39"/>
  <c r="E330" i="39"/>
  <c r="D330" i="39"/>
  <c r="F329" i="39"/>
  <c r="E329" i="39"/>
  <c r="D329" i="39"/>
  <c r="F328" i="39"/>
  <c r="E328" i="39"/>
  <c r="D328" i="39"/>
  <c r="F327" i="39"/>
  <c r="E327" i="39"/>
  <c r="D327" i="39"/>
  <c r="F326" i="39"/>
  <c r="E326" i="39"/>
  <c r="D326" i="39"/>
  <c r="F325" i="39"/>
  <c r="E325" i="39"/>
  <c r="D325" i="39"/>
  <c r="F324" i="39"/>
  <c r="E324" i="39"/>
  <c r="D324" i="39"/>
  <c r="F323" i="39"/>
  <c r="E323" i="39"/>
  <c r="D323" i="39"/>
  <c r="F322" i="39"/>
  <c r="E322" i="39"/>
  <c r="D322" i="39"/>
  <c r="F321" i="39"/>
  <c r="E321" i="39"/>
  <c r="D321" i="39"/>
  <c r="F320" i="39"/>
  <c r="E320" i="39"/>
  <c r="D320" i="39"/>
  <c r="F319" i="39"/>
  <c r="E319" i="39"/>
  <c r="D319" i="39"/>
  <c r="F318" i="39"/>
  <c r="E318" i="39"/>
  <c r="D318" i="39"/>
  <c r="F317" i="39"/>
  <c r="E317" i="39"/>
  <c r="D317" i="39"/>
  <c r="F316" i="39"/>
  <c r="E316" i="39"/>
  <c r="D316" i="39"/>
  <c r="F315" i="39"/>
  <c r="E315" i="39"/>
  <c r="D315" i="39"/>
  <c r="F314" i="39"/>
  <c r="E314" i="39"/>
  <c r="D314" i="39"/>
  <c r="F313" i="39"/>
  <c r="E313" i="39"/>
  <c r="D313" i="39"/>
  <c r="F312" i="39"/>
  <c r="E312" i="39"/>
  <c r="D312" i="39"/>
  <c r="F311" i="39"/>
  <c r="E311" i="39"/>
  <c r="D311" i="39"/>
  <c r="F310" i="39"/>
  <c r="E310" i="39"/>
  <c r="D310" i="39"/>
  <c r="F309" i="39"/>
  <c r="E309" i="39"/>
  <c r="D309" i="39"/>
  <c r="F308" i="39"/>
  <c r="E308" i="39"/>
  <c r="D308" i="39"/>
  <c r="F307" i="39"/>
  <c r="E307" i="39"/>
  <c r="D307" i="39"/>
  <c r="F306" i="39"/>
  <c r="E306" i="39"/>
  <c r="D306" i="39"/>
  <c r="F305" i="39"/>
  <c r="E305" i="39"/>
  <c r="D305" i="39"/>
  <c r="F304" i="39"/>
  <c r="E304" i="39"/>
  <c r="D304" i="39"/>
  <c r="F303" i="39"/>
  <c r="E303" i="39"/>
  <c r="D303" i="39"/>
  <c r="F302" i="39"/>
  <c r="E302" i="39"/>
  <c r="D302" i="39"/>
  <c r="F301" i="39"/>
  <c r="E301" i="39"/>
  <c r="D301" i="39"/>
  <c r="F300" i="39"/>
  <c r="E300" i="39"/>
  <c r="D300" i="39"/>
  <c r="F299" i="39"/>
  <c r="E299" i="39"/>
  <c r="D299" i="39"/>
  <c r="F298" i="39"/>
  <c r="E298" i="39"/>
  <c r="D298" i="39"/>
  <c r="F297" i="39"/>
  <c r="E297" i="39"/>
  <c r="D297" i="39"/>
  <c r="F296" i="39"/>
  <c r="E296" i="39"/>
  <c r="D296" i="39"/>
  <c r="F295" i="39"/>
  <c r="E295" i="39"/>
  <c r="D295" i="39"/>
  <c r="F294" i="39"/>
  <c r="E294" i="39"/>
  <c r="D294" i="39"/>
  <c r="F293" i="39"/>
  <c r="E293" i="39"/>
  <c r="D293" i="39"/>
  <c r="F292" i="39"/>
  <c r="E292" i="39"/>
  <c r="D292" i="39"/>
  <c r="F291" i="39"/>
  <c r="E291" i="39"/>
  <c r="D291" i="39"/>
  <c r="F290" i="39"/>
  <c r="E290" i="39"/>
  <c r="D290" i="39"/>
  <c r="F289" i="39"/>
  <c r="E289" i="39"/>
  <c r="D289" i="39"/>
  <c r="F288" i="39"/>
  <c r="E288" i="39"/>
  <c r="D288" i="39"/>
  <c r="F287" i="39"/>
  <c r="E287" i="39"/>
  <c r="D287" i="39"/>
  <c r="F286" i="39"/>
  <c r="E286" i="39"/>
  <c r="D286" i="39"/>
  <c r="F285" i="39"/>
  <c r="E285" i="39"/>
  <c r="D285" i="39"/>
  <c r="F284" i="39"/>
  <c r="E284" i="39"/>
  <c r="D284" i="39"/>
  <c r="F283" i="39"/>
  <c r="E283" i="39"/>
  <c r="D283" i="39"/>
  <c r="F282" i="39"/>
  <c r="E282" i="39"/>
  <c r="D282" i="39"/>
  <c r="F281" i="39"/>
  <c r="E281" i="39"/>
  <c r="D281" i="39"/>
  <c r="F280" i="39"/>
  <c r="E280" i="39"/>
  <c r="D280" i="39"/>
  <c r="F279" i="39"/>
  <c r="E279" i="39"/>
  <c r="D279" i="39"/>
  <c r="F278" i="39"/>
  <c r="E278" i="39"/>
  <c r="D278" i="39"/>
  <c r="F277" i="39"/>
  <c r="E277" i="39"/>
  <c r="D277" i="39"/>
  <c r="F276" i="39"/>
  <c r="E276" i="39"/>
  <c r="D276" i="39"/>
  <c r="F275" i="39"/>
  <c r="E275" i="39"/>
  <c r="D275" i="39"/>
  <c r="F274" i="39"/>
  <c r="E274" i="39"/>
  <c r="D274" i="39"/>
  <c r="F273" i="39"/>
  <c r="E273" i="39"/>
  <c r="D273" i="39"/>
  <c r="F272" i="39"/>
  <c r="E272" i="39"/>
  <c r="D272" i="39"/>
  <c r="F271" i="39"/>
  <c r="E271" i="39"/>
  <c r="D271" i="39"/>
  <c r="F270" i="39"/>
  <c r="E270" i="39"/>
  <c r="D270" i="39"/>
  <c r="F269" i="39"/>
  <c r="E269" i="39"/>
  <c r="D269" i="39"/>
  <c r="F268" i="39"/>
  <c r="E268" i="39"/>
  <c r="D268" i="39"/>
  <c r="F267" i="39"/>
  <c r="E267" i="39"/>
  <c r="D267" i="39"/>
  <c r="F266" i="39"/>
  <c r="E266" i="39"/>
  <c r="D266" i="39"/>
  <c r="F265" i="39"/>
  <c r="E265" i="39"/>
  <c r="D265" i="39"/>
  <c r="F264" i="39"/>
  <c r="E264" i="39"/>
  <c r="D264" i="39"/>
  <c r="F263" i="39"/>
  <c r="E263" i="39"/>
  <c r="D263" i="39"/>
  <c r="F262" i="39"/>
  <c r="E262" i="39"/>
  <c r="D262" i="39"/>
  <c r="F261" i="39"/>
  <c r="E261" i="39"/>
  <c r="D261" i="39"/>
  <c r="F260" i="39"/>
  <c r="E260" i="39"/>
  <c r="D260" i="39"/>
  <c r="F259" i="39"/>
  <c r="E259" i="39"/>
  <c r="D259" i="39"/>
  <c r="F258" i="39"/>
  <c r="E258" i="39"/>
  <c r="D258" i="39"/>
  <c r="F257" i="39"/>
  <c r="E257" i="39"/>
  <c r="D257" i="39"/>
  <c r="F256" i="39"/>
  <c r="E256" i="39"/>
  <c r="D256" i="39"/>
  <c r="F255" i="39"/>
  <c r="E255" i="39"/>
  <c r="D255" i="39"/>
  <c r="F254" i="39"/>
  <c r="E254" i="39"/>
  <c r="D254" i="39"/>
  <c r="F253" i="39"/>
  <c r="E253" i="39"/>
  <c r="D253" i="39"/>
  <c r="F252" i="39"/>
  <c r="E252" i="39"/>
  <c r="D252" i="39"/>
  <c r="F251" i="39"/>
  <c r="E251" i="39"/>
  <c r="D251" i="39"/>
  <c r="F250" i="39"/>
  <c r="E250" i="39"/>
  <c r="D250" i="39"/>
  <c r="F249" i="39"/>
  <c r="E249" i="39"/>
  <c r="D249" i="39"/>
  <c r="F248" i="39"/>
  <c r="E248" i="39"/>
  <c r="D248" i="39"/>
  <c r="F247" i="39"/>
  <c r="E247" i="39"/>
  <c r="D247" i="39"/>
  <c r="F246" i="39"/>
  <c r="E246" i="39"/>
  <c r="D246" i="39"/>
  <c r="F245" i="39"/>
  <c r="E245" i="39"/>
  <c r="D245" i="39"/>
  <c r="F244" i="39"/>
  <c r="E244" i="39"/>
  <c r="D244" i="39"/>
  <c r="F243" i="39"/>
  <c r="E243" i="39"/>
  <c r="D243" i="39"/>
  <c r="F242" i="39"/>
  <c r="E242" i="39"/>
  <c r="D242" i="39"/>
  <c r="F241" i="39"/>
  <c r="E241" i="39"/>
  <c r="D241" i="39"/>
  <c r="F240" i="39"/>
  <c r="E240" i="39"/>
  <c r="D240" i="39"/>
  <c r="F239" i="39"/>
  <c r="E239" i="39"/>
  <c r="D239" i="39"/>
  <c r="F238" i="39"/>
  <c r="E238" i="39"/>
  <c r="D238" i="39"/>
  <c r="F237" i="39"/>
  <c r="E237" i="39"/>
  <c r="D237" i="39"/>
  <c r="F236" i="39"/>
  <c r="E236" i="39"/>
  <c r="D236" i="39"/>
  <c r="F235" i="39"/>
  <c r="E235" i="39"/>
  <c r="D235" i="39"/>
  <c r="F234" i="39"/>
  <c r="E234" i="39"/>
  <c r="D234" i="39"/>
  <c r="F233" i="39"/>
  <c r="E233" i="39"/>
  <c r="D233" i="39"/>
  <c r="F232" i="39"/>
  <c r="E232" i="39"/>
  <c r="D232" i="39"/>
  <c r="F231" i="39"/>
  <c r="E231" i="39"/>
  <c r="D231" i="39"/>
  <c r="F230" i="39"/>
  <c r="E230" i="39"/>
  <c r="D230" i="39"/>
  <c r="F229" i="39"/>
  <c r="E229" i="39"/>
  <c r="D229" i="39"/>
  <c r="F228" i="39"/>
  <c r="E228" i="39"/>
  <c r="D228" i="39"/>
  <c r="F227" i="39"/>
  <c r="E227" i="39"/>
  <c r="D227" i="39"/>
  <c r="F226" i="39"/>
  <c r="E226" i="39"/>
  <c r="D226" i="39"/>
  <c r="F225" i="39"/>
  <c r="E225" i="39"/>
  <c r="D225" i="39"/>
  <c r="F224" i="39"/>
  <c r="E224" i="39"/>
  <c r="D224" i="39"/>
  <c r="F223" i="39"/>
  <c r="E223" i="39"/>
  <c r="D223" i="39"/>
  <c r="F222" i="39"/>
  <c r="E222" i="39"/>
  <c r="D222" i="39"/>
  <c r="F221" i="39"/>
  <c r="E221" i="39"/>
  <c r="D221" i="39"/>
  <c r="F220" i="39"/>
  <c r="E220" i="39"/>
  <c r="D220" i="39"/>
  <c r="F219" i="39"/>
  <c r="E219" i="39"/>
  <c r="D219" i="39"/>
  <c r="F218" i="39"/>
  <c r="E218" i="39"/>
  <c r="D218" i="39"/>
  <c r="F217" i="39"/>
  <c r="E217" i="39"/>
  <c r="D217" i="39"/>
  <c r="F216" i="39"/>
  <c r="E216" i="39"/>
  <c r="D216" i="39"/>
  <c r="F215" i="39"/>
  <c r="E215" i="39"/>
  <c r="D215" i="39"/>
  <c r="F214" i="39"/>
  <c r="E214" i="39"/>
  <c r="D214" i="39"/>
  <c r="F213" i="39"/>
  <c r="E213" i="39"/>
  <c r="D213" i="39"/>
  <c r="F212" i="39"/>
  <c r="E212" i="39"/>
  <c r="D212" i="39"/>
  <c r="F211" i="39"/>
  <c r="E211" i="39"/>
  <c r="D211" i="39"/>
  <c r="F210" i="39"/>
  <c r="E210" i="39"/>
  <c r="D210" i="39"/>
  <c r="F209" i="39"/>
  <c r="E209" i="39"/>
  <c r="D209" i="39"/>
  <c r="F208" i="39"/>
  <c r="E208" i="39"/>
  <c r="D208" i="39"/>
  <c r="F207" i="39"/>
  <c r="E207" i="39"/>
  <c r="D207" i="39"/>
  <c r="F206" i="39"/>
  <c r="E206" i="39"/>
  <c r="D206" i="39"/>
  <c r="F205" i="39"/>
  <c r="E205" i="39"/>
  <c r="D205" i="39"/>
  <c r="F204" i="39"/>
  <c r="E204" i="39"/>
  <c r="D204" i="39"/>
  <c r="F203" i="39"/>
  <c r="E203" i="39"/>
  <c r="D203" i="39"/>
  <c r="F202" i="39"/>
  <c r="E202" i="39"/>
  <c r="D202" i="39"/>
  <c r="F201" i="39"/>
  <c r="E201" i="39"/>
  <c r="D201" i="39"/>
  <c r="F200" i="39"/>
  <c r="E200" i="39"/>
  <c r="D200" i="39"/>
  <c r="F199" i="39"/>
  <c r="E199" i="39"/>
  <c r="D199" i="39"/>
  <c r="F198" i="39"/>
  <c r="E198" i="39"/>
  <c r="D198" i="39"/>
  <c r="F197" i="39"/>
  <c r="E197" i="39"/>
  <c r="D197" i="39"/>
  <c r="F196" i="39"/>
  <c r="E196" i="39"/>
  <c r="D196" i="39"/>
  <c r="F195" i="39"/>
  <c r="E195" i="39"/>
  <c r="D195" i="39"/>
  <c r="F194" i="39"/>
  <c r="E194" i="39"/>
  <c r="D194" i="39"/>
  <c r="F193" i="39"/>
  <c r="E193" i="39"/>
  <c r="D193" i="39"/>
  <c r="F192" i="39"/>
  <c r="E192" i="39"/>
  <c r="D192" i="39"/>
  <c r="F191" i="39"/>
  <c r="E191" i="39"/>
  <c r="D191" i="39"/>
  <c r="F190" i="39"/>
  <c r="E190" i="39"/>
  <c r="D190" i="39"/>
  <c r="F189" i="39"/>
  <c r="E189" i="39"/>
  <c r="D189" i="39"/>
  <c r="F188" i="39"/>
  <c r="E188" i="39"/>
  <c r="D188" i="39"/>
  <c r="F187" i="39"/>
  <c r="E187" i="39"/>
  <c r="D187" i="39"/>
  <c r="F186" i="39"/>
  <c r="E186" i="39"/>
  <c r="D186" i="39"/>
  <c r="F185" i="39"/>
  <c r="E185" i="39"/>
  <c r="D185" i="39"/>
  <c r="F184" i="39"/>
  <c r="E184" i="39"/>
  <c r="D184" i="39"/>
  <c r="F183" i="39"/>
  <c r="E183" i="39"/>
  <c r="D183" i="39"/>
  <c r="F182" i="39"/>
  <c r="E182" i="39"/>
  <c r="D182" i="39"/>
  <c r="F181" i="39"/>
  <c r="E181" i="39"/>
  <c r="D181" i="39"/>
  <c r="F180" i="39"/>
  <c r="E180" i="39"/>
  <c r="D180" i="39"/>
  <c r="F179" i="39"/>
  <c r="E179" i="39"/>
  <c r="D179" i="39"/>
  <c r="F178" i="39"/>
  <c r="E178" i="39"/>
  <c r="D178" i="39"/>
  <c r="F177" i="39"/>
  <c r="E177" i="39"/>
  <c r="D177" i="39"/>
  <c r="F176" i="39"/>
  <c r="E176" i="39"/>
  <c r="D176" i="39"/>
  <c r="F175" i="39"/>
  <c r="E175" i="39"/>
  <c r="D175" i="39"/>
  <c r="F174" i="39"/>
  <c r="E174" i="39"/>
  <c r="D174" i="39"/>
  <c r="F173" i="39"/>
  <c r="E173" i="39"/>
  <c r="D173" i="39"/>
  <c r="F172" i="39"/>
  <c r="E172" i="39"/>
  <c r="D172" i="39"/>
  <c r="F171" i="39"/>
  <c r="E171" i="39"/>
  <c r="D171" i="39"/>
  <c r="F170" i="39"/>
  <c r="E170" i="39"/>
  <c r="D170" i="39"/>
  <c r="F169" i="39"/>
  <c r="E169" i="39"/>
  <c r="D169" i="39"/>
  <c r="F168" i="39"/>
  <c r="E168" i="39"/>
  <c r="D168" i="39"/>
  <c r="F167" i="39"/>
  <c r="E167" i="39"/>
  <c r="D167" i="39"/>
  <c r="F166" i="39"/>
  <c r="E166" i="39"/>
  <c r="D166" i="39"/>
  <c r="F165" i="39"/>
  <c r="E165" i="39"/>
  <c r="D165" i="39"/>
  <c r="F164" i="39"/>
  <c r="E164" i="39"/>
  <c r="D164" i="39"/>
  <c r="F163" i="39"/>
  <c r="E163" i="39"/>
  <c r="D163" i="39"/>
  <c r="F162" i="39"/>
  <c r="E162" i="39"/>
  <c r="D162" i="39"/>
  <c r="F161" i="39"/>
  <c r="E161" i="39"/>
  <c r="D161" i="39"/>
  <c r="F160" i="39"/>
  <c r="E160" i="39"/>
  <c r="D160" i="39"/>
  <c r="F159" i="39"/>
  <c r="E159" i="39"/>
  <c r="D159" i="39"/>
  <c r="F158" i="39"/>
  <c r="E158" i="39"/>
  <c r="D158" i="39"/>
  <c r="F157" i="39"/>
  <c r="E157" i="39"/>
  <c r="D157" i="39"/>
  <c r="F156" i="39"/>
  <c r="E156" i="39"/>
  <c r="D156" i="39"/>
  <c r="F155" i="39"/>
  <c r="E155" i="39"/>
  <c r="D155" i="39"/>
  <c r="F154" i="39"/>
  <c r="E154" i="39"/>
  <c r="D154" i="39"/>
  <c r="F153" i="39"/>
  <c r="E153" i="39"/>
  <c r="D153" i="39"/>
  <c r="F152" i="39"/>
  <c r="E152" i="39"/>
  <c r="D152" i="39"/>
  <c r="F151" i="39"/>
  <c r="E151" i="39"/>
  <c r="D151" i="39"/>
  <c r="F150" i="39"/>
  <c r="E150" i="39"/>
  <c r="D150" i="39"/>
  <c r="F149" i="39"/>
  <c r="E149" i="39"/>
  <c r="D149" i="39"/>
  <c r="F148" i="39"/>
  <c r="E148" i="39"/>
  <c r="D148" i="39"/>
  <c r="F147" i="39"/>
  <c r="E147" i="39"/>
  <c r="D147" i="39"/>
  <c r="F146" i="39"/>
  <c r="E146" i="39"/>
  <c r="D146" i="39"/>
  <c r="F145" i="39"/>
  <c r="E145" i="39"/>
  <c r="D145" i="39"/>
  <c r="F144" i="39"/>
  <c r="E144" i="39"/>
  <c r="D144" i="39"/>
  <c r="F143" i="39"/>
  <c r="E143" i="39"/>
  <c r="D143" i="39"/>
  <c r="F142" i="39"/>
  <c r="E142" i="39"/>
  <c r="D142" i="39"/>
  <c r="F141" i="39"/>
  <c r="E141" i="39"/>
  <c r="D141" i="39"/>
  <c r="F140" i="39"/>
  <c r="E140" i="39"/>
  <c r="D140" i="39"/>
  <c r="F139" i="39"/>
  <c r="E139" i="39"/>
  <c r="D139" i="39"/>
  <c r="F138" i="39"/>
  <c r="E138" i="39"/>
  <c r="D138" i="39"/>
  <c r="F137" i="39"/>
  <c r="E137" i="39"/>
  <c r="D137" i="39"/>
  <c r="F136" i="39"/>
  <c r="E136" i="39"/>
  <c r="D136" i="39"/>
  <c r="F135" i="39"/>
  <c r="E135" i="39"/>
  <c r="D135" i="39"/>
  <c r="F134" i="39"/>
  <c r="E134" i="39"/>
  <c r="D134" i="39"/>
  <c r="F133" i="39"/>
  <c r="E133" i="39"/>
  <c r="D133" i="39"/>
  <c r="F132" i="39"/>
  <c r="E132" i="39"/>
  <c r="D132" i="39"/>
  <c r="F131" i="39"/>
  <c r="E131" i="39"/>
  <c r="D131" i="39"/>
  <c r="F130" i="39"/>
  <c r="E130" i="39"/>
  <c r="D130" i="39"/>
  <c r="F129" i="39"/>
  <c r="E129" i="39"/>
  <c r="D129" i="39"/>
  <c r="F128" i="39"/>
  <c r="E128" i="39"/>
  <c r="D128" i="39"/>
  <c r="F127" i="39"/>
  <c r="E127" i="39"/>
  <c r="D127" i="39"/>
  <c r="F126" i="39"/>
  <c r="E126" i="39"/>
  <c r="D126" i="39"/>
  <c r="F125" i="39"/>
  <c r="E125" i="39"/>
  <c r="D125" i="39"/>
  <c r="F124" i="39"/>
  <c r="E124" i="39"/>
  <c r="D124" i="39"/>
  <c r="F123" i="39"/>
  <c r="E123" i="39"/>
  <c r="D123" i="39"/>
  <c r="F122" i="39"/>
  <c r="E122" i="39"/>
  <c r="D122" i="39"/>
  <c r="F121" i="39"/>
  <c r="E121" i="39"/>
  <c r="D121" i="39"/>
  <c r="F120" i="39"/>
  <c r="E120" i="39"/>
  <c r="D120" i="39"/>
  <c r="F119" i="39"/>
  <c r="E119" i="39"/>
  <c r="D119" i="39"/>
  <c r="F118" i="39"/>
  <c r="E118" i="39"/>
  <c r="D118" i="39"/>
  <c r="F117" i="39"/>
  <c r="E117" i="39"/>
  <c r="D117" i="39"/>
  <c r="F116" i="39"/>
  <c r="E116" i="39"/>
  <c r="D116" i="39"/>
  <c r="F115" i="39"/>
  <c r="E115" i="39"/>
  <c r="D115" i="39"/>
  <c r="F114" i="39"/>
  <c r="E114" i="39"/>
  <c r="D114" i="39"/>
  <c r="F113" i="39"/>
  <c r="E113" i="39"/>
  <c r="D113" i="39"/>
  <c r="F112" i="39"/>
  <c r="E112" i="39"/>
  <c r="D112" i="39"/>
  <c r="F111" i="39"/>
  <c r="E111" i="39"/>
  <c r="D111" i="39"/>
  <c r="F110" i="39"/>
  <c r="E110" i="39"/>
  <c r="D110" i="39"/>
  <c r="F109" i="39"/>
  <c r="E109" i="39"/>
  <c r="D109" i="39"/>
  <c r="F108" i="39"/>
  <c r="E108" i="39"/>
  <c r="D108" i="39"/>
  <c r="F107" i="39"/>
  <c r="E107" i="39"/>
  <c r="D107" i="39"/>
  <c r="F106" i="39"/>
  <c r="E106" i="39"/>
  <c r="D106" i="39"/>
  <c r="F105" i="39"/>
  <c r="E105" i="39"/>
  <c r="D105" i="39"/>
  <c r="F104" i="39"/>
  <c r="E104" i="39"/>
  <c r="D104" i="39"/>
  <c r="F103" i="39"/>
  <c r="E103" i="39"/>
  <c r="D103" i="39"/>
  <c r="F102" i="39"/>
  <c r="E102" i="39"/>
  <c r="D102" i="39"/>
  <c r="F101" i="39"/>
  <c r="E101" i="39"/>
  <c r="D101" i="39"/>
  <c r="F100" i="39"/>
  <c r="E100" i="39"/>
  <c r="D100" i="39"/>
  <c r="F99" i="39"/>
  <c r="E99" i="39"/>
  <c r="D99" i="39"/>
  <c r="F98" i="39"/>
  <c r="E98" i="39"/>
  <c r="D98" i="39"/>
  <c r="F97" i="39"/>
  <c r="E97" i="39"/>
  <c r="D97" i="39"/>
  <c r="F96" i="39"/>
  <c r="E96" i="39"/>
  <c r="D96" i="39"/>
  <c r="F95" i="39"/>
  <c r="E95" i="39"/>
  <c r="D95" i="39"/>
  <c r="F94" i="39"/>
  <c r="E94" i="39"/>
  <c r="D94" i="39"/>
  <c r="F93" i="39"/>
  <c r="E93" i="39"/>
  <c r="D93" i="39"/>
  <c r="F92" i="39"/>
  <c r="E92" i="39"/>
  <c r="D92" i="39"/>
  <c r="F91" i="39"/>
  <c r="E91" i="39"/>
  <c r="D91" i="39"/>
  <c r="F90" i="39"/>
  <c r="E90" i="39"/>
  <c r="D90" i="39"/>
  <c r="F89" i="39"/>
  <c r="E89" i="39"/>
  <c r="D89" i="39"/>
  <c r="F88" i="39"/>
  <c r="E88" i="39"/>
  <c r="D88" i="39"/>
  <c r="F87" i="39"/>
  <c r="E87" i="39"/>
  <c r="D87" i="39"/>
  <c r="F86" i="39"/>
  <c r="E86" i="39"/>
  <c r="D86" i="39"/>
  <c r="F85" i="39"/>
  <c r="E85" i="39"/>
  <c r="D85" i="39"/>
  <c r="F84" i="39"/>
  <c r="E84" i="39"/>
  <c r="D84" i="39"/>
  <c r="F83" i="39"/>
  <c r="E83" i="39"/>
  <c r="D83" i="39"/>
  <c r="F82" i="39"/>
  <c r="E82" i="39"/>
  <c r="D82" i="39"/>
  <c r="F81" i="39"/>
  <c r="E81" i="39"/>
  <c r="D81" i="39"/>
  <c r="F80" i="39"/>
  <c r="E80" i="39"/>
  <c r="D80" i="39"/>
  <c r="F79" i="39"/>
  <c r="E79" i="39"/>
  <c r="D79" i="39"/>
  <c r="F78" i="39"/>
  <c r="E78" i="39"/>
  <c r="D78" i="39"/>
  <c r="F77" i="39"/>
  <c r="E77" i="39"/>
  <c r="D77" i="39"/>
  <c r="F76" i="39"/>
  <c r="E76" i="39"/>
  <c r="D76" i="39"/>
  <c r="F75" i="39"/>
  <c r="E75" i="39"/>
  <c r="D75" i="39"/>
  <c r="F74" i="39"/>
  <c r="E74" i="39"/>
  <c r="D74" i="39"/>
  <c r="F73" i="39"/>
  <c r="E73" i="39"/>
  <c r="D73" i="39"/>
  <c r="F72" i="39"/>
  <c r="E72" i="39"/>
  <c r="D72" i="39"/>
  <c r="F71" i="39"/>
  <c r="E71" i="39"/>
  <c r="D71" i="39"/>
  <c r="F70" i="39"/>
  <c r="E70" i="39"/>
  <c r="D70" i="39"/>
  <c r="F69" i="39"/>
  <c r="E69" i="39"/>
  <c r="D69" i="39"/>
  <c r="F68" i="39"/>
  <c r="E68" i="39"/>
  <c r="D68" i="39"/>
  <c r="F67" i="39"/>
  <c r="E67" i="39"/>
  <c r="D67" i="39"/>
  <c r="F66" i="39"/>
  <c r="E66" i="39"/>
  <c r="D66" i="39"/>
  <c r="F65" i="39"/>
  <c r="E65" i="39"/>
  <c r="D65" i="39"/>
  <c r="F64" i="39"/>
  <c r="E64" i="39"/>
  <c r="D64" i="39"/>
  <c r="F63" i="39"/>
  <c r="E63" i="39"/>
  <c r="D63" i="39"/>
  <c r="F62" i="39"/>
  <c r="E62" i="39"/>
  <c r="D62" i="39"/>
  <c r="F61" i="39"/>
  <c r="E61" i="39"/>
  <c r="D61" i="39"/>
  <c r="F60" i="39"/>
  <c r="E60" i="39"/>
  <c r="D60" i="39"/>
  <c r="F59" i="39"/>
  <c r="E59" i="39"/>
  <c r="D59" i="39"/>
  <c r="F58" i="39"/>
  <c r="E58" i="39"/>
  <c r="D58" i="39"/>
  <c r="F57" i="39"/>
  <c r="E57" i="39"/>
  <c r="D57" i="39"/>
  <c r="F56" i="39"/>
  <c r="E56" i="39"/>
  <c r="D56" i="39"/>
  <c r="F55" i="39"/>
  <c r="E55" i="39"/>
  <c r="D55" i="39"/>
  <c r="F54" i="39"/>
  <c r="E54" i="39"/>
  <c r="D54" i="39"/>
  <c r="F53" i="39"/>
  <c r="E53" i="39"/>
  <c r="D53" i="39"/>
  <c r="F52" i="39"/>
  <c r="E52" i="39"/>
  <c r="D52" i="39"/>
  <c r="F51" i="39"/>
  <c r="E51" i="39"/>
  <c r="D51" i="39"/>
  <c r="F50" i="39"/>
  <c r="E50" i="39"/>
  <c r="D50" i="39"/>
  <c r="F49" i="39"/>
  <c r="E49" i="39"/>
  <c r="D49" i="39"/>
  <c r="F48" i="39"/>
  <c r="E48" i="39"/>
  <c r="D48" i="39"/>
  <c r="F47" i="39"/>
  <c r="E47" i="39"/>
  <c r="D47" i="39"/>
  <c r="F46" i="39"/>
  <c r="E46" i="39"/>
  <c r="D46" i="39"/>
  <c r="F45" i="39"/>
  <c r="E45" i="39"/>
  <c r="D45" i="39"/>
  <c r="F44" i="39"/>
  <c r="E44" i="39"/>
  <c r="D44" i="39"/>
  <c r="F43" i="39"/>
  <c r="E43" i="39"/>
  <c r="D43" i="39"/>
  <c r="F42" i="39"/>
  <c r="E42" i="39"/>
  <c r="D42" i="39"/>
  <c r="F41" i="39"/>
  <c r="E41" i="39"/>
  <c r="D41" i="39"/>
  <c r="F40" i="39"/>
  <c r="E40" i="39"/>
  <c r="D40" i="39"/>
  <c r="F39" i="39"/>
  <c r="E39" i="39"/>
  <c r="D39" i="39"/>
  <c r="F38" i="39"/>
  <c r="E38" i="39"/>
  <c r="D38" i="39"/>
  <c r="F37" i="39"/>
  <c r="E37" i="39"/>
  <c r="D37" i="39"/>
  <c r="F36" i="39"/>
  <c r="E36" i="39"/>
  <c r="D36" i="39"/>
  <c r="F35" i="39"/>
  <c r="E35" i="39"/>
  <c r="D35" i="39"/>
  <c r="F34" i="39"/>
  <c r="E34" i="39"/>
  <c r="D34" i="39"/>
  <c r="F33" i="39"/>
  <c r="E33" i="39"/>
  <c r="D33" i="39"/>
  <c r="F32" i="39"/>
  <c r="E32" i="39"/>
  <c r="D32" i="39"/>
  <c r="F31" i="39"/>
  <c r="E31" i="39"/>
  <c r="D31" i="39"/>
  <c r="F30" i="39"/>
  <c r="E30" i="39"/>
  <c r="D30" i="39"/>
  <c r="F29" i="39"/>
  <c r="E29" i="39"/>
  <c r="D29" i="39"/>
  <c r="F28" i="39"/>
  <c r="E28" i="39"/>
  <c r="D28" i="39"/>
  <c r="F27" i="39"/>
  <c r="E27" i="39"/>
  <c r="D27" i="39"/>
  <c r="F26" i="39"/>
  <c r="E26" i="39"/>
  <c r="D26" i="39"/>
  <c r="F25" i="39"/>
  <c r="E25" i="39"/>
  <c r="D25" i="39"/>
  <c r="F24" i="39"/>
  <c r="E24" i="39"/>
  <c r="D24" i="39"/>
  <c r="F23" i="39"/>
  <c r="E23" i="39"/>
  <c r="D23" i="39"/>
  <c r="F22" i="39"/>
  <c r="E22" i="39"/>
  <c r="D22" i="39"/>
  <c r="F21" i="39"/>
  <c r="E21" i="39"/>
  <c r="D21" i="39"/>
  <c r="F20" i="39"/>
  <c r="E20" i="39"/>
  <c r="D20" i="39"/>
  <c r="F19" i="39"/>
  <c r="E19" i="39"/>
  <c r="D19" i="39"/>
  <c r="F18" i="39"/>
  <c r="E18" i="39"/>
  <c r="D18" i="39"/>
  <c r="F17" i="39"/>
  <c r="E17" i="39"/>
  <c r="D17" i="39"/>
  <c r="F16" i="39"/>
  <c r="E16" i="39"/>
  <c r="D16" i="39"/>
  <c r="F15" i="39"/>
  <c r="E15" i="39"/>
  <c r="D15" i="39"/>
  <c r="F14" i="39"/>
  <c r="E14" i="39"/>
  <c r="D14" i="39"/>
  <c r="F13" i="39"/>
  <c r="E13" i="39"/>
  <c r="D13" i="39"/>
  <c r="F12" i="39"/>
  <c r="E12" i="39"/>
  <c r="D12" i="39"/>
  <c r="F11" i="39"/>
  <c r="E11" i="39"/>
  <c r="D11" i="39"/>
  <c r="F10" i="39"/>
  <c r="E10" i="39"/>
  <c r="D10" i="39"/>
  <c r="F9" i="39"/>
  <c r="E9" i="39"/>
  <c r="D9" i="39"/>
  <c r="F8" i="39"/>
  <c r="E8" i="39"/>
  <c r="D8" i="39"/>
  <c r="F7" i="39"/>
  <c r="E7" i="39"/>
  <c r="D7" i="39"/>
  <c r="F6" i="39"/>
  <c r="E6" i="39"/>
  <c r="D6" i="39"/>
  <c r="F5" i="39"/>
  <c r="E5" i="39"/>
  <c r="D5" i="39"/>
  <c r="F4" i="39"/>
  <c r="E4" i="39"/>
  <c r="D4" i="39"/>
  <c r="F3" i="39"/>
  <c r="E3" i="39"/>
  <c r="D3" i="39"/>
  <c r="F2" i="39"/>
  <c r="E2" i="39"/>
  <c r="D2" i="39"/>
  <c r="C1311" i="39"/>
  <c r="I46" i="33"/>
  <c r="H46" i="33"/>
  <c r="G46" i="33"/>
  <c r="F46" i="33"/>
  <c r="I27" i="33"/>
  <c r="I31" i="33" s="1"/>
  <c r="I32" i="33" s="1"/>
  <c r="I48" i="33" s="1"/>
  <c r="I56" i="33" s="1"/>
  <c r="H27" i="33"/>
  <c r="G27" i="33"/>
  <c r="F27" i="33"/>
  <c r="F31" i="33" s="1"/>
  <c r="F32" i="33" s="1"/>
  <c r="F48" i="33" s="1"/>
  <c r="F56" i="33" s="1"/>
  <c r="M20" i="33"/>
  <c r="I11" i="33"/>
  <c r="H11" i="33"/>
  <c r="H31" i="33" s="1"/>
  <c r="H32" i="33" s="1"/>
  <c r="H48" i="33" s="1"/>
  <c r="H56" i="33" s="1"/>
  <c r="G11" i="33"/>
  <c r="G31" i="33" s="1"/>
  <c r="G32" i="33" s="1"/>
  <c r="G48" i="33" s="1"/>
  <c r="G56" i="33" s="1"/>
  <c r="F11" i="33"/>
  <c r="I42" i="37"/>
  <c r="G42" i="37"/>
  <c r="F42" i="37"/>
  <c r="H36" i="37"/>
  <c r="G25" i="37"/>
  <c r="D23" i="37"/>
  <c r="C23" i="37"/>
  <c r="F23" i="37" s="1"/>
  <c r="J23" i="37" s="1"/>
  <c r="D20" i="37"/>
  <c r="I16" i="37"/>
  <c r="H16" i="37"/>
  <c r="E67" i="32"/>
  <c r="E62" i="32"/>
  <c r="E52" i="32"/>
  <c r="E39" i="32"/>
  <c r="E24" i="32"/>
  <c r="E10" i="32"/>
  <c r="E28" i="32" s="1"/>
  <c r="E41" i="32" s="1"/>
  <c r="E23" i="34" l="1"/>
  <c r="C19" i="37"/>
  <c r="D23" i="32"/>
  <c r="E23" i="33"/>
  <c r="E17" i="33"/>
  <c r="C35" i="37"/>
  <c r="D88" i="32"/>
  <c r="E19" i="34"/>
  <c r="D45" i="32"/>
  <c r="E22" i="34"/>
  <c r="D48" i="32"/>
  <c r="E21" i="34"/>
  <c r="E20" i="34"/>
  <c r="D46" i="32"/>
  <c r="E18" i="34"/>
  <c r="D44" i="32"/>
  <c r="D47" i="32"/>
  <c r="D49" i="32"/>
  <c r="D20" i="32"/>
  <c r="E10" i="33"/>
  <c r="E11" i="33" s="1"/>
  <c r="D36" i="32"/>
  <c r="D16" i="37"/>
  <c r="D70" i="32" s="1"/>
  <c r="D42" i="37"/>
  <c r="D25" i="37"/>
  <c r="D12" i="32"/>
  <c r="E44" i="33"/>
  <c r="B15" i="12"/>
  <c r="B11" i="36"/>
  <c r="C20" i="37" s="1"/>
  <c r="I20" i="37" s="1"/>
  <c r="I25" i="37" s="1"/>
  <c r="I27" i="37" s="1"/>
  <c r="E3" i="12"/>
  <c r="D36" i="37"/>
  <c r="D26" i="32"/>
  <c r="E22" i="33"/>
  <c r="B6" i="12"/>
  <c r="E9" i="12"/>
  <c r="G8" i="12"/>
  <c r="G9" i="12" s="1"/>
  <c r="G16" i="37"/>
  <c r="G27" i="37" s="1"/>
  <c r="J10" i="37"/>
  <c r="C16" i="37"/>
  <c r="F9" i="37"/>
  <c r="N1" i="17"/>
  <c r="C1311" i="17"/>
  <c r="D55" i="32"/>
  <c r="E10" i="34"/>
  <c r="E43" i="33"/>
  <c r="C8" i="12"/>
  <c r="C9" i="12" s="1"/>
  <c r="F19" i="37"/>
  <c r="D8" i="32"/>
  <c r="D10" i="32" s="1"/>
  <c r="D22" i="32"/>
  <c r="D58" i="32"/>
  <c r="D65" i="32"/>
  <c r="D18" i="32"/>
  <c r="D34" i="32"/>
  <c r="D87" i="32"/>
  <c r="F6" i="12"/>
  <c r="C41" i="37" s="1"/>
  <c r="H41" i="37" s="1"/>
  <c r="J41" i="37" s="1"/>
  <c r="D19" i="32"/>
  <c r="E20" i="33"/>
  <c r="E25" i="33"/>
  <c r="D59" i="32"/>
  <c r="E14" i="33"/>
  <c r="D13" i="32"/>
  <c r="D15" i="32"/>
  <c r="E16" i="33"/>
  <c r="E18" i="33"/>
  <c r="D17" i="32"/>
  <c r="E4" i="12"/>
  <c r="G4" i="12" s="1"/>
  <c r="D57" i="32"/>
  <c r="E35" i="33"/>
  <c r="D31" i="32"/>
  <c r="D5" i="12"/>
  <c r="H5" i="12" s="1"/>
  <c r="B17" i="12" s="1"/>
  <c r="E25" i="34"/>
  <c r="D50" i="32"/>
  <c r="D52" i="32" s="1"/>
  <c r="D83" i="32" s="1"/>
  <c r="B6" i="36"/>
  <c r="C34" i="37" s="1"/>
  <c r="I34" i="37" s="1"/>
  <c r="D14" i="32"/>
  <c r="D38" i="32"/>
  <c r="D85" i="32"/>
  <c r="E26" i="33"/>
  <c r="E52" i="33"/>
  <c r="E54" i="33" s="1"/>
  <c r="E11" i="34"/>
  <c r="C4" i="12"/>
  <c r="D4" i="12" s="1"/>
  <c r="E37" i="33"/>
  <c r="D33" i="32"/>
  <c r="E39" i="33"/>
  <c r="D35" i="32"/>
  <c r="D89" i="32"/>
  <c r="F45" i="37"/>
  <c r="J45" i="37" s="1"/>
  <c r="D66" i="32"/>
  <c r="D16" i="32"/>
  <c r="D32" i="32"/>
  <c r="D60" i="32"/>
  <c r="B9" i="12"/>
  <c r="N1" i="39"/>
  <c r="D3" i="12"/>
  <c r="D8" i="12" l="1"/>
  <c r="H4" i="12"/>
  <c r="B16" i="12" s="1"/>
  <c r="B18" i="12" s="1"/>
  <c r="C24" i="37" s="1"/>
  <c r="H24" i="37" s="1"/>
  <c r="J20" i="37"/>
  <c r="D27" i="37"/>
  <c r="D47" i="37"/>
  <c r="M23" i="34"/>
  <c r="D80" i="32"/>
  <c r="E14" i="34"/>
  <c r="E15" i="34" s="1"/>
  <c r="E27" i="34" s="1"/>
  <c r="C33" i="37" s="1"/>
  <c r="G33" i="37" s="1"/>
  <c r="G36" i="37" s="1"/>
  <c r="G47" i="37" s="1"/>
  <c r="E6" i="12"/>
  <c r="C40" i="37" s="1"/>
  <c r="H40" i="37" s="1"/>
  <c r="J40" i="37" s="1"/>
  <c r="G3" i="12"/>
  <c r="G6" i="12" s="1"/>
  <c r="D24" i="32"/>
  <c r="E27" i="33"/>
  <c r="E31" i="33" s="1"/>
  <c r="E32" i="33" s="1"/>
  <c r="D39" i="32"/>
  <c r="F25" i="37"/>
  <c r="J19" i="37"/>
  <c r="D62" i="32"/>
  <c r="D82" i="32" s="1"/>
  <c r="D91" i="32"/>
  <c r="H8" i="12"/>
  <c r="D9" i="12"/>
  <c r="H9" i="12" s="1"/>
  <c r="C6" i="12"/>
  <c r="E46" i="33"/>
  <c r="D6" i="12"/>
  <c r="C39" i="37" s="1"/>
  <c r="D28" i="32"/>
  <c r="I36" i="37"/>
  <c r="I47" i="37" s="1"/>
  <c r="J34" i="37"/>
  <c r="D67" i="32"/>
  <c r="J9" i="37"/>
  <c r="F16" i="37"/>
  <c r="E48" i="33" l="1"/>
  <c r="E56" i="33" s="1"/>
  <c r="C32" i="37" s="1"/>
  <c r="C36" i="37" s="1"/>
  <c r="H3" i="12"/>
  <c r="H6" i="12" s="1"/>
  <c r="C25" i="37"/>
  <c r="C27" i="37" s="1"/>
  <c r="D41" i="32"/>
  <c r="D69" i="32" s="1"/>
  <c r="D71" i="32" s="1"/>
  <c r="J33" i="37"/>
  <c r="F27" i="37"/>
  <c r="J16" i="37"/>
  <c r="H25" i="37"/>
  <c r="H27" i="37" s="1"/>
  <c r="J24" i="37"/>
  <c r="H39" i="37"/>
  <c r="C42" i="37"/>
  <c r="F32" i="37" l="1"/>
  <c r="J32" i="37" s="1"/>
  <c r="D81" i="32"/>
  <c r="D90" i="32" s="1"/>
  <c r="J39" i="37"/>
  <c r="H42" i="37"/>
  <c r="J27" i="37"/>
  <c r="F36" i="37"/>
  <c r="J25" i="37"/>
  <c r="C47" i="37"/>
  <c r="J36" i="37" l="1"/>
  <c r="F47" i="37"/>
  <c r="H47" i="37"/>
  <c r="J42" i="37"/>
  <c r="J47" i="37" l="1"/>
</calcChain>
</file>

<file path=xl/sharedStrings.xml><?xml version="1.0" encoding="utf-8"?>
<sst xmlns="http://schemas.openxmlformats.org/spreadsheetml/2006/main" count="7635" uniqueCount="2473">
  <si>
    <t>Cash Flows from Operating Activities</t>
  </si>
  <si>
    <t>Statutory Allocations: FAAC</t>
  </si>
  <si>
    <t>Value Added Tax Allocation</t>
  </si>
  <si>
    <t>Sub-total : Statutory Allocation</t>
  </si>
  <si>
    <t>Direct taxes</t>
  </si>
  <si>
    <t>Licenses</t>
  </si>
  <si>
    <t>Mining Rents</t>
  </si>
  <si>
    <t>Royalties</t>
  </si>
  <si>
    <t>Fees</t>
  </si>
  <si>
    <t>Fines</t>
  </si>
  <si>
    <t>Sales</t>
  </si>
  <si>
    <t>Earnings</t>
  </si>
  <si>
    <t>Repayments - General</t>
  </si>
  <si>
    <t>Investment Income</t>
  </si>
  <si>
    <t>Interest Earned</t>
  </si>
  <si>
    <t>Reimbursement</t>
  </si>
  <si>
    <t>Total Receipts</t>
  </si>
  <si>
    <t>Overhead Charges</t>
  </si>
  <si>
    <t>Subvention to Parastatals</t>
  </si>
  <si>
    <t>Total Payments</t>
  </si>
  <si>
    <t>Net Cash Flow from Operating Activities</t>
  </si>
  <si>
    <t>Capital Expenditure: Administrative Sector</t>
  </si>
  <si>
    <t>Capital Expenditure: Economic Sector</t>
  </si>
  <si>
    <t>Capital Expenditure: Law and Justice</t>
  </si>
  <si>
    <t>Capital Expenditure: Funded from Aid and Grants</t>
  </si>
  <si>
    <t>Capital Expenditure: Regional Development</t>
  </si>
  <si>
    <t>Capital Expenditure: Social Service Sector</t>
  </si>
  <si>
    <t>Proceeds from Aids and Grants</t>
  </si>
  <si>
    <t>Proceeds from External Loans</t>
  </si>
  <si>
    <t>Proceeds from Internal Loans</t>
  </si>
  <si>
    <t>Net cash for the year</t>
  </si>
  <si>
    <t>Cash held by Ministries Departments and Agencies</t>
  </si>
  <si>
    <t>TOTAL LIQUID ASSETS</t>
  </si>
  <si>
    <t>State Investments</t>
  </si>
  <si>
    <t>Imprests</t>
  </si>
  <si>
    <t>Advances</t>
  </si>
  <si>
    <t>Revolving Loans Granted</t>
  </si>
  <si>
    <t>TOTAL INVESTMENTS AND OTHER CASH ASSETS</t>
  </si>
  <si>
    <t>TOTAL ASSETS</t>
  </si>
  <si>
    <t>PUBLIC FUNDS</t>
  </si>
  <si>
    <t>Capital Development Fund</t>
  </si>
  <si>
    <t>TOTAL PUBLIC FUNDS</t>
  </si>
  <si>
    <t>EXTERNAL AND INTERNAL LOANS</t>
  </si>
  <si>
    <t>External loans</t>
  </si>
  <si>
    <t>TOTAL EXTERNAL AND INTERNAL LOANS</t>
  </si>
  <si>
    <t>OTHER LIABILITIES</t>
  </si>
  <si>
    <t>Deposits</t>
  </si>
  <si>
    <t>Consolidated Revenue Fund</t>
  </si>
  <si>
    <t>Notes</t>
  </si>
  <si>
    <t>Opening Balance</t>
  </si>
  <si>
    <t>Direct Taxes</t>
  </si>
  <si>
    <t>Repayment General</t>
  </si>
  <si>
    <t>Reimbursements</t>
  </si>
  <si>
    <t>TOTAL REVENUE</t>
  </si>
  <si>
    <t>LESS: EXPENDITURE</t>
  </si>
  <si>
    <t>Personnel Costs (Including Salaries on CRF Charges)</t>
  </si>
  <si>
    <t>Consolidated Revenue Fund Charges (Including Service Wide Vote)</t>
  </si>
  <si>
    <t>OTHER RECURRENT PAYMENTS/EXPENDITURE</t>
  </si>
  <si>
    <t>STATEMENT NO. 1</t>
  </si>
  <si>
    <t>NOTES</t>
  </si>
  <si>
    <t>ACTUAL YEAR</t>
  </si>
  <si>
    <t xml:space="preserve">ANNUAL </t>
  </si>
  <si>
    <t>xxxx STATE GOVERNMENT OF NIGERIA</t>
  </si>
  <si>
    <t>Receipts:</t>
  </si>
  <si>
    <t>2014</t>
  </si>
  <si>
    <t>1</t>
  </si>
  <si>
    <t>2</t>
  </si>
  <si>
    <t>3</t>
  </si>
  <si>
    <t>Sales/Rent of Government Buildings</t>
  </si>
  <si>
    <t>Sales/Rent on Lands and Others</t>
  </si>
  <si>
    <t>Subtotal: Independent Revenue</t>
  </si>
  <si>
    <t>Other Revenue Sources of the State Government</t>
  </si>
  <si>
    <t>Payments:</t>
  </si>
  <si>
    <t>Personnel Costs (including salaries on CRF charges)</t>
  </si>
  <si>
    <t>4</t>
  </si>
  <si>
    <t>State Contribution to Pensions</t>
  </si>
  <si>
    <t>5</t>
  </si>
  <si>
    <t>6</t>
  </si>
  <si>
    <t>Consolidated Revenue Fund Charges (including Service Wide Votes)</t>
  </si>
  <si>
    <t>7</t>
  </si>
  <si>
    <t>8</t>
  </si>
  <si>
    <t>Other Operating Activities</t>
  </si>
  <si>
    <t>11</t>
  </si>
  <si>
    <t>10</t>
  </si>
  <si>
    <t>Cash Flows from Investment Activities:</t>
  </si>
  <si>
    <t>Cash Flows from Financing Activities:</t>
  </si>
  <si>
    <t>Net Cash Flow from Investment Activities</t>
  </si>
  <si>
    <t>Net Cash Flow from Financing Activities</t>
  </si>
  <si>
    <t>Repayment of External Loans (Including Servicing)</t>
  </si>
  <si>
    <t>Repayment of Internal Loans (Including Servicing)</t>
  </si>
  <si>
    <t>(Increase)/Decrease in Investments</t>
  </si>
  <si>
    <t>Net (Increase)/Decrease in Other Cash Equivalents</t>
  </si>
  <si>
    <t>Total Cash Flow from Other Cash Equivalent Accounts</t>
  </si>
  <si>
    <t>Movement in Other Cash Equivalent Accounts:</t>
  </si>
  <si>
    <t>STATEMENT NO. 2</t>
  </si>
  <si>
    <t>xxx STATE GOVERNMENT OF NIGERIA</t>
  </si>
  <si>
    <t>Liquid Assets:</t>
  </si>
  <si>
    <t>Cash held by Accountant General</t>
  </si>
  <si>
    <t xml:space="preserve">  - CRF Cash Balance</t>
  </si>
  <si>
    <t xml:space="preserve">  - Pension account</t>
  </si>
  <si>
    <t xml:space="preserve">  - Cash Balances with Sub Treasuries</t>
  </si>
  <si>
    <t>12</t>
  </si>
  <si>
    <t>13</t>
  </si>
  <si>
    <t>14</t>
  </si>
  <si>
    <t>Investments and Other Cash Assets:</t>
  </si>
  <si>
    <t>15</t>
  </si>
  <si>
    <t>16</t>
  </si>
  <si>
    <t>17</t>
  </si>
  <si>
    <t>18</t>
  </si>
  <si>
    <t>ASSETS</t>
  </si>
  <si>
    <t>Other Internal Loans</t>
  </si>
  <si>
    <t>19</t>
  </si>
  <si>
    <t>20</t>
  </si>
  <si>
    <t>23</t>
  </si>
  <si>
    <t>25</t>
  </si>
  <si>
    <t>The Accompanying Notes form part of these Statements</t>
  </si>
  <si>
    <t>**** Cash and its Equivalent agrees with Cash and Cash Equivalent in Statement 2</t>
  </si>
  <si>
    <t>Signed by xxxx State Accountant General</t>
  </si>
  <si>
    <t>STATEMENT NO. 3</t>
  </si>
  <si>
    <t>VARIANCE ON FINAL BUDGET</t>
  </si>
  <si>
    <t>%</t>
  </si>
  <si>
    <t>ADD: REVENUE</t>
  </si>
  <si>
    <t>Sub-Total - Statutory Allocation</t>
  </si>
  <si>
    <t>Sub-Total - Independent Revenue</t>
  </si>
  <si>
    <t>State Contribution to Pension</t>
  </si>
  <si>
    <t>TOTAL EXPENDITURE</t>
  </si>
  <si>
    <t>OPERATING BALANCE</t>
  </si>
  <si>
    <t>APPROPRIATIONS/TRANSFERS</t>
  </si>
  <si>
    <t>Transfer to Capital Development Fund</t>
  </si>
  <si>
    <t>PERFORMANCE ON TOTAL</t>
  </si>
  <si>
    <t>Transfer from Consolidated Revenue Fund</t>
  </si>
  <si>
    <t>Aids and Grants</t>
  </si>
  <si>
    <t>External Loans</t>
  </si>
  <si>
    <t>Internal Loans</t>
  </si>
  <si>
    <t>LESS: CAPITAL EXPENDITURE</t>
  </si>
  <si>
    <t>Administrative Sector</t>
  </si>
  <si>
    <t>Economic Sector</t>
  </si>
  <si>
    <t>Law and Justice</t>
  </si>
  <si>
    <t>Regional Development</t>
  </si>
  <si>
    <t>Funded from Aids and Grants</t>
  </si>
  <si>
    <t>TOTAL CAPITAL EXPENDITURE</t>
  </si>
  <si>
    <t>Closing Balance</t>
  </si>
  <si>
    <t>DESCRIPTION/ECONOMIC NAME</t>
  </si>
  <si>
    <t>REVENUE</t>
  </si>
  <si>
    <t>GOVERNMENT SHARE OF FAAC(STATUTORY REVENUE)</t>
  </si>
  <si>
    <t>FEDERAL GOVERNMENT SHARE OF FAAC</t>
  </si>
  <si>
    <t>STATUTORY ALLOCATION</t>
  </si>
  <si>
    <t>GOVERNMENT SHARE OF VAT</t>
  </si>
  <si>
    <t>SHARE OF VAT</t>
  </si>
  <si>
    <t>INDEPENDENT REVENUE</t>
  </si>
  <si>
    <t>TAX REVENUE</t>
  </si>
  <si>
    <t>PERSONAL TAXES</t>
  </si>
  <si>
    <t>NON-TAX REVENUE</t>
  </si>
  <si>
    <t>LICENCES GENERAL</t>
  </si>
  <si>
    <t>RADIO/TELEVISION STATION LICENSES</t>
  </si>
  <si>
    <t>BOATS &amp; CANOE(SMALL CRAFT)LICENSES</t>
  </si>
  <si>
    <t>REGISTRATION OF VOLUNTARY ORGANIZATIONS</t>
  </si>
  <si>
    <t>INLAND WATER WAYS LICENSES</t>
  </si>
  <si>
    <t>BAKE HOUSE LICENSE</t>
  </si>
  <si>
    <t>BRICKMAKING,ETC LICENSE</t>
  </si>
  <si>
    <t>CART LICENSES</t>
  </si>
  <si>
    <t>DANE GUN LICENSES</t>
  </si>
  <si>
    <t>CATTLE DEALER LICENSES</t>
  </si>
  <si>
    <t>DRIED FISH &amp; MEAT LICENSES</t>
  </si>
  <si>
    <t>DOG LICENSES</t>
  </si>
  <si>
    <t>FISHING PERMIT</t>
  </si>
  <si>
    <t>HAWKERS PERMIT</t>
  </si>
  <si>
    <t>TRACTOR HIRING SERVICES</t>
  </si>
  <si>
    <t>BOREHOLE DRILLING LICENSES</t>
  </si>
  <si>
    <t>POOL BETTING &amp; CASINO LICENSES</t>
  </si>
  <si>
    <t>CINEMATOGRAPH LICENSES</t>
  </si>
  <si>
    <t>MOTOR VEHICLE LICENSES</t>
  </si>
  <si>
    <t>DRIVERS LICENSES</t>
  </si>
  <si>
    <t>PATENT MEDICINE&amp;DRUG STORE LICENSES</t>
  </si>
  <si>
    <t>PRIVATE SCHOOLS LICENSES</t>
  </si>
  <si>
    <t>HEALTH FACILITIES LICENSES</t>
  </si>
  <si>
    <t>TRADE PERMIT LICENSES</t>
  </si>
  <si>
    <t>MINING RENTS</t>
  </si>
  <si>
    <t>ROYALTIES</t>
  </si>
  <si>
    <t>FEES-GENERAL</t>
  </si>
  <si>
    <t>COURTS FEE</t>
  </si>
  <si>
    <t>TRADE UNION FEES</t>
  </si>
  <si>
    <t>WEIGHTS &amp; MEASURE FEES</t>
  </si>
  <si>
    <t>ELECTRICAL INSPECTORATE FEES</t>
  </si>
  <si>
    <t>RESEARCH TESTING FEES</t>
  </si>
  <si>
    <t xml:space="preserve"> FILM CENSORSHIP/PRODUCTION FEES</t>
  </si>
  <si>
    <t>TRADE TESTING FEES</t>
  </si>
  <si>
    <t>CONTRACTOR REGISTRARION FEES</t>
  </si>
  <si>
    <t>MARRIGE/DIVORCE FEES</t>
  </si>
  <si>
    <t>ATTESTATION OF BACHELORHOOD &amp; SPINSTERHOOD FEES</t>
  </si>
  <si>
    <t>PILGRIMS WELFARE FEES</t>
  </si>
  <si>
    <t>ACCREDITATION FEES</t>
  </si>
  <si>
    <t>DISINFECTION OF PRODUCE FEES</t>
  </si>
  <si>
    <t>COURT SUMMONS FEES</t>
  </si>
  <si>
    <t>TENDER FEES</t>
  </si>
  <si>
    <t>FIRE SAFETY CERTIFICATE FEES</t>
  </si>
  <si>
    <t>PROFESSIONAL REGISTRATION FEES</t>
  </si>
  <si>
    <t>ENVIRONMENTAL IMPACT ASSESSMENT FEES</t>
  </si>
  <si>
    <t>BILLBOARD ADVERTISEMENT FEES</t>
  </si>
  <si>
    <t>DEEDS REGISTRATION FEES</t>
  </si>
  <si>
    <t>SURVEY/PLANNING/BUILDING FEES</t>
  </si>
  <si>
    <t>AGENCY FEES</t>
  </si>
  <si>
    <t>MEDICAL CONSULTANCY FEES</t>
  </si>
  <si>
    <t>LABORATORY FEES</t>
  </si>
  <si>
    <t>ASSOCIATION FEES</t>
  </si>
  <si>
    <t>BIRTH &amp; DEATH REGISTRATION FEES</t>
  </si>
  <si>
    <t>BURIAL FEES</t>
  </si>
  <si>
    <t>CHANGE OF OWNERSHIP FEES</t>
  </si>
  <si>
    <t>AGRICULTURAL/VETRINARY SERVICES FEES</t>
  </si>
  <si>
    <t>LAND USE FEES</t>
  </si>
  <si>
    <t>DEVELOPMENT LEVIES</t>
  </si>
  <si>
    <t>BUSINESS/TRADE OPERATING FEES</t>
  </si>
  <si>
    <t>INSPECTION FEES</t>
  </si>
  <si>
    <t>TIMBER &amp; FOREST FEES</t>
  </si>
  <si>
    <t>SCHOOL/TUITION/EXAMINATION FEES</t>
  </si>
  <si>
    <t>APPLICATION FEES</t>
  </si>
  <si>
    <t>PARKING FEES</t>
  </si>
  <si>
    <t>FINES.GENERAL</t>
  </si>
  <si>
    <t>FINES/PENALTIES</t>
  </si>
  <si>
    <t>HIGH COURT FINES</t>
  </si>
  <si>
    <t xml:space="preserve">CUSTOMARY COURT FINES </t>
  </si>
  <si>
    <t>SHARIA COURT FINES</t>
  </si>
  <si>
    <t>FOREST PRODUCT FINES</t>
  </si>
  <si>
    <t>ILLEGAL FOREST ACTIVITY FINES</t>
  </si>
  <si>
    <t>MOBILE COURTS FINES</t>
  </si>
  <si>
    <t>PENALTIES FOR TAX OFFENCES</t>
  </si>
  <si>
    <t>SALES. GENERAL</t>
  </si>
  <si>
    <t>SALES OF JOURNAL &amp; PUBLICATIONS</t>
  </si>
  <si>
    <t>SALES OF ID CARDS</t>
  </si>
  <si>
    <t>SALES OF STORES/SCRAPS/UNSERVICABLE ITEMS</t>
  </si>
  <si>
    <t>SALES OF VACCINES</t>
  </si>
  <si>
    <t>SALES OF BILL OF ENTRY/APPLICATIONS FORM</t>
  </si>
  <si>
    <t>SALES OF CONSULTANCY REGISTRATION FORMS</t>
  </si>
  <si>
    <t>SALES OF IMPROVED SEEDS/CHEMICAL</t>
  </si>
  <si>
    <t>SALES OF FARM PRODUCE</t>
  </si>
  <si>
    <t>SALES OF GOODS BY PUBLIC AUCTIONS</t>
  </si>
  <si>
    <t>SALES OF GOVERNMENT VEHICLES</t>
  </si>
  <si>
    <t>SALES OF DRUGS AND MEDICATIONS</t>
  </si>
  <si>
    <t>SALES OF SHIP SCRAPS</t>
  </si>
  <si>
    <t>SALES OF GOVERNMENT BUILDINGS</t>
  </si>
  <si>
    <t>SALES OF UNIFORMS</t>
  </si>
  <si>
    <t>EARNINGS.GENERAL</t>
  </si>
  <si>
    <t>EARNINGS FROM CONSULTANCY SERVICES</t>
  </si>
  <si>
    <t>EARNINGS FROM LABORATORY SERVICES</t>
  </si>
  <si>
    <t>EARNINGS FROM HIRE OF PLANTS &amp; EQUIPMENT</t>
  </si>
  <si>
    <t>EARNINGS FROM THE USE OF GOVT VEHICLES</t>
  </si>
  <si>
    <t>EARNING FROM USE OF GOVT HALLS</t>
  </si>
  <si>
    <t>EARNINGS FROM TOLLS OF EXPRESSWAY</t>
  </si>
  <si>
    <t>EARNINGS FROM MEDICAL SERVICES</t>
  </si>
  <si>
    <t>EARNINGS FROM AGRICULTURAL PRODUCE</t>
  </si>
  <si>
    <t>EARNINGS FROM TOURISM/CULTURE/ARTS CENTRES</t>
  </si>
  <si>
    <t>EARNINGS FROM GUEST HOUSES</t>
  </si>
  <si>
    <t>EARNINGS FROM COMMERCIAL ACTIVITIES</t>
  </si>
  <si>
    <t>RENT ON GOVERNMENT BUILDINGS.GENERAL</t>
  </si>
  <si>
    <t>RENT OF GOVT QUARTERS</t>
  </si>
  <si>
    <t>RENT ON GOVT OFFICES</t>
  </si>
  <si>
    <t>RENT ON GOVT BUILDINGS</t>
  </si>
  <si>
    <t>RENT ON CONFERENCE CENTRES</t>
  </si>
  <si>
    <t>RENT ON BUILDING AT AERODROMES</t>
  </si>
  <si>
    <t>RENT ON LAND &amp; OTHERS.GENERAL</t>
  </si>
  <si>
    <t>RENT ON GOVT LAND</t>
  </si>
  <si>
    <t>RENT ON OIL PLOT &amp; AERODROMES</t>
  </si>
  <si>
    <t>RENTS &amp; PREMIUM ON THE ALLOCATION OF LAND</t>
  </si>
  <si>
    <t>RENTS OF PLOTS &amp; SITES SERVICES PROGRAMME</t>
  </si>
  <si>
    <t>LEASE RENTAL</t>
  </si>
  <si>
    <t>RENTS ON GOVT PROPERTIES</t>
  </si>
  <si>
    <t>REPAYMENTS.GENERAL</t>
  </si>
  <si>
    <t>MOTOR VEHICLE ADVANCES</t>
  </si>
  <si>
    <t>BICYCLE ADVANCES(PRINCIPAL)</t>
  </si>
  <si>
    <t>MOTOR VEHICLE REFURBISHING LOAN</t>
  </si>
  <si>
    <t>HOUSE FURNISHING LOAN</t>
  </si>
  <si>
    <t>REFUNDS</t>
  </si>
  <si>
    <t>Recovery of Public Funds</t>
  </si>
  <si>
    <t>INVESTMENT INCOME</t>
  </si>
  <si>
    <t>OPERATING SURPLUS</t>
  </si>
  <si>
    <t>DIVIDEND RECEIVED</t>
  </si>
  <si>
    <t>OTHER INVESTMENT INCOME</t>
  </si>
  <si>
    <t>INTEREST EARNED</t>
  </si>
  <si>
    <t>BICYCLE ADVANCES(INTEREST)</t>
  </si>
  <si>
    <t>REFURBISHING LOAN</t>
  </si>
  <si>
    <t>FURNITURE LOAN</t>
  </si>
  <si>
    <t>INEREST ON HOUSING LOAN</t>
  </si>
  <si>
    <t>INTEREST ON LOANS TO STATES</t>
  </si>
  <si>
    <t>INTEREST ON LOANS TO LGAs</t>
  </si>
  <si>
    <t>INTEREST ON LOANS TO GOVT OWNED COMPANIES</t>
  </si>
  <si>
    <t>INTEREST ON DEBENTURE LOANS</t>
  </si>
  <si>
    <t>BANK INTEREST</t>
  </si>
  <si>
    <t>GAINS ON FOREIGN EXCHANGE</t>
  </si>
  <si>
    <t>RE-IMBURSMENT GENERAL</t>
  </si>
  <si>
    <t>AUDIT FEES</t>
  </si>
  <si>
    <t>Refunds of Overpayments Made</t>
  </si>
  <si>
    <t>AID AND GRANTS</t>
  </si>
  <si>
    <t xml:space="preserve">AID </t>
  </si>
  <si>
    <t>DOMESTIC AIDS</t>
  </si>
  <si>
    <t>RECURRENT DOMESTIC AIDS</t>
  </si>
  <si>
    <t>CAPITAL DOMESTIC AIDS</t>
  </si>
  <si>
    <t>FOREIGN AIDS</t>
  </si>
  <si>
    <t>CURRENT FOREIGN AIDS</t>
  </si>
  <si>
    <t>CAPITAL FOREIGN AIDS</t>
  </si>
  <si>
    <t>DOMESTIC GRANTS</t>
  </si>
  <si>
    <t>CURRENT DOMESTIC GRANTS</t>
  </si>
  <si>
    <t>CAPITAL DOMESTIC GRANTS</t>
  </si>
  <si>
    <t>FOREIGN GRANTS</t>
  </si>
  <si>
    <t>CURRENT FOREIGN GRANTS</t>
  </si>
  <si>
    <t>CAPITAL FOREIGN GRANTS</t>
  </si>
  <si>
    <t>CAPITAL DEVELOPMENTFUND(CDF)RECEIPTS</t>
  </si>
  <si>
    <t>TRANSFER FROM CONSOLIDATED REVENUE FUND TO CDF</t>
  </si>
  <si>
    <t>OTHER CAPITAL RECEIPTS</t>
  </si>
  <si>
    <t>TRANSFER FROM CRF TO CDF</t>
  </si>
  <si>
    <t>OTHER CAPITAL RECEIPTS TO CDF</t>
  </si>
  <si>
    <t>SALE OF FIXED ASSETS</t>
  </si>
  <si>
    <t>LOANS/BORROWINGS RECEIPT</t>
  </si>
  <si>
    <t>DOMESTIC LOANS/BORROWINGS RECEIPT</t>
  </si>
  <si>
    <t>DOMESTIC LOANS/BORROWING FROM FINANCIAL INSTITUTIONS</t>
  </si>
  <si>
    <t>DOMESTIC LOANS/BORROWINGS FORM OTHER GOVT ENTITIES</t>
  </si>
  <si>
    <t>DOMESTIC LOANS/BORROWINGS FROM OTHER ENTITIES/ORGANISATIONS</t>
  </si>
  <si>
    <t>INTERNATIONAL LOANS/BORROWINGS RECEIPT</t>
  </si>
  <si>
    <t>INTERNATIONAL LOANS/BORROWING FROM FINANCIAL INSTITUTIONS</t>
  </si>
  <si>
    <t>INTERNATIONAL LOANS/BORROWINGS FROM OTHER GOVT ENTITIES</t>
  </si>
  <si>
    <t>INTERNATIONAL LOANS/BORROWINGS FROM OTHER ENTITIES/ORGANISATIONS</t>
  </si>
  <si>
    <t>DEBT FORGIVENESS</t>
  </si>
  <si>
    <t>FOREIGN DEBT FORGIVENESS</t>
  </si>
  <si>
    <t>DOMESTIC DEBT FORGIVENESS</t>
  </si>
  <si>
    <t>GAIN ON DISPOSAL OF ASSET</t>
  </si>
  <si>
    <t>GAIN ON DISPOSAL OF ASSET-PPE</t>
  </si>
  <si>
    <t>GAIN ON DISPOSAL OF ASSET - INVESTMENT PROPERTY</t>
  </si>
  <si>
    <t>MINORITY INTEREST SHARE OF SURPLUS</t>
  </si>
  <si>
    <t>EXTRAORDINARY ITEMS</t>
  </si>
  <si>
    <t>UNSPECIFIED REVENUE</t>
  </si>
  <si>
    <t>EXPENDITURE</t>
  </si>
  <si>
    <t>PERSONNEL COST</t>
  </si>
  <si>
    <t>SALARIES AND WAGES</t>
  </si>
  <si>
    <t>BASIC SALARY/WAGES</t>
  </si>
  <si>
    <t>OVERTIME PAYMENTS</t>
  </si>
  <si>
    <t>ALLOWANCES AND SOCIAL CONTRIBUTION</t>
  </si>
  <si>
    <t>ALLOWANCES</t>
  </si>
  <si>
    <t>NON REGULAR ALLOWANCES</t>
  </si>
  <si>
    <t>Housing/Rent Allowance</t>
  </si>
  <si>
    <t>Transport Allowance</t>
  </si>
  <si>
    <t>Meal Subsidy</t>
  </si>
  <si>
    <t>Utility Allowance</t>
  </si>
  <si>
    <t>Entertainment Allowance</t>
  </si>
  <si>
    <t>Leave Allowance</t>
  </si>
  <si>
    <t>ADC/Orderlies Allowance</t>
  </si>
  <si>
    <t>Domestic Staff Allowance</t>
  </si>
  <si>
    <t>Responsibility Allowance</t>
  </si>
  <si>
    <t>Overtime Allowance</t>
  </si>
  <si>
    <t>Furniture Allowance</t>
  </si>
  <si>
    <t>Shift Allowance</t>
  </si>
  <si>
    <t>Motor Vehicle Maint &amp; Fuelling Alow</t>
  </si>
  <si>
    <t>Personal Assistant Allowance</t>
  </si>
  <si>
    <t>Acting Allowance</t>
  </si>
  <si>
    <t>Administrative Allowance</t>
  </si>
  <si>
    <t>Annual Allowance (Members)</t>
  </si>
  <si>
    <t>Board Members Allowance</t>
  </si>
  <si>
    <t>Incentive Allowance ( Budget etc)</t>
  </si>
  <si>
    <t>Call Duties Allowance</t>
  </si>
  <si>
    <t>Clinical Allowance</t>
  </si>
  <si>
    <t>Cold/Tea Allowance</t>
  </si>
  <si>
    <t>Constituency Allowance</t>
  </si>
  <si>
    <t>Exam Supervision Allowance</t>
  </si>
  <si>
    <t>Field/Trip Allowance</t>
  </si>
  <si>
    <t>Hazard Allowance</t>
  </si>
  <si>
    <t>Inducement Allowance</t>
  </si>
  <si>
    <t>Journal Allowance(Newspapers)</t>
  </si>
  <si>
    <t>Learned Society Allowance</t>
  </si>
  <si>
    <t>Local Society Allowance</t>
  </si>
  <si>
    <t>Maintenanceof Quarters Allowance</t>
  </si>
  <si>
    <t>Medical Allowance</t>
  </si>
  <si>
    <t>Performance Bonus</t>
  </si>
  <si>
    <t>Professional Duty Allowance</t>
  </si>
  <si>
    <t>Recess Allowance (Members)</t>
  </si>
  <si>
    <t>Research/Accademic Allowance</t>
  </si>
  <si>
    <t>Robe &amp; Outfit Allowances</t>
  </si>
  <si>
    <t>Rural Posting Allowance</t>
  </si>
  <si>
    <t>Science Teachers Allowance</t>
  </si>
  <si>
    <t>Teaching Allowance</t>
  </si>
  <si>
    <t>TP/SIWES Allowance</t>
  </si>
  <si>
    <t>TSS Allowance( Qualified Teachers)</t>
  </si>
  <si>
    <t>Weigh-in Allowance</t>
  </si>
  <si>
    <t>TSS Allow ( Non Qualified Teachers )</t>
  </si>
  <si>
    <t>Specialist Allowance</t>
  </si>
  <si>
    <t>SOCIAL CONTRIBUTION</t>
  </si>
  <si>
    <t>NHIS FGN CONTRIBUTION</t>
  </si>
  <si>
    <t>CONTRIBUTORY PENSION</t>
  </si>
  <si>
    <t>GROUP LIFE INSURANCE</t>
  </si>
  <si>
    <t>EMPLOYEES COMPENSATION FUND</t>
  </si>
  <si>
    <t>HOUSING FUND CONTRIBUTION</t>
  </si>
  <si>
    <t>OTHER RECURRENT COSTS</t>
  </si>
  <si>
    <t>SOCIAL BENEFITS</t>
  </si>
  <si>
    <t>GRATUITY</t>
  </si>
  <si>
    <t>PENSION</t>
  </si>
  <si>
    <t>DEATH BENEFITS</t>
  </si>
  <si>
    <t>OVERHEAD COST</t>
  </si>
  <si>
    <t>TRAVEL &amp; TRANSPORT - GENERAL</t>
  </si>
  <si>
    <t>LOCAL TRAVEL &amp; TRANSPORT : TRAINING</t>
  </si>
  <si>
    <t>LOCAL TRAVEL &amp; TRANSPORT : OTHERS</t>
  </si>
  <si>
    <t>INTERNATIONAL TRAVEL &amp; TRANSPORT : TRAINING</t>
  </si>
  <si>
    <t>INTERNATIONAL TRAVEL &amp; TRANSPORT : OTHERS</t>
  </si>
  <si>
    <t>UTILITIES - GENERAL</t>
  </si>
  <si>
    <t>ELECTRICITY CHARGES</t>
  </si>
  <si>
    <t>TELEPHONE CHARGES</t>
  </si>
  <si>
    <t>INTERNET ACCESS CHARGES</t>
  </si>
  <si>
    <t>SATELLITE BROADCASTING ACCESS CHARGES</t>
  </si>
  <si>
    <t>WATER RATES</t>
  </si>
  <si>
    <t>SEWERAGE CHARGES</t>
  </si>
  <si>
    <t>LEASED COMMUNICATION LINES(S)</t>
  </si>
  <si>
    <t>POSTAGES SERVICE</t>
  </si>
  <si>
    <t>MATERIAL SUPPLIES - GENERAL</t>
  </si>
  <si>
    <t>OFFICE STATIONARIES/COMPUTER CONSUMABLES</t>
  </si>
  <si>
    <t>BOOKS</t>
  </si>
  <si>
    <t>NEWSPAPERS</t>
  </si>
  <si>
    <t>MAGAZINES &amp; PERIODICALS</t>
  </si>
  <si>
    <t>PRINTING OF NON SECURITY DOCUMENTS</t>
  </si>
  <si>
    <t>PRINTING OF SECURITY DOCUMENTS</t>
  </si>
  <si>
    <t>DRUGS &amp; MEDICAL SUPPLIES</t>
  </si>
  <si>
    <t>FIELD &amp; CAMPING MATERIALS SUPPLIES</t>
  </si>
  <si>
    <t>UNIFORMS &amp; OTHER CLOTHING</t>
  </si>
  <si>
    <t>TEACHING AIDS/INSTRUCTIONAL MATERIALS</t>
  </si>
  <si>
    <t>FOOD STUFF/CATERING MATERIALS SUPPLIES</t>
  </si>
  <si>
    <t>MAINTENANCE SERVICES - GENERAL</t>
  </si>
  <si>
    <t>MAINTENANCE OF MOTOR VEHICLE/TRANSPORT EQUIPMENT</t>
  </si>
  <si>
    <t>MAINTENANCE OF OFFICE FURNITURE</t>
  </si>
  <si>
    <t>MAINTENANCE OF OFFICE BUILDING/RESIDENTIAL QTRS</t>
  </si>
  <si>
    <t>MAINTENANCE OF OFFICE/IT EQUIPMENT</t>
  </si>
  <si>
    <t>MAINTENANCE OF PLANTS/GENERATORS</t>
  </si>
  <si>
    <t>OTHER MAINTENANCE SERVICES</t>
  </si>
  <si>
    <t>MAINTENANCE OF AIRCRAFTS</t>
  </si>
  <si>
    <t>MAINTENANCE OF SEA BOATS</t>
  </si>
  <si>
    <t>MAINTENANCE OF RAILWAY EQUIPMENTS</t>
  </si>
  <si>
    <t>MAINTENANCE OF STREET LIGHTINGS</t>
  </si>
  <si>
    <t>MAINTENANCE OF COMMUNICATION EQUIPMENTS</t>
  </si>
  <si>
    <t>MAINTENANCE OF MARKETS/PUBLIC PLACES</t>
  </si>
  <si>
    <t xml:space="preserve">MINOR ROAD MAINTENANCE </t>
  </si>
  <si>
    <t>TRAINING - GENERAL</t>
  </si>
  <si>
    <t>LOCAL TRAINING</t>
  </si>
  <si>
    <t>INTERNATIONAL TRAINING</t>
  </si>
  <si>
    <t>OTHER SERVICES GENERAL</t>
  </si>
  <si>
    <t xml:space="preserve">SECURITY SERVICES </t>
  </si>
  <si>
    <t>SUBSCRIPTION TO PROFESSIONAL BODIES</t>
  </si>
  <si>
    <t>OFFICE RENT</t>
  </si>
  <si>
    <t>RESIDENTIAL RENT</t>
  </si>
  <si>
    <t>SECURITY VOTE(INCLUDING OPERATIONS)</t>
  </si>
  <si>
    <t>CLEANING &amp; FUMIGATION SERVICES</t>
  </si>
  <si>
    <t>CONSULTING &amp; PROFESSIONAL SERVICES - GENERAL</t>
  </si>
  <si>
    <t>FINANCIAL CONSULTING</t>
  </si>
  <si>
    <t>INFORMATION TECHNOLOGY CONSULTING</t>
  </si>
  <si>
    <t>LEGAL SERVICES</t>
  </si>
  <si>
    <t>ENGINEERING SERVICES</t>
  </si>
  <si>
    <t>ARCHITECHTURAL SERVICES</t>
  </si>
  <si>
    <t>SURVEYING SERVICES</t>
  </si>
  <si>
    <t>AGRICULTURAL CONSULTING</t>
  </si>
  <si>
    <t>MEDICAL CONSULTING</t>
  </si>
  <si>
    <t>FUEL &amp; LUBRICANTS - GENERAL</t>
  </si>
  <si>
    <t>MOTOR VEHICLE FUEL COST</t>
  </si>
  <si>
    <t>OTHER TRANSPORT EQUIPMENT FUEL COST</t>
  </si>
  <si>
    <t>PLANT/GENERATOR FUEL COST</t>
  </si>
  <si>
    <t>AIRCRAFT FUEL COST</t>
  </si>
  <si>
    <t>SEA BOAT FUEL COST</t>
  </si>
  <si>
    <t>COOKING GAS/FUEL COST</t>
  </si>
  <si>
    <t>FINANCIAL CHARGES - GENERAL</t>
  </si>
  <si>
    <t>BANK CHARGES(OTHER THAN INTEREST)</t>
  </si>
  <si>
    <t>INSURANCE PREMIUM</t>
  </si>
  <si>
    <t>LOSS ON FOREIGN EXCHANGE</t>
  </si>
  <si>
    <t>OTHER CRF BANK CHARGES</t>
  </si>
  <si>
    <t>MISCELLANEOUS EXPENSES - GENERAL</t>
  </si>
  <si>
    <t>REFRESHMENT &amp; MEALS</t>
  </si>
  <si>
    <t>HONORARIUM &amp; SITTING ALLOWANCE</t>
  </si>
  <si>
    <t>PUBLICITY &amp; ADVERTISEMENTS</t>
  </si>
  <si>
    <t>MEDICAL EXPENSES</t>
  </si>
  <si>
    <t>POSTAGE &amp; COURIER SERVICES</t>
  </si>
  <si>
    <t>WELFARE PACKAGES</t>
  </si>
  <si>
    <t>SPORTING ACTIVITIES</t>
  </si>
  <si>
    <t>DIRECT TEACHING &amp; LABORATORY COST</t>
  </si>
  <si>
    <t>MEDICAL EXPENSES - INTERNATIONAL</t>
  </si>
  <si>
    <t>FOREIGN SCHOLARSHIP SCHEME</t>
  </si>
  <si>
    <t>SPECIAL DAYS/CELEBRATIONS</t>
  </si>
  <si>
    <t>LOANS &amp; ADVANCES</t>
  </si>
  <si>
    <t>STAFF LOAN &amp; ADVANCES</t>
  </si>
  <si>
    <t>MOTOR CYCLE ADVANCES</t>
  </si>
  <si>
    <t>BICYCLE ADVANCES</t>
  </si>
  <si>
    <t>REFURBISHING ADVANCES</t>
  </si>
  <si>
    <t>CORRESPONDENCE ADVANCES</t>
  </si>
  <si>
    <t>SPECTACLE ADVANCES</t>
  </si>
  <si>
    <t>MOTOR VEHICLE ADVANCE</t>
  </si>
  <si>
    <t>FURNISHING ADVANCES</t>
  </si>
  <si>
    <t>HOUSING LOAN</t>
  </si>
  <si>
    <t>PERSONAL ADVANCE</t>
  </si>
  <si>
    <t>GRANTS &amp; CONTRIBUTIONS - GENERAL</t>
  </si>
  <si>
    <t>LOCAL GRANTS &amp; CONTRIBUTIONS</t>
  </si>
  <si>
    <t>GRANTS TO OTHER STATE GOVERNMENT - CURRENT</t>
  </si>
  <si>
    <t>GRANTS TO OTHER STATE GOVERNMENT - CAPITAL</t>
  </si>
  <si>
    <t>GRANTS TO LOCAL GOVERNMENTS - CURRENT</t>
  </si>
  <si>
    <t>GRANTS TO LOCAL GOVERNMENTS - CAPITAL</t>
  </si>
  <si>
    <t>GRANTS TO GOVERNMENTOWNED COMPANIES - CURRENT</t>
  </si>
  <si>
    <t>GRANTS TO GOVERNMENTOWNED COMPANIES - CAPITAL</t>
  </si>
  <si>
    <t>GRANTS TO PRIVATE COMPANIES - CURRENT</t>
  </si>
  <si>
    <t>GRANTS TO PRIVATE COMPANIES - CAPITAL</t>
  </si>
  <si>
    <t>GRANTS TO COMMUNITIES/NGO'S</t>
  </si>
  <si>
    <t>FOREIGN GRANTS AND CONTRIBUTIONS</t>
  </si>
  <si>
    <t>SUBSIDIES - GENERAL</t>
  </si>
  <si>
    <t>SUBSIDY TO GOVERNMENT OWNED COMPANIES &amp; PARASTATALS</t>
  </si>
  <si>
    <t>SUBSIDY TO GOVERNMENT OWNED COMPANIES</t>
  </si>
  <si>
    <t>MEAL SUBSIDY TO GOVERNMENT SCHOOLS</t>
  </si>
  <si>
    <t>SUBSIDY TO PRIVATE COMPANIES</t>
  </si>
  <si>
    <t>PUBLIC DEBT CHARGES</t>
  </si>
  <si>
    <t>FOREIGN INTEREST/DISCOUNT</t>
  </si>
  <si>
    <t>FOREIGN INTEREST/DISCOUNT  - SHORT TERM BORROWINGS</t>
  </si>
  <si>
    <t xml:space="preserve">DOMESTIC INTEREST/DISCOUNT </t>
  </si>
  <si>
    <t>DOMESTIC INTEREST/DISCOUNT - TREASURY BILLS</t>
  </si>
  <si>
    <t>DOMESTIC INTEREST/DISCOUNT -SHORT TERM BORROWINGS</t>
  </si>
  <si>
    <t>TRANSFER TO CDF</t>
  </si>
  <si>
    <t>CAPITAL EXPENDITURE</t>
  </si>
  <si>
    <t>FIXED ASSETS PUCHASED</t>
  </si>
  <si>
    <t>PURCHASE OF FIXED ASSETS - GENERAL</t>
  </si>
  <si>
    <t>PURCHASE/ACQUISITION OF LAND</t>
  </si>
  <si>
    <t>PURCHASE OF OFFICE BUILDINGS</t>
  </si>
  <si>
    <t>PURCHASE OF RESIDENTIAL BUILDINGS</t>
  </si>
  <si>
    <t>PURCHASE OF MOTOR CYCLES</t>
  </si>
  <si>
    <t>PURCHASE OF MOTOR VEHICLES</t>
  </si>
  <si>
    <t>PURCHASE OF VANS</t>
  </si>
  <si>
    <t>PURCHASE OF TRUCKS</t>
  </si>
  <si>
    <t>PURCHASE OF BUSES</t>
  </si>
  <si>
    <t>PURCHASE OF SEA BOATS</t>
  </si>
  <si>
    <t>PURCHASE OF SHIPS</t>
  </si>
  <si>
    <t>PURCHASE OF TRAINS</t>
  </si>
  <si>
    <t>PURCHASE OF OFFICE FURNITURE/FITTINGS</t>
  </si>
  <si>
    <t>PURCHASE OF COMPUTERS</t>
  </si>
  <si>
    <t>PURCHASE OF COMPUTER PRINTERS</t>
  </si>
  <si>
    <t>PURCHASE OF PHOTOCOPYING MACHINES</t>
  </si>
  <si>
    <t>PURCHASE OF TYPEWRITERS</t>
  </si>
  <si>
    <t>PURCHASE OF SHREDDING MACHINES</t>
  </si>
  <si>
    <t>PURCHASE OF SCANNERS</t>
  </si>
  <si>
    <t>PURCHASE OF POWER GENERATING SET</t>
  </si>
  <si>
    <t>PURCHASE OF CANTEEN/KITCHEN EQUIPMENT</t>
  </si>
  <si>
    <t>PURCHASE OF RESIDENTIAL FURNITURE</t>
  </si>
  <si>
    <t>PURCHASE OF HEALTH/MEDICAL EQUIPMENT</t>
  </si>
  <si>
    <t>PURCHASE OF FIRE FIGHTING EQUIPMENT</t>
  </si>
  <si>
    <t>PURCHASE OF TEACHING/LEARNIG AID EQUIPMENT</t>
  </si>
  <si>
    <t>PURCHASE OF LIBRARY BOOKS &amp; EQUIPMENT</t>
  </si>
  <si>
    <t>PURCHASE OF SPORTING &amp; GAMING EQUIPMENT</t>
  </si>
  <si>
    <t>PURCHASE OF AGRICULTURAL EQUIPMENT</t>
  </si>
  <si>
    <t>PURCHASE OF SECURITY EQUIPMENT</t>
  </si>
  <si>
    <t>PURCHASE OF INDUSTRIAL EQUIPMENT</t>
  </si>
  <si>
    <t>PURCHASE OF RECREATIONAL FACILITIES</t>
  </si>
  <si>
    <t>PURCHASE OF AIR NAVIGATIONAL EQUIPMENT</t>
  </si>
  <si>
    <t>PURCHASE OF DEFENCE EQUIPMENT</t>
  </si>
  <si>
    <t>PURCHASE OF SURVEYING EQUIPMENT</t>
  </si>
  <si>
    <t>PURCHASE OF DIVING EQUIPMENT</t>
  </si>
  <si>
    <t>PURCHASE OF SHIP SPARE/MAINTENANCE</t>
  </si>
  <si>
    <t>PURCHASE OF AERO SPARES/MAINTENANCE****</t>
  </si>
  <si>
    <t>CONSTRUCTION/PROVISION</t>
  </si>
  <si>
    <t>CONSTRUCTION/PROVISION OF FIXED ASSETS - GENERAL</t>
  </si>
  <si>
    <t>CONSTRUCTION/PROVISION OF OFFICE BUILDINGS</t>
  </si>
  <si>
    <t>CONSTRUCTION/PROVISION OF RESIDENTIAL BUILDINGS</t>
  </si>
  <si>
    <t>CONSTRUCTION/PROVISION OF ELECTRICITY</t>
  </si>
  <si>
    <t>CONSTRUCTION/PROVISION OF HOUSING</t>
  </si>
  <si>
    <t>CONSTRUCTION/PROVISION OF WATER FACILITIES</t>
  </si>
  <si>
    <t>CONSTRUCTION/PROVISION OF HOSPITALS/HEALTH CENTRES</t>
  </si>
  <si>
    <t>CONSTRUCTION/PROVISION OF PUBLIC SCHOOLS</t>
  </si>
  <si>
    <t>CONSTRUCTION/PROVISION OF POLICE STATIONS/BARRACKS</t>
  </si>
  <si>
    <t>CONSTRUCTION/PROVISION OF PRISONS</t>
  </si>
  <si>
    <t>CONSTRUCTION/PROVISION OF FIRE FIGHTING STATIONS</t>
  </si>
  <si>
    <t>CONSTRUCTION/PROVISION OF LIBRARIES</t>
  </si>
  <si>
    <t>CONSTRUCTION/PROVISION OF SPORTING FACILITIES</t>
  </si>
  <si>
    <t>CONSTRUCTION/PROVISION OF AGRICULTURAL FACILITIES</t>
  </si>
  <si>
    <t>CONSTRUCTION/PROVISION OF ROADS</t>
  </si>
  <si>
    <t>CONSTRUCTION/PROVISION OF RAILWAYS</t>
  </si>
  <si>
    <t>CONSTRUCTION/PROVISION OF WATER WAYS</t>
  </si>
  <si>
    <t>CONSTRUCTION/PROVISION OF AIRPORT/AERODROMES</t>
  </si>
  <si>
    <t>CONSTRUCTION/PROVISION OF INFRASTRUCTURE</t>
  </si>
  <si>
    <t>CONSTRUCTION/PROVISION OFRECREATIONAL FACILITIES</t>
  </si>
  <si>
    <t>CONSTRUCTION/PROVISION OF MILITARY BARRACKS</t>
  </si>
  <si>
    <t>CONSTRUCTION/PROVISION OF DEFENCE EQUIPMENTS</t>
  </si>
  <si>
    <t>CONSTRUCTION OF BOUNDARY PILLARS/RIGHT OF WAYS</t>
  </si>
  <si>
    <t>CONSTRUCTION OF OF STREETS/TRAFFIC LIGHTS</t>
  </si>
  <si>
    <t>CONSTRUCTION OF MARKETS/PARKS</t>
  </si>
  <si>
    <t>CONSTRUCTION OF POWER GENERATING PLANTS</t>
  </si>
  <si>
    <t>CONSTRUCTION/PROVISION OF CEMETARIES</t>
  </si>
  <si>
    <t>CONSTRUCTION OF ICT INFRASTRUCTURES</t>
  </si>
  <si>
    <t>CONSTRUCTION OF DAMS</t>
  </si>
  <si>
    <t xml:space="preserve">CONSTRUCTION OF IRRIGATION CANALS </t>
  </si>
  <si>
    <t>REHABILITATION/REPAIRS</t>
  </si>
  <si>
    <t>REHABILITATION/REPAIRS OF FIXED ASSETS - GENERAL</t>
  </si>
  <si>
    <t>REHABILITATION/REPAIRS OF RESIDENTIAL BUILDINGS</t>
  </si>
  <si>
    <t>REHABILITATION/REPAIRS - ELECTRICITY</t>
  </si>
  <si>
    <t>REHABILITATION/REPAIRS - HOUSING</t>
  </si>
  <si>
    <t>REHABILITATION/REPAIRS - WATER FACILITIES</t>
  </si>
  <si>
    <t>REHABILITATION/REPAIRS-HOSPITALS/HEALTH CENTRES</t>
  </si>
  <si>
    <t>REHABILITATION/REPAIRS - PUBLIC SCHOOLS</t>
  </si>
  <si>
    <t>REHABILITATION/REPAIRS - FIRE FIGHTING STATIONS</t>
  </si>
  <si>
    <t>REHABILITATION/REPAIRS - LIBRARIES</t>
  </si>
  <si>
    <t>REHABILITATION/REPAIRS - SPORTING FACILITIES</t>
  </si>
  <si>
    <t>REHABILITATION/REPAIRS - AGRICULTURAL FACILITIES</t>
  </si>
  <si>
    <t>REHABILITATION/REPAIRS - ROADS</t>
  </si>
  <si>
    <t>REHABILITATION/REPAIRS - RAILWAYS</t>
  </si>
  <si>
    <t>REHABILITATION/REPAIRS - WATER WAYS</t>
  </si>
  <si>
    <t>REHABILITATION/REPAIRS - AIRPORT/AERODROMES</t>
  </si>
  <si>
    <t>REHABILITATION/REPAIRS - DEFENCE EQUIPMENTS</t>
  </si>
  <si>
    <t>REHABILITATION/REPAIRS - RECREATIONAL FACILITIES</t>
  </si>
  <si>
    <t>REHABILITATION/REPAIRS - AIR NAVIGATIONAL EQUIPMENT</t>
  </si>
  <si>
    <t>REHABILITATION/REPAIRS - MILITARY/DEFENCE BARRACKS</t>
  </si>
  <si>
    <t>REHABILITATION/REPAIRS - OFFICE BUILDINGS</t>
  </si>
  <si>
    <t>REHABILITATION/REPAIRS - BOUNDARIES</t>
  </si>
  <si>
    <t>REHABILITATION/REPAIRS - TRAFFIC/STREET LIGHTS</t>
  </si>
  <si>
    <t>REHABILITATION/REPAIRS - MARKETS/PARKS</t>
  </si>
  <si>
    <t>REHABILITATION/REPAIRS - POWER GENERATING PLANTS</t>
  </si>
  <si>
    <t>REHABILITATION/REPAIRS - CEMETERIES</t>
  </si>
  <si>
    <t>REHABILITATION/REPAIRS - ICT INFRASTRUCTURES</t>
  </si>
  <si>
    <t>PRESERVATION OF THE ENVIRONMENT</t>
  </si>
  <si>
    <t>PRESERVATION OF THE ENVIRONMENT - GENERAL</t>
  </si>
  <si>
    <t>TREE PLANTING</t>
  </si>
  <si>
    <t>EROSION &amp; FLOOD CONTROL</t>
  </si>
  <si>
    <t xml:space="preserve">WILDLIFE CONSERVATION </t>
  </si>
  <si>
    <t>INDUSTRIAL POLLUTION PREVENTION &amp; CONTROL</t>
  </si>
  <si>
    <t>WATER POLLUTION PREVENTION &amp; CONTROL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</si>
  <si>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</si>
  <si>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</si>
  <si>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</si>
  <si>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</si>
  <si>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</si>
  <si>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</si>
  <si>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MARGIN FOR INCREASES IN COST</t>
  </si>
  <si>
    <t>DEPRECIATION CHARGE FOR THE YEAR</t>
  </si>
  <si>
    <t>DEPRECIATION CHARGE FOR THE YEAR - GENERAL</t>
  </si>
  <si>
    <t>DEPRECIATION CHARGE FOR THE YEAR - LAND AND  BUILDINGS</t>
  </si>
  <si>
    <t>DEPRECIATION CHARGE FOR THE YEAR - PLANT &amp; MACHINERIES</t>
  </si>
  <si>
    <t>DEPRECIATION CHARGE FOR THE YEAR - MOTOR VEHICLE</t>
  </si>
  <si>
    <t>DEPRECIATION CHARGE FOR THE YEAR - OFFICE EQUIPMENT</t>
  </si>
  <si>
    <t>DEPRECIATION CHARGE FOR THE YEAR - FURNITURE &amp; FITTINGS</t>
  </si>
  <si>
    <t xml:space="preserve">DEPRECIATION CHARGES </t>
  </si>
  <si>
    <t>DEPRECIATION CHARGES PPE</t>
  </si>
  <si>
    <t>DEPRECIATION CHARGES - LAND &amp; BUILDINGS - GENERAL</t>
  </si>
  <si>
    <t>DEPRECIATION CHARGES - LAND &amp; BUILDINGS - OFFICE</t>
  </si>
  <si>
    <t>DEPRECIATION CHARGES - LAND &amp; BUILDINGS - RESIDENTIAL</t>
  </si>
  <si>
    <t>DEPRECIATION CHARGES - SILOS</t>
  </si>
  <si>
    <t>DEPRECIATION CHARGES - STORAGE FACILTIES</t>
  </si>
  <si>
    <t>DEPRECIATION CHARGES - INFRASTRUCTURE - GENERAL</t>
  </si>
  <si>
    <t>DEPRECIATION CHARGES - RAILS</t>
  </si>
  <si>
    <t>DEPRECIATION CHARGES - ROADS &amp; BRIDGES</t>
  </si>
  <si>
    <t>DEPRECIATION CHARGES - AIRPORTS</t>
  </si>
  <si>
    <t>DEPRECIATION CHARGES - HARBOURS/SEA PORT</t>
  </si>
  <si>
    <t>DEPRECIATION CHARGES - ZOOS,PARKS &amp; RESERVES</t>
  </si>
  <si>
    <t>DEPRECIATION CHARGES - SECURITY INSTALLATIONS/EQUIPMENT</t>
  </si>
  <si>
    <t>DEPRECIATION CHARGES - ELECTRICITY TRANSFORMATION NETWORK</t>
  </si>
  <si>
    <t>DEPRECIATION CHARGES - WATER DISTRIBUTION NETWORK</t>
  </si>
  <si>
    <t>DEPRECIATION CHARGES - SEWAGE/DRAINAGE NETWORK</t>
  </si>
  <si>
    <t>DEPRECIATION CHARGES - DAMS</t>
  </si>
  <si>
    <t>DEPRECIATION CHARGES - SPECIALISED RESEARCH EQUIPMENT(E.G SATELLITE)</t>
  </si>
  <si>
    <t>DEPRECIATION CHARGES - PLANT &amp; MACHINERY - GENERAL</t>
  </si>
  <si>
    <t>DEPRECIATION CHARGES - EARTH MOVING EQUIPMENT - BULL DOZERS ETC</t>
  </si>
  <si>
    <t>DEPRECIATION CHARGES - INDUSTRIAL EQUIPMENT</t>
  </si>
  <si>
    <t>DEPRECIATION CHARGES - NAVIGATIONAL EQUIPMENT</t>
  </si>
  <si>
    <t>DEPRECIATION CHARGES - POWER PLANTS</t>
  </si>
  <si>
    <t>DEPRECIATION CHARGES - POWER GENERATING SETS</t>
  </si>
  <si>
    <t>DEPRECIATION CHARGES - TRANSPORTATION EQUIPMENT - GENERAL</t>
  </si>
  <si>
    <t>DEPRECIATION CHARGES - SHIPS</t>
  </si>
  <si>
    <t>DEPRECIATION CHARGES - AIRCRAFTS</t>
  </si>
  <si>
    <t>DEPRECIATION CHARGES - TRAINS</t>
  </si>
  <si>
    <t>DEPRECIATION CHARGES - SEA BOATS</t>
  </si>
  <si>
    <t>DEPRECIATION CHARGES - MOTOR VEHICLES</t>
  </si>
  <si>
    <t>DEPRECIATION CHARGES - TRICYCLES</t>
  </si>
  <si>
    <t>DEPRECIATION CHARGES - MOTOR CYCLES</t>
  </si>
  <si>
    <t>DEPRECIATION CHARGES - BICYCLES</t>
  </si>
  <si>
    <t>DEPRECIATION CHARGES - OFFICE EQUIPMENT - GENERAL</t>
  </si>
  <si>
    <t>DEPRECIATION CHARGES - COMPUTERS</t>
  </si>
  <si>
    <t>DEPRECIATION CHARGES - PRINTERS</t>
  </si>
  <si>
    <t>DEPRECIATION CHARGES - SCANNERS</t>
  </si>
  <si>
    <t>DEPRECIATION CHARGES - FAX MACHINES</t>
  </si>
  <si>
    <t>DEPRECIATION CHARGES - PHOTOCOPIERS</t>
  </si>
  <si>
    <t>DEPRECIATION CHARGES - TYPE-WRITERS</t>
  </si>
  <si>
    <t>DEPRECIATION CHARGES - SHREDDING MACHINES</t>
  </si>
  <si>
    <t>DEPRECIATION CHARGES - TELEVISION SETS</t>
  </si>
  <si>
    <t>DEPRECIATION CHARGES - RADIO SETS</t>
  </si>
  <si>
    <t>DEPRECIATION CHARGES - AIR CONDITIONER</t>
  </si>
  <si>
    <t>DEPRECIATION CHARGES - PROJECTORS</t>
  </si>
  <si>
    <t>DEPRECIATION CHARGES - BINDING EQUIPMENT</t>
  </si>
  <si>
    <t>DEPRECIATION CHARGES - FURNITURE &amp; FITTNGS - GENERAL</t>
  </si>
  <si>
    <t>DEPRECIATION CHARGES - CHAIRS</t>
  </si>
  <si>
    <t>DEPRECIATION CHARGES - TABLES</t>
  </si>
  <si>
    <t>DEPRECIATION CHARGES - FILE CABINETS/CUPBOARDS</t>
  </si>
  <si>
    <t>DEPRECIATION CHARGES - STOOLS</t>
  </si>
  <si>
    <t>DEPRECIATION CHARGES - SHELVES</t>
  </si>
  <si>
    <t>DEPRECIATION CHARGES - CEILING FANS</t>
  </si>
  <si>
    <t>DEPRECIATION CHARGES - INVESTMENT PROPERTY</t>
  </si>
  <si>
    <t>DEPRECIATION CHARGES - INVESTMENT - LAND &amp; BUILDINGS - GENERAL</t>
  </si>
  <si>
    <t>DEPRECIATION CHARGES -INVESTMENT- LAND &amp; BUILDINGS - OFFICE</t>
  </si>
  <si>
    <t>DEPRECIATION CHARGES - INVESTMENT - LAND &amp; BUILDINGS - RESIDENTIAL</t>
  </si>
  <si>
    <t>DEPRECIATION CHARGES - INVESTMENT- SILOS</t>
  </si>
  <si>
    <t>DEPRECIATION CHARGES - INVESTMENT- STORAGE FACILTIES</t>
  </si>
  <si>
    <t>DEPRECIATION CHARGES - INVESTMENT - INFRASTRUCTURE - GENERAL</t>
  </si>
  <si>
    <t>DEPRECIATION CHARGES - INVESTMENT - RAILS</t>
  </si>
  <si>
    <t>DEPRECIATION CHARGES - INVESTMENT - ROADS &amp; BRIDGES</t>
  </si>
  <si>
    <t>DEPRECIATION CHARGES - INVESTMENT - AIRPORTS</t>
  </si>
  <si>
    <t>DEPRECIATION CHARGES - INVESTMENT - HARBOURS/SEA PORTS</t>
  </si>
  <si>
    <t>DEPRECIATION CHARGES - INVESTMENT - ZOOS,PARKS &amp; RESERVES</t>
  </si>
  <si>
    <t>DEPRECIATION CHARGES - INVESTMENT - SECURITY INSTALLATIONS/EQUIPMENT</t>
  </si>
  <si>
    <t>DEPRECIATION CHARGES - INVESTMENT - ELECTRICITY TRANSFORMATION NETWORK</t>
  </si>
  <si>
    <t>DEPRECIATION CHARGES - INVESTMENT - WATER DISTRIBUTION NETWORK</t>
  </si>
  <si>
    <t>DEPRECIATION CHARGES - INVESTMENT - SEWAGE/DRAINAGE NETWORK</t>
  </si>
  <si>
    <t>DEPRECIATION CHARGES - INVESTMENT - DAMS</t>
  </si>
  <si>
    <t>DEPRECIATION CHARGES - INVESTMENT - SPECIALISED RESEARCH EQUIPMENT(E.G SATELLITE)</t>
  </si>
  <si>
    <t>DEPRECIATION CHARGES - INVESTMENT - PLANT &amp; MACHINERY - GENERAL</t>
  </si>
  <si>
    <t>DEPRECIATION CHARGES - INVESTMENT - EARTH MOVING EQUIPMENT - BULL DOZERS</t>
  </si>
  <si>
    <t>DEPRECIATION CHARGES - INVESTMENT - INDUSTRIAL EQUIPMENT</t>
  </si>
  <si>
    <t>DEPRECIATION CHARGES - INVESTMENT - NAVIGATIONAL EQUIPMENT</t>
  </si>
  <si>
    <t>DEPRECIATION CHARGES - INVESTMENT - POWER PLANTS</t>
  </si>
  <si>
    <t>DEPRECIATION CHARGES - INVESTMENT - POWER GENERATING SETS</t>
  </si>
  <si>
    <t>DEPRECIATION CHARGES - INVESTMENT - TRANSPORTATION EQUIPMENTS - GENERAL</t>
  </si>
  <si>
    <t>DEPRECIATION CHARGES - INVESTMENT - SHIPS</t>
  </si>
  <si>
    <t>DEPRECIATION CHARGES - INVESTMENT - AIRCRAFTS</t>
  </si>
  <si>
    <t>DEPRECIATION CHARGES - INVESTMENT - TRAINS</t>
  </si>
  <si>
    <t>DEPRECIATION CHARGES - INVESTMENT - SEA BOATS</t>
  </si>
  <si>
    <t>DEPRECIATION CHARGES - INVESTMENT - MOTOR VEHICLES</t>
  </si>
  <si>
    <t>DEPRECIATION CHARGES - INVESTMENT - TRICYCLES</t>
  </si>
  <si>
    <t>DEPRECIATION CHARGES - INVESTMENT - MOTOR CYCLES</t>
  </si>
  <si>
    <t>DEPRECIATION CHARGES - INVESTMENT - BICYCLES</t>
  </si>
  <si>
    <t>DEPRECIATION CHARGES - INVESTMENT - OFFICE EQUIPMENT - GENERAL</t>
  </si>
  <si>
    <t>DEPRECIATION CHARGES - INVESTMENT - COMPUTERS</t>
  </si>
  <si>
    <t>DEPRECIATION CHARGES - INVESTMENT - PRINTERS</t>
  </si>
  <si>
    <t>DEPRECIATION CHARGES - INVESTMENT - SCANNERS</t>
  </si>
  <si>
    <t>DEPRECIATION CHARGES - INVESTMENT - FAX MACHINE</t>
  </si>
  <si>
    <t>DEPRECIATION CHARGES - INVESTMENT - PHOTOCOPIERS</t>
  </si>
  <si>
    <t>DEPRECIATION CHARGES - INVESTMENT - TYPE-WRITERS</t>
  </si>
  <si>
    <t>DEPRECIATION CHARGES - INVESTMENT - SHREDDING MACHINES</t>
  </si>
  <si>
    <t>DEPRECIATION CHARGES - INVESTMENT - TELEVISION SETS</t>
  </si>
  <si>
    <t>DEPRECIATION CHARGES - INVESTMENT - RADIO SETS</t>
  </si>
  <si>
    <t>DEPRECIATION CHARGES - INVESTMENT - AIR CONDITIONER</t>
  </si>
  <si>
    <t>DEPRECIATION CHARGES - INVESTMENT - PROJECTORS</t>
  </si>
  <si>
    <t>DEPRECIATION CHARGES - INVESTMENT - BINDING EQUIPMENT</t>
  </si>
  <si>
    <t>DEPRECIATION CHARGES - INVESTMENT - FURNITURE FITTINGS - GENERAL</t>
  </si>
  <si>
    <t>DEPRECIATION CHARGES - INVESTMENT - CHAIRS</t>
  </si>
  <si>
    <t>DEPRECIATION CHARGES - INVESTMENT - TABLES</t>
  </si>
  <si>
    <t>DEPRECIATION CHARGES - INVESTMENT - FILE CABINETS/CUPBOARDS</t>
  </si>
  <si>
    <t>DEPRECIATION CHARGES - INVESTMENT - STOOLS</t>
  </si>
  <si>
    <t>DEPRECIATION CHARGES - INVESTMENT - SHELVES</t>
  </si>
  <si>
    <t>DEPRECIATION CHARGES - INVESTMENT - CEILING FANS</t>
  </si>
  <si>
    <t>IMPAIRMENT CHARGES</t>
  </si>
  <si>
    <t>IMPAIRMENT CHARGES - PPE</t>
  </si>
  <si>
    <t>IMPAIRMENT CHARGES - LAND &amp; BUIDINGS - GENERAL</t>
  </si>
  <si>
    <t>IMPAIRMENT CHARGES -LANDS &amp; BUILDINGS - OFFICE</t>
  </si>
  <si>
    <t>IMPAIRMENT CHARGES - LANDS &amp; BUILDINGS - RESIDENTIAL</t>
  </si>
  <si>
    <t>IMPAIRMENT CHARGES - SILOS</t>
  </si>
  <si>
    <t>IMPAIRMENT CHARGES - SEWAGE FACILITIES</t>
  </si>
  <si>
    <t>IMPAIRMENT CHARGES - INFRSTRUCTURE - GENERAL</t>
  </si>
  <si>
    <t>IMPAIRMENT CHARGES - RAILS</t>
  </si>
  <si>
    <t>IMPAIRMENT CHARGES - ROADS &amp; BRIDGES</t>
  </si>
  <si>
    <t>IMPAIRMENT CHARGES - AIRPORTS</t>
  </si>
  <si>
    <t>IMPAIRMENT CHARGES - HARBOURS/SEAPORTS</t>
  </si>
  <si>
    <t>IMPAIRMENT CHARGES - ZOOS,PARKS &amp; RESERVES</t>
  </si>
  <si>
    <t>IMPAIRMENT CHARGES - SECURITY INSTALLATIONS/EQUIPMENT</t>
  </si>
  <si>
    <t>IMPAIRMENT CHARGES - ELECTRICITY TRANSMISSION NETWORK</t>
  </si>
  <si>
    <t>IMPAIRMENT CHARGES - WATER DISTRIBUTION NETWORK</t>
  </si>
  <si>
    <t>IMPAIRMENT CHARGES - SEWAGE /DRAINAGE NETWORK</t>
  </si>
  <si>
    <t>IMPAIRMENT CHARGES - DAMS</t>
  </si>
  <si>
    <t>IMPAIRMENT CHARGES - SPECIALISED RESEARCH EQUIPMENT(E.G SATELLITE)</t>
  </si>
  <si>
    <t>IMPAIRMENT CHARGES - PLANTS &amp; MACHINERY - GENERAL</t>
  </si>
  <si>
    <t>IMPAIRMENT CHARGES - EARTH MOVING EQUIPMENT - BULL DOZERS ETC</t>
  </si>
  <si>
    <t>IMPAIRMENT CHARGES - INDUSTRIAL EQUIPMENT</t>
  </si>
  <si>
    <t>IMPAIRMENT CHARGES - NAVIGATIONAL EQUIPMENT</t>
  </si>
  <si>
    <t>IMPAIRMENT CHARGES - POWER PLANTS</t>
  </si>
  <si>
    <t>IMPAIRMENT CHARGES - POWER GENERATING SETS</t>
  </si>
  <si>
    <t>IMPAIRMENT CHARGES - TRANSPORTATION EQUIPMENT - GENERAL</t>
  </si>
  <si>
    <t>IMPAIRMENT CHARGES - SHIPS</t>
  </si>
  <si>
    <t>IMPAIRMENT CHARGES - AIRCRAFTS</t>
  </si>
  <si>
    <t>IMPAIRMENT CHARGES - TRAINS</t>
  </si>
  <si>
    <t>IMPAIRMENT CHARGES - SEA BOATS</t>
  </si>
  <si>
    <t>IMPAIRMENT CHARGES - MOTOR VEHICLES</t>
  </si>
  <si>
    <t>IMPAIRMENT CHARGES - TRICYCLES</t>
  </si>
  <si>
    <t>IMPAIRMENT CHARGES - MOTOR CYCLES</t>
  </si>
  <si>
    <t>IMPAIRMENT CHARGES - BICYCLES</t>
  </si>
  <si>
    <t>IMPAIRMENT CHARGES - OFFICE EQUIPMENT - GENERAL</t>
  </si>
  <si>
    <t>IMPAIRMENT CHARGES - COMPUTER</t>
  </si>
  <si>
    <t>IMPAIRMENT CHARGES - PRINTERS</t>
  </si>
  <si>
    <t>IMPAIRMENT CHARGES - SCANNERS</t>
  </si>
  <si>
    <t>IMPAIRMENT CHARGES - FAX MACHINES</t>
  </si>
  <si>
    <t>IMPAIRMENT CHARGES - PHOTOCOPIERS</t>
  </si>
  <si>
    <t>IMPAIRMENT CHARGES - TYPE-WRITER</t>
  </si>
  <si>
    <t>SHREDDING MACHINES</t>
  </si>
  <si>
    <t>IMPAIRMENT CHARGES - TELEVISION SETS</t>
  </si>
  <si>
    <t>IMPAIRMENT CHARGES - RADIO SETS</t>
  </si>
  <si>
    <t>IMPAIRMENT CHARGES - AIR CONDITIONER</t>
  </si>
  <si>
    <t>IMPAIRMENT CHARGES - PROJECTORS</t>
  </si>
  <si>
    <t>IMPAIRMENT CHARGES - BINDING EQUIPMENT</t>
  </si>
  <si>
    <t>IMPAIRMENT CHARGES - FURNITURE &amp;FITTINGS - GENERAL</t>
  </si>
  <si>
    <t>IMPAIRMENT CHARGES - CHAIRS</t>
  </si>
  <si>
    <t>IMPAIRMENT CHARGES - TABLES</t>
  </si>
  <si>
    <t>IMPAIRMENT CHARGES - FILE CABINETS/CUPBOARDS</t>
  </si>
  <si>
    <t>IMPAIRMENT CHARGES - STOOLS</t>
  </si>
  <si>
    <t>IMPAIRMENT CHARGES - SHELVES</t>
  </si>
  <si>
    <t>IMPAIRMENT CHARGES - CEILING FANS</t>
  </si>
  <si>
    <t>IMPAIRMENT CHARGES - INVESTMENT PROPERTY</t>
  </si>
  <si>
    <t>IMPAIRMENT CHARGES - INVESTMENT - LAND &amp; BUILDING - GENERAL</t>
  </si>
  <si>
    <t>IMPAIRMENT CHARGES - INVESTMENT - LAND &amp; BUILDINGS - OFFICE</t>
  </si>
  <si>
    <t>IMPAIRMENT CHARGES - INVESTMENT - LAND &amp; BUILDINGS - RESIDENTIAL</t>
  </si>
  <si>
    <t>IMPAIRMENT CHARGES - INVESTMENT - SILOS</t>
  </si>
  <si>
    <t>IMPAIRMENT CHARGES - INVESTMENT - STORAGE FACILITIES</t>
  </si>
  <si>
    <t>IMPAIRMENT CHARGES - INVESTMENT - INFRASTRUCTURE - GENERAL</t>
  </si>
  <si>
    <t>IMPAIRMENT CHARGES - INVESTMENT - RAILS</t>
  </si>
  <si>
    <t>IMPAIRMENT CHARGES - INVESTMENT - ROADS &amp; BRIDGES</t>
  </si>
  <si>
    <t>IMPAIRMENT CHARGES - INVESTMENT - AIRPORTS</t>
  </si>
  <si>
    <t>IMPAIRMENT CHARGES - INVESTMENT - HARBOURS/SEAPORTS</t>
  </si>
  <si>
    <t>IMPAIRMENT CHARGES - INVESTMENT - ZOOS,PARKS &amp; RESERVES</t>
  </si>
  <si>
    <t>IMPAIRMENT CHARGES - INVESTMENT - SECURITY INSTALLATION NETWORK</t>
  </si>
  <si>
    <t>IMPAIRMENT CHARGES - INVESTMENT - ELECTRICITY TRANMISSION NETWORK</t>
  </si>
  <si>
    <t>IMPAIRMENT CHARGES - INVESTMENT - WATER DISTRIBUTION NETWORK</t>
  </si>
  <si>
    <t>IMPAIRMENT CHARGES - INVESTMENT - SEWAGE/DRAINAGE NETWORK</t>
  </si>
  <si>
    <t>IMPAIRMENT CHARGES - INVESTMENT - DAMS</t>
  </si>
  <si>
    <t>IMPAIRMENT CHARGES - INVESTMENT - SPECIALISED RESEARCH EQUIPMENT(E.G SATELLITE)</t>
  </si>
  <si>
    <t>IMPAIRMENT CHARGES - INVESTMENT - PLANT &amp; MACHINERY - GENERAL</t>
  </si>
  <si>
    <t>IMPAIRMENT CHARGES - INVESTMENT - EARTH MOVING EQUIPMENT-BULL DOZERS ETC</t>
  </si>
  <si>
    <t>IMPAIRMENT CHARGES - INVESTMENT - INDUSTRIAL EQUIPMENT</t>
  </si>
  <si>
    <t>IMPAIRMENT CHARGES - INVESTMENT - NAVIGATIONAL EQUIPMENT</t>
  </si>
  <si>
    <t>IMPAIRMENT CHARGES - INVESTMENT - POWER PLANTS</t>
  </si>
  <si>
    <t>IMPAIRMENT CHARGES - INVESTMENT - POWER GENERATING SETS</t>
  </si>
  <si>
    <t>IMPAIRMENT CHARGES - INVESTMENT - TRANSPORTATION EQUIPMENT - GENERAL</t>
  </si>
  <si>
    <t>IMPAIRMENT CHARGES - INVESTMENT - SHIPS</t>
  </si>
  <si>
    <t>IMPAIRMENT CHARGES - INVESTMENT - AIRCRAFTS</t>
  </si>
  <si>
    <t>IMPAIRMENT CHARGES - INVESTMENT - TRAINS</t>
  </si>
  <si>
    <t>IMPAIRMENT CHARGES - INVESTMENT - SEA BOATS</t>
  </si>
  <si>
    <t>IMPAIRMENT CHARGES - INVESTMENT - MOTOR VEHICLES</t>
  </si>
  <si>
    <t>IMPAIRMENT CHARGES - INVESTMENT - TRICYCLES</t>
  </si>
  <si>
    <t>IMPAIRMENT CHARGES - INVESTMENT - MOTOR CYCLES</t>
  </si>
  <si>
    <t>IMPAIRMENT CHARGES - INVESTMENT - BICYCLES</t>
  </si>
  <si>
    <t>IMPAIRMENT CHARGES - INVESTMENT - OFFICE EQUIPMENT - GENERAL</t>
  </si>
  <si>
    <t>IMPAIRMENT CHARGES - INVESTMENT - COMPUTERS</t>
  </si>
  <si>
    <t>IMPAIRMENT CHARGES - INVESTMENT - PRINTERS</t>
  </si>
  <si>
    <t>IMPAIRMENT CHARGES - INVESTMENT - SCANNERS</t>
  </si>
  <si>
    <t>IMPAIRMENT CHARGES - INVESTMENT - FAX MACHINES</t>
  </si>
  <si>
    <t>IMPAIRMENT CHARGES - INVESTMENT - PHOTOCOPIERS</t>
  </si>
  <si>
    <t>IMPAIRMENT CHARGES - INVESTMENT - TYPE-WRITER</t>
  </si>
  <si>
    <t>IMPAIRMENT CHARGES - INVESTMENT - SHREDDING MACHINES</t>
  </si>
  <si>
    <t>IMPAIRMENT CHARGES - INVESTMENT - TELEVISION SETS</t>
  </si>
  <si>
    <t>IMPAIRMENT CHARGES - INVESTMENT - RADIO SETS</t>
  </si>
  <si>
    <t>IMPAIRMENT CHARGES - INVESTMENT - AIR CONDITIONER</t>
  </si>
  <si>
    <t>IMPAIRMENT CHARGES - INVESTMENT - PROJECTORS</t>
  </si>
  <si>
    <t>IMPAIRMENT CHARGES - INVESTMENT - BINDING EQUIPMENT</t>
  </si>
  <si>
    <t>IMPAIRMENT CHARGES - INVESTMENT - FURNITURE &amp; FITTINGS - GENERAL</t>
  </si>
  <si>
    <t>IMPAIRMENT CHARGES - INVESTMENT - CHAIRS</t>
  </si>
  <si>
    <t>IMPAIRMENT CHARGES - INVESTMENT - TABLES</t>
  </si>
  <si>
    <t>IMPAIRMENT CHARGES - INVESTMENT - FILE CABINETS/CUPBOARDS</t>
  </si>
  <si>
    <t>IMPAIRMENT CHARGES - INVESTMENT - STOOLS</t>
  </si>
  <si>
    <t>IMPAIRMENT CHARGES - INVESTMENT - SHELVES</t>
  </si>
  <si>
    <t>IMPAIRMENT CHARGES - INVESTMENT - CEILING FANS</t>
  </si>
  <si>
    <t>IMPAIRMENT CHARGES - INTANGIBLE ASSETS</t>
  </si>
  <si>
    <t>IMPAIRMENT CHARGES - INVESTMENT - GOODWILL</t>
  </si>
  <si>
    <t>IMPAIRMENT CHARGES - INVESTMENT - PATENT RIGHT</t>
  </si>
  <si>
    <t>IMPAIRMENT CHARGES - INVESTMENT - COPYRIGHT</t>
  </si>
  <si>
    <t>IMPAIRMENT CHARGES - INVESTMENT - TRADE MARK</t>
  </si>
  <si>
    <t>IMPAIRMENT CHARGES - INVESTMENT - FRANCHISE</t>
  </si>
  <si>
    <t>AMMORTIZATION CHARGES -INTANGIBLE ASSETS</t>
  </si>
  <si>
    <t>AMMORTIZATION CHARGES - GOODWILL</t>
  </si>
  <si>
    <t>AMMORTIZATION CHARGES - PATENT RIGHT</t>
  </si>
  <si>
    <t>AMMORTIZATION CHARGES - COPY RIGHT</t>
  </si>
  <si>
    <t>AMMORTIZATION CHARGES - TRADE MARK</t>
  </si>
  <si>
    <t>AMMORTIZATION CHARGES - FRANCHISE</t>
  </si>
  <si>
    <t>BAD DEBTS CHARGES</t>
  </si>
  <si>
    <t>FOREIGN BAD DEBTS CHARGES</t>
  </si>
  <si>
    <t>BILATERAL BAD DEBTS CHARGES</t>
  </si>
  <si>
    <t>DOMESTIC BAD DEBTS CHARGES</t>
  </si>
  <si>
    <t>BAD DEBTS CHARGES - STATES</t>
  </si>
  <si>
    <t>BAD DEBTS CHARGES - LOCAL GOVERNMENTS</t>
  </si>
  <si>
    <t>BAD DEBTS CHARGES - MINITRIES,DEPARTMENTS &amp; AGENCIES</t>
  </si>
  <si>
    <t>BAD DEBTS CHARGES - COMMERCIAL DEBTS</t>
  </si>
  <si>
    <t>BAD DEBTS CHARGES - OTHER DEBTS</t>
  </si>
  <si>
    <t>LOSS ON DISPOSAL</t>
  </si>
  <si>
    <t>LOSS ON DISPOSAL OF ASSET</t>
  </si>
  <si>
    <t>LOSS ON DISPOSAL OF ASSET - PPE</t>
  </si>
  <si>
    <t>LOSS ON DISPOSAL OF ASSET - INVESTMENT PROPERTY</t>
  </si>
  <si>
    <t>CURRENT ASSETS</t>
  </si>
  <si>
    <t>CASH/BANK BALANCES HELD BY AG</t>
  </si>
  <si>
    <t xml:space="preserve">CONSOLIDATED REVENUE FUND </t>
  </si>
  <si>
    <t>CAPITAL DEVELOPMENT FUND</t>
  </si>
  <si>
    <t>CASH AND BANK BALANCES HELD BY LMPS</t>
  </si>
  <si>
    <t>CASH AND BANK BALANCES HELD BY MDAs</t>
  </si>
  <si>
    <t>LMP CASH BALANCE. CAPITAL</t>
  </si>
  <si>
    <t>LMP CASH BALANCE. PERSONNEL</t>
  </si>
  <si>
    <t>LMP CASH BALANCE. OVERHEADS</t>
  </si>
  <si>
    <t>LMP CASH BALANCE. REVENUE</t>
  </si>
  <si>
    <t>LMP CASH BALANCE. CONSOLIDATED REVENUE FUND</t>
  </si>
  <si>
    <t>LMP CASH BALANCE. AIDS &amp; GRANTS</t>
  </si>
  <si>
    <t>LMP CASH BALANCE. LOANS</t>
  </si>
  <si>
    <t>LMP CASH BALANCE. OTHER FUNDS</t>
  </si>
  <si>
    <t>OAGF CASH TRANSFER/CASH TRANFERS FROM CRF</t>
  </si>
  <si>
    <t>CASH TRANSFER .STATUTORY TRANSFER</t>
  </si>
  <si>
    <t>CASH TRANSFER . MAIN</t>
  </si>
  <si>
    <t>CASH TRANSFER . PERSONNEL COST</t>
  </si>
  <si>
    <t>CASH TRANSFER . OVERHEAD COST</t>
  </si>
  <si>
    <t>CASH TRANSFER . CAPITAL</t>
  </si>
  <si>
    <t>CASH TRANSFER . MDG/DRG</t>
  </si>
  <si>
    <t>CASH TRANSFER . JAAC DIRECT ALLOCATION</t>
  </si>
  <si>
    <t>CASH TRANSFER . REVOLVING FUND</t>
  </si>
  <si>
    <t>CASH TRANSFER . CONSOLIDATED REVENUE FUND CHARGES</t>
  </si>
  <si>
    <t xml:space="preserve">INTERNAL CASH TRANSFER </t>
  </si>
  <si>
    <t>INTERNAL CASH TRANSFER - GENERAL</t>
  </si>
  <si>
    <t>CASH TRANSFER TO OUTSTATIONS</t>
  </si>
  <si>
    <t>INTER ACCOUNT TRANSFERS</t>
  </si>
  <si>
    <t>INTER MDA CASH TRANFER</t>
  </si>
  <si>
    <t>REVENUE REMITTANCE</t>
  </si>
  <si>
    <t>INVENTORIES</t>
  </si>
  <si>
    <t>ENGINEERING STORES</t>
  </si>
  <si>
    <t>MEDICAL STORES</t>
  </si>
  <si>
    <t>INDUSTRIAL &amp; CHEMICAL STORES</t>
  </si>
  <si>
    <t>AMMUNITIONS</t>
  </si>
  <si>
    <t>FUEL &amp;LUBRICANTS</t>
  </si>
  <si>
    <t>AGRICULTURAL INPUTS</t>
  </si>
  <si>
    <t>FARM STOCK</t>
  </si>
  <si>
    <t>SCHOLASTIC MATERIALS</t>
  </si>
  <si>
    <t>STATIONERIES STORES</t>
  </si>
  <si>
    <t>PRINTED MATERIALS</t>
  </si>
  <si>
    <t>BUILDING MATERIALS</t>
  </si>
  <si>
    <t>STRATEGIC STOCK PILES</t>
  </si>
  <si>
    <t>UNISSUED CURRENCY</t>
  </si>
  <si>
    <t>STAMPS</t>
  </si>
  <si>
    <t>PROPERTY HELD FOR SALE</t>
  </si>
  <si>
    <t>OTHER STOCK</t>
  </si>
  <si>
    <t>WORK-IN-PROGRESS</t>
  </si>
  <si>
    <t>ADVANCES</t>
  </si>
  <si>
    <t>PERSONAL ADVANCES</t>
  </si>
  <si>
    <t>ADMINISTRATIVE ADVANCES</t>
  </si>
  <si>
    <t>IMPRESTS</t>
  </si>
  <si>
    <t xml:space="preserve">IMPRESTS </t>
  </si>
  <si>
    <t>PREPAYMENT/ARREARS OF REVENUE</t>
  </si>
  <si>
    <t>PREPAYMENT-GENERAL</t>
  </si>
  <si>
    <t>PREPAYMENT</t>
  </si>
  <si>
    <t>INVESTMENTS</t>
  </si>
  <si>
    <t>LOCAL INVESTMENTS</t>
  </si>
  <si>
    <t>LOCAL INVESTMENTS NON QUOTED COMPANIES</t>
  </si>
  <si>
    <t>INVESTMENTS IN NIGERIAN TREASURY BILLS (NTBs)</t>
  </si>
  <si>
    <t>INVESTMENT IN TREASURY BILLS OF OTHER GOVERNMENTS</t>
  </si>
  <si>
    <t>INVESTMENT IN TREASURY BONDS</t>
  </si>
  <si>
    <t>INVESTMENT IN DERIVATIVES</t>
  </si>
  <si>
    <t>FOREIGN INVESTMENTS</t>
  </si>
  <si>
    <t>FOREING INVESTMENTS: QUOTED COMPANIES</t>
  </si>
  <si>
    <t>FOREIGN INVESTMENTS:NON QUOTED COMPANIES</t>
  </si>
  <si>
    <t>LOANS GRANTED</t>
  </si>
  <si>
    <t>LOCAL LOANS</t>
  </si>
  <si>
    <t>LOANS TO STATE GOVERNMENTS</t>
  </si>
  <si>
    <t>LOAN TO LOCAL GOVERNMENTS</t>
  </si>
  <si>
    <t>LOAN TO GOVERNMENT OWNED COMPANIES</t>
  </si>
  <si>
    <t>LOAN TO PRIVATE COMPANIES</t>
  </si>
  <si>
    <t>FOREIGN LOANS</t>
  </si>
  <si>
    <t>LOAN TO FOREIGN GOVERNMENTS</t>
  </si>
  <si>
    <t>LOAN TO FOREIGN/INTERNATIONAL ORGANIZATIONS</t>
  </si>
  <si>
    <t>LOAN TO FOREIGN COMPANIES</t>
  </si>
  <si>
    <t>FIXED ASSETS</t>
  </si>
  <si>
    <t>FIXED ASSETS - PROPERTY, PLANT &amp; Equipment</t>
  </si>
  <si>
    <t xml:space="preserve">LAND &amp; BUILDING - GENERAL </t>
  </si>
  <si>
    <t xml:space="preserve">LAND &amp; BUILDINGS - OFFICE </t>
  </si>
  <si>
    <t>LAND &amp; BUILDINGS - RESIDENTIAL</t>
  </si>
  <si>
    <t>SILOS</t>
  </si>
  <si>
    <t>STORAGE FACILITIES</t>
  </si>
  <si>
    <t>INFRASTRUCTURE - GENERAL</t>
  </si>
  <si>
    <t>RAILS</t>
  </si>
  <si>
    <t>ROADS &amp; BRIDGES</t>
  </si>
  <si>
    <t>AIRPORTS</t>
  </si>
  <si>
    <t>HARBOUR/SEA PORTS</t>
  </si>
  <si>
    <t>ZOOS, PARKS &amp; RESERVES</t>
  </si>
  <si>
    <t>SECURITY INSTALLATIONS/EQUIPMENT</t>
  </si>
  <si>
    <t>ELECTRICITY TRANSMISSION NETWORK</t>
  </si>
  <si>
    <t>WATER DISTRIBUTION NETWORK</t>
  </si>
  <si>
    <t>SEWAGE/DRAINAGE NETWORK</t>
  </si>
  <si>
    <t>DAMS</t>
  </si>
  <si>
    <t>SPECIALISED RESEARCH EQUIPMENT  (E.G. SATELLITE)</t>
  </si>
  <si>
    <t>PLANT &amp; MACHINERY - GENERAL</t>
  </si>
  <si>
    <t>EARTH MOVING EQUIPMENT - BULL DOZERS ETC.</t>
  </si>
  <si>
    <t xml:space="preserve">INDUSTRIAL EQUIPMENT </t>
  </si>
  <si>
    <t>NAVIGATIONAL EQUIPMENT</t>
  </si>
  <si>
    <t>POWER PLANTS</t>
  </si>
  <si>
    <t>POWER GENERATING SETS</t>
  </si>
  <si>
    <t>TRANSPORTATION EQUIPMENT - GENERAL</t>
  </si>
  <si>
    <t>SHIPS</t>
  </si>
  <si>
    <t>AIR CRAFTS</t>
  </si>
  <si>
    <t>TRAINS</t>
  </si>
  <si>
    <t>SEA BOATS</t>
  </si>
  <si>
    <t>MOTOR VEHICLES</t>
  </si>
  <si>
    <t>TRICYLE</t>
  </si>
  <si>
    <t>MOTOR CYCLES</t>
  </si>
  <si>
    <t>BICYCLE</t>
  </si>
  <si>
    <t>OFFICE EQUIPMENT - GENERAL</t>
  </si>
  <si>
    <t>COMPUTERS</t>
  </si>
  <si>
    <t>PRINTERS</t>
  </si>
  <si>
    <t>SCANNERS</t>
  </si>
  <si>
    <t>FAX MACHINE</t>
  </si>
  <si>
    <t>PHOTOCOPIERS</t>
  </si>
  <si>
    <t>TYPE-WRITERS</t>
  </si>
  <si>
    <t>PROJECTORS</t>
  </si>
  <si>
    <t>BINDING EQUIPMENT</t>
  </si>
  <si>
    <t>FURNITURE &amp; FITTINGS - GENERAL</t>
  </si>
  <si>
    <t>CHAIRS</t>
  </si>
  <si>
    <t>TABLES</t>
  </si>
  <si>
    <t>FILES CABINETS/CUPBOARDS</t>
  </si>
  <si>
    <t>AIR-CONDITIONER</t>
  </si>
  <si>
    <t>TELEVISION SETS</t>
  </si>
  <si>
    <t>RADIO SETS</t>
  </si>
  <si>
    <t>STOOLS</t>
  </si>
  <si>
    <t xml:space="preserve">SHELVES </t>
  </si>
  <si>
    <t>CEILING FANS</t>
  </si>
  <si>
    <t>INVESTMENT PROPERTY</t>
  </si>
  <si>
    <t>INVESTMENT - LAND &amp; BUILDING - GENERAL</t>
  </si>
  <si>
    <t>INVESTMENT - SILOS</t>
  </si>
  <si>
    <t>INVESTMENT - STORAGE FACILITIES</t>
  </si>
  <si>
    <t>INVESTMENT - INFRASTRUCTURE - GENERAL</t>
  </si>
  <si>
    <t>INVESTMENT - RAILS</t>
  </si>
  <si>
    <t>INVESTMENT - ROADS &amp; BRIDGES</t>
  </si>
  <si>
    <t>INVESTMENT - AIRPORTS</t>
  </si>
  <si>
    <t>INVESTMENT - HARBOURS/SEA PORTS</t>
  </si>
  <si>
    <t>INVESTMENT - ZOOS, PARKS &amp; RESERVES</t>
  </si>
  <si>
    <t>INVESTMENT - SECURITY INSTALLATIONS/EQUIPMENT</t>
  </si>
  <si>
    <t>INVESTMENT - ELECTRICITY TRANSMISSION NETWORK</t>
  </si>
  <si>
    <t>INVESTMENT - WATER DISTRIBUTION NETWORK</t>
  </si>
  <si>
    <t>INVESTMENT - SEWAGE/DRAINAGE NETWORK</t>
  </si>
  <si>
    <t>INVESTMENT - DAMS</t>
  </si>
  <si>
    <t>INVESTMENT - SPECIALISED RESEARCH EQUIPMENT (E.G. SATELLITE)</t>
  </si>
  <si>
    <t>INVESTMENT - PLANT &amp; MACHINERY - GENERAL</t>
  </si>
  <si>
    <t>INVESTMENT - EARTH MOVING EQUIPMENT - BULL DOZERS ETC</t>
  </si>
  <si>
    <t>INVESTMENT - INDUSTRIAL EQUIPMENT</t>
  </si>
  <si>
    <t>INVESTMENT - NAVIGATIONAL EQUIPMENT</t>
  </si>
  <si>
    <t>INVESTMENT - POWER PLANTS</t>
  </si>
  <si>
    <t>INVESTMENT - POWER GENERATING SETS</t>
  </si>
  <si>
    <t>INVESTMENT - TRANSPORTATION EQUIPMENT - GENERAL</t>
  </si>
  <si>
    <t>INVESTMENT - SHIPS</t>
  </si>
  <si>
    <t>INVESTMENT - AIR CRAFTS</t>
  </si>
  <si>
    <t>INVESTMENT - TRAIN</t>
  </si>
  <si>
    <t>INVESTMENT - SEA BOATS</t>
  </si>
  <si>
    <t>INVESTMENT - MOTOR VEHICLES</t>
  </si>
  <si>
    <t>INVESTMENT - TRICYCLE</t>
  </si>
  <si>
    <t>INVESTMENT - MOTOR CYCLES</t>
  </si>
  <si>
    <t>INVESTMENT - BICYCLE</t>
  </si>
  <si>
    <t>INVESTMENT - OFFICE EQUIPMENT - GENERAL</t>
  </si>
  <si>
    <t>INVESTMENT - COMPUTERS</t>
  </si>
  <si>
    <t>INVESTMENT - PRINTERS</t>
  </si>
  <si>
    <t>INVESTMENT - SCANNERS</t>
  </si>
  <si>
    <t>INVESTMENT - FAX MACHINE</t>
  </si>
  <si>
    <t xml:space="preserve">INVESTMENT - PHOTOCOPIERS </t>
  </si>
  <si>
    <t>INVESTMENT - TYPE-WRITERS</t>
  </si>
  <si>
    <t>INVESTMENT - SHREDDING MACHINES</t>
  </si>
  <si>
    <t>INVESTMENT - PROJECTORS</t>
  </si>
  <si>
    <t>INVESTMENT - BINDING EQUIPMENT</t>
  </si>
  <si>
    <t>INVESTMENT - FURNITURE &amp; FITTINGS - GENERAL</t>
  </si>
  <si>
    <t>INVESTMENT - CHAIRS</t>
  </si>
  <si>
    <t>INVESTMENT - TABLES</t>
  </si>
  <si>
    <t>INVESTMENT - FILE CABINETS/CUPBOARDS</t>
  </si>
  <si>
    <t>INVESTMENT - TELEVISION SETS</t>
  </si>
  <si>
    <t>INVESTMENT - RADIO SETS</t>
  </si>
  <si>
    <t>INVESTMENT - AIR-CONDITIONER</t>
  </si>
  <si>
    <t>INVESTMENT - STOOLS</t>
  </si>
  <si>
    <t>INVESTMENT - SHELVES</t>
  </si>
  <si>
    <t>INVESTMENT - CEILING FANS</t>
  </si>
  <si>
    <t>INTANGIBLE ASSETS</t>
  </si>
  <si>
    <t>GOODWILL</t>
  </si>
  <si>
    <t>PATENT RIGHT</t>
  </si>
  <si>
    <t>COPYRIGHT</t>
  </si>
  <si>
    <t>TRADE MARK</t>
  </si>
  <si>
    <t>FRANCHISE</t>
  </si>
  <si>
    <t>MONUMENT</t>
  </si>
  <si>
    <t>HERITAGE</t>
  </si>
  <si>
    <t>ASSETS OVER LIABILITIES</t>
  </si>
  <si>
    <t>LIABILITIES/EQUITY</t>
  </si>
  <si>
    <t>CURRENT LIABILITIES</t>
  </si>
  <si>
    <t>DEPOSITS - GENERAL</t>
  </si>
  <si>
    <t>CONTRACT PRESENTENTION FEES</t>
  </si>
  <si>
    <t>CONTRACT PRESENTATION FEES</t>
  </si>
  <si>
    <t>PRISON IN-MATES DEPOSITS</t>
  </si>
  <si>
    <t>LOANS AND DEBTS (SHORT -TERM)</t>
  </si>
  <si>
    <t>INTERNAL LOAN STOCK</t>
  </si>
  <si>
    <t>SHORT TERM BORROWINGS</t>
  </si>
  <si>
    <t>UNREMITTED DEDUCTIONS</t>
  </si>
  <si>
    <t>UNREMITTED TAXES</t>
  </si>
  <si>
    <t>UNREMITTED TAXES: PAYE</t>
  </si>
  <si>
    <t>UNREMITTED TAXES: WITHHOLDING TAX</t>
  </si>
  <si>
    <t>UNREMITTED TAXES: VALUE ADDED TAX</t>
  </si>
  <si>
    <t>UNREMITTED DEDUCTIONS FROM SALARY</t>
  </si>
  <si>
    <t>NATIONAL HEALTH INSURANCE SCHEME</t>
  </si>
  <si>
    <t>CONTRIBUTORY PENSION SCHEME</t>
  </si>
  <si>
    <t>UNION DUES</t>
  </si>
  <si>
    <t>FGSHLB DEDUCTIONS</t>
  </si>
  <si>
    <t>CO-OPERATIVE SOCIETY</t>
  </si>
  <si>
    <t>NATIONAL HOUSING FUND</t>
  </si>
  <si>
    <t>INSURANCE PROGRAMMES</t>
  </si>
  <si>
    <t>WELFARE LOAN SCHEME</t>
  </si>
  <si>
    <t>DEPENDENT FUND</t>
  </si>
  <si>
    <t>POVERTY ALLEVIATION SCHEME</t>
  </si>
  <si>
    <t>LOAN DEDUCTIONS</t>
  </si>
  <si>
    <t>PAYCUT RECOVERABLE</t>
  </si>
  <si>
    <t>OVERPAYMENT RECOVERABLE</t>
  </si>
  <si>
    <t>ACCRUED EXPENSES</t>
  </si>
  <si>
    <t>PERSONAL EMOLUMENTS</t>
  </si>
  <si>
    <t>PENSION &amp; GRATUITY</t>
  </si>
  <si>
    <t>PROFESSIONAL FEES</t>
  </si>
  <si>
    <t>GOODS &amp; SERVICES</t>
  </si>
  <si>
    <t>UTILITIES</t>
  </si>
  <si>
    <t>STAFF CLAIMS</t>
  </si>
  <si>
    <t>CURRENT PORTION OF LONG -TERM BORROWING</t>
  </si>
  <si>
    <t>PROVISIONS</t>
  </si>
  <si>
    <t>PROVISIONN FOR DEPRECIATION - PPE</t>
  </si>
  <si>
    <t>PROV. FOR DEP-LAND &amp; BUILDINGS -GENERAL</t>
  </si>
  <si>
    <t>PROV. FOR DEP-LAND &amp; BUILDINGS -OFFICE</t>
  </si>
  <si>
    <t>PROV. FOR DEP-LAND &amp; BUILDINGS -RESIDENTIAL</t>
  </si>
  <si>
    <t>PROV. FOR DEP - SILOS</t>
  </si>
  <si>
    <t>PROV. FRO DEP - STORAGE FACILITIES</t>
  </si>
  <si>
    <t>PROV. FOR DEP - INFRASTRUCTURE - GENERAL</t>
  </si>
  <si>
    <t>PROV. FRO DEP - RAILS</t>
  </si>
  <si>
    <t>PROV. FRO DEP - ROADS &amp; BRIDGES</t>
  </si>
  <si>
    <t>PROV. FOR DEP - AIRPORTS</t>
  </si>
  <si>
    <t>PROV. FOR DEP - HARBOURS/SEA BOATS</t>
  </si>
  <si>
    <t>PROV.FOR DEP-ZOOS, PARKS &amp; RESERVES</t>
  </si>
  <si>
    <t>PROV. FOR DEP-SECURITY INSTALLATIONS/EQUIPMENT</t>
  </si>
  <si>
    <t xml:space="preserve">PROV. FOR DEP-ELECTRICITY TRANSMISSION NETWORK </t>
  </si>
  <si>
    <t>PROV. FOR DEP-WATER DISTRIBUTION NETWORK</t>
  </si>
  <si>
    <t>PROV. FOR DEP-SEWAGE/DRAINAGE NETWORK</t>
  </si>
  <si>
    <t>PROV. FOR DEP-DAMS</t>
  </si>
  <si>
    <t>PROV. FOR DEP-SPECIALISED RESEARCH EQUIPMENT (E.G. SATELLITE)</t>
  </si>
  <si>
    <t>PROV. FOR DEP-PLANT &amp; MACHINERY - GENERAL</t>
  </si>
  <si>
    <t>PROV. FOR DEP-EARTH MOVING EQUIPMENT - BULL DOZERS ETC</t>
  </si>
  <si>
    <t>PROV. FOR DEP-INDUSTRIAL EQUIPMENT</t>
  </si>
  <si>
    <t>PROV. FOR DEP-NAVIGATIONAL EQUIPMENT</t>
  </si>
  <si>
    <t>PROV. FOR DEP- POWER PLANTS</t>
  </si>
  <si>
    <t>PROV. FOR DEP-POWER GENERATING SETS</t>
  </si>
  <si>
    <t>PROV. FOR DEP- TRANSPORTATION EQUIPMENT - GENERAL</t>
  </si>
  <si>
    <t>PROV. FOR DEP-SHIPS</t>
  </si>
  <si>
    <t>PROV. FOR DEP-AIR CRAFTS</t>
  </si>
  <si>
    <t>PROV. FOR DEP-TRAINS</t>
  </si>
  <si>
    <t>PROV. FOR DEP-SEA BOATS</t>
  </si>
  <si>
    <t>PROV. FOR DEP-MOTOR VEHICLES</t>
  </si>
  <si>
    <t>PROV. FOR DEP-TRICYCLE</t>
  </si>
  <si>
    <t>PROV. FOR DEP-MOTOR CYCLES</t>
  </si>
  <si>
    <t>PROV. FOR DEP-BICYCLE</t>
  </si>
  <si>
    <t>PROV. FOR DEP-OFFICE EQUIPMENT - GENERAL</t>
  </si>
  <si>
    <t>PROV. FOR DEP-COMPUTERS</t>
  </si>
  <si>
    <t>PROV. FOR DEP-PRINTERS</t>
  </si>
  <si>
    <t>PROV. FOR DEP-SCANNERS</t>
  </si>
  <si>
    <t>PROV. FOR DEP-FAX MACHINE</t>
  </si>
  <si>
    <t>PROV. FOR DEP-PHOTOCOPIERS</t>
  </si>
  <si>
    <t>PROV. FOR DEP-TYPE-WRITERS</t>
  </si>
  <si>
    <t>PROV. FOR DEP-SHREDDING MACHINES</t>
  </si>
  <si>
    <t>PROV. FOR DEP-PROJECTORS</t>
  </si>
  <si>
    <t>PROV. FOR DEP-BINDING EQUIPMENT</t>
  </si>
  <si>
    <t>PROV. FOR DEP-FURNITURE &amp; FITTINGS - GENERAL</t>
  </si>
  <si>
    <t>PROV. FOR DEP-CHAIRS</t>
  </si>
  <si>
    <t>PROV. FOR DEP-TABLES</t>
  </si>
  <si>
    <t>PROV. FOR DEP-FILE CABINETS/CUPBOARDS</t>
  </si>
  <si>
    <t>PROV. FOR DEP-TELEVISION SETS</t>
  </si>
  <si>
    <t>PROV. FOR DEP-RADIO SETS</t>
  </si>
  <si>
    <t>PROV. FOR DE-AIR-CONDITIONER</t>
  </si>
  <si>
    <t>PROV. FOR DEP-STOOLS</t>
  </si>
  <si>
    <t>PROV. FOR DEP-SHELVES</t>
  </si>
  <si>
    <t>PROV. FOR DEP-CEILING FANS</t>
  </si>
  <si>
    <t>PROVISION FOR DEPRECIATION - INVESTMENT PROPERTY</t>
  </si>
  <si>
    <t>PROV. FOR DEP-INVESTMENT-LAND &amp; BUILDING - GENERAL</t>
  </si>
  <si>
    <t>PROV. FOR DEP-INVESTMENT - LAND &amp; BUILDING - OFFICE</t>
  </si>
  <si>
    <t>PROV. FOR DEP-INVESTMENT - LAND &amp; BUILDING - RESIDENTIAL</t>
  </si>
  <si>
    <t>PROV. FOR DEP-INVESTMENT - SILOS</t>
  </si>
  <si>
    <t>PROV. FOR DEP-INVESTMENT - STORAGE FACILITIES</t>
  </si>
  <si>
    <t>PROV. FOR DEP - INVESTMENT - INFRASTRUCTURE - GENERAL</t>
  </si>
  <si>
    <t>PROV. FOR DEP - INVESTMENT - RAILS</t>
  </si>
  <si>
    <t>PROV. FOR DEP - INVESTMENT - ROADS &amp; BRIDGES</t>
  </si>
  <si>
    <t>PROV. FOR DEP - INVESTMENT - AIRPORTS</t>
  </si>
  <si>
    <t>PROV. FOR DEP - INVESTMENT - HARBOURS/SEA BOATS</t>
  </si>
  <si>
    <t>PROV.FOR DEP-INVESTMENT - ZOOS, PARKS &amp; RESERVES</t>
  </si>
  <si>
    <t>PROV. FOR DEP - INVESTMENT - SECURITY INSTALLATIONS/EQUIPMENT</t>
  </si>
  <si>
    <t xml:space="preserve">PROV. FOR DEP - INVESTMENT - ELECTRICITY TRANSMISSION NETWORK </t>
  </si>
  <si>
    <t>PROV. FOR DEP-INVESTMENT - WATER DISTRIBUTION NETWORK</t>
  </si>
  <si>
    <t>PROV. FOR DEP-INVESTMENT - SEWAGE/DRAINAGE NETWORK</t>
  </si>
  <si>
    <t>PROV. FOR DEP-INVESTMENT - DAMS</t>
  </si>
  <si>
    <t>PROV. FOR DEP- INVESTMENT - SPECIALISED RESEARCH EQUIPMENT (E.G. SATELLITE)</t>
  </si>
  <si>
    <t>PROV. FOR DEP - INVESTMENT - PLANT &amp; MACHINERY - GENERAL</t>
  </si>
  <si>
    <t>PROV. FOR DEP-INVESTMENT-EARTH MOVING EQUIPMENT - BULL DOZERS ETC</t>
  </si>
  <si>
    <t>PROV. FOR DEP-INVESTMENT - INDUSTRIAL EQUIPMENT</t>
  </si>
  <si>
    <t>PROV. FOR DEP-INVESTMENT - NAVIGATIONAL EQUIPMENT</t>
  </si>
  <si>
    <t>PROV. FOR DEP- INVESTMENT - POWER PLANTS</t>
  </si>
  <si>
    <t>PROV. FOR DEP-INVESTMENT - POWER GENERATING SETS</t>
  </si>
  <si>
    <t>PROV. FOR DEP-INVESTMENT- TRANSPORTATION EQUIPMENT - GENERAL</t>
  </si>
  <si>
    <t>PROV. FOR DEP - INVESTMENT - SHIPS</t>
  </si>
  <si>
    <t>PROV. FOR DEP - INVESTMENT - AIR CRAFTS</t>
  </si>
  <si>
    <t>PROV. FOR DEP-INVESTMENT - TRAINS</t>
  </si>
  <si>
    <t>PROV. FOR DEP - INVESTMENT - SEA BOATS</t>
  </si>
  <si>
    <t>PROV. FOR DEP - INVESTMENT - MOTOR VEHICLES</t>
  </si>
  <si>
    <t>PROV. FOR DEP - INVESTMENT - TRICYCLE</t>
  </si>
  <si>
    <t>PROV. FOR DEP - INVESTMENT - MOTOR CYCLES</t>
  </si>
  <si>
    <t>PROV. FOR DEP - INVESTMENT - BICYCLE</t>
  </si>
  <si>
    <t>PROV. FOR DEP-INVESTMENT - OFFICE EQUIPMENT - GENERAL</t>
  </si>
  <si>
    <t>PROV. FOR DEP - INVESTMENT - COMPUTERS</t>
  </si>
  <si>
    <t>PROV. FOR DEP-INVESTMENT - PRINTERS</t>
  </si>
  <si>
    <t>PROV. FOR DEP- INVESTMENT - SCANNERS</t>
  </si>
  <si>
    <t>PROV. FOR DEP-INVESTMENT - FAX MACHINE</t>
  </si>
  <si>
    <t>PROV. FOR DEP-INVESTMENT - PHOTOCOPIERS</t>
  </si>
  <si>
    <t>PROV. FOR DEP-INVESTMENT - TYPE-WRITERS</t>
  </si>
  <si>
    <t>PROV. FOR DEP- INVESTMENT - SHREDDING MACHINES</t>
  </si>
  <si>
    <t>PROV. FOR DEP - INVESTMENT - PROJECTORS</t>
  </si>
  <si>
    <t>PROV. FOR DEP -  INVESTMENT - BINDING EQUIPMENT</t>
  </si>
  <si>
    <t>PROV. FOR DEP - INVESTMENT - FURNITURE &amp; FITTINGS - GENERAL</t>
  </si>
  <si>
    <t>PROV. FOR DEP - INVESTMENT - CHAIRS</t>
  </si>
  <si>
    <t>PROV. FOR DEP - INVESTMENT - TABLES</t>
  </si>
  <si>
    <t>PROV. FOR DEP - INVESTMENT - FILE CABINETS/CUPBOARDS</t>
  </si>
  <si>
    <t>PROV. FOR DEP - INVESTMENT - TELEVISION SETS</t>
  </si>
  <si>
    <t>PROV. FOR DEP - INVESTMENT - RADIO SETS</t>
  </si>
  <si>
    <t>PROV. FOR DEP - INVESTMENT - AIR- CONDITIONER</t>
  </si>
  <si>
    <t>PROV. FOR DEP - INVESTMENT - STOOLS</t>
  </si>
  <si>
    <t>PROV. FOR DEP - INVESTMENT - SHELVES</t>
  </si>
  <si>
    <t>PROV. FOR DEP - INVESTMENT - CEILING FANS</t>
  </si>
  <si>
    <t>PROVISION FOR IMPAIRMENT</t>
  </si>
  <si>
    <t>PROVISION FOR IMPAIRMENT - PPE</t>
  </si>
  <si>
    <t>PROV. FOR IMPAIRMENT - LAND &amp; BUILDING - GENERAL</t>
  </si>
  <si>
    <t>PROV. FOR IMPAIRMENT LAND &amp; BUILDING - OFFICE</t>
  </si>
  <si>
    <t>PROV. FOR IMPAIRMENT - LAND &amp; BUILDING - RESIDENTIAL</t>
  </si>
  <si>
    <t>PROV. FOR IMPAIRMENT - SILOS</t>
  </si>
  <si>
    <t>PROV. FOR IMPAIRMENT - STORAGE FACILITIES</t>
  </si>
  <si>
    <t>PROV.FOR IMPAIRMENT- INFRASTRUCTURE - GENERAL</t>
  </si>
  <si>
    <t>PROV. FOR IMPAIRMENT - RAILS</t>
  </si>
  <si>
    <t>PROV. FOR IMPAIRMENT - ROADS &amp; BRIDGES</t>
  </si>
  <si>
    <t>PROV. FOR IMPAIRMENT - AIRPORTS</t>
  </si>
  <si>
    <t>PROV. FOR IMPAIRMENT - HARBOURS/SEA BOATS</t>
  </si>
  <si>
    <t>PROV.FOR IMPAIRMENT - ZOOS, PARKS &amp; RESERVES</t>
  </si>
  <si>
    <t>PROV. FOR IMPAIRMENT - SECURITY INSTALLATIONS/EQUIPMENT</t>
  </si>
  <si>
    <t xml:space="preserve">PROV. FOR IMPAIRMENT - ELECTRICITY TRANSMISSION NETWORK </t>
  </si>
  <si>
    <t>PROV. FOR IMPAIRMENT - WATER DISTRIBUTION NETWORK</t>
  </si>
  <si>
    <t>PROV. FOR IMPAIRMENT - SEWAGE/DRAINAGE NETWORK</t>
  </si>
  <si>
    <t>PROV. FOR IMPAIRMENT - DAMS</t>
  </si>
  <si>
    <t>PROV. FOR IMPAIRMENT - SPECIALISED RESEARCH EQUIPMENT (E.G. SATELLITE)</t>
  </si>
  <si>
    <t>PROV.FOR IMPAIRMENT- PLANT &amp; MACHINERY  - GENERAL</t>
  </si>
  <si>
    <t>PROV. FOR IMPAIRMENT - EARTH MOVING EQUIPMENT - BULL DOZER ETC</t>
  </si>
  <si>
    <t>PROV. FOR IMPAIRMENT - INDUSTRIAL EQUIPMENT</t>
  </si>
  <si>
    <t>PROV. FOR IMPAIRMENT - NAVIGATIONAL EQUIPMENT</t>
  </si>
  <si>
    <t>PROV. FOR IMPAIRMENT - POWER PLANTS</t>
  </si>
  <si>
    <t>PROV. FOR IMPAIRMENT - POWER GENERATING SETS</t>
  </si>
  <si>
    <t>PROV. FOR IMPAIRMENT - TRANSPORTATION EQUIPMENT - GENERAL</t>
  </si>
  <si>
    <t>PROV. FOR IMPAIRMENT - SHIPS</t>
  </si>
  <si>
    <t>PROV. FOR IMPAIRMENT - AIR CRAFTS</t>
  </si>
  <si>
    <t>PROV. FOR IMPAIRMENT - TRAINS</t>
  </si>
  <si>
    <t>PROV. FOR IMPAIRMENT - SEA BOATS</t>
  </si>
  <si>
    <t>PROV. FOR IMPAIRMENT - MOTOR VEHICLES</t>
  </si>
  <si>
    <t>PROV. FOR IMPAIRMENT - TRICYCLE</t>
  </si>
  <si>
    <t>PROV. FOR IMPAIRMENT - MOTOR CYCLES</t>
  </si>
  <si>
    <t>PROV. FOR IMPAIRMENT - BICYCLE</t>
  </si>
  <si>
    <t>PROV. FOR IMPAIRMENT - OFFICE EQUIPMENT - GENERAL</t>
  </si>
  <si>
    <t>PROV. FOR IMPAIRMENT - COMPUTERS</t>
  </si>
  <si>
    <t>PROV. FOR IMPAIRMENT - PRINTERS</t>
  </si>
  <si>
    <t>PROV. FOR IMPAIRMENT - SCANNERS</t>
  </si>
  <si>
    <t>PROV. FOR IMPAIRMENT - FAX MACHINE</t>
  </si>
  <si>
    <t>PROV. FOR IMPAIRMENT - PHOTOCOPIERS</t>
  </si>
  <si>
    <t>PROV. FOR IMPAIRMENT - TYPE-WRITERS</t>
  </si>
  <si>
    <t>PROV. FOR IMPAIRMENT - SHREDDING MACHINES</t>
  </si>
  <si>
    <t>PROV. FOR IMPAIRMENT - PROJECTORS</t>
  </si>
  <si>
    <t>PROV. FOR IMPAIRMENT - BINDING EQUIPMENT</t>
  </si>
  <si>
    <t>PROV. FOR IMPAIRMENT - FURNITURE &amp; FITTINGS - GENERAL</t>
  </si>
  <si>
    <t>PROV. FOR IMPAIRMENT - CHAIRS</t>
  </si>
  <si>
    <t>PROV. FOR IMPAIRMENT - TABLES</t>
  </si>
  <si>
    <t>PROV. FOR IMPAIRMENT - FILE CABINETS/CUPBOARDS</t>
  </si>
  <si>
    <t>PROV. FOR IMPAIRMENT - TELEVISION SETS</t>
  </si>
  <si>
    <t>PROV. FOR IMPAIRMENT - RADIO SETS</t>
  </si>
  <si>
    <t>PROV. FOR IMPAIRMENT - AIR-CONDITIONER</t>
  </si>
  <si>
    <t>PROV. FOR IMPAIRMENT - STOOLS</t>
  </si>
  <si>
    <t>PROV. FOR IMPAIRMENT - SHELVES</t>
  </si>
  <si>
    <t>PROV. FOR IMPAIRMENT - CEILING FANS</t>
  </si>
  <si>
    <t>PROVISION FOR IMPAIRMENT - INVESTMENT PROPERTY</t>
  </si>
  <si>
    <t>PROV. FOR IMPAIRMENT - INVESTMENT - LAND &amp; BUILDING - GENERAL</t>
  </si>
  <si>
    <t>PROV. FOR IMPAIRMENT - INVESTMENT - LAND &amp; BUILDING - OFFICE</t>
  </si>
  <si>
    <t>PROV. FOR IMPAIRMENT - INVESTMENT - LAND &amp; BUILDING - RESIDENTIAL</t>
  </si>
  <si>
    <t>PROV. FOR IMPAIRMENT - INVESTMENT - SILOS</t>
  </si>
  <si>
    <t>PROV. FOR IMPAIRMENT - INVESTMENT - STORAGE FACILITIES</t>
  </si>
  <si>
    <t>PROV. FOR IMPAIRMENT - INVESTMENT - INFRASTRUCTURE - GENERAL</t>
  </si>
  <si>
    <t>PROV. FOR IMPAIRMENT - INVESTMENT - RAILS</t>
  </si>
  <si>
    <t>PROV. FOR IMPAIRMENT - INVESTMENT - ROADS &amp; BRIDGES</t>
  </si>
  <si>
    <t>PROV. FOR IMPAIRMENT - INVESTMENT - AIRPORTS</t>
  </si>
  <si>
    <t>PROV. FOR IMPAIRMENT - INVESTMENT - HARBOURS/SEA BOATS</t>
  </si>
  <si>
    <t>PROV.FOR IMPAIRMENT - INVESTMENT - ZOOS, PARKS &amp; RESERVES</t>
  </si>
  <si>
    <t>PROV. FOR IMPAIRMENT -INVESTMENT - SECURITY INSTALLATIONS/EQUIPMENT</t>
  </si>
  <si>
    <t xml:space="preserve">PROV. FOR IMPAIRMENT - INVESTMENT - ELECTRICITY TRANSMISSION NETWORK </t>
  </si>
  <si>
    <t>PROV. FOR IMPAIRMENT - INVESTMENT - WATER DISTRIBUTION NETWORK</t>
  </si>
  <si>
    <t>PROV. FOR IMPAIRMENT - INVESTMENT - SEWAGE/DRAINAGE NETWORK</t>
  </si>
  <si>
    <t>PROV. FOR IMPAIRMENT - INVESTMENT - DAMS</t>
  </si>
  <si>
    <t>PROV. FOR IMPAIRMENT - INVESTMENT - SPECIALISED RESEARCH EQUIPMENT (E.G.SATELLITE)</t>
  </si>
  <si>
    <t>PROV. FOR IMPAIRMENT- INVESTMENT - PLANT &amp; MACHINERY  - GENERAL</t>
  </si>
  <si>
    <t>PROV. FOR IMPAIRMENT -INVESTMENT- EARTH MOVING EQUIPMENT - BULL DOZER ETC</t>
  </si>
  <si>
    <t>PROV. FOR IMPAIRMENT - INVESTMENT - INDUSTRIAL EQUIPMENT</t>
  </si>
  <si>
    <t>PROV. FOR IMPAIRMENT - INVESTMENT -  NAVIGATIONAL EQUIPMENT</t>
  </si>
  <si>
    <t>PROV. FOR IMPAIRMENT - INVESTMENT - POWER PLANTS</t>
  </si>
  <si>
    <t>PROV. FOR IMPAIRMENT - INVESTMENT - POWER GENERATING SETS</t>
  </si>
  <si>
    <t>PROV. FOR IMPAIRMENT - INVESTMENT -  TRANSPORTATION EQUIPMENT - GENERAL</t>
  </si>
  <si>
    <t>PROV. FOR IMPAIRMENT - INVESTMENT - SHIPS</t>
  </si>
  <si>
    <t>PROV. FOR IMPAIRMENT - INVESTMENT - AIR CRAFTS</t>
  </si>
  <si>
    <t>PROV. FOR IMPAIRMENT - INVESTMENT - TRAINS</t>
  </si>
  <si>
    <t>PROV. FOR IMPAIRMENT - INVESTMENT - SEA BOATS</t>
  </si>
  <si>
    <t>PROV. FOR IMPAIRMENT - INVESTMENT - MOTOR VEHICLES</t>
  </si>
  <si>
    <t>PROV. FOR IMPAIRMENT - INVESTMENT - TRICYCLE</t>
  </si>
  <si>
    <t>PROV. FOR IMPAIRMENT - INVESTMENT - MOTOR CYCLES</t>
  </si>
  <si>
    <t>PROV. FOR IMPAIRMENT - INVESTMENT - BICYCLE</t>
  </si>
  <si>
    <t>PROV. FOR IMPAIRMENT - INVESTMENT - OFFICE EQUIPMENT - GENERAL</t>
  </si>
  <si>
    <t>PROV. FOR IMPAIRMENT - INVESTMENT - COMPUTERS</t>
  </si>
  <si>
    <t>PROV. FOR IMPAIRMENT - INVESTMENT - PRINTERS</t>
  </si>
  <si>
    <t>PROV. FOR IMPAIRMENT - INVESTMENT - SCANNERS</t>
  </si>
  <si>
    <t>PROV. FOR IMPAIRMENT - INVESTMENT - FAX MACHINE</t>
  </si>
  <si>
    <t>PROV. FOR IMPAIRMENT - INVESTMENT - PHOTOCOPIERS</t>
  </si>
  <si>
    <t>PROV. FOR IMPAIRMENT - INVESTMENT - TYPE-WRITERS</t>
  </si>
  <si>
    <t>PROV. FOR IMPAIRMENT - INVESTMENT -  SHREDDING MACHINES</t>
  </si>
  <si>
    <t>PROV. FOR IMPAIRMENT - INVESTMENT - PROJECTORS</t>
  </si>
  <si>
    <t>PROV. FOR IMPAIRMENT - INVESTMENT - BINDING EQUIPMENT</t>
  </si>
  <si>
    <t>PROV. FOR IMPAIRMENT - INVESTMENT - FURNITURE &amp; FITTINGS - GENERAL</t>
  </si>
  <si>
    <t>PROV. FOR IMPAIRMENT - INVESTMENT - CHAIRS</t>
  </si>
  <si>
    <t>PROV. FOR IMPAIRMENT - INVESTMENT -  TABLES</t>
  </si>
  <si>
    <t>PROV. FOR IMPAIRMENT - INVESTMENT - FILE CABINETS/CUPBOARDS</t>
  </si>
  <si>
    <t>PROV. FOR IMPAIRMENT - INVESTMENT - TELEVISION SETS</t>
  </si>
  <si>
    <t>PROV. FOR IMPAIRMENT - INVESTMENT - RADIO SETS</t>
  </si>
  <si>
    <t>PROV. FOR IMPAIRMENT - INVESTMENT - AIR-CONDITIONER</t>
  </si>
  <si>
    <t>PROV. FOR IMPAIRMENT - INVESTMENT - STOOLS</t>
  </si>
  <si>
    <t>PROV. FOR IMPAIRMENT -INVESTMENT -  SHELVES</t>
  </si>
  <si>
    <t>PROV. FOR IMPAIRMENT - INVESTMENT - CEILING FANS</t>
  </si>
  <si>
    <t>PROVISION FOR IMPAIRMENT - INTANGIBLE</t>
  </si>
  <si>
    <t>PROVISION FOR IMPAIRMENT - GOODWILL</t>
  </si>
  <si>
    <t>PROVISION FOR IMPAIRMENT - PATENT RIGHT</t>
  </si>
  <si>
    <t>PROVISION FOR IMPAIRMENT - COPYRIGHT</t>
  </si>
  <si>
    <t>PROVISION FOR IMPAIRMENT - TRADEMARK</t>
  </si>
  <si>
    <t>PROVISION FOR IMPAIRMENT - FRANCHISE</t>
  </si>
  <si>
    <t>PROVISION FOR IMPAIRMENT - MONUMENT</t>
  </si>
  <si>
    <t>PROVISION FOR IMPAIRMENT - HERITAGE</t>
  </si>
  <si>
    <t xml:space="preserve">PROVISION FOR DEBTS  </t>
  </si>
  <si>
    <t>PROVISION FOR FOREIGN DEBTS</t>
  </si>
  <si>
    <t>BILATERAL</t>
  </si>
  <si>
    <t>PROVISION FOR DOMESTIC DEBTS</t>
  </si>
  <si>
    <t>LOANS TO STATES</t>
  </si>
  <si>
    <t>LOANS TO LOCAL GOVERNMENTS</t>
  </si>
  <si>
    <t xml:space="preserve"> LOANS TO MINISTRIES, DEPARTMENTS &amp; AGENCIES</t>
  </si>
  <si>
    <t>COMMERCIAL LOANS (e.g. BAIL-OUT FUNDS)</t>
  </si>
  <si>
    <t>OTHER LOANS</t>
  </si>
  <si>
    <t>NON-CURRENT LIABILITIES</t>
  </si>
  <si>
    <t>MAIN FUNDS/CAPITAL RESERVES</t>
  </si>
  <si>
    <t>REVALUATION RESERVE</t>
  </si>
  <si>
    <t>TRUST FUNDS</t>
  </si>
  <si>
    <t>EDUCATION TRUST FUND</t>
  </si>
  <si>
    <t xml:space="preserve"> PETROLEUM TECHNOLOGY DEVELOPMENT FUND</t>
  </si>
  <si>
    <t>REVOLVING FUNDS</t>
  </si>
  <si>
    <t>FERTILIZER REVOLVING FUND</t>
  </si>
  <si>
    <t>OTHER FUNDS</t>
  </si>
  <si>
    <t>POLICE REWARD FUND</t>
  </si>
  <si>
    <t>PRISON REWARD FUND</t>
  </si>
  <si>
    <t>ARMED FORCE REWARD FUND</t>
  </si>
  <si>
    <t>NIGERIAN EX-SERVICEMEN REWARD FUND</t>
  </si>
  <si>
    <t>COCOA RESEARCH INSTITUTE OF NIGERIA FUND</t>
  </si>
  <si>
    <t>SINKING FUND FOR JUDGEMENT DEBT FUND</t>
  </si>
  <si>
    <t>LONG TERM BORROWINGS</t>
  </si>
  <si>
    <t>BI-LATERAL LOANS</t>
  </si>
  <si>
    <t>MULTI-LATERAL LOANS</t>
  </si>
  <si>
    <t>CAPITAL &amp; RESERVES</t>
  </si>
  <si>
    <t>RESERVES</t>
  </si>
  <si>
    <t>AVAILABLE FOR SALE RESERVE</t>
  </si>
  <si>
    <t>Statutory Allocation: FAAC</t>
  </si>
  <si>
    <t>Amount</t>
  </si>
  <si>
    <t>LEFT6</t>
  </si>
  <si>
    <t>LEFT4</t>
  </si>
  <si>
    <t>LEFT2</t>
  </si>
  <si>
    <t>EconCode</t>
  </si>
  <si>
    <t>Social Service Sector</t>
  </si>
  <si>
    <t>CONSOLIDATED REVENUE FUND CHARGE-SALARIES</t>
  </si>
  <si>
    <t>TRANSFER TO OTHER FUND</t>
  </si>
  <si>
    <t>TRANSFER TO SOVEREIGN WEALTH FUND</t>
  </si>
  <si>
    <t>TRANSFER TO SINKING FUND</t>
  </si>
  <si>
    <t>Total</t>
  </si>
  <si>
    <t>Total TB</t>
  </si>
  <si>
    <t>ACCUMULATED SURPLUS</t>
  </si>
  <si>
    <t>ACCUMULATED REVENUE/(DEFICIT)</t>
  </si>
  <si>
    <t>PROVISION FOR AMORTIZATION</t>
  </si>
  <si>
    <t>PROVISION FOR AMORTIZATION  - GOODWILL</t>
  </si>
  <si>
    <t>PROVISION FOR  AMORTIZATION - PATENT RIGHT</t>
  </si>
  <si>
    <t>PROVISION FOR AMORTIZATION  - COPYRIGHT</t>
  </si>
  <si>
    <t>PROVISION FOR  AMORTIZATION - TRADEMARK</t>
  </si>
  <si>
    <t>PROVISION FOR   AMORTIZATION - FRANCHISE</t>
  </si>
  <si>
    <t xml:space="preserve">  - CDF Cash Balance</t>
  </si>
  <si>
    <t>CASH BALANCE: PENSION FUND</t>
  </si>
  <si>
    <t>PENSION FUND</t>
  </si>
  <si>
    <t xml:space="preserve">  - Other accounts of the Treasury</t>
  </si>
  <si>
    <t>TOTAL PUBLIC FUNDS AND LIABILITIES</t>
  </si>
  <si>
    <t>PUBLIC FUNDS AND LIABILITIES</t>
  </si>
  <si>
    <t>SERVICE WIDE VOTES</t>
  </si>
  <si>
    <t>DOMESTIC INTEREST/DISCOUNT - LONG TERM DEBT</t>
  </si>
  <si>
    <t>INSURANCE PREMIUM PAID</t>
  </si>
  <si>
    <t>REPAYMENT OF FOREIGN DEBT</t>
  </si>
  <si>
    <t>REPAYMENT OF DOMESTIC DEBT</t>
  </si>
  <si>
    <t>Transfer to Sinking Fund</t>
  </si>
  <si>
    <t>Total transfers</t>
  </si>
  <si>
    <t>TOTAL FUNDS AVAILABLE</t>
  </si>
  <si>
    <t>Other Capital Receipts</t>
  </si>
  <si>
    <t>Total Capital Funds Available</t>
  </si>
  <si>
    <t>ADD: CAPITAL RECEIPTS</t>
  </si>
  <si>
    <t>Sale of Fixed Assets</t>
  </si>
  <si>
    <t>Total Capital Expenditure</t>
  </si>
  <si>
    <t>Receipts (Drawdowns)</t>
  </si>
  <si>
    <t xml:space="preserve">Payments (interest) </t>
  </si>
  <si>
    <t>Other Internal (short term)</t>
  </si>
  <si>
    <t>Long Term FGN On-Lending</t>
  </si>
  <si>
    <t>Total External Loans</t>
  </si>
  <si>
    <t>Total Internal Loans</t>
  </si>
  <si>
    <t>Total Loans</t>
  </si>
  <si>
    <t xml:space="preserve">  - Cash Balances of Trusts and Other Funds </t>
  </si>
  <si>
    <t>Sinking Fund</t>
  </si>
  <si>
    <t>Represented by Investments:</t>
  </si>
  <si>
    <t>Sinking Fund Investments</t>
  </si>
  <si>
    <t>N million</t>
  </si>
  <si>
    <t>Loans</t>
  </si>
  <si>
    <t>CRF</t>
  </si>
  <si>
    <t>CDF</t>
  </si>
  <si>
    <t xml:space="preserve">Sinking Fund </t>
  </si>
  <si>
    <t>CONSOLIDATED REVENUE FUND</t>
  </si>
  <si>
    <t xml:space="preserve">CAPITAL DEVELOPMENT FUND </t>
  </si>
  <si>
    <t>SINKING FUND FOR LOAN REPAYMENT</t>
  </si>
  <si>
    <t>Movement in 'Assets over Liabilities'</t>
  </si>
  <si>
    <t>Loan drawdowns double counted</t>
  </si>
  <si>
    <t>Loan repayments double counted</t>
  </si>
  <si>
    <t>SINKING FUND RECEIPTS</t>
  </si>
  <si>
    <t>TRANSFER FROM CRF TO SINKING FUND</t>
  </si>
  <si>
    <t>PURCHASE OF SINKING FUND INVESTMENTS</t>
  </si>
  <si>
    <t>SINKING FUND INVESTMENTS - OPENING BALANCE</t>
  </si>
  <si>
    <t>LOCAL INVESTMENTS QUOTED COMPANIES</t>
  </si>
  <si>
    <t>Intangible Assets</t>
  </si>
  <si>
    <t xml:space="preserve">Loan Cash Flows </t>
  </si>
  <si>
    <t>ON-LENT LOANS FROM FGN</t>
  </si>
  <si>
    <t>CASH: CAPITAL DEVELOPMENT FUND</t>
  </si>
  <si>
    <t>Totals</t>
  </si>
  <si>
    <t>SF</t>
  </si>
  <si>
    <t>Sinking Fund for Redemption of 8% Bond</t>
  </si>
  <si>
    <t>Repayments: External Loans (including servicing)</t>
  </si>
  <si>
    <t>Repayments: Internal Loans (including servicing)</t>
  </si>
  <si>
    <t>Long Term Internal (8% Bond)</t>
  </si>
  <si>
    <t>DOMESTIC SHORT TERM BORROWINGS</t>
  </si>
  <si>
    <t xml:space="preserve"> CASH BALANCE:CONTINGENCY FUND</t>
  </si>
  <si>
    <t xml:space="preserve"> CASH: CONSOLIDATED REVENUE FUND</t>
  </si>
  <si>
    <t>Total repayment and interest:</t>
  </si>
  <si>
    <t>Payments ( Repaid Capital)</t>
  </si>
  <si>
    <t>INTERNATIONAL LOANS/BORROWINGS ONLENT FROM FGN</t>
  </si>
  <si>
    <t>REPAYMENT OF FOREIGN DEBT - FINANCIAL INSTITUTIONS</t>
  </si>
  <si>
    <t>REPAYMENT OF FOREIGN DEBT - ON-LENT BY FGN</t>
  </si>
  <si>
    <t>REPAYMENT OF DOMESTIC DEBT - LONG TERM</t>
  </si>
  <si>
    <t>REPAYMENT OF DOMESTIC DEBT - SHORT TERM</t>
  </si>
  <si>
    <t>FOREIGN INTEREST/DISCOUNT - LONG TERM BORROWINGS FROM INSTITUTIONS</t>
  </si>
  <si>
    <t>FOREIGN INTEREST/DISCOUNT - ON-LENDING BY FGN</t>
  </si>
  <si>
    <t>Internal Loans - Bond</t>
  </si>
  <si>
    <t>OTHER DISTRIBUTIONS FROM FAAC</t>
  </si>
  <si>
    <t>Notes:</t>
  </si>
  <si>
    <t>Changes in:</t>
  </si>
  <si>
    <t>Operating Activities</t>
  </si>
  <si>
    <t>Financing Activities</t>
  </si>
  <si>
    <t>Investment Activities</t>
  </si>
  <si>
    <t>Other Long Term Foreign Loans</t>
  </si>
  <si>
    <t>Project Title</t>
  </si>
  <si>
    <t>ADMINISTRATIVE SEGMENT</t>
  </si>
  <si>
    <t>ECONOMIC SEGMENT</t>
  </si>
  <si>
    <t>FUNCTION SEGMENT</t>
  </si>
  <si>
    <t>PROGRAMME SEGMENT</t>
  </si>
  <si>
    <t>FUND SEGMENT</t>
  </si>
  <si>
    <t>GEO CODE SEGMENT</t>
  </si>
  <si>
    <t>Budget 2014 Nm</t>
  </si>
  <si>
    <t>Actual 2014 Nm</t>
  </si>
  <si>
    <t>Sector</t>
  </si>
  <si>
    <t>Loan/Grant</t>
  </si>
  <si>
    <t>Loan Amount</t>
  </si>
  <si>
    <t>Grant Amount</t>
  </si>
  <si>
    <t>Institution</t>
  </si>
  <si>
    <t>Govt  Actual Amount</t>
  </si>
  <si>
    <t>check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</si>
  <si>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</si>
  <si>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</si>
  <si>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</si>
  <si>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</si>
  <si>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</si>
  <si>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</si>
  <si>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</si>
  <si>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</si>
  <si>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</si>
  <si>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cf10</t>
  </si>
  <si>
    <t>cf11</t>
  </si>
  <si>
    <t>cf12</t>
  </si>
  <si>
    <t>cf13</t>
  </si>
  <si>
    <t>cf14</t>
  </si>
  <si>
    <t>cf19</t>
  </si>
  <si>
    <t>cf21</t>
  </si>
  <si>
    <t>cf22</t>
  </si>
  <si>
    <t>cf23</t>
  </si>
  <si>
    <t>cf24</t>
  </si>
  <si>
    <t>cf25</t>
  </si>
  <si>
    <t>cf26</t>
  </si>
  <si>
    <t>cf27</t>
  </si>
  <si>
    <t>cf31</t>
  </si>
  <si>
    <t>cf32</t>
  </si>
  <si>
    <t>cf33</t>
  </si>
  <si>
    <t>cf34</t>
  </si>
  <si>
    <t>cf35</t>
  </si>
  <si>
    <t>cf36</t>
  </si>
  <si>
    <t>cf30</t>
  </si>
  <si>
    <t>cf38</t>
  </si>
  <si>
    <t>cf41</t>
  </si>
  <si>
    <t>cf42</t>
  </si>
  <si>
    <t>cf43</t>
  </si>
  <si>
    <t>cf44</t>
  </si>
  <si>
    <t>cf45</t>
  </si>
  <si>
    <t>cf46</t>
  </si>
  <si>
    <t>cf47</t>
  </si>
  <si>
    <t>CRFtag</t>
  </si>
  <si>
    <t>Ltag</t>
  </si>
  <si>
    <t>CFtag</t>
  </si>
  <si>
    <t>BStag</t>
  </si>
  <si>
    <t>SFtag</t>
  </si>
  <si>
    <t>cf28</t>
  </si>
  <si>
    <t>Other transfers</t>
  </si>
  <si>
    <t>crf00</t>
  </si>
  <si>
    <t>crf01</t>
  </si>
  <si>
    <t>crf02</t>
  </si>
  <si>
    <t>crf03</t>
  </si>
  <si>
    <t>crf04</t>
  </si>
  <si>
    <t>crf05</t>
  </si>
  <si>
    <t>crf06</t>
  </si>
  <si>
    <t>crf07</t>
  </si>
  <si>
    <t>crf08</t>
  </si>
  <si>
    <t>crf09</t>
  </si>
  <si>
    <t>crf10</t>
  </si>
  <si>
    <t>crf11</t>
  </si>
  <si>
    <t>crf12</t>
  </si>
  <si>
    <t>crf13</t>
  </si>
  <si>
    <t>crf14</t>
  </si>
  <si>
    <t>crf44</t>
  </si>
  <si>
    <t>crf45</t>
  </si>
  <si>
    <t>crf19</t>
  </si>
  <si>
    <t>crf27</t>
  </si>
  <si>
    <t>crf28</t>
  </si>
  <si>
    <t>crf21</t>
  </si>
  <si>
    <t>crf22</t>
  </si>
  <si>
    <t>crf23</t>
  </si>
  <si>
    <t>crf24</t>
  </si>
  <si>
    <t>crf25</t>
  </si>
  <si>
    <t>crf26</t>
  </si>
  <si>
    <t>crf46</t>
  </si>
  <si>
    <t>crf47</t>
  </si>
  <si>
    <t>crf50</t>
  </si>
  <si>
    <t>sum</t>
  </si>
  <si>
    <t>diff</t>
  </si>
  <si>
    <t>formula</t>
  </si>
  <si>
    <t>pointer</t>
  </si>
  <si>
    <t>Formula type</t>
  </si>
  <si>
    <t>CDFtag</t>
  </si>
  <si>
    <t>cdf00</t>
  </si>
  <si>
    <t>cdf01</t>
  </si>
  <si>
    <t>cdf02</t>
  </si>
  <si>
    <t>cdf03</t>
  </si>
  <si>
    <t>cdf04</t>
  </si>
  <si>
    <t>cdf05</t>
  </si>
  <si>
    <t>PURCHASES OF FIXED ASSETS NOT COVERED ELSEWHERE</t>
  </si>
  <si>
    <t>cdf30</t>
  </si>
  <si>
    <t>sf00</t>
  </si>
  <si>
    <t>sf01</t>
  </si>
  <si>
    <t>sf10</t>
  </si>
  <si>
    <t>sf11</t>
  </si>
  <si>
    <t>Tags and formulae</t>
  </si>
  <si>
    <t>L11</t>
  </si>
  <si>
    <t>L12</t>
  </si>
  <si>
    <t>L13</t>
  </si>
  <si>
    <t>L14</t>
  </si>
  <si>
    <t>L21</t>
  </si>
  <si>
    <t>L22</t>
  </si>
  <si>
    <t>L33</t>
  </si>
  <si>
    <t>L24</t>
  </si>
  <si>
    <t>L23</t>
  </si>
  <si>
    <t>L31</t>
  </si>
  <si>
    <t>L32</t>
  </si>
  <si>
    <t>L34</t>
  </si>
  <si>
    <t>L41</t>
  </si>
  <si>
    <t>L42</t>
  </si>
  <si>
    <t>L43</t>
  </si>
  <si>
    <t>L44</t>
  </si>
  <si>
    <t>Formulae 2014</t>
  </si>
  <si>
    <t>bs10</t>
  </si>
  <si>
    <t>bs01</t>
  </si>
  <si>
    <t>bs02</t>
  </si>
  <si>
    <t>bs03</t>
  </si>
  <si>
    <t>bs04</t>
  </si>
  <si>
    <t>bs05</t>
  </si>
  <si>
    <t>bs06</t>
  </si>
  <si>
    <t>bs07</t>
  </si>
  <si>
    <t>bs08</t>
  </si>
  <si>
    <t>bs09</t>
  </si>
  <si>
    <t>bs11</t>
  </si>
  <si>
    <t>cant find code in COA</t>
  </si>
  <si>
    <t>Analysis columns data  - all formulae pointing to 2014 column</t>
  </si>
  <si>
    <t>No category for Extraordinary Items in the IPSAS cash accounting template</t>
  </si>
  <si>
    <t>No entry for debt forgiveness yet</t>
  </si>
  <si>
    <t>Not yet</t>
  </si>
  <si>
    <t>No example yet of foreign short term borrowings</t>
  </si>
  <si>
    <t>No example yet of state treasury bills</t>
  </si>
  <si>
    <t>No example yet of transfer to sovereign wealth fund</t>
  </si>
  <si>
    <t>Capital expenditure is analysed by sector on the sheet 'Capex Data Arr'.</t>
  </si>
  <si>
    <t>Accrual accounting only.</t>
  </si>
  <si>
    <t>Bad debts are not included in cash accounting.</t>
  </si>
  <si>
    <t>Losses on disposal of assets are not included in cash accounting.</t>
  </si>
  <si>
    <t>Depreciation costs are not included in cash accounting.</t>
  </si>
  <si>
    <t>Impairment and costs are not included in cash accounting.</t>
  </si>
  <si>
    <t>Amortization  costs are not included in cash accounting.</t>
  </si>
  <si>
    <t>This account was missing from the COA and has been added</t>
  </si>
  <si>
    <t>CONTINGENCY FUND</t>
  </si>
  <si>
    <t>Inventories are not included in cash accounting (memorandum records only).</t>
  </si>
  <si>
    <t>WIP is not included in cash accounting (memorandum records only).</t>
  </si>
  <si>
    <t>Prepayments and rvenue arrears are not included in cash accounting</t>
  </si>
  <si>
    <t>Accrual accouting only</t>
  </si>
  <si>
    <t>ARREARS OF REVENUE-GENERAL</t>
  </si>
  <si>
    <t xml:space="preserve">ARREARS OF REVENUE </t>
  </si>
  <si>
    <t>Sinking fund investments: Need to review the code number for this….</t>
  </si>
  <si>
    <t>Fixed assets are not included in cash accounting.</t>
  </si>
  <si>
    <t>Accrual accounting only</t>
  </si>
  <si>
    <t>L01</t>
  </si>
  <si>
    <t>Unremitted deductions are not included in the cash based accounts.</t>
  </si>
  <si>
    <t>Provisions are not included in cash based accounting</t>
  </si>
  <si>
    <t>Revaluation reserve is not included in cash basis accounting</t>
  </si>
  <si>
    <t>Trust and other public funds</t>
  </si>
  <si>
    <t>bs13</t>
  </si>
  <si>
    <t>Need to review receipts, payments and balances of loans for consistency.</t>
  </si>
  <si>
    <t>Not used in the cash accounting report formats.</t>
  </si>
  <si>
    <t>OTHER DISTRIBUTIONS FROM FAAC (EXCESS CRUDE, etc)</t>
  </si>
  <si>
    <t>PERSONAL  TAXES (STATE)</t>
  </si>
  <si>
    <t>HUNTING PERMITS</t>
  </si>
  <si>
    <t>PRODUCE BUYING LICENSES</t>
  </si>
  <si>
    <t>STATE BONDS and OTHER LONG TERM BORROWINGS</t>
  </si>
  <si>
    <t>bs20</t>
  </si>
  <si>
    <t xml:space="preserve">BStags </t>
  </si>
  <si>
    <t>bs15</t>
  </si>
  <si>
    <t>bs21</t>
  </si>
  <si>
    <t>bs22</t>
  </si>
  <si>
    <t>bs23</t>
  </si>
  <si>
    <t>bs30</t>
  </si>
  <si>
    <t>bs31</t>
  </si>
  <si>
    <t>bs32</t>
  </si>
  <si>
    <t>OTHER INTERNAL LOANS</t>
  </si>
  <si>
    <t>Loan/ Grant</t>
  </si>
  <si>
    <t>ADMINISTRATIVE CODE</t>
  </si>
  <si>
    <t>ECONOMIC CODE</t>
  </si>
  <si>
    <t>Long Term Internal (Bond)</t>
  </si>
  <si>
    <t>CASHFLOW STATEMENT FOR THE YEAR ENDED 31ST DECEMBER 2015</t>
  </si>
  <si>
    <t>BUDGET 2015</t>
  </si>
  <si>
    <t>2015</t>
  </si>
  <si>
    <t>Analysis of 2015</t>
  </si>
  <si>
    <t>STATEMENT OF ASSETS AND LIABILITIES AS AT 31ST DECEMBER 2015</t>
  </si>
  <si>
    <t>STATEMENT OF CONSOLIDATED REVENUE FUND FOR THE YEAR ENDED 31ST DECEMBER 2015</t>
  </si>
  <si>
    <t>ACTUAL 2014</t>
  </si>
  <si>
    <t>FINAL BUDGET 2015</t>
  </si>
  <si>
    <t>ORIGINAL BUDGET 2015</t>
  </si>
  <si>
    <t>SUPPLEMENTARY BUDGET 2015</t>
  </si>
  <si>
    <t>ACTUAL 2015</t>
  </si>
  <si>
    <t>Cash and its Equivalent as at 1 January 2015</t>
  </si>
  <si>
    <t>Cash and its Equivalent as at 31 December 2015****</t>
  </si>
  <si>
    <t>Cash and cash equivalents at 31 Dec 2015 computed</t>
  </si>
  <si>
    <t>Cash and cash equivalents at 31 Dec 2015 = total liquid assets in Bal.Sht</t>
  </si>
  <si>
    <t>Cash and cash equivalents at 1 Jan 2015 = total liquid assets in Bal.Sht</t>
  </si>
  <si>
    <t>ACTUAL 
2015</t>
  </si>
  <si>
    <t>2015 Opening Balances</t>
  </si>
  <si>
    <t>2015 closing balances</t>
  </si>
  <si>
    <t>Balance b/f 1 Jan 2015</t>
  </si>
  <si>
    <t>Balance c/f 31 Dec 2015</t>
  </si>
  <si>
    <t>Opening balance 1 Jan 2015</t>
  </si>
  <si>
    <t>Transfer from CRF in 2015</t>
  </si>
  <si>
    <t>Closing balance 31 Dec 2015</t>
  </si>
  <si>
    <t>Investments purchased 2015</t>
  </si>
  <si>
    <t>OPENING BALANCES:</t>
  </si>
  <si>
    <t>CASH: CONSOLIDATED REVENUE FUND</t>
  </si>
  <si>
    <t>CONTRACT PRESENTATION FEES DEPOSITS</t>
  </si>
  <si>
    <t>MULTI-LATERAL FOREIGN LOANS</t>
  </si>
  <si>
    <t>PERSONAL TAXES (STATE)</t>
  </si>
  <si>
    <t>DOMESTIC INTEREST/DISCOUNT - LONG TERM BORROWINGS</t>
  </si>
  <si>
    <t>REPAYMENT OF FOREIGN DEBT - LONG TERM BORROWINGS FROM INSTITUTIONS</t>
  </si>
  <si>
    <t>REPAYMENT OF FOREIGN DEBT - ON-LENDING BY FGN</t>
  </si>
  <si>
    <t>REPAYMENT OF DOMESTIC DEBT - LONG TERM BORROWINGS</t>
  </si>
  <si>
    <t>REPAYMENT OF DOMESTIC DEBT - SHORT TERM BORROWINGS</t>
  </si>
  <si>
    <t>TRANSFER: CRF TO SINKING FUND</t>
  </si>
  <si>
    <t xml:space="preserve">Grant to ABU/IAR&amp;support to other Agric. Projs </t>
  </si>
  <si>
    <t>021500100100</t>
  </si>
  <si>
    <t>70482</t>
  </si>
  <si>
    <t>00010000010103</t>
  </si>
  <si>
    <t>03101</t>
  </si>
  <si>
    <t>318x1000</t>
  </si>
  <si>
    <t xml:space="preserve">Leventis Foundation  </t>
  </si>
  <si>
    <t xml:space="preserve">Growth Enhancement Support Scheme </t>
  </si>
  <si>
    <t>70421</t>
  </si>
  <si>
    <t>Strategic Grain Stores Silos at B/Gwari, Saminaka&amp;Kafanchan &amp; Constr.of New one at Giwa</t>
  </si>
  <si>
    <t>00010000030101</t>
  </si>
  <si>
    <t xml:space="preserve">Purchase of Tractors &amp; Farm Tools </t>
  </si>
  <si>
    <t xml:space="preserve">Maintenance of Plant and Equipment </t>
  </si>
  <si>
    <t xml:space="preserve">Commercial Agric Credit Scheme (Bank of Agric) </t>
  </si>
  <si>
    <t>00010000020101</t>
  </si>
  <si>
    <t xml:space="preserve">Renovation of State Irrigation Scheme </t>
  </si>
  <si>
    <t>00010000030105</t>
  </si>
  <si>
    <t xml:space="preserve">Nerica Rice Project </t>
  </si>
  <si>
    <t>021510200100</t>
  </si>
  <si>
    <t>00010000030107</t>
  </si>
  <si>
    <t xml:space="preserve">Community Based Agric.&amp;Rural Dev. Project </t>
  </si>
  <si>
    <t>00010000030108</t>
  </si>
  <si>
    <t>LOAN EXT</t>
  </si>
  <si>
    <t>AfDB</t>
  </si>
  <si>
    <t xml:space="preserve">Lead States (Commercial) Agriculture. </t>
  </si>
  <si>
    <t>00010000030110</t>
  </si>
  <si>
    <t>IDA</t>
  </si>
  <si>
    <t>Community  Based Irrigation Scheme &amp;  Purchases of Irrigation Pumps</t>
  </si>
  <si>
    <t>00010000030111</t>
  </si>
  <si>
    <t xml:space="preserve">National Fadama Programme III (IDA) </t>
  </si>
  <si>
    <t>00010000030112</t>
  </si>
  <si>
    <t xml:space="preserve">Purchase of Irrigation Pump </t>
  </si>
  <si>
    <t>00010000030113</t>
  </si>
  <si>
    <t xml:space="preserve">Maint. of Vet. Centres Provision of Lab. Fac. </t>
  </si>
  <si>
    <t>00010000030115</t>
  </si>
  <si>
    <t xml:space="preserve">Ren. of 3 State Abattoirs in Kad, Zaria &amp; Kaf. </t>
  </si>
  <si>
    <t>00010000030118</t>
  </si>
  <si>
    <t>Rehabhilitation &amp; Activation of  Fish Hatchery  at Headquarters</t>
  </si>
  <si>
    <t>70423</t>
  </si>
  <si>
    <t xml:space="preserve">Rehabilitation of Cooperative Institute Ikara </t>
  </si>
  <si>
    <t>00010000030122</t>
  </si>
  <si>
    <t xml:space="preserve">Partnership Between SMEDAN and Kaduna State  </t>
  </si>
  <si>
    <t>022200100100</t>
  </si>
  <si>
    <t>70487</t>
  </si>
  <si>
    <t>00030000010104</t>
  </si>
  <si>
    <t xml:space="preserve">EXPO Hall Trade Fair Ground </t>
  </si>
  <si>
    <t>00030000010105</t>
  </si>
  <si>
    <t xml:space="preserve">Creation of Data Base/M&amp;E Business Premises Reg. </t>
  </si>
  <si>
    <t>00030000010106</t>
  </si>
  <si>
    <t xml:space="preserve">Inland / Dry Port Development </t>
  </si>
  <si>
    <t>00030000010107</t>
  </si>
  <si>
    <t xml:space="preserve">Business Support Centre (SMEDAN) </t>
  </si>
  <si>
    <t>00030000010108</t>
  </si>
  <si>
    <t xml:space="preserve">Zaria Dam Holiday Resort </t>
  </si>
  <si>
    <t>023600100100</t>
  </si>
  <si>
    <t>70472</t>
  </si>
  <si>
    <t>00080000020103</t>
  </si>
  <si>
    <t xml:space="preserve">Development of Queen Amina Site at Turunku </t>
  </si>
  <si>
    <t>00080000020104</t>
  </si>
  <si>
    <t>Execution of Phases II and III Facilities Development at Gen H.U.K Park</t>
  </si>
  <si>
    <t xml:space="preserve">Kagoro Hills Resort  </t>
  </si>
  <si>
    <t xml:space="preserve">Kangimi Dam Resort  </t>
  </si>
  <si>
    <t>General Rehabilitation of Gamji Multi-Purpose Thea atre</t>
  </si>
  <si>
    <t xml:space="preserve">Perimetre Wall Fence Phase II Zaria Motel </t>
  </si>
  <si>
    <t xml:space="preserve">Perimetre Wall Fence Phase II Kachia Motel </t>
  </si>
  <si>
    <t xml:space="preserve">2009 Rural Electrification Project </t>
  </si>
  <si>
    <t>056300100100</t>
  </si>
  <si>
    <t>70435</t>
  </si>
  <si>
    <t>00030000020105</t>
  </si>
  <si>
    <t xml:space="preserve">2010 Rural Electrification  </t>
  </si>
  <si>
    <t>00030000020106</t>
  </si>
  <si>
    <t xml:space="preserve">2008 New Electrification Projects </t>
  </si>
  <si>
    <t>00030000020107</t>
  </si>
  <si>
    <t xml:space="preserve">2007 MDG Projects Rural Electrification </t>
  </si>
  <si>
    <t>00030000020108</t>
  </si>
  <si>
    <t xml:space="preserve">Consultant to Handle Central Senatorial Zone </t>
  </si>
  <si>
    <t>00030000020109</t>
  </si>
  <si>
    <t xml:space="preserve">Consultant to Handle Northern Senatorial Zone </t>
  </si>
  <si>
    <t>00030000020110</t>
  </si>
  <si>
    <t xml:space="preserve">Consultant to Handle Southern Senatorial Zone </t>
  </si>
  <si>
    <t>00030000020111</t>
  </si>
  <si>
    <t xml:space="preserve">External Electrification Within New Housing Estate </t>
  </si>
  <si>
    <t>00030000020112</t>
  </si>
  <si>
    <t xml:space="preserve">FGN Abandoned Electrification Projects. </t>
  </si>
  <si>
    <t>00030000020113</t>
  </si>
  <si>
    <t xml:space="preserve">Purchase/Installation of Transformers </t>
  </si>
  <si>
    <t>00030000020114</t>
  </si>
  <si>
    <t xml:space="preserve">Rehab. of Damaged Electrification Network </t>
  </si>
  <si>
    <t>00030000020115</t>
  </si>
  <si>
    <t>Electrification of U/Makera-Binna-Karofi  in Zaria LGA</t>
  </si>
  <si>
    <t>00030000020116</t>
  </si>
  <si>
    <t xml:space="preserve">Rural Feeder Roads/Consultancy (State/LGA) </t>
  </si>
  <si>
    <t>70451</t>
  </si>
  <si>
    <t>00150000010101</t>
  </si>
  <si>
    <t xml:space="preserve">Surfacing(Tarring) of Rural Feeder Roads </t>
  </si>
  <si>
    <t>00150000010104</t>
  </si>
  <si>
    <t>Access/Internal Roads to Mobile Police Squadron Base Zaria</t>
  </si>
  <si>
    <t>022900100100</t>
  </si>
  <si>
    <t>00150000010105</t>
  </si>
  <si>
    <t xml:space="preserve">Constr.of Kaduna Township Roads (on going) </t>
  </si>
  <si>
    <t>Rehabilitation of B/Dodo - Kasuwa -  K/Kuyanbana Zaria city</t>
  </si>
  <si>
    <t xml:space="preserve">Bridges &amp; Culverts (General) </t>
  </si>
  <si>
    <t>Construction of 4th Bridge Across River Kaduna &amp; Approach Roads</t>
  </si>
  <si>
    <t>Construction of Kafanchan Township and  University Complex Roads</t>
  </si>
  <si>
    <t>Upgrading of U/Muchi Road Network Ishaku Rd U/Dosa and Market Road</t>
  </si>
  <si>
    <t xml:space="preserve">Access Road to Power Plant Kaduna </t>
  </si>
  <si>
    <t xml:space="preserve">Constr. of Gwari  Avenue - Sabon Tasha Road </t>
  </si>
  <si>
    <t xml:space="preserve">Construction of Narayi - Bayan Dutse Road  </t>
  </si>
  <si>
    <t xml:space="preserve">Survey and Design of New Roads </t>
  </si>
  <si>
    <t xml:space="preserve">Dogon Dawa-Sabon Layi-Old B/Gwari </t>
  </si>
  <si>
    <t xml:space="preserve">Kagoro-Manchok-Mabushi </t>
  </si>
  <si>
    <t xml:space="preserve">WAEC-GGSS Kawo-College Road-Layin Road </t>
  </si>
  <si>
    <t xml:space="preserve">Tanko Ayuba-NAFDAC-Post Office </t>
  </si>
  <si>
    <t xml:space="preserve">Kudendan Road Network </t>
  </si>
  <si>
    <t xml:space="preserve">Romi-Karatudu </t>
  </si>
  <si>
    <t xml:space="preserve">Kagoma Township Roads </t>
  </si>
  <si>
    <t xml:space="preserve">Hayin Jirgi-Bomo </t>
  </si>
  <si>
    <t xml:space="preserve">Likoro-Maganda </t>
  </si>
  <si>
    <t xml:space="preserve">Sakaru Bagaldi </t>
  </si>
  <si>
    <t xml:space="preserve">Garun Kurama-Kerau </t>
  </si>
  <si>
    <t xml:space="preserve">Barnawa Central Roads </t>
  </si>
  <si>
    <t xml:space="preserve">Barnawa Phase 1 Roads </t>
  </si>
  <si>
    <t xml:space="preserve">Gangara Township Roads </t>
  </si>
  <si>
    <t xml:space="preserve">Kutemeshi-Yankan Dutse Road </t>
  </si>
  <si>
    <t xml:space="preserve">Makera-Yam Market-Afaka Road </t>
  </si>
  <si>
    <t xml:space="preserve">Rigachikun Township Road </t>
  </si>
  <si>
    <t xml:space="preserve">Zonkwa-Yarbuan </t>
  </si>
  <si>
    <t xml:space="preserve">Gidan Mana Township Roads </t>
  </si>
  <si>
    <t xml:space="preserve">Angwan Idi-Kusheka </t>
  </si>
  <si>
    <t xml:space="preserve">Gantang-Bahago </t>
  </si>
  <si>
    <t xml:space="preserve">Benue Road, Kaduna </t>
  </si>
  <si>
    <t xml:space="preserve">Iyatawa-Lamba Zango </t>
  </si>
  <si>
    <t xml:space="preserve">Construction of Sayi Bridge Kofan Gaya Zaria </t>
  </si>
  <si>
    <t xml:space="preserve">Railway Transportation </t>
  </si>
  <si>
    <t>70452</t>
  </si>
  <si>
    <t>Gidan Bellon Gima-Tashan Yan Kwadayi-Rimin Kambari (Tsoho)-Gidan Kuka-Bubban Gidan-Wakilin Biya-Kan H</t>
  </si>
  <si>
    <t>Babban Dodo-Fadama-Kadarko Sarki-Kwan Kira-Gidan Salanke</t>
  </si>
  <si>
    <t>Kofar Kibo-Tukur Tukur-Tudun Jukun-Manchester Stre et (GRA S/Gari)</t>
  </si>
  <si>
    <t xml:space="preserve">UNTL-Nasarawa-Flour Mills (Western Bye Pass) </t>
  </si>
  <si>
    <t xml:space="preserve">Bwari Junction-Iddah </t>
  </si>
  <si>
    <t xml:space="preserve">Hayin Malam Bello Road, Rigasa </t>
  </si>
  <si>
    <t xml:space="preserve">Tashan Bakwalo-Hayin Tudu </t>
  </si>
  <si>
    <t xml:space="preserve">Bida Road / Abeokuta Road </t>
  </si>
  <si>
    <t xml:space="preserve">Abadawa-Sabon Fili-Federe Road </t>
  </si>
  <si>
    <t>Const. of Internal Road &amp; Water Drainage at New Housing Estate</t>
  </si>
  <si>
    <t xml:space="preserve">Rehabilatation of Kafanchan-Kwoi-K/Jibrin - Jere </t>
  </si>
  <si>
    <t xml:space="preserve">Construction of Tum Madakiya Road </t>
  </si>
  <si>
    <t xml:space="preserve">Construction of Box Culvert at Dogon Dawa Road </t>
  </si>
  <si>
    <t xml:space="preserve">Construction of  Kwassam-Kusheri-Geshere Road </t>
  </si>
  <si>
    <t xml:space="preserve">Rehabilitation of Wash out Asso - Tanda Road </t>
  </si>
  <si>
    <t xml:space="preserve">Rural Access and Mobility Project (KADRAMP) </t>
  </si>
  <si>
    <t>WB</t>
  </si>
  <si>
    <t xml:space="preserve">Construction of Internal Road at COE Kafanchan </t>
  </si>
  <si>
    <t>Construction of Shehu Idris Road /Tudun Jukun  Road and Link Road at T/Jukun, Zaria</t>
  </si>
  <si>
    <t xml:space="preserve"> Construction of  Amana û Turunku with  Spur at Turunku to Igabi-Jaji</t>
  </si>
  <si>
    <t xml:space="preserve">Constr. of Saminaka - Rahama - Bauchi Border </t>
  </si>
  <si>
    <t>Construction of K/Zango-Z/Aya-Dawaki  with Spur at Z/Aya-L/Zango</t>
  </si>
  <si>
    <t xml:space="preserve">Recontruction of Ikara-Soba  Road </t>
  </si>
  <si>
    <t xml:space="preserve">Construction of Kofar Gayan-Jos Road-Zaria </t>
  </si>
  <si>
    <t xml:space="preserve">Construction of Kwoi-Dura-Ndofa Road </t>
  </si>
  <si>
    <t xml:space="preserve">Constr.of Rigasa-Tsangaya-Hayin Dan Mani Rd </t>
  </si>
  <si>
    <t>Gonin Gora-Hayin Katapawa-Anguwar Bije-Gonin Gora   Road</t>
  </si>
  <si>
    <t xml:space="preserve">Construction of Farar Gada-Yakawada-Natawa Roads </t>
  </si>
  <si>
    <t>M. Kakeyi/Farin Kasa/San Birni/Richipa with spur a at Farin Kasa to Bagaldi</t>
  </si>
  <si>
    <t xml:space="preserve">Buks/Kwarin Ayuba/Yankarfe/Anguwar Yusi/Hanya Road </t>
  </si>
  <si>
    <t xml:space="preserve">Garun Kurama/Kwandari/Bundu/Kinugan Kasuwa </t>
  </si>
  <si>
    <t xml:space="preserve">Construction of Kwagiri Kussom /Wasa Road </t>
  </si>
  <si>
    <t xml:space="preserve">Road Maintenance (KAPWA) </t>
  </si>
  <si>
    <t>022900400100</t>
  </si>
  <si>
    <t>00150000010102</t>
  </si>
  <si>
    <t xml:space="preserve">Expansion &amp; Rehabilitation of Existing Schools </t>
  </si>
  <si>
    <t>051700100100</t>
  </si>
  <si>
    <t>70922</t>
  </si>
  <si>
    <t>00050000010104</t>
  </si>
  <si>
    <t>Development of ERC, Inspectorate, &amp;  Directorate of Private Schools</t>
  </si>
  <si>
    <t>00050000010108</t>
  </si>
  <si>
    <t xml:space="preserve">Purchase of Science, Tech. &amp; Vocational Equip </t>
  </si>
  <si>
    <t>70960</t>
  </si>
  <si>
    <t>00050000010109</t>
  </si>
  <si>
    <t xml:space="preserve">Supply of Furniture to Schools </t>
  </si>
  <si>
    <t>00050000010110</t>
  </si>
  <si>
    <t xml:space="preserve">Supply of Cooking Gas to Boarding Schools </t>
  </si>
  <si>
    <t>00050000010111</t>
  </si>
  <si>
    <t xml:space="preserve">Expansion of Schools Libraries </t>
  </si>
  <si>
    <t>00050000010112</t>
  </si>
  <si>
    <t xml:space="preserve">Provision of Water to Schools </t>
  </si>
  <si>
    <t>00050000010113</t>
  </si>
  <si>
    <t xml:space="preserve">Consultancy Services(MoE) </t>
  </si>
  <si>
    <t xml:space="preserve">Construction of Mathematics Centre Kaduna </t>
  </si>
  <si>
    <t>00050000010115</t>
  </si>
  <si>
    <t>Const/Rehab. of 136 Unit of Block of Classrooms  in Sec Schools.</t>
  </si>
  <si>
    <t>00050000010116</t>
  </si>
  <si>
    <t xml:space="preserve">Maintenance of Schools </t>
  </si>
  <si>
    <t>00050000010117</t>
  </si>
  <si>
    <t xml:space="preserve">Staff Quarters Improvement </t>
  </si>
  <si>
    <t>00050000010118</t>
  </si>
  <si>
    <t xml:space="preserve"> ETF Proj. @ Science Sec. Sch Koreye, Zaria </t>
  </si>
  <si>
    <t>00050000010119</t>
  </si>
  <si>
    <t xml:space="preserve">Purchase of Special Education Tools (KASSES) </t>
  </si>
  <si>
    <t>00050000010120</t>
  </si>
  <si>
    <t xml:space="preserve">Almajiri &amp; CAN Schools </t>
  </si>
  <si>
    <t>00050000010121</t>
  </si>
  <si>
    <t xml:space="preserve">Construction of Multi Purpose Complex </t>
  </si>
  <si>
    <t>051702100100</t>
  </si>
  <si>
    <t>00050000010122</t>
  </si>
  <si>
    <t xml:space="preserve">Production of Master Plan </t>
  </si>
  <si>
    <t>00050000010123</t>
  </si>
  <si>
    <t xml:space="preserve">Construction of Faculty of Science (Phase I) </t>
  </si>
  <si>
    <t>00050000010124</t>
  </si>
  <si>
    <t xml:space="preserve">Construction of Parking Lots &amp; Landscaping </t>
  </si>
  <si>
    <t>00050000010126</t>
  </si>
  <si>
    <t xml:space="preserve">Purchase of Equipment for Science Labs. </t>
  </si>
  <si>
    <t>00050000010127</t>
  </si>
  <si>
    <t xml:space="preserve">Language Laboratories Facilities </t>
  </si>
  <si>
    <t>00050000010129</t>
  </si>
  <si>
    <t xml:space="preserve">Computer Networking of the University </t>
  </si>
  <si>
    <t>00050000010130</t>
  </si>
  <si>
    <t xml:space="preserve">Establishment of Faculty of Medicine </t>
  </si>
  <si>
    <t>00050000010132</t>
  </si>
  <si>
    <t>Construction of Convocation Square and Other Related Activities</t>
  </si>
  <si>
    <t>00050000010133</t>
  </si>
  <si>
    <t xml:space="preserve">Estab. of College of Environmental Studies </t>
  </si>
  <si>
    <t>00050000010134</t>
  </si>
  <si>
    <t>Renovation of Existing Structures at Kafanchan Campus</t>
  </si>
  <si>
    <t xml:space="preserve">Development of Kafanchan Campus  </t>
  </si>
  <si>
    <t>00050000010135</t>
  </si>
  <si>
    <t>Tertiary Education Trust Fund (TETF) KASU 2013</t>
  </si>
  <si>
    <t>00050000010136</t>
  </si>
  <si>
    <t xml:space="preserve">Establishment of Faculty of Agric at Kafanchan </t>
  </si>
  <si>
    <t>00050000010137</t>
  </si>
  <si>
    <t>Construction of Water Storage Facility &amp; Reticulation at Kafanchan Campus</t>
  </si>
  <si>
    <t>00050000010138</t>
  </si>
  <si>
    <t>Construction of 2No. Lecture Halls @ Kaduna Campus</t>
  </si>
  <si>
    <t>00050000010142</t>
  </si>
  <si>
    <t>Rehabilitation of Various Departmental Building &amp; Provision of Equipment for Accreditation</t>
  </si>
  <si>
    <t>00050000010143</t>
  </si>
  <si>
    <t xml:space="preserve">Improvement of Fencing @ Kaduna Campus </t>
  </si>
  <si>
    <t>00050000010144</t>
  </si>
  <si>
    <t>Provision of Water Supply/Reticulation at Kafanchan Campus</t>
  </si>
  <si>
    <t>00050000010147</t>
  </si>
  <si>
    <t xml:space="preserve">Provision of Solar Powered Street Lighting </t>
  </si>
  <si>
    <t>00050000010148</t>
  </si>
  <si>
    <t>Building Construction and Provision of Equipment for Post Grad. School, Kad. Campus</t>
  </si>
  <si>
    <t>00050000010149</t>
  </si>
  <si>
    <t xml:space="preserve">Construction of Classrooms </t>
  </si>
  <si>
    <t>051705200100</t>
  </si>
  <si>
    <t>00050000010150</t>
  </si>
  <si>
    <t>Construction of Academic Staff Offices and Renovationof Administrative block</t>
  </si>
  <si>
    <t>00050000010151</t>
  </si>
  <si>
    <t xml:space="preserve">Supply of Office Furniture &amp; Equipment </t>
  </si>
  <si>
    <t>00050000010152</t>
  </si>
  <si>
    <t xml:space="preserve">Supply of Classrooms Furniture </t>
  </si>
  <si>
    <t>00050000010153</t>
  </si>
  <si>
    <t xml:space="preserve">Construction of Fine and Applied Arts Complex </t>
  </si>
  <si>
    <t>00050000010154</t>
  </si>
  <si>
    <t xml:space="preserve">Construction of Tech. Education Complex </t>
  </si>
  <si>
    <t>00050000010156</t>
  </si>
  <si>
    <t xml:space="preserve">Construction of 5Nos Science Laboratories </t>
  </si>
  <si>
    <t>00050000010157</t>
  </si>
  <si>
    <t xml:space="preserve">Construction of Hospital/Clinic </t>
  </si>
  <si>
    <t>00050000010158</t>
  </si>
  <si>
    <t xml:space="preserve">Renovation of Classrooms/Lecture Halls </t>
  </si>
  <si>
    <t>00050000010160</t>
  </si>
  <si>
    <t>Supply of Equipment and Tools for Technical Educat tion</t>
  </si>
  <si>
    <t>00050000010161</t>
  </si>
  <si>
    <t>Tertiary Education Trust Fund (TETF) CoE 2013</t>
  </si>
  <si>
    <t>00050000010162</t>
  </si>
  <si>
    <t>Renovation of Temporary Admin. Block (Geography Dept. Complex)</t>
  </si>
  <si>
    <t>00050000010164</t>
  </si>
  <si>
    <t>Renovation of Computer Department, Laboratory Dept.</t>
  </si>
  <si>
    <t>00050000010165</t>
  </si>
  <si>
    <t xml:space="preserve">Renovation of College Main Library </t>
  </si>
  <si>
    <t>00050000010166</t>
  </si>
  <si>
    <t xml:space="preserve">Provision of E-Library </t>
  </si>
  <si>
    <t>051700800100</t>
  </si>
  <si>
    <t>00050000010167</t>
  </si>
  <si>
    <t xml:space="preserve">Rehabilitation of Existing Offices </t>
  </si>
  <si>
    <t>051705400100</t>
  </si>
  <si>
    <t>00050000010168</t>
  </si>
  <si>
    <t xml:space="preserve">Construction of 1No. Conference Room </t>
  </si>
  <si>
    <t>00050000010169</t>
  </si>
  <si>
    <t>Primary Education Component of Fed./State Govt  UBE Programme</t>
  </si>
  <si>
    <t>051700300100</t>
  </si>
  <si>
    <t>70912</t>
  </si>
  <si>
    <t>00050000010171</t>
  </si>
  <si>
    <t>GRANT</t>
  </si>
  <si>
    <t>FGN</t>
  </si>
  <si>
    <t xml:space="preserve">Education Trust Fund (SUBEB) </t>
  </si>
  <si>
    <t>00050000010172</t>
  </si>
  <si>
    <t xml:space="preserve">Global Partnership in Education </t>
  </si>
  <si>
    <t>00050000010173</t>
  </si>
  <si>
    <t xml:space="preserve">Maintenance of Schools (SUBEB) </t>
  </si>
  <si>
    <t>00050000010174</t>
  </si>
  <si>
    <t>UBE Intervention Teacher Professional Development</t>
  </si>
  <si>
    <t>00050000010175</t>
  </si>
  <si>
    <t>UBEC Special Education Intervention Project</t>
  </si>
  <si>
    <t>00050000010176</t>
  </si>
  <si>
    <t xml:space="preserve">Rehab of Infrastructure in Existing BATCs. </t>
  </si>
  <si>
    <t>022800100100</t>
  </si>
  <si>
    <t>00050000010177</t>
  </si>
  <si>
    <t xml:space="preserve">Development &amp; Construction of ICT Centre &amp;  Connectivity to Ministries </t>
  </si>
  <si>
    <t>00110000010105</t>
  </si>
  <si>
    <t>Reconstruction of Fish Pond &amp; Development of  Green House for Research Purposes.</t>
  </si>
  <si>
    <t>00050000010178</t>
  </si>
  <si>
    <t>Collaboration &amp;Support to Indigenous Technologists  in Kaduna (Panteka), S/Gari, Zaria, &amp; Kafanchan.</t>
  </si>
  <si>
    <t>00050000010179</t>
  </si>
  <si>
    <t xml:space="preserve">Construction &amp; Establishment of New BATCs. </t>
  </si>
  <si>
    <t>00050000010180</t>
  </si>
  <si>
    <t>Conversion of Existing Toilets into Offices &amp; Renovation of Headquarters</t>
  </si>
  <si>
    <t>00050000010181</t>
  </si>
  <si>
    <t xml:space="preserve">Consultancy Services(MoS&amp;T) </t>
  </si>
  <si>
    <t>00050000010182</t>
  </si>
  <si>
    <t xml:space="preserve">Constr. &amp; Fencing of 4No. New Science Schools </t>
  </si>
  <si>
    <t>00050000010183</t>
  </si>
  <si>
    <t>Provision of Internet Backborne &amp; Computer Hardware</t>
  </si>
  <si>
    <t>00050000010184</t>
  </si>
  <si>
    <t>Supply/Inst of LPG Tanks,Burners Refill&amp;Ind. Boiling Pans in B/Sec.Schs</t>
  </si>
  <si>
    <t>00050000010185</t>
  </si>
  <si>
    <t>Renovation &amp; Equipping of 6no Science Secondary Schools</t>
  </si>
  <si>
    <t>00050000010186</t>
  </si>
  <si>
    <t>Renovation,Rehabilitation&amp;Equipping of 24no. BATCs</t>
  </si>
  <si>
    <t>00050000010187</t>
  </si>
  <si>
    <t>Renovation&amp;Equipping of 8no. Technical/Commercial   Colleges</t>
  </si>
  <si>
    <t>00050000010188</t>
  </si>
  <si>
    <t xml:space="preserve">Dev't of Ministerial Library Books &amp; Computer </t>
  </si>
  <si>
    <t>00050000010189</t>
  </si>
  <si>
    <t xml:space="preserve">Const. &amp; Equip. of Labs., W/Shop at H/q </t>
  </si>
  <si>
    <t>00050000010190</t>
  </si>
  <si>
    <t xml:space="preserve">Proc. &amp; Intall. of Digital Meteorological Equip. </t>
  </si>
  <si>
    <t>00050000010191</t>
  </si>
  <si>
    <t xml:space="preserve">Development of Solar Energy &amp; Bio-Gas </t>
  </si>
  <si>
    <t>00050000010192</t>
  </si>
  <si>
    <t xml:space="preserve">Const. of Bio-Diesel &amp; Castor Seed Plants </t>
  </si>
  <si>
    <t>00050000010193</t>
  </si>
  <si>
    <t>Development of 4No. Science Secondary Schools</t>
  </si>
  <si>
    <t>00050000010194</t>
  </si>
  <si>
    <t xml:space="preserve">Construction of Offices &amp; Furnishing </t>
  </si>
  <si>
    <t>022801800100</t>
  </si>
  <si>
    <t>00050000010197</t>
  </si>
  <si>
    <t xml:space="preserve">Maintenance of Buildings </t>
  </si>
  <si>
    <t>00050000010198</t>
  </si>
  <si>
    <t xml:space="preserve">Construction of Workshops and Equipment </t>
  </si>
  <si>
    <t>00050000010200</t>
  </si>
  <si>
    <t xml:space="preserve">Accreditation Programme(NBPZ) </t>
  </si>
  <si>
    <t>00050000010201</t>
  </si>
  <si>
    <t xml:space="preserve">Rehabilitation of Student Hostels at NBP,Zaria </t>
  </si>
  <si>
    <t>00050000010202</t>
  </si>
  <si>
    <t>Tertiary Education Trust Fund (TETF) NBP,Zaria 2013</t>
  </si>
  <si>
    <t>00050000010203</t>
  </si>
  <si>
    <t>Tertiary Education Trust Fund (TETF) NBP,Zaria 2014</t>
  </si>
  <si>
    <t>00050000010204</t>
  </si>
  <si>
    <t xml:space="preserve">Renovation of Offices at STSMB H/quarters </t>
  </si>
  <si>
    <t>022805500100</t>
  </si>
  <si>
    <t>00050000010206</t>
  </si>
  <si>
    <t>Const &amp; Renovation of Existing Structures  in Science Schools</t>
  </si>
  <si>
    <t>00050000010207</t>
  </si>
  <si>
    <t xml:space="preserve">Const &amp; Renovation of Staff Qtrs in Schools </t>
  </si>
  <si>
    <t>00050000010208</t>
  </si>
  <si>
    <t>00050000010209</t>
  </si>
  <si>
    <t xml:space="preserve">Procurement&amp;Supply of Sports Equipment to Schools </t>
  </si>
  <si>
    <t>00050000010210</t>
  </si>
  <si>
    <t xml:space="preserve">Purchase of Books to Schools </t>
  </si>
  <si>
    <t>00050000010211</t>
  </si>
  <si>
    <t xml:space="preserve">Supply of Science Equipment to Schools </t>
  </si>
  <si>
    <t>00050000010213</t>
  </si>
  <si>
    <t xml:space="preserve">Supply of Kitchen Equipment (GTC Abet) </t>
  </si>
  <si>
    <t>00050000010214</t>
  </si>
  <si>
    <t xml:space="preserve">Provision of Water &amp; Electricity to Hospitals. </t>
  </si>
  <si>
    <t>052100100100</t>
  </si>
  <si>
    <t>70630</t>
  </si>
  <si>
    <t>00040000010106</t>
  </si>
  <si>
    <t xml:space="preserve">Completion and Rehab. of Health Facilities. </t>
  </si>
  <si>
    <t>70740</t>
  </si>
  <si>
    <t>00040000010107</t>
  </si>
  <si>
    <t>Renov. &amp; Equipping of New Mid-Wiffery Sch.  at Yusuf Dantsoho T/Wada, Kad.</t>
  </si>
  <si>
    <t>00040000010108</t>
  </si>
  <si>
    <t xml:space="preserve">Purchase of Medical Equipment. </t>
  </si>
  <si>
    <t>00040000010109</t>
  </si>
  <si>
    <t>Rehab. of Hospitals at Ikara, Gwantu,  Kagarko,Turunku,Zonkwa,Giwa&amp;Maigana</t>
  </si>
  <si>
    <t>00040000010110</t>
  </si>
  <si>
    <t>Completion of the Upgrade of PHC Fadan Kagoma. to Rural Hospital</t>
  </si>
  <si>
    <t>00040000010111</t>
  </si>
  <si>
    <t xml:space="preserve">Construction of General Hospital Sabon Tasha. </t>
  </si>
  <si>
    <t>00040000010112</t>
  </si>
  <si>
    <t xml:space="preserve">Rural Hospital Zangon Kataf. </t>
  </si>
  <si>
    <t>00040000010113</t>
  </si>
  <si>
    <t xml:space="preserve">General Hospital Rigasa. </t>
  </si>
  <si>
    <t>00040000010114</t>
  </si>
  <si>
    <t xml:space="preserve">Renov. of Former ABU Teaching Hospital Zaria </t>
  </si>
  <si>
    <t>00040000010115</t>
  </si>
  <si>
    <t xml:space="preserve">Improvement of Health Delivery System </t>
  </si>
  <si>
    <t>00040000010116</t>
  </si>
  <si>
    <t xml:space="preserve">Construction of Specialist Hospital </t>
  </si>
  <si>
    <t>00040000010117</t>
  </si>
  <si>
    <t xml:space="preserve">2008 MDG Projects (Ongoing) </t>
  </si>
  <si>
    <t>00040000010119</t>
  </si>
  <si>
    <t xml:space="preserve">Consultancy Services(MoH Projects) </t>
  </si>
  <si>
    <t>00040000010120</t>
  </si>
  <si>
    <t xml:space="preserve">2009 MDG Projects </t>
  </si>
  <si>
    <t>00040000010121</t>
  </si>
  <si>
    <t>Construction of Intensive Care Unit at Barau  Dikko Specialist Hospital, Kaduna</t>
  </si>
  <si>
    <t>00040000010123</t>
  </si>
  <si>
    <t xml:space="preserve">Clinical Teaching Facilities at BDSH </t>
  </si>
  <si>
    <t>00040000010124</t>
  </si>
  <si>
    <t xml:space="preserve">MDGs 2011 Health Projects </t>
  </si>
  <si>
    <t>00040000010125</t>
  </si>
  <si>
    <t xml:space="preserve">Rehabilitation of Hajiya Gambo Sawaba GH, Zaria </t>
  </si>
  <si>
    <t>00040000010126</t>
  </si>
  <si>
    <t xml:space="preserve">Tuberculosis and Leprosy Control </t>
  </si>
  <si>
    <t>00040000010127</t>
  </si>
  <si>
    <t xml:space="preserve">Construction of 68no. 8-Bed Health Centers  </t>
  </si>
  <si>
    <t>00040000010128</t>
  </si>
  <si>
    <t xml:space="preserve">Onchocerciasis Control Unit </t>
  </si>
  <si>
    <t>00040000010130</t>
  </si>
  <si>
    <t xml:space="preserve">Presidential Response Plan for HIV/AIDS </t>
  </si>
  <si>
    <t>00040000010131</t>
  </si>
  <si>
    <t>World Bank Support on HIV/AIDS Control Programme (KADSACA)</t>
  </si>
  <si>
    <t>00040000010132</t>
  </si>
  <si>
    <t>Rehabilitation of Shehu Idris College of Health Science &amp; Tech.</t>
  </si>
  <si>
    <t>052110600100</t>
  </si>
  <si>
    <t>70750</t>
  </si>
  <si>
    <t>00040000010134</t>
  </si>
  <si>
    <t xml:space="preserve">Shehu Idris College of Health Science &amp; Tech.(ETF) </t>
  </si>
  <si>
    <t>00040000010135</t>
  </si>
  <si>
    <t>Accreditation of Nursing Programme at SICHT</t>
  </si>
  <si>
    <t>00040000010136</t>
  </si>
  <si>
    <t xml:space="preserve">Construction of Hostel Block " CoN, Kafanchan </t>
  </si>
  <si>
    <t>052110400100</t>
  </si>
  <si>
    <t>00040000010138</t>
  </si>
  <si>
    <t xml:space="preserve">College Accreditation Programme </t>
  </si>
  <si>
    <t>00040000010139</t>
  </si>
  <si>
    <t>Establishment of Primary Health Care Agency</t>
  </si>
  <si>
    <t>052100300100</t>
  </si>
  <si>
    <t>70722</t>
  </si>
  <si>
    <t>00040000010140</t>
  </si>
  <si>
    <t>Drug Management Agency</t>
  </si>
  <si>
    <t>7071</t>
  </si>
  <si>
    <t>Establishment of Drug Management Agency</t>
  </si>
  <si>
    <t>052111300100</t>
  </si>
  <si>
    <t>70711</t>
  </si>
  <si>
    <t>00040000010103</t>
  </si>
  <si>
    <t xml:space="preserve">Procurement of FMCH Drugs </t>
  </si>
  <si>
    <t>00040000010143</t>
  </si>
  <si>
    <t xml:space="preserve">War Against Malaria </t>
  </si>
  <si>
    <t>00040000010145</t>
  </si>
  <si>
    <t xml:space="preserve">Completion of Social Welfare Office at M/Gari Kad </t>
  </si>
  <si>
    <t>051400100100</t>
  </si>
  <si>
    <t>70820</t>
  </si>
  <si>
    <t>00080000010105</t>
  </si>
  <si>
    <t>Additional Equipment for Women Empowerment at the  23 LGAs in the State</t>
  </si>
  <si>
    <t>00080000020108</t>
  </si>
  <si>
    <t xml:space="preserve">Upgrading of Women Multi-Purpose Centre </t>
  </si>
  <si>
    <t>00080000020109</t>
  </si>
  <si>
    <t>Construction of Office Block at Gazara Reformatory Youth and Women</t>
  </si>
  <si>
    <t>00080000020113</t>
  </si>
  <si>
    <t>Construction of 1No. Bedroom Semi-Detached House at Gazara Reform. School for Youth&amp;Women</t>
  </si>
  <si>
    <t>00080000020114</t>
  </si>
  <si>
    <t>Repairs &amp; Supply of Hostel Beds &amp;Equipment at Rehab Centers Kakuri&amp;Kafanchan</t>
  </si>
  <si>
    <t>00080000020115</t>
  </si>
  <si>
    <t>Rehabilitation of  Training Hall at Rehabilitation Center Kaduna</t>
  </si>
  <si>
    <t>011101200100</t>
  </si>
  <si>
    <t>00080000020116</t>
  </si>
  <si>
    <t>Construction of Block Wallfence at  Rehabilition Center Kakuri Kaduna.</t>
  </si>
  <si>
    <t>00080000020117</t>
  </si>
  <si>
    <t>Leadership Empowerment Programme for Blind Assocition in Kaduna State</t>
  </si>
  <si>
    <t>00080000020118</t>
  </si>
  <si>
    <t>Construction of Social Welfare Office at Rehabilitation Center, Kakuri</t>
  </si>
  <si>
    <t>00080000020120</t>
  </si>
  <si>
    <t xml:space="preserve">Teaching Aids Materials </t>
  </si>
  <si>
    <t>00080000020121</t>
  </si>
  <si>
    <t>Supply of Trainees Resettlement Tools/ Equipment</t>
  </si>
  <si>
    <t>00080000020124</t>
  </si>
  <si>
    <t xml:space="preserve">Improvement of Kafanchan Township Stadium. </t>
  </si>
  <si>
    <t>051300100100</t>
  </si>
  <si>
    <t>70810</t>
  </si>
  <si>
    <t>00080000020128</t>
  </si>
  <si>
    <t>Consrtruction of Indoor Sports Hall at  Murtala Square, Kaduna.</t>
  </si>
  <si>
    <t>00080000020130</t>
  </si>
  <si>
    <t>Construction of Gymnasium at  Murtala Square, Kaduna.</t>
  </si>
  <si>
    <t>00080000020132</t>
  </si>
  <si>
    <t xml:space="preserve">Consultancy Services(MoY&amp;S) </t>
  </si>
  <si>
    <t>00080000020133</t>
  </si>
  <si>
    <t xml:space="preserve">Hosting of FIFA U-17 World Cup. (2009) </t>
  </si>
  <si>
    <t>00080000020135</t>
  </si>
  <si>
    <t xml:space="preserve">Renovation of Zonal Sports Office, Saminaka </t>
  </si>
  <si>
    <t>00080000020137</t>
  </si>
  <si>
    <t xml:space="preserve">Renovation of Zonal Sports Office, B/Gwari </t>
  </si>
  <si>
    <t>00080000020139</t>
  </si>
  <si>
    <t xml:space="preserve">Renovation of Zonal Sports Office, Zaria </t>
  </si>
  <si>
    <t>00080000020140</t>
  </si>
  <si>
    <t xml:space="preserve">Renovation of Zonal Sports Office, Kachia </t>
  </si>
  <si>
    <t>00080000020141</t>
  </si>
  <si>
    <t xml:space="preserve">Constr.of Youth Development Centre Zaria </t>
  </si>
  <si>
    <t>00080000020143</t>
  </si>
  <si>
    <t xml:space="preserve">Construction of Lere Township Studium </t>
  </si>
  <si>
    <t>00080000020144</t>
  </si>
  <si>
    <t xml:space="preserve">Improvement of NYSC Camp </t>
  </si>
  <si>
    <t>00080000020145</t>
  </si>
  <si>
    <t>Replacement of Blown Off Roof at Kaduna Township Stadium</t>
  </si>
  <si>
    <t>00080000020146</t>
  </si>
  <si>
    <t xml:space="preserve">Rehab. of Zaria Township Stadium </t>
  </si>
  <si>
    <t>00080000020147</t>
  </si>
  <si>
    <t>Construction of Guard Fence at Zaria and Kafanchan Stadium</t>
  </si>
  <si>
    <t>00080000020148</t>
  </si>
  <si>
    <t xml:space="preserve">Renovation of Kaduna Gulf Club </t>
  </si>
  <si>
    <t>00080000020149</t>
  </si>
  <si>
    <t xml:space="preserve">Renovation of Government Assembly Hall </t>
  </si>
  <si>
    <t>00080000020150</t>
  </si>
  <si>
    <t>Renovation of Murtala Mohammed Square Kaduna Fencing</t>
  </si>
  <si>
    <t>00080000020151</t>
  </si>
  <si>
    <t>Renovation of E-Block at Trade Fair Complex</t>
  </si>
  <si>
    <t>00080000020152</t>
  </si>
  <si>
    <t xml:space="preserve">Renovation of Civil Service Club Kaduna </t>
  </si>
  <si>
    <t>00080000020153</t>
  </si>
  <si>
    <t xml:space="preserve">Supply of Photographic Equipment </t>
  </si>
  <si>
    <t>012300100100</t>
  </si>
  <si>
    <t>001100000101105</t>
  </si>
  <si>
    <t xml:space="preserve">Purchase of Film Equipment </t>
  </si>
  <si>
    <t>001100000101106</t>
  </si>
  <si>
    <t xml:space="preserve">Purchase of Generator (Hausa/English) FM Kad </t>
  </si>
  <si>
    <t>012300200100</t>
  </si>
  <si>
    <t>001100000101108</t>
  </si>
  <si>
    <t xml:space="preserve">Digitalization of KSMC Equipment </t>
  </si>
  <si>
    <t>001100000101109</t>
  </si>
  <si>
    <t>LOAN INT</t>
  </si>
  <si>
    <t>Purchase of 2x50 KW Digital AM Transmitter &amp; 2 Digital Studio Equipment</t>
  </si>
  <si>
    <t>001100000101110</t>
  </si>
  <si>
    <t xml:space="preserve">Maintenance of KSMC Equipment </t>
  </si>
  <si>
    <t>001100000101112</t>
  </si>
  <si>
    <t>Purchase of Radio and Television Transmitters and Studio Equipment in KSMC</t>
  </si>
  <si>
    <t>00110000010113</t>
  </si>
  <si>
    <t>Supply,Installation and Training of 2 Morgana FSN Jet Auto-numbering machine</t>
  </si>
  <si>
    <t>012301300100</t>
  </si>
  <si>
    <t>70830</t>
  </si>
  <si>
    <t>00110000010115</t>
  </si>
  <si>
    <t>Supply, Installation and Training of Fairly Used MOV PH 4no. Printing Machine</t>
  </si>
  <si>
    <t>00110000010116</t>
  </si>
  <si>
    <t xml:space="preserve">Provision of Infrastructure at New Layouts </t>
  </si>
  <si>
    <t>026000100100</t>
  </si>
  <si>
    <t>70133</t>
  </si>
  <si>
    <t>00060000010105</t>
  </si>
  <si>
    <t xml:space="preserve">Implementation of GIS at Millennium City </t>
  </si>
  <si>
    <t>00060000010106</t>
  </si>
  <si>
    <t xml:space="preserve">Survey and Demarcation of Layouts </t>
  </si>
  <si>
    <t>00060000010107</t>
  </si>
  <si>
    <t xml:space="preserve">Computerization of the Ministry </t>
  </si>
  <si>
    <t>00060000010108</t>
  </si>
  <si>
    <t>Compensations(Millenium City, Additional Districts and Others)</t>
  </si>
  <si>
    <t>00060000010109</t>
  </si>
  <si>
    <t>Mapping Master Plans.  (Kaduna, Zaria, &amp; Kafanchan)</t>
  </si>
  <si>
    <t>00060000010110</t>
  </si>
  <si>
    <t xml:space="preserve">Percellation of Lands at Kaduna Millenium </t>
  </si>
  <si>
    <t>00060000010111</t>
  </si>
  <si>
    <t xml:space="preserve">Consultancy Services (Kaduna Millenuim City) </t>
  </si>
  <si>
    <t>00060000010112</t>
  </si>
  <si>
    <t>Infrastructural Development (Millennium City Buwaya and Others)</t>
  </si>
  <si>
    <t>00060000010113</t>
  </si>
  <si>
    <t xml:space="preserve">Preparation of New Layouts </t>
  </si>
  <si>
    <t>00060000010114</t>
  </si>
  <si>
    <t xml:space="preserve">Re-Certification, Formalization &amp; Regularization </t>
  </si>
  <si>
    <t>00060000010115</t>
  </si>
  <si>
    <t xml:space="preserve">Renovation Works @ Headquarters </t>
  </si>
  <si>
    <t>026000200100</t>
  </si>
  <si>
    <t>00060000010116</t>
  </si>
  <si>
    <t xml:space="preserve">Purchase of House for Use at Sabon Tasha </t>
  </si>
  <si>
    <t>00060000010117</t>
  </si>
  <si>
    <t xml:space="preserve">Purchase of Equipment for Development Control </t>
  </si>
  <si>
    <t>00060000010118</t>
  </si>
  <si>
    <t xml:space="preserve">Purchase of G.I.S. Equipment </t>
  </si>
  <si>
    <t>00060000010119</t>
  </si>
  <si>
    <t xml:space="preserve">Landscaping of 5 Major Streets in Kaduna. </t>
  </si>
  <si>
    <t>053500100100</t>
  </si>
  <si>
    <t>70555</t>
  </si>
  <si>
    <t>00060000010120</t>
  </si>
  <si>
    <t xml:space="preserve">Feasibility Studies/Mineral Exploration </t>
  </si>
  <si>
    <t>00060000010121</t>
  </si>
  <si>
    <t xml:space="preserve">Alternative Energy Sources </t>
  </si>
  <si>
    <t>00060000010122</t>
  </si>
  <si>
    <t xml:space="preserve">Tree Planting </t>
  </si>
  <si>
    <t>00060000010123</t>
  </si>
  <si>
    <t xml:space="preserve">Management of Existing Forest Plantations </t>
  </si>
  <si>
    <t>00060000010124</t>
  </si>
  <si>
    <t xml:space="preserve">Rehabilitation of Light Vehicle </t>
  </si>
  <si>
    <t>00060000010125</t>
  </si>
  <si>
    <t xml:space="preserve">Forest Reserve Management. </t>
  </si>
  <si>
    <t>00060000010126</t>
  </si>
  <si>
    <t xml:space="preserve">Purchase of Motorcycles / Bicycles </t>
  </si>
  <si>
    <t>00060000010127</t>
  </si>
  <si>
    <t xml:space="preserve">Purchase of Nursery Equipment </t>
  </si>
  <si>
    <t>00060000010128</t>
  </si>
  <si>
    <t xml:space="preserve">Construction of Public Toilets. </t>
  </si>
  <si>
    <t>00060000010129</t>
  </si>
  <si>
    <t xml:space="preserve">Ecological Fund </t>
  </si>
  <si>
    <t>00060000010130</t>
  </si>
  <si>
    <t xml:space="preserve">Sanitation and Refuse Evacuation Programme. </t>
  </si>
  <si>
    <t>00060000010131</t>
  </si>
  <si>
    <t xml:space="preserve">Setting Up of Billing Centres </t>
  </si>
  <si>
    <t>00060000010132</t>
  </si>
  <si>
    <t xml:space="preserve">Const. of Additional Dumpsites (Kd-2, Zr-1, Kaf-1) </t>
  </si>
  <si>
    <t>00060000010133</t>
  </si>
  <si>
    <t xml:space="preserve">Purchase of equipment for Plastic Recycling Plant </t>
  </si>
  <si>
    <t>00060000010134</t>
  </si>
  <si>
    <t xml:space="preserve">Purchase of Sanitation Equipment (Receptacles) </t>
  </si>
  <si>
    <t>00060000010136</t>
  </si>
  <si>
    <t xml:space="preserve">Assistance to Community Development </t>
  </si>
  <si>
    <t xml:space="preserve">Fencing of Social Development Centre Zaria </t>
  </si>
  <si>
    <t>Special Intervention/Completion of Self Help Project</t>
  </si>
  <si>
    <t xml:space="preserve">2008 MDG'S Project </t>
  </si>
  <si>
    <t>025200100100</t>
  </si>
  <si>
    <t>00100000010104</t>
  </si>
  <si>
    <t xml:space="preserve">2009 MDGs Project </t>
  </si>
  <si>
    <t>00100000010105</t>
  </si>
  <si>
    <t>Construction &amp; Rehabilitation of Small Earth Dams(3 Nos.)</t>
  </si>
  <si>
    <t>00100000010106</t>
  </si>
  <si>
    <t xml:space="preserve">2011 MDGs Water Projects </t>
  </si>
  <si>
    <t>00100000010107</t>
  </si>
  <si>
    <t xml:space="preserve">Zaria Water Supply Extension  </t>
  </si>
  <si>
    <t>00100000010110</t>
  </si>
  <si>
    <t>IDB</t>
  </si>
  <si>
    <t xml:space="preserve">Rehab. of Matari Dam In soba LGA </t>
  </si>
  <si>
    <t>00100000010111</t>
  </si>
  <si>
    <t>Borehole &amp; Semi Urban Water Supply (Rehabilitation)</t>
  </si>
  <si>
    <t>001000000101012</t>
  </si>
  <si>
    <t>Emergency Water Supply Programmes Across the State</t>
  </si>
  <si>
    <t>00100000010114</t>
  </si>
  <si>
    <t xml:space="preserve">Constr. of Boreholes &amp; Consultancy Services </t>
  </si>
  <si>
    <t>00100000010115</t>
  </si>
  <si>
    <t xml:space="preserve">Rehab. of Zaria Water Supply Systems. </t>
  </si>
  <si>
    <t>00100000010118</t>
  </si>
  <si>
    <t>Construction of 680 No of Hand Pump Boreholes (2012 Constituency Projects)</t>
  </si>
  <si>
    <t>00100000010119</t>
  </si>
  <si>
    <t>Zaria Water Supply Expansion Project (Rehab.&amp;Expan of Network&amp;Sanitation Facilities)AfDB</t>
  </si>
  <si>
    <t>00100000010121</t>
  </si>
  <si>
    <t>Zaria Water Supply Expansion Project( Const. of Transmision Mains&amp;Service Reservoirs)IDB</t>
  </si>
  <si>
    <t>00100000010122</t>
  </si>
  <si>
    <t xml:space="preserve">Birnin Gwari Water Supply Scheme </t>
  </si>
  <si>
    <t>00100000010123</t>
  </si>
  <si>
    <t xml:space="preserve">Water Reticulation within new Housing Estate </t>
  </si>
  <si>
    <t>00100000010124</t>
  </si>
  <si>
    <t>Improved Access to Rural Water Supply &amp; Sanitation in Primary Schools to Achieve MDGs (WATSAN)</t>
  </si>
  <si>
    <t>025210300100</t>
  </si>
  <si>
    <t>00100000010125</t>
  </si>
  <si>
    <t xml:space="preserve">Purchase of Workshop  Equipment </t>
  </si>
  <si>
    <t>00100000010126</t>
  </si>
  <si>
    <t>Establishment of Village Committee and Management of WASH Facilities (WATSAN)</t>
  </si>
  <si>
    <t>00100000010127</t>
  </si>
  <si>
    <t xml:space="preserve">Refurbishing &amp; Procurement of drilling Rig </t>
  </si>
  <si>
    <t>00100000010128</t>
  </si>
  <si>
    <t xml:space="preserve">Rehab. &amp; Furnishing of Guest House at SSG's Office </t>
  </si>
  <si>
    <t>011101300100</t>
  </si>
  <si>
    <t>00100000010131</t>
  </si>
  <si>
    <t>Repairs &amp; Renov. of Some Selected Govt. Lodges at Presidentia Lodges at Gen HUK House Kaduna</t>
  </si>
  <si>
    <t>Furnishing of Some Selected Govt. Lodges at Gen HUK House and Modibo Adama Road Kad</t>
  </si>
  <si>
    <t>00100000010132</t>
  </si>
  <si>
    <t>Renovation of Fire Services H/Qtr and Zaria Station</t>
  </si>
  <si>
    <t>011100800100</t>
  </si>
  <si>
    <t>00100000010133</t>
  </si>
  <si>
    <t xml:space="preserve">Construction of Fire Station at Kafanchan </t>
  </si>
  <si>
    <t>00100000010134</t>
  </si>
  <si>
    <t xml:space="preserve">Purchase of 2 Pieces of Fire Engines </t>
  </si>
  <si>
    <t>00100000010136</t>
  </si>
  <si>
    <t xml:space="preserve">Procurement of Brand New Canoes 9Nos </t>
  </si>
  <si>
    <t>00100000010138</t>
  </si>
  <si>
    <t xml:space="preserve">Procurement of Fire Extinguishers </t>
  </si>
  <si>
    <t>00100000010139</t>
  </si>
  <si>
    <t xml:space="preserve">procurement of fire fighting equipment </t>
  </si>
  <si>
    <t>00100000010140</t>
  </si>
  <si>
    <t>procurement of brand New 1-speed boat/fibre boat with 75HP Engine.</t>
  </si>
  <si>
    <t>00100000010141</t>
  </si>
  <si>
    <t>Purchase of Sophisticated Fire Fighting Trucks Equipment</t>
  </si>
  <si>
    <t>00100000010142</t>
  </si>
  <si>
    <t xml:space="preserve">Const./Renovation of Traditional Ruler Palaces </t>
  </si>
  <si>
    <t>056200100100</t>
  </si>
  <si>
    <t>00100000010143</t>
  </si>
  <si>
    <t xml:space="preserve">2012 MDGs Project </t>
  </si>
  <si>
    <t>023800100100</t>
  </si>
  <si>
    <t>00130000010105</t>
  </si>
  <si>
    <t xml:space="preserve">Special Survey </t>
  </si>
  <si>
    <t>00130000010106</t>
  </si>
  <si>
    <t xml:space="preserve">Millenium Village Project </t>
  </si>
  <si>
    <t>00130000010107</t>
  </si>
  <si>
    <t xml:space="preserve">Investment / Economic Summit </t>
  </si>
  <si>
    <t>00130000010108</t>
  </si>
  <si>
    <t xml:space="preserve">NEPAD/APRM </t>
  </si>
  <si>
    <t>00130000010109</t>
  </si>
  <si>
    <t xml:space="preserve">2013 MDGs Projects </t>
  </si>
  <si>
    <t>00130000010110</t>
  </si>
  <si>
    <t xml:space="preserve">Co-ordination of MDGs Projects </t>
  </si>
  <si>
    <t>00130000010111</t>
  </si>
  <si>
    <t xml:space="preserve">MDGs Consultancy Services </t>
  </si>
  <si>
    <t>00130000010112</t>
  </si>
  <si>
    <t xml:space="preserve">2014 MDGs Projects </t>
  </si>
  <si>
    <t>00130000010113</t>
  </si>
  <si>
    <t xml:space="preserve">Purchase of Vehicles </t>
  </si>
  <si>
    <t>022000100100</t>
  </si>
  <si>
    <t>00130000010114</t>
  </si>
  <si>
    <t xml:space="preserve">Purchase of Office Equipment </t>
  </si>
  <si>
    <t xml:space="preserve">Landscaping  </t>
  </si>
  <si>
    <t>055100100100</t>
  </si>
  <si>
    <t>00130000010117</t>
  </si>
  <si>
    <t xml:space="preserve">Capital Grants to Devt. Areas </t>
  </si>
  <si>
    <t>00130000010118</t>
  </si>
  <si>
    <t xml:space="preserve">Furnishing of Conference Hall (State Share) </t>
  </si>
  <si>
    <t>00130000010119</t>
  </si>
  <si>
    <t xml:space="preserve">Furnishing of Restaurant of Joint Account offices </t>
  </si>
  <si>
    <t>00130000010120</t>
  </si>
  <si>
    <t xml:space="preserve">Maintenance/Improvement of Public Buildings </t>
  </si>
  <si>
    <t>00130000010121</t>
  </si>
  <si>
    <t>General Improvement/Renovation  Works at Sir Kashim</t>
  </si>
  <si>
    <t>00130000010122</t>
  </si>
  <si>
    <t xml:space="preserve">Const. of New Governor's Offices/Utility Qtrs </t>
  </si>
  <si>
    <t>00130000010123</t>
  </si>
  <si>
    <t xml:space="preserve">Rehabilitation of Governor's Lodge Abuja </t>
  </si>
  <si>
    <t>00130000010124</t>
  </si>
  <si>
    <t>Improvement of Guest House at Zaria  and Kaduna &amp; Kafanchan.</t>
  </si>
  <si>
    <t>00130000010125</t>
  </si>
  <si>
    <t>Renovation &amp; Furnishing of Deputy Governor's  Residence</t>
  </si>
  <si>
    <t>00130000010127</t>
  </si>
  <si>
    <t xml:space="preserve">Improvement of Govt. Quarters </t>
  </si>
  <si>
    <t>00130000010128</t>
  </si>
  <si>
    <t xml:space="preserve">Purchase of Generators </t>
  </si>
  <si>
    <t>00130000010130</t>
  </si>
  <si>
    <t xml:space="preserve">Renovation of Murtala Square </t>
  </si>
  <si>
    <t>00130000010131</t>
  </si>
  <si>
    <t xml:space="preserve">Const. of Mobile Police Barrack, Zaria </t>
  </si>
  <si>
    <t>00130000010132</t>
  </si>
  <si>
    <t xml:space="preserve">Metropolis Traffic Light </t>
  </si>
  <si>
    <t>00130000010133</t>
  </si>
  <si>
    <t>Purchase&amp;Installation of Dedicated 100KVA Trans -former sub-station@ D/Gov.Res &amp; State Lib.Board</t>
  </si>
  <si>
    <t>00130000010134</t>
  </si>
  <si>
    <t>Repairs of 2No Lift &amp; Installation of Power supply @ Min. of Agric H/Qtrs,Kaduna.</t>
  </si>
  <si>
    <t>00130000010135</t>
  </si>
  <si>
    <t xml:space="preserve">Poverty Alleviation Programme </t>
  </si>
  <si>
    <t>011102000100</t>
  </si>
  <si>
    <t>00130000010136</t>
  </si>
  <si>
    <t xml:space="preserve">Purchase of Generating Set at SDCK &amp; Bureau </t>
  </si>
  <si>
    <t>012500700100</t>
  </si>
  <si>
    <t>00130000010141</t>
  </si>
  <si>
    <t xml:space="preserve">Upgrading: Staff Dev Centre/BATMIS -SGCB Project </t>
  </si>
  <si>
    <t>012500800100</t>
  </si>
  <si>
    <t>00130000010144</t>
  </si>
  <si>
    <t xml:space="preserve">Construction of Toilet Facilities at SDC Kakuri </t>
  </si>
  <si>
    <t>00130000010145</t>
  </si>
  <si>
    <t xml:space="preserve">Construction of 5Nos Offices at SDCK </t>
  </si>
  <si>
    <t>00130000010146</t>
  </si>
  <si>
    <t xml:space="preserve">Landscaping/Drainages </t>
  </si>
  <si>
    <t>00130000010147</t>
  </si>
  <si>
    <t xml:space="preserve">Construction of Car Parking Lot </t>
  </si>
  <si>
    <t>00130000010148</t>
  </si>
  <si>
    <t xml:space="preserve">Accreditation Programme for SDCK </t>
  </si>
  <si>
    <t>00130000010149</t>
  </si>
  <si>
    <t xml:space="preserve">Rehab. of Office and Purchase of Furniture </t>
  </si>
  <si>
    <t>011200100100</t>
  </si>
  <si>
    <t>70111</t>
  </si>
  <si>
    <t>00130000010155</t>
  </si>
  <si>
    <t xml:space="preserve">High- Court </t>
  </si>
  <si>
    <t>031800400100</t>
  </si>
  <si>
    <t>7033</t>
  </si>
  <si>
    <t>00130000010170</t>
  </si>
  <si>
    <t xml:space="preserve">Sharia Court </t>
  </si>
  <si>
    <t>031800600100</t>
  </si>
  <si>
    <t>70330</t>
  </si>
  <si>
    <t>00130000010173</t>
  </si>
  <si>
    <t xml:space="preserve">Customary Court </t>
  </si>
  <si>
    <t>031800700100</t>
  </si>
  <si>
    <t>00130000010175</t>
  </si>
  <si>
    <t xml:space="preserve">Provision of E-Library/Upgrading &amp; Maintenance </t>
  </si>
  <si>
    <t>032600100100</t>
  </si>
  <si>
    <t>00130000010177</t>
  </si>
  <si>
    <t xml:space="preserve">Cont. of Public Defender Office for M.O.J </t>
  </si>
  <si>
    <t>00130000010178</t>
  </si>
  <si>
    <t>Funishing of Council Chambers at  Kafanchan &amp; Zaria</t>
  </si>
  <si>
    <t>00130000010179</t>
  </si>
  <si>
    <t xml:space="preserve">Publishiing/Printing of Revised Laws of the State </t>
  </si>
  <si>
    <t>00130000010180</t>
  </si>
  <si>
    <t xml:space="preserve">Purchase of Law Books </t>
  </si>
  <si>
    <t>00130000010181</t>
  </si>
  <si>
    <t xml:space="preserve">Rehabilitation and Furnishing of Law Library </t>
  </si>
  <si>
    <t>00130000010183</t>
  </si>
  <si>
    <t xml:space="preserve">Deployment of Case Management &amp; Tracking Solution </t>
  </si>
  <si>
    <t>00130000010184</t>
  </si>
  <si>
    <t xml:space="preserve">DFID/UN System/ Donor Assisted Program </t>
  </si>
  <si>
    <t>70122</t>
  </si>
  <si>
    <t>00020000010104</t>
  </si>
  <si>
    <t xml:space="preserve">Rehab of Library / Purchase of Books. </t>
  </si>
  <si>
    <t>00020000010105</t>
  </si>
  <si>
    <t xml:space="preserve">World Bank Capacity Building Programmes </t>
  </si>
  <si>
    <t>00020000010106</t>
  </si>
  <si>
    <t xml:space="preserve">Human Development Fund </t>
  </si>
  <si>
    <t>00020000010107</t>
  </si>
  <si>
    <t xml:space="preserve">State Development Plans </t>
  </si>
  <si>
    <t>00020000010108</t>
  </si>
  <si>
    <t xml:space="preserve">State Monitoring and Evaluation Programmes </t>
  </si>
  <si>
    <t>00020000010109</t>
  </si>
  <si>
    <t xml:space="preserve">Development of State Statistical Data Bank </t>
  </si>
  <si>
    <t>00020000010110</t>
  </si>
  <si>
    <t xml:space="preserve">Food and Nutrition Programme </t>
  </si>
  <si>
    <t>00020000010111</t>
  </si>
  <si>
    <t xml:space="preserve">Maintenance of Central Stores </t>
  </si>
  <si>
    <t>00020000010113</t>
  </si>
  <si>
    <t xml:space="preserve">Anticipated SURE-P </t>
  </si>
  <si>
    <t>00020000010114</t>
  </si>
  <si>
    <t>STATEMENT NO. 4</t>
  </si>
  <si>
    <t>STATEMENT OF CAPITAL DEVELOPMENT FUND FOR THE YEAR ENDED 31ST DECEMBER 2015</t>
  </si>
  <si>
    <t>Govt  Actual Amount less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</si>
</sst>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#,##0.00_ ;\(#,##0.00\);_-* &quot;-&quot;??_-"/>
    <numFmt numFmtId="167" formatCode="#,##0_ ;\(#,##0\);_-* &quot;-&quot;??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3">
    <xf numFmtId="0" fontId="0" fillId="0" borderId="0" xfId="0"/>
    <xf numFmtId="0" fontId="4" fillId="0" borderId="0" xfId="0" applyFont="1"/>
    <xf numFmtId="165" fontId="0" fillId="0" borderId="0" xfId="1" applyNumberFormat="1" applyFont="1"/>
    <xf numFmtId="0" fontId="2" fillId="0" borderId="0" xfId="0" applyFont="1" applyAlignment="1">
      <alignment vertical="top" wrapText="1"/>
    </xf>
    <xf numFmtId="165" fontId="0" fillId="0" borderId="0" xfId="1" applyNumberFormat="1" applyFont="1" applyAlignment="1">
      <alignment horizontal="center"/>
    </xf>
    <xf numFmtId="0" fontId="6" fillId="0" borderId="4" xfId="0" applyFont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2" borderId="9" xfId="0" applyFont="1" applyFill="1" applyBorder="1" applyAlignment="1">
      <alignment horizontal="center" vertical="top"/>
    </xf>
    <xf numFmtId="0" fontId="9" fillId="0" borderId="0" xfId="0" applyFont="1"/>
    <xf numFmtId="0" fontId="0" fillId="0" borderId="0" xfId="0"/>
    <xf numFmtId="165" fontId="2" fillId="0" borderId="0" xfId="1" applyNumberFormat="1" applyFont="1" applyAlignment="1">
      <alignment vertical="top" wrapText="1"/>
    </xf>
    <xf numFmtId="165" fontId="0" fillId="0" borderId="0" xfId="0" applyNumberFormat="1"/>
    <xf numFmtId="165" fontId="4" fillId="0" borderId="0" xfId="1" applyNumberFormat="1" applyFont="1"/>
    <xf numFmtId="165" fontId="4" fillId="0" borderId="0" xfId="1" applyNumberFormat="1" applyFont="1" applyAlignment="1">
      <alignment horizontal="center"/>
    </xf>
    <xf numFmtId="165" fontId="0" fillId="0" borderId="7" xfId="1" applyNumberFormat="1" applyFont="1" applyBorder="1" applyAlignment="1">
      <alignment horizontal="right" vertical="center" wrapText="1"/>
    </xf>
    <xf numFmtId="165" fontId="0" fillId="0" borderId="6" xfId="1" applyNumberFormat="1" applyFont="1" applyBorder="1" applyAlignment="1">
      <alignment horizontal="right" vertical="center" wrapText="1"/>
    </xf>
    <xf numFmtId="165" fontId="0" fillId="0" borderId="4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6" borderId="4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37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4" fillId="0" borderId="0" xfId="0" applyFont="1"/>
    <xf numFmtId="37" fontId="14" fillId="0" borderId="0" xfId="1" applyNumberFormat="1" applyFont="1" applyAlignment="1"/>
    <xf numFmtId="0" fontId="14" fillId="0" borderId="0" xfId="0" applyFont="1" applyFill="1" applyBorder="1" applyAlignment="1">
      <alignment vertical="top"/>
    </xf>
    <xf numFmtId="37" fontId="14" fillId="0" borderId="0" xfId="1" applyNumberFormat="1" applyFont="1" applyFill="1" applyBorder="1" applyAlignment="1">
      <alignment vertical="top"/>
    </xf>
    <xf numFmtId="37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4" fillId="0" borderId="0" xfId="0" applyFont="1" applyFill="1" applyBorder="1"/>
    <xf numFmtId="37" fontId="14" fillId="0" borderId="0" xfId="0" applyNumberFormat="1" applyFont="1" applyFill="1" applyBorder="1"/>
    <xf numFmtId="37" fontId="14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/>
    <xf numFmtId="0" fontId="13" fillId="0" borderId="0" xfId="0" applyFont="1" applyFill="1" applyBorder="1" applyAlignment="1">
      <alignment vertical="top"/>
    </xf>
    <xf numFmtId="0" fontId="12" fillId="0" borderId="0" xfId="0" applyFont="1" applyFill="1" applyBorder="1"/>
    <xf numFmtId="167" fontId="14" fillId="0" borderId="0" xfId="0" applyNumberFormat="1" applyFont="1"/>
    <xf numFmtId="167" fontId="14" fillId="0" borderId="0" xfId="1" applyNumberFormat="1" applyFont="1" applyFill="1" applyBorder="1" applyAlignment="1">
      <alignment vertical="top"/>
    </xf>
    <xf numFmtId="167" fontId="0" fillId="0" borderId="0" xfId="0" applyNumberFormat="1" applyFont="1" applyAlignment="1"/>
    <xf numFmtId="167" fontId="0" fillId="0" borderId="0" xfId="1" applyNumberFormat="1" applyFont="1" applyAlignment="1"/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21" fillId="0" borderId="4" xfId="0" applyFont="1" applyBorder="1" applyAlignment="1"/>
    <xf numFmtId="4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65" fontId="21" fillId="0" borderId="4" xfId="1" applyNumberFormat="1" applyFont="1" applyBorder="1" applyAlignment="1">
      <alignment vertical="top"/>
    </xf>
    <xf numFmtId="0" fontId="21" fillId="0" borderId="4" xfId="0" applyNumberFormat="1" applyFont="1" applyBorder="1"/>
    <xf numFmtId="165" fontId="21" fillId="0" borderId="4" xfId="1" applyNumberFormat="1" applyFont="1" applyBorder="1"/>
    <xf numFmtId="0" fontId="22" fillId="0" borderId="4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2" borderId="14" xfId="0" applyFont="1" applyFill="1" applyBorder="1" applyAlignment="1">
      <alignment horizontal="left" vertical="top"/>
    </xf>
    <xf numFmtId="167" fontId="10" fillId="2" borderId="13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167" fontId="0" fillId="4" borderId="4" xfId="1" applyNumberFormat="1" applyFont="1" applyFill="1" applyBorder="1" applyAlignment="1">
      <alignment vertical="top"/>
    </xf>
    <xf numFmtId="0" fontId="0" fillId="0" borderId="4" xfId="0" applyNumberFormat="1" applyBorder="1" applyAlignment="1">
      <alignment horizontal="center"/>
    </xf>
    <xf numFmtId="167" fontId="0" fillId="0" borderId="4" xfId="1" applyNumberFormat="1" applyFont="1" applyBorder="1" applyAlignment="1">
      <alignment vertical="top"/>
    </xf>
    <xf numFmtId="167" fontId="0" fillId="0" borderId="4" xfId="1" applyNumberFormat="1" applyFont="1" applyFill="1" applyBorder="1" applyAlignment="1">
      <alignment vertical="top"/>
    </xf>
    <xf numFmtId="0" fontId="5" fillId="6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167" fontId="0" fillId="2" borderId="4" xfId="1" applyNumberFormat="1" applyFont="1" applyFill="1" applyBorder="1" applyAlignment="1">
      <alignment vertical="top"/>
    </xf>
    <xf numFmtId="0" fontId="5" fillId="3" borderId="4" xfId="0" applyFont="1" applyFill="1" applyBorder="1" applyAlignment="1">
      <alignment horizontal="left" vertical="top"/>
    </xf>
    <xf numFmtId="0" fontId="23" fillId="0" borderId="0" xfId="0" applyFont="1" applyAlignment="1">
      <alignment horizontal="center"/>
    </xf>
    <xf numFmtId="167" fontId="0" fillId="4" borderId="4" xfId="1" applyNumberFormat="1" applyFont="1" applyFill="1" applyBorder="1" applyAlignment="1">
      <alignment horizontal="center" vertical="top"/>
    </xf>
    <xf numFmtId="167" fontId="0" fillId="0" borderId="5" xfId="1" applyNumberFormat="1" applyFont="1" applyBorder="1" applyAlignment="1">
      <alignment vertical="top"/>
    </xf>
    <xf numFmtId="0" fontId="0" fillId="0" borderId="5" xfId="0" applyBorder="1"/>
    <xf numFmtId="0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5" fillId="0" borderId="18" xfId="0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0" fillId="0" borderId="4" xfId="0" applyNumberFormat="1" applyFill="1" applyBorder="1" applyAlignment="1">
      <alignment horizontal="center"/>
    </xf>
    <xf numFmtId="167" fontId="0" fillId="0" borderId="18" xfId="1" applyNumberFormat="1" applyFont="1" applyFill="1" applyBorder="1" applyAlignment="1">
      <alignment vertical="top"/>
    </xf>
    <xf numFmtId="0" fontId="0" fillId="0" borderId="18" xfId="0" applyFill="1" applyBorder="1"/>
    <xf numFmtId="0" fontId="0" fillId="0" borderId="18" xfId="0" applyNumberFormat="1" applyFill="1" applyBorder="1" applyAlignment="1">
      <alignment horizontal="center"/>
    </xf>
    <xf numFmtId="167" fontId="0" fillId="0" borderId="4" xfId="1" applyNumberFormat="1" applyFont="1" applyFill="1" applyBorder="1" applyAlignment="1">
      <alignment horizontal="center" vertical="top"/>
    </xf>
    <xf numFmtId="165" fontId="0" fillId="0" borderId="0" xfId="1" applyNumberFormat="1" applyFont="1" applyAlignment="1">
      <alignment horizontal="center" wrapText="1"/>
    </xf>
    <xf numFmtId="167" fontId="0" fillId="8" borderId="4" xfId="1" applyNumberFormat="1" applyFont="1" applyFill="1" applyBorder="1" applyAlignment="1">
      <alignment vertical="top"/>
    </xf>
    <xf numFmtId="0" fontId="0" fillId="8" borderId="4" xfId="0" applyFill="1" applyBorder="1"/>
    <xf numFmtId="167" fontId="0" fillId="8" borderId="4" xfId="1" applyNumberFormat="1" applyFont="1" applyFill="1" applyBorder="1" applyAlignment="1">
      <alignment horizontal="center" vertical="top"/>
    </xf>
    <xf numFmtId="167" fontId="0" fillId="9" borderId="4" xfId="1" applyNumberFormat="1" applyFont="1" applyFill="1" applyBorder="1" applyAlignment="1">
      <alignment vertical="top"/>
    </xf>
    <xf numFmtId="0" fontId="0" fillId="0" borderId="13" xfId="0" applyBorder="1" applyAlignment="1"/>
    <xf numFmtId="167" fontId="0" fillId="0" borderId="1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37" fontId="14" fillId="0" borderId="0" xfId="1" applyNumberFormat="1" applyFont="1" applyFill="1" applyBorder="1" applyAlignment="1">
      <alignment horizontal="center" vertical="top"/>
    </xf>
    <xf numFmtId="166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165" fontId="1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vertical="top" wrapText="1"/>
    </xf>
    <xf numFmtId="165" fontId="15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167" fontId="15" fillId="0" borderId="9" xfId="0" applyNumberFormat="1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167" fontId="15" fillId="0" borderId="6" xfId="0" applyNumberFormat="1" applyFont="1" applyBorder="1" applyAlignment="1">
      <alignment horizontal="center"/>
    </xf>
    <xf numFmtId="167" fontId="15" fillId="0" borderId="10" xfId="0" applyNumberFormat="1" applyFont="1" applyBorder="1" applyAlignment="1">
      <alignment horizontal="center"/>
    </xf>
    <xf numFmtId="167" fontId="15" fillId="0" borderId="8" xfId="0" applyNumberFormat="1" applyFont="1" applyBorder="1" applyAlignment="1">
      <alignment horizontal="center"/>
    </xf>
    <xf numFmtId="167" fontId="15" fillId="0" borderId="16" xfId="0" applyNumberFormat="1" applyFont="1" applyBorder="1" applyAlignment="1">
      <alignment horizontal="center"/>
    </xf>
    <xf numFmtId="167" fontId="15" fillId="0" borderId="15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15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67" fontId="0" fillId="9" borderId="4" xfId="1" applyNumberFormat="1" applyFont="1" applyFill="1" applyBorder="1" applyAlignment="1">
      <alignment horizontal="center" vertical="top"/>
    </xf>
    <xf numFmtId="0" fontId="0" fillId="0" borderId="0" xfId="0" quotePrefix="1" applyAlignment="1">
      <alignment horizontal="left"/>
    </xf>
    <xf numFmtId="167" fontId="0" fillId="5" borderId="4" xfId="1" applyNumberFormat="1" applyFont="1" applyFill="1" applyBorder="1" applyAlignment="1">
      <alignment horizontal="center" vertical="top"/>
    </xf>
    <xf numFmtId="167" fontId="0" fillId="5" borderId="4" xfId="1" applyNumberFormat="1" applyFont="1" applyFill="1" applyBorder="1" applyAlignment="1">
      <alignment vertical="top"/>
    </xf>
    <xf numFmtId="0" fontId="0" fillId="5" borderId="4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0" fillId="5" borderId="0" xfId="0" applyFill="1"/>
    <xf numFmtId="0" fontId="14" fillId="0" borderId="0" xfId="0" applyFont="1" applyAlignment="1"/>
    <xf numFmtId="0" fontId="24" fillId="0" borderId="0" xfId="0" applyFont="1" applyAlignment="1">
      <alignment horizontal="center"/>
    </xf>
    <xf numFmtId="165" fontId="24" fillId="0" borderId="0" xfId="1" applyNumberFormat="1" applyFont="1"/>
    <xf numFmtId="0" fontId="24" fillId="0" borderId="0" xfId="0" applyFont="1"/>
    <xf numFmtId="165" fontId="24" fillId="0" borderId="0" xfId="1" applyNumberFormat="1" applyFont="1" applyAlignment="1">
      <alignment horizontal="center"/>
    </xf>
    <xf numFmtId="165" fontId="29" fillId="0" borderId="0" xfId="1" applyNumberFormat="1" applyFont="1"/>
    <xf numFmtId="0" fontId="0" fillId="0" borderId="0" xfId="0" applyAlignment="1">
      <alignment wrapText="1"/>
    </xf>
    <xf numFmtId="165" fontId="6" fillId="0" borderId="4" xfId="1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5" fontId="6" fillId="0" borderId="4" xfId="1" applyNumberFormat="1" applyFont="1" applyBorder="1" applyAlignment="1">
      <alignment vertical="top" wrapText="1"/>
    </xf>
    <xf numFmtId="0" fontId="6" fillId="0" borderId="0" xfId="0" applyFont="1" applyBorder="1"/>
    <xf numFmtId="0" fontId="2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37" fontId="24" fillId="0" borderId="0" xfId="1" applyNumberFormat="1" applyFont="1" applyAlignment="1" applyProtection="1">
      <alignment horizontal="right"/>
      <protection hidden="1"/>
    </xf>
    <xf numFmtId="165" fontId="24" fillId="0" borderId="0" xfId="1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37" fontId="3" fillId="0" borderId="0" xfId="1" quotePrefix="1" applyNumberFormat="1" applyFont="1" applyAlignment="1" applyProtection="1">
      <alignment horizontal="right"/>
      <protection hidden="1"/>
    </xf>
    <xf numFmtId="49" fontId="3" fillId="0" borderId="0" xfId="1" quotePrefix="1" applyNumberFormat="1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4" fillId="0" borderId="0" xfId="0" quotePrefix="1" applyFont="1" applyAlignment="1" applyProtection="1">
      <alignment horizontal="center"/>
      <protection hidden="1"/>
    </xf>
    <xf numFmtId="167" fontId="24" fillId="0" borderId="0" xfId="0" applyNumberFormat="1" applyFont="1" applyBorder="1" applyProtection="1">
      <protection hidden="1"/>
    </xf>
    <xf numFmtId="0" fontId="26" fillId="0" borderId="0" xfId="0" applyFont="1" applyProtection="1">
      <protection hidden="1"/>
    </xf>
    <xf numFmtId="167" fontId="24" fillId="0" borderId="1" xfId="0" applyNumberFormat="1" applyFont="1" applyBorder="1" applyProtection="1">
      <protection hidden="1"/>
    </xf>
    <xf numFmtId="165" fontId="3" fillId="0" borderId="1" xfId="1" applyNumberFormat="1" applyFont="1" applyBorder="1" applyProtection="1">
      <protection hidden="1"/>
    </xf>
    <xf numFmtId="165" fontId="24" fillId="0" borderId="1" xfId="1" applyNumberFormat="1" applyFont="1" applyBorder="1" applyProtection="1">
      <protection hidden="1"/>
    </xf>
    <xf numFmtId="0" fontId="27" fillId="0" borderId="0" xfId="0" applyFont="1" applyProtection="1">
      <protection hidden="1"/>
    </xf>
    <xf numFmtId="167" fontId="3" fillId="0" borderId="1" xfId="0" applyNumberFormat="1" applyFont="1" applyBorder="1" applyProtection="1">
      <protection hidden="1"/>
    </xf>
    <xf numFmtId="165" fontId="24" fillId="0" borderId="16" xfId="1" applyNumberFormat="1" applyFont="1" applyBorder="1" applyProtection="1">
      <protection hidden="1"/>
    </xf>
    <xf numFmtId="165" fontId="24" fillId="0" borderId="15" xfId="1" applyNumberFormat="1" applyFont="1" applyBorder="1" applyAlignment="1" applyProtection="1">
      <alignment horizontal="right"/>
      <protection hidden="1"/>
    </xf>
    <xf numFmtId="167" fontId="3" fillId="0" borderId="1" xfId="1" applyNumberFormat="1" applyFont="1" applyBorder="1" applyAlignment="1" applyProtection="1">
      <alignment horizontal="right"/>
      <protection hidden="1"/>
    </xf>
    <xf numFmtId="167" fontId="3" fillId="0" borderId="0" xfId="0" applyNumberFormat="1" applyFont="1" applyBorder="1" applyProtection="1">
      <protection hidden="1"/>
    </xf>
    <xf numFmtId="167" fontId="3" fillId="0" borderId="3" xfId="0" applyNumberFormat="1" applyFont="1" applyBorder="1" applyProtection="1">
      <protection hidden="1"/>
    </xf>
    <xf numFmtId="165" fontId="24" fillId="0" borderId="3" xfId="1" applyNumberFormat="1" applyFont="1" applyBorder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167" fontId="24" fillId="0" borderId="3" xfId="0" applyNumberFormat="1" applyFont="1" applyBorder="1" applyProtection="1">
      <protection hidden="1"/>
    </xf>
    <xf numFmtId="167" fontId="24" fillId="0" borderId="17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165" fontId="27" fillId="0" borderId="0" xfId="1" quotePrefix="1" applyNumberFormat="1" applyFont="1" applyAlignment="1" applyProtection="1">
      <alignment horizontal="center"/>
      <protection hidden="1"/>
    </xf>
    <xf numFmtId="165" fontId="31" fillId="7" borderId="0" xfId="1" quotePrefix="1" applyNumberFormat="1" applyFont="1" applyFill="1" applyAlignment="1" applyProtection="1">
      <alignment horizontal="center"/>
      <protection hidden="1"/>
    </xf>
    <xf numFmtId="0" fontId="27" fillId="0" borderId="0" xfId="0" applyFont="1" applyAlignment="1" applyProtection="1">
      <alignment horizontal="right"/>
      <protection hidden="1"/>
    </xf>
    <xf numFmtId="165" fontId="24" fillId="0" borderId="0" xfId="1" quotePrefix="1" applyNumberFormat="1" applyFont="1" applyAlignment="1" applyProtection="1">
      <alignment horizontal="center"/>
      <protection hidden="1"/>
    </xf>
    <xf numFmtId="165" fontId="29" fillId="7" borderId="0" xfId="1" quotePrefix="1" applyNumberFormat="1" applyFont="1" applyFill="1" applyAlignment="1" applyProtection="1">
      <alignment horizontal="center"/>
      <protection hidden="1"/>
    </xf>
    <xf numFmtId="165" fontId="29" fillId="7" borderId="0" xfId="1" applyNumberFormat="1" applyFont="1" applyFill="1" applyProtection="1">
      <protection hidden="1"/>
    </xf>
    <xf numFmtId="0" fontId="24" fillId="0" borderId="0" xfId="0" quotePrefix="1" applyFont="1" applyProtection="1">
      <protection hidden="1"/>
    </xf>
    <xf numFmtId="167" fontId="29" fillId="7" borderId="0" xfId="0" applyNumberFormat="1" applyFont="1" applyFill="1" applyBorder="1" applyProtection="1">
      <protection hidden="1"/>
    </xf>
    <xf numFmtId="167" fontId="29" fillId="7" borderId="1" xfId="0" applyNumberFormat="1" applyFont="1" applyFill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167" fontId="30" fillId="7" borderId="2" xfId="0" applyNumberFormat="1" applyFont="1" applyFill="1" applyBorder="1" applyProtection="1">
      <protection hidden="1"/>
    </xf>
    <xf numFmtId="165" fontId="24" fillId="0" borderId="0" xfId="0" applyNumberFormat="1" applyFont="1" applyProtection="1">
      <protection hidden="1"/>
    </xf>
    <xf numFmtId="37" fontId="24" fillId="0" borderId="0" xfId="1" applyNumberFormat="1" applyFont="1" applyBorder="1" applyAlignment="1" applyProtection="1">
      <alignment horizontal="right"/>
      <protection hidden="1"/>
    </xf>
    <xf numFmtId="165" fontId="24" fillId="0" borderId="0" xfId="1" applyNumberFormat="1" applyFont="1" applyBorder="1" applyProtection="1">
      <protection hidden="1"/>
    </xf>
    <xf numFmtId="165" fontId="24" fillId="0" borderId="0" xfId="1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165" fontId="3" fillId="0" borderId="0" xfId="1" applyNumberFormat="1" applyFont="1" applyAlignment="1" applyProtection="1">
      <alignment horizontal="center" vertical="top" wrapText="1"/>
      <protection hidden="1"/>
    </xf>
    <xf numFmtId="165" fontId="24" fillId="0" borderId="2" xfId="1" applyNumberFormat="1" applyFont="1" applyBorder="1" applyAlignment="1" applyProtection="1">
      <alignment horizontal="center"/>
      <protection hidden="1"/>
    </xf>
    <xf numFmtId="165" fontId="24" fillId="0" borderId="1" xfId="1" applyNumberFormat="1" applyFont="1" applyBorder="1" applyAlignment="1" applyProtection="1">
      <alignment horizontal="center"/>
      <protection hidden="1"/>
    </xf>
    <xf numFmtId="165" fontId="3" fillId="0" borderId="0" xfId="1" applyNumberFormat="1" applyFont="1" applyBorder="1" applyAlignment="1" applyProtection="1">
      <alignment horizontal="center"/>
      <protection hidden="1"/>
    </xf>
    <xf numFmtId="165" fontId="3" fillId="0" borderId="3" xfId="1" applyNumberFormat="1" applyFont="1" applyBorder="1" applyAlignment="1" applyProtection="1">
      <alignment horizontal="center"/>
      <protection hidden="1"/>
    </xf>
    <xf numFmtId="165" fontId="3" fillId="0" borderId="2" xfId="1" applyNumberFormat="1" applyFont="1" applyBorder="1" applyAlignment="1" applyProtection="1">
      <alignment horizontal="center"/>
      <protection hidden="1"/>
    </xf>
    <xf numFmtId="165" fontId="24" fillId="0" borderId="3" xfId="1" applyNumberFormat="1" applyFont="1" applyBorder="1" applyAlignment="1" applyProtection="1">
      <alignment horizontal="center"/>
      <protection hidden="1"/>
    </xf>
    <xf numFmtId="165" fontId="24" fillId="0" borderId="0" xfId="1" applyNumberFormat="1" applyFont="1" applyBorder="1" applyAlignment="1" applyProtection="1">
      <alignment horizontal="center"/>
      <protection hidden="1"/>
    </xf>
    <xf numFmtId="165" fontId="3" fillId="0" borderId="3" xfId="1" applyNumberFormat="1" applyFont="1" applyBorder="1" applyProtection="1">
      <protection hidden="1"/>
    </xf>
    <xf numFmtId="165" fontId="3" fillId="0" borderId="2" xfId="1" applyNumberFormat="1" applyFont="1" applyBorder="1" applyProtection="1">
      <protection hidden="1"/>
    </xf>
    <xf numFmtId="0" fontId="24" fillId="0" borderId="0" xfId="0" applyFont="1" applyAlignment="1" applyProtection="1">
      <alignment horizontal="right"/>
      <protection hidden="1"/>
    </xf>
    <xf numFmtId="0" fontId="24" fillId="0" borderId="7" xfId="0" applyFont="1" applyBorder="1" applyAlignment="1" applyProtection="1">
      <alignment vertical="center" wrapText="1"/>
      <protection hidden="1"/>
    </xf>
    <xf numFmtId="165" fontId="24" fillId="0" borderId="7" xfId="1" applyNumberFormat="1" applyFont="1" applyBorder="1" applyAlignment="1" applyProtection="1">
      <alignment horizontal="right" vertical="center" wrapText="1"/>
      <protection hidden="1"/>
    </xf>
    <xf numFmtId="165" fontId="24" fillId="0" borderId="6" xfId="1" applyNumberFormat="1" applyFont="1" applyBorder="1" applyAlignment="1" applyProtection="1">
      <alignment horizontal="right" vertical="center" wrapText="1"/>
      <protection hidden="1"/>
    </xf>
    <xf numFmtId="165" fontId="24" fillId="0" borderId="4" xfId="1" applyNumberFormat="1" applyFont="1" applyBorder="1" applyAlignment="1" applyProtection="1">
      <alignment horizontal="right" vertical="center" wrapText="1"/>
      <protection hidden="1"/>
    </xf>
    <xf numFmtId="167" fontId="24" fillId="0" borderId="12" xfId="0" applyNumberFormat="1" applyFont="1" applyBorder="1" applyProtection="1">
      <protection hidden="1"/>
    </xf>
    <xf numFmtId="167" fontId="24" fillId="0" borderId="11" xfId="0" applyNumberFormat="1" applyFont="1" applyBorder="1" applyProtection="1">
      <protection hidden="1"/>
    </xf>
    <xf numFmtId="167" fontId="24" fillId="0" borderId="5" xfId="0" applyNumberFormat="1" applyFont="1" applyBorder="1" applyProtection="1">
      <protection hidden="1"/>
    </xf>
    <xf numFmtId="167" fontId="24" fillId="0" borderId="15" xfId="0" applyNumberFormat="1" applyFont="1" applyBorder="1" applyProtection="1">
      <protection hidden="1"/>
    </xf>
    <xf numFmtId="167" fontId="24" fillId="0" borderId="13" xfId="0" applyNumberFormat="1" applyFont="1" applyBorder="1" applyProtection="1">
      <protection hidden="1"/>
    </xf>
    <xf numFmtId="167" fontId="24" fillId="0" borderId="14" xfId="0" applyNumberFormat="1" applyFont="1" applyBorder="1" applyProtection="1">
      <protection hidden="1"/>
    </xf>
    <xf numFmtId="167" fontId="24" fillId="0" borderId="9" xfId="0" applyNumberFormat="1" applyFont="1" applyBorder="1" applyProtection="1">
      <protection hidden="1"/>
    </xf>
    <xf numFmtId="0" fontId="24" fillId="0" borderId="7" xfId="0" applyFont="1" applyBorder="1" applyProtection="1">
      <protection hidden="1"/>
    </xf>
    <xf numFmtId="167" fontId="24" fillId="0" borderId="7" xfId="0" applyNumberFormat="1" applyFont="1" applyBorder="1" applyProtection="1">
      <protection hidden="1"/>
    </xf>
    <xf numFmtId="167" fontId="24" fillId="0" borderId="6" xfId="0" applyNumberFormat="1" applyFont="1" applyBorder="1" applyProtection="1">
      <protection hidden="1"/>
    </xf>
    <xf numFmtId="167" fontId="24" fillId="0" borderId="4" xfId="0" applyNumberFormat="1" applyFont="1" applyBorder="1" applyProtection="1">
      <protection hidden="1"/>
    </xf>
    <xf numFmtId="167" fontId="24" fillId="0" borderId="0" xfId="1" applyNumberFormat="1" applyFont="1" applyAlignment="1" applyProtection="1">
      <alignment horizontal="right"/>
      <protection hidden="1"/>
    </xf>
    <xf numFmtId="0" fontId="24" fillId="10" borderId="7" xfId="0" applyFont="1" applyFill="1" applyBorder="1" applyProtection="1">
      <protection hidden="1"/>
    </xf>
    <xf numFmtId="167" fontId="24" fillId="10" borderId="7" xfId="0" applyNumberFormat="1" applyFont="1" applyFill="1" applyBorder="1" applyProtection="1">
      <protection hidden="1"/>
    </xf>
    <xf numFmtId="167" fontId="24" fillId="10" borderId="6" xfId="0" applyNumberFormat="1" applyFont="1" applyFill="1" applyBorder="1" applyProtection="1">
      <protection hidden="1"/>
    </xf>
    <xf numFmtId="167" fontId="24" fillId="10" borderId="1" xfId="0" applyNumberFormat="1" applyFont="1" applyFill="1" applyBorder="1" applyProtection="1">
      <protection hidden="1"/>
    </xf>
    <xf numFmtId="167" fontId="24" fillId="10" borderId="4" xfId="0" applyNumberFormat="1" applyFont="1" applyFill="1" applyBorder="1" applyProtection="1">
      <protection hidden="1"/>
    </xf>
    <xf numFmtId="0" fontId="24" fillId="0" borderId="7" xfId="0" applyFont="1" applyFill="1" applyBorder="1" applyProtection="1">
      <protection hidden="1"/>
    </xf>
    <xf numFmtId="167" fontId="24" fillId="0" borderId="10" xfId="0" applyNumberFormat="1" applyFont="1" applyBorder="1" applyProtection="1">
      <protection hidden="1"/>
    </xf>
    <xf numFmtId="167" fontId="24" fillId="0" borderId="8" xfId="0" applyNumberFormat="1" applyFont="1" applyBorder="1" applyProtection="1">
      <protection hidden="1"/>
    </xf>
    <xf numFmtId="167" fontId="24" fillId="0" borderId="16" xfId="0" applyNumberFormat="1" applyFont="1" applyBorder="1" applyProtection="1">
      <protection hidden="1"/>
    </xf>
    <xf numFmtId="37" fontId="24" fillId="0" borderId="0" xfId="0" applyNumberFormat="1" applyFont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37" fontId="24" fillId="0" borderId="4" xfId="1" applyNumberFormat="1" applyFont="1" applyBorder="1" applyAlignment="1" applyProtection="1">
      <alignment horizontal="right"/>
      <protection hidden="1"/>
    </xf>
    <xf numFmtId="0" fontId="24" fillId="0" borderId="13" xfId="0" applyFont="1" applyBorder="1" applyProtection="1">
      <protection hidden="1"/>
    </xf>
    <xf numFmtId="167" fontId="24" fillId="0" borderId="18" xfId="0" applyNumberFormat="1" applyFont="1" applyBorder="1" applyProtection="1">
      <protection hidden="1"/>
    </xf>
    <xf numFmtId="0" fontId="24" fillId="0" borderId="10" xfId="0" applyFont="1" applyBorder="1" applyProtection="1">
      <protection hidden="1"/>
    </xf>
    <xf numFmtId="37" fontId="0" fillId="0" borderId="0" xfId="0" applyNumberFormat="1" applyAlignment="1" applyProtection="1">
      <alignment horizontal="right"/>
      <protection hidden="1"/>
    </xf>
    <xf numFmtId="165" fontId="24" fillId="0" borderId="0" xfId="1" applyNumberFormat="1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37" fontId="11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37" fontId="14" fillId="0" borderId="0" xfId="1" applyNumberFormat="1" applyFont="1" applyFill="1" applyBorder="1" applyAlignment="1" applyProtection="1">
      <alignment vertical="top"/>
      <protection locked="0"/>
    </xf>
    <xf numFmtId="37" fontId="14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7" fontId="14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protection locked="0"/>
    </xf>
    <xf numFmtId="37" fontId="14" fillId="0" borderId="0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37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4" fillId="11" borderId="19" xfId="0" applyFont="1" applyFill="1" applyBorder="1" applyAlignment="1" applyProtection="1">
      <alignment horizontal="right"/>
      <protection hidden="1"/>
    </xf>
    <xf numFmtId="37" fontId="14" fillId="11" borderId="20" xfId="1" applyNumberFormat="1" applyFont="1" applyFill="1" applyBorder="1" applyAlignment="1" applyProtection="1">
      <protection hidden="1"/>
    </xf>
    <xf numFmtId="0" fontId="12" fillId="0" borderId="0" xfId="0" applyFont="1" applyFill="1" applyBorder="1" applyProtection="1">
      <protection locked="0"/>
    </xf>
    <xf numFmtId="167" fontId="14" fillId="0" borderId="0" xfId="0" applyNumberFormat="1" applyFont="1" applyProtection="1">
      <protection locked="0"/>
    </xf>
    <xf numFmtId="167" fontId="14" fillId="0" borderId="0" xfId="1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37" fontId="11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/>
      <protection hidden="1"/>
    </xf>
    <xf numFmtId="165" fontId="3" fillId="0" borderId="0" xfId="1" applyNumberFormat="1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58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5" formatCode="#,##0_);\(#,##0\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5" formatCode="#,##0_);\(#,##0\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_ ;\(#,##0\);_-* &quot;-&quot;??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_ ;\(#,##0\);_-* &quot;-&quot;??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OBTB" displayName="OBTB" ref="A1:L1308" totalsRowShown="0" headerRowDxfId="57" tableBorderDxfId="56">
  <tableColumns count="12">
    <tableColumn id="1" name="EconCode" dataDxfId="55"/>
    <tableColumn id="2" name="DESCRIPTION/ECONOMIC NAME" dataDxfId="54"/>
    <tableColumn id="3" name="Amount" dataDxfId="53" dataCellStyle="Comma">
      <calculatedColumnFormula>SUMIF(OBData[EconCode],OBTB[[#This Row],[EconCode]],OBData[Amount])</calculatedColumnFormula>
    </tableColumn>
    <tableColumn id="4" name="LEFT6" dataDxfId="52">
      <calculatedColumnFormula>LEFT(OBTB[[#This Row],[EconCode]],6)</calculatedColumnFormula>
    </tableColumn>
    <tableColumn id="5" name="LEFT4" dataDxfId="51">
      <calculatedColumnFormula>LEFT(OBTB[[#This Row],[EconCode]],4)</calculatedColumnFormula>
    </tableColumn>
    <tableColumn id="6" name="LEFT2" dataDxfId="50">
      <calculatedColumnFormula>LEFT(OBTB[[#This Row],[EconCode]],2)</calculatedColumnFormula>
    </tableColumn>
    <tableColumn id="7" name="CFtag" dataDxfId="49"/>
    <tableColumn id="8" name="BStag" dataDxfId="48"/>
    <tableColumn id="9" name="CRFtag" dataDxfId="47"/>
    <tableColumn id="12" name="CDFtag" dataDxfId="46"/>
    <tableColumn id="10" name="Ltag" dataDxfId="45"/>
    <tableColumn id="11" name="SFtag" dataDxfId="44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3" name="DetailTB" displayName="DetailTB" ref="A1:L1308" totalsRowShown="0" headerRowDxfId="43" tableBorderDxfId="42">
  <tableColumns count="12">
    <tableColumn id="1" name="EconCode" dataDxfId="41"/>
    <tableColumn id="2" name="DESCRIPTION/ECONOMIC NAME" dataDxfId="40"/>
    <tableColumn id="3" name="Amount" dataDxfId="39" dataCellStyle="Comma">
      <calculatedColumnFormula>SUMIF(Data[EconCode],DetailTB[[#This Row],[EconCode]],Data[Amount])</calculatedColumnFormula>
    </tableColumn>
    <tableColumn id="4" name="LEFT6" dataDxfId="38">
      <calculatedColumnFormula>LEFT(DetailTB[[#This Row],[EconCode]],6)</calculatedColumnFormula>
    </tableColumn>
    <tableColumn id="5" name="LEFT4" dataDxfId="37">
      <calculatedColumnFormula>LEFT(DetailTB[[#This Row],[EconCode]],4)</calculatedColumnFormula>
    </tableColumn>
    <tableColumn id="6" name="LEFT2" dataDxfId="36">
      <calculatedColumnFormula>LEFT(DetailTB[[#This Row],[EconCode]],2)</calculatedColumnFormula>
    </tableColumn>
    <tableColumn id="7" name="CFtag" dataDxfId="35"/>
    <tableColumn id="8" name="BStag" dataDxfId="34"/>
    <tableColumn id="9" name="CRFtag" dataDxfId="33"/>
    <tableColumn id="12" name="CDFtag" dataDxfId="32"/>
    <tableColumn id="10" name="Ltag" dataDxfId="31"/>
    <tableColumn id="11" name="SFtag" dataDxfId="30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4" name="CapExData" displayName="CapExData" ref="A1:O1500" totalsRowShown="0" headerRowDxfId="29">
  <tableColumns count="15">
    <tableColumn id="1" name="Project Title"/>
    <tableColumn id="2" name="ADMINISTRATIVE SEGMENT"/>
    <tableColumn id="3" name="ECONOMIC SEGMENT"/>
    <tableColumn id="4" name="FUNCTION SEGMENT"/>
    <tableColumn id="5" name="PROGRAMME SEGMENT"/>
    <tableColumn id="6" name="FUND SEGMENT"/>
    <tableColumn id="7" name="GEO CODE SEGMENT"/>
    <tableColumn id="8" name="Budget 2014 Nm"/>
    <tableColumn id="9" name="Actual 2014 Nm"/>
    <tableColumn id="10" name="Loan/Grant"/>
    <tableColumn id="11" name="Loan Amount"/>
    <tableColumn id="12" name="Grant Amount"/>
    <tableColumn id="13" name="Institution"/>
    <tableColumn id="14" name="Govt  Actual Amount"/>
    <tableColumn id="20" name="Se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OBData" displayName="OBData" ref="A1:D100" totalsRowShown="0" dataDxfId="27">
  <tableColumns count="4">
    <tableColumn id="1" name="EconCode" dataDxfId="26"/>
    <tableColumn id="2" name="DESCRIPTION/ECONOMIC NAME" dataDxfId="25"/>
    <tableColumn id="3" name="Amount" dataDxfId="24"/>
    <tableColumn id="4" name="Totals" dataDxfId="2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" name="Data" displayName="Data" ref="A1:D3600" totalsRowShown="0" headerRowDxfId="22" dataDxfId="21">
  <tableColumns count="4">
    <tableColumn id="1" name="EconCode" dataDxfId="20"/>
    <tableColumn id="2" name="DESCRIPTION/ECONOMIC NAME" dataDxfId="19"/>
    <tableColumn id="3" name="Amount" dataDxfId="18"/>
    <tableColumn id="4" name="Totals" dataDxfId="1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CapEx6" displayName="CapEx6" ref="A1:N404" totalsRowShown="0" headerRowDxfId="16" dataDxfId="15" tableBorderDxfId="14">
  <tableColumns count="14">
    <tableColumn id="1" name="Project Title" dataDxfId="13"/>
    <tableColumn id="2" name="ADMINISTRATIVE CODE" dataDxfId="12"/>
    <tableColumn id="3" name="ECONOMIC CODE" dataDxfId="11"/>
    <tableColumn id="4" name="FUNCTION SEGMENT" dataDxfId="10"/>
    <tableColumn id="5" name="PROGRAMME SEGMENT" dataDxfId="9"/>
    <tableColumn id="6" name="FUND SEGMENT" dataDxfId="8"/>
    <tableColumn id="7" name="GEO CODE SEGMENT" dataDxfId="7"/>
    <tableColumn id="13" name="Budget 2014 Nm" dataDxfId="6" dataCellStyle="Comma"/>
    <tableColumn id="12" name="Actual 2014 Nm" dataDxfId="5" dataCellStyle="Comma"/>
    <tableColumn id="18" name="Loan/ Grant" dataDxfId="4"/>
    <tableColumn id="19" name="Loan Amount" dataDxfId="3"/>
    <tableColumn id="22" name="Grant Amount" dataDxfId="2"/>
    <tableColumn id="20" name="Institution" dataDxfId="1"/>
    <tableColumn id="21" name="Govt  Actual Amount less grants" dataDxfId="0" dataCellStyle="Comma">
      <calculatedColumnFormula>CapEx6[[#This Row],[Actual 2014 Nm]]-CapEx6[[#This Row],[Grant Amount]]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4"/>
  <sheetViews>
    <sheetView workbookViewId="0">
      <selection activeCell="B96" sqref="B96"/>
    </sheetView>
  </sheetViews>
  <sheetFormatPr defaultRowHeight="15" x14ac:dyDescent="0.25"/>
  <cols>
    <col min="1" max="1" width="14.28515625" customWidth="1"/>
    <col min="2" max="2" width="63.28515625" customWidth="1"/>
    <col min="4" max="4" width="13" customWidth="1"/>
    <col min="5" max="5" width="12.7109375" customWidth="1"/>
    <col min="6" max="6" width="13" customWidth="1"/>
    <col min="7" max="8" width="0" hidden="1" customWidth="1"/>
  </cols>
  <sheetData>
    <row r="1" spans="1:9" ht="15.75" x14ac:dyDescent="0.25">
      <c r="A1" s="147"/>
      <c r="B1" s="148" t="s">
        <v>58</v>
      </c>
      <c r="C1" s="149"/>
      <c r="D1" s="150"/>
      <c r="E1" s="151"/>
      <c r="F1" s="139"/>
      <c r="G1" s="60"/>
      <c r="H1" s="108"/>
      <c r="I1" s="15"/>
    </row>
    <row r="2" spans="1:9" ht="15.75" x14ac:dyDescent="0.25">
      <c r="A2" s="147"/>
      <c r="B2" s="148" t="s">
        <v>62</v>
      </c>
      <c r="C2" s="149"/>
      <c r="D2" s="150"/>
      <c r="E2" s="151"/>
      <c r="F2" s="139"/>
      <c r="G2" s="60"/>
      <c r="H2" s="108"/>
      <c r="I2" s="15"/>
    </row>
    <row r="3" spans="1:9" ht="15.75" x14ac:dyDescent="0.25">
      <c r="A3" s="147"/>
      <c r="B3" s="148" t="s">
        <v>1632</v>
      </c>
      <c r="C3" s="149"/>
      <c r="D3" s="150"/>
      <c r="E3" s="151"/>
      <c r="F3" s="139"/>
      <c r="G3" s="60"/>
      <c r="H3" s="108"/>
      <c r="I3" s="15"/>
    </row>
    <row r="4" spans="1:9" ht="30" x14ac:dyDescent="0.25">
      <c r="A4" s="152" t="s">
        <v>61</v>
      </c>
      <c r="B4" s="148"/>
      <c r="C4" s="152" t="s">
        <v>59</v>
      </c>
      <c r="D4" s="271" t="s">
        <v>60</v>
      </c>
      <c r="E4" s="271"/>
      <c r="F4" s="139"/>
      <c r="G4" s="60" t="s">
        <v>1498</v>
      </c>
      <c r="H4" s="109" t="s">
        <v>1536</v>
      </c>
      <c r="I4" s="15"/>
    </row>
    <row r="5" spans="1:9" ht="15.75" x14ac:dyDescent="0.25">
      <c r="A5" s="152" t="s">
        <v>1633</v>
      </c>
      <c r="B5" s="148"/>
      <c r="C5" s="152"/>
      <c r="D5" s="153" t="s">
        <v>1634</v>
      </c>
      <c r="E5" s="154" t="s">
        <v>64</v>
      </c>
      <c r="F5" s="139"/>
      <c r="G5" s="60"/>
      <c r="H5" s="108"/>
      <c r="I5" s="15"/>
    </row>
    <row r="6" spans="1:9" ht="15.75" x14ac:dyDescent="0.25">
      <c r="A6" s="147"/>
      <c r="B6" s="155" t="s">
        <v>0</v>
      </c>
      <c r="C6" s="149"/>
      <c r="D6" s="150"/>
      <c r="E6" s="151"/>
      <c r="F6" s="139"/>
      <c r="G6" s="60"/>
      <c r="H6" s="108"/>
      <c r="I6" s="15"/>
    </row>
    <row r="7" spans="1:9" ht="15.75" x14ac:dyDescent="0.25">
      <c r="A7" s="147"/>
      <c r="B7" s="148" t="s">
        <v>63</v>
      </c>
      <c r="C7" s="149"/>
      <c r="D7" s="150"/>
      <c r="E7" s="151"/>
      <c r="F7" s="139"/>
      <c r="G7" s="60"/>
      <c r="H7" s="108"/>
      <c r="I7" s="15"/>
    </row>
    <row r="8" spans="1:9" ht="15.75" x14ac:dyDescent="0.25">
      <c r="A8" s="147"/>
      <c r="B8" s="147" t="s">
        <v>1</v>
      </c>
      <c r="C8" s="156" t="s">
        <v>65</v>
      </c>
      <c r="D8" s="157">
        <f>-SUMIF(DetailTB[CFtag],G8,DetailTB[Amount])</f>
        <v>60569</v>
      </c>
      <c r="E8" s="151"/>
      <c r="F8" s="139"/>
      <c r="G8" s="60" t="s">
        <v>1459</v>
      </c>
      <c r="H8" s="108"/>
      <c r="I8" s="15"/>
    </row>
    <row r="9" spans="1:9" ht="15.75" x14ac:dyDescent="0.25">
      <c r="A9" s="147"/>
      <c r="B9" s="147" t="s">
        <v>2</v>
      </c>
      <c r="C9" s="156" t="s">
        <v>65</v>
      </c>
      <c r="D9" s="157">
        <f>-SUMIF(DetailTB[CFtag],G9,DetailTB[Amount])</f>
        <v>9817</v>
      </c>
      <c r="E9" s="151"/>
      <c r="F9" s="139"/>
      <c r="G9" s="60" t="s">
        <v>1460</v>
      </c>
      <c r="H9" s="108"/>
      <c r="I9" s="15"/>
    </row>
    <row r="10" spans="1:9" ht="15.75" x14ac:dyDescent="0.25">
      <c r="A10" s="147"/>
      <c r="B10" s="158" t="s">
        <v>3</v>
      </c>
      <c r="C10" s="149"/>
      <c r="D10" s="159">
        <f>SUM(D8:D9)</f>
        <v>70386</v>
      </c>
      <c r="E10" s="160">
        <f>SUM(E8:E9)</f>
        <v>0</v>
      </c>
      <c r="F10" s="139"/>
      <c r="G10" s="60"/>
      <c r="H10" s="108" t="s">
        <v>1532</v>
      </c>
      <c r="I10" s="15"/>
    </row>
    <row r="11" spans="1:9" ht="15.75" x14ac:dyDescent="0.25">
      <c r="A11" s="147"/>
      <c r="B11" s="147"/>
      <c r="C11" s="149"/>
      <c r="D11" s="150"/>
      <c r="E11" s="151"/>
      <c r="F11" s="139"/>
      <c r="G11" s="60"/>
      <c r="H11" s="108"/>
      <c r="I11" s="15"/>
    </row>
    <row r="12" spans="1:9" ht="15.75" x14ac:dyDescent="0.25">
      <c r="A12" s="147"/>
      <c r="B12" s="147" t="s">
        <v>4</v>
      </c>
      <c r="C12" s="156" t="s">
        <v>66</v>
      </c>
      <c r="D12" s="157">
        <f>-SUMIF(DetailTB[CFtag],G12,DetailTB[Amount])</f>
        <v>9889</v>
      </c>
      <c r="E12" s="151"/>
      <c r="F12" s="139"/>
      <c r="G12" s="60" t="s">
        <v>1461</v>
      </c>
      <c r="H12" s="108"/>
      <c r="I12" s="15"/>
    </row>
    <row r="13" spans="1:9" ht="15.75" x14ac:dyDescent="0.25">
      <c r="A13" s="147"/>
      <c r="B13" s="147" t="s">
        <v>5</v>
      </c>
      <c r="C13" s="156" t="s">
        <v>66</v>
      </c>
      <c r="D13" s="157">
        <f>-SUMIF(DetailTB[CFtag],G13,DetailTB[Amount])</f>
        <v>32</v>
      </c>
      <c r="E13" s="151"/>
      <c r="F13" s="139"/>
      <c r="G13" s="60" t="s">
        <v>1462</v>
      </c>
      <c r="H13" s="108"/>
      <c r="I13" s="15"/>
    </row>
    <row r="14" spans="1:9" ht="15.75" x14ac:dyDescent="0.25">
      <c r="A14" s="147"/>
      <c r="B14" s="147" t="s">
        <v>6</v>
      </c>
      <c r="C14" s="156" t="s">
        <v>66</v>
      </c>
      <c r="D14" s="157">
        <f>-SUMIF(DetailTB[CFtag],G14,DetailTB[Amount])</f>
        <v>0</v>
      </c>
      <c r="E14" s="151"/>
      <c r="F14" s="139"/>
      <c r="G14" s="60" t="s">
        <v>1463</v>
      </c>
      <c r="H14" s="108"/>
      <c r="I14" s="15"/>
    </row>
    <row r="15" spans="1:9" ht="15.75" x14ac:dyDescent="0.25">
      <c r="A15" s="147"/>
      <c r="B15" s="147" t="s">
        <v>7</v>
      </c>
      <c r="C15" s="156" t="s">
        <v>66</v>
      </c>
      <c r="D15" s="157">
        <f>-SUMIF(DetailTB[CFtag],G15,DetailTB[Amount])</f>
        <v>0</v>
      </c>
      <c r="E15" s="151"/>
      <c r="F15" s="139"/>
      <c r="G15" s="60" t="s">
        <v>1464</v>
      </c>
      <c r="H15" s="108"/>
      <c r="I15" s="15"/>
    </row>
    <row r="16" spans="1:9" ht="15.75" x14ac:dyDescent="0.25">
      <c r="A16" s="147"/>
      <c r="B16" s="147" t="s">
        <v>8</v>
      </c>
      <c r="C16" s="156" t="s">
        <v>66</v>
      </c>
      <c r="D16" s="157">
        <f>-SUMIF(DetailTB[CFtag],G16,DetailTB[Amount])</f>
        <v>2821</v>
      </c>
      <c r="E16" s="151"/>
      <c r="F16" s="139"/>
      <c r="G16" s="60" t="s">
        <v>1465</v>
      </c>
      <c r="H16" s="108"/>
      <c r="I16" s="15"/>
    </row>
    <row r="17" spans="1:9" ht="15.75" x14ac:dyDescent="0.25">
      <c r="A17" s="147"/>
      <c r="B17" s="147" t="s">
        <v>9</v>
      </c>
      <c r="C17" s="156" t="s">
        <v>66</v>
      </c>
      <c r="D17" s="157">
        <f>-SUMIF(DetailTB[CFtag],G17,DetailTB[Amount])</f>
        <v>975</v>
      </c>
      <c r="E17" s="151"/>
      <c r="F17" s="139"/>
      <c r="G17" s="60" t="s">
        <v>1466</v>
      </c>
      <c r="H17" s="108"/>
      <c r="I17" s="15"/>
    </row>
    <row r="18" spans="1:9" ht="15.75" x14ac:dyDescent="0.25">
      <c r="A18" s="147"/>
      <c r="B18" s="147" t="s">
        <v>10</v>
      </c>
      <c r="C18" s="156" t="s">
        <v>66</v>
      </c>
      <c r="D18" s="157">
        <f>-SUMIF(DetailTB[CFtag],G18,DetailTB[Amount])</f>
        <v>299</v>
      </c>
      <c r="E18" s="151"/>
      <c r="F18" s="139"/>
      <c r="G18" s="60" t="s">
        <v>1467</v>
      </c>
      <c r="H18" s="108"/>
      <c r="I18" s="15"/>
    </row>
    <row r="19" spans="1:9" ht="15.75" x14ac:dyDescent="0.25">
      <c r="A19" s="147"/>
      <c r="B19" s="147" t="s">
        <v>11</v>
      </c>
      <c r="C19" s="156" t="s">
        <v>66</v>
      </c>
      <c r="D19" s="157">
        <f>-SUMIF(DetailTB[CFtag],G19,DetailTB[Amount])</f>
        <v>0</v>
      </c>
      <c r="E19" s="151"/>
      <c r="F19" s="139"/>
      <c r="G19" s="60" t="s">
        <v>1468</v>
      </c>
      <c r="H19" s="108"/>
      <c r="I19" s="15"/>
    </row>
    <row r="20" spans="1:9" ht="15.75" x14ac:dyDescent="0.25">
      <c r="A20" s="147"/>
      <c r="B20" s="147" t="s">
        <v>68</v>
      </c>
      <c r="C20" s="156" t="s">
        <v>66</v>
      </c>
      <c r="D20" s="157">
        <f>-SUMIF(DetailTB[CFtag],G20,DetailTB[Amount])</f>
        <v>330</v>
      </c>
      <c r="E20" s="151"/>
      <c r="F20" s="139"/>
      <c r="G20" s="60" t="s">
        <v>1469</v>
      </c>
      <c r="H20" s="108"/>
      <c r="I20" s="15"/>
    </row>
    <row r="21" spans="1:9" ht="15.75" x14ac:dyDescent="0.25">
      <c r="A21" s="147"/>
      <c r="B21" s="147" t="s">
        <v>69</v>
      </c>
      <c r="C21" s="156" t="s">
        <v>66</v>
      </c>
      <c r="D21" s="157">
        <f>-SUMIF(DetailTB[CFtag],G21,DetailTB[Amount])</f>
        <v>102</v>
      </c>
      <c r="E21" s="151"/>
      <c r="F21" s="139"/>
      <c r="G21" s="60" t="s">
        <v>1470</v>
      </c>
      <c r="H21" s="108"/>
      <c r="I21" s="15"/>
    </row>
    <row r="22" spans="1:9" ht="15.75" x14ac:dyDescent="0.25">
      <c r="A22" s="147"/>
      <c r="B22" s="147" t="s">
        <v>12</v>
      </c>
      <c r="C22" s="156" t="s">
        <v>66</v>
      </c>
      <c r="D22" s="157">
        <f>-SUMIF(DetailTB[CFtag],G22,DetailTB[Amount])</f>
        <v>0</v>
      </c>
      <c r="E22" s="151"/>
      <c r="F22" s="139"/>
      <c r="G22" s="60" t="s">
        <v>1471</v>
      </c>
      <c r="H22" s="108"/>
      <c r="I22" s="15"/>
    </row>
    <row r="23" spans="1:9" ht="15.75" x14ac:dyDescent="0.25">
      <c r="A23" s="147"/>
      <c r="B23" s="147" t="s">
        <v>15</v>
      </c>
      <c r="C23" s="156" t="s">
        <v>66</v>
      </c>
      <c r="D23" s="157">
        <f>-SUMIF(DetailTB[CFtag],G23,DetailTB[Amount])</f>
        <v>178</v>
      </c>
      <c r="E23" s="151"/>
      <c r="F23" s="139"/>
      <c r="G23" s="60" t="s">
        <v>1472</v>
      </c>
      <c r="H23" s="108"/>
      <c r="I23" s="15"/>
    </row>
    <row r="24" spans="1:9" ht="15.75" x14ac:dyDescent="0.25">
      <c r="A24" s="147"/>
      <c r="B24" s="158" t="s">
        <v>70</v>
      </c>
      <c r="C24" s="149"/>
      <c r="D24" s="159">
        <f>SUM(D12:D23)</f>
        <v>14626</v>
      </c>
      <c r="E24" s="161">
        <f>SUM(E12:E23)</f>
        <v>0</v>
      </c>
      <c r="F24" s="139"/>
      <c r="G24" s="60"/>
      <c r="H24" s="108" t="s">
        <v>1532</v>
      </c>
      <c r="I24" s="15"/>
    </row>
    <row r="25" spans="1:9" ht="15.75" x14ac:dyDescent="0.25">
      <c r="A25" s="147"/>
      <c r="B25" s="147"/>
      <c r="C25" s="149"/>
      <c r="D25" s="150"/>
      <c r="E25" s="151"/>
      <c r="F25" s="139"/>
      <c r="G25" s="60"/>
      <c r="H25" s="108"/>
      <c r="I25" s="15"/>
    </row>
    <row r="26" spans="1:9" ht="15.75" x14ac:dyDescent="0.25">
      <c r="A26" s="147"/>
      <c r="B26" s="147" t="s">
        <v>71</v>
      </c>
      <c r="C26" s="156" t="s">
        <v>67</v>
      </c>
      <c r="D26" s="159">
        <f>-SUMIF(DetailTB[CFtag],G26,DetailTB[Amount])</f>
        <v>0</v>
      </c>
      <c r="E26" s="161"/>
      <c r="F26" s="139"/>
      <c r="G26" s="60" t="s">
        <v>1473</v>
      </c>
      <c r="H26" s="108"/>
      <c r="I26" s="15"/>
    </row>
    <row r="27" spans="1:9" ht="15.75" x14ac:dyDescent="0.25">
      <c r="A27" s="147"/>
      <c r="B27" s="147"/>
      <c r="C27" s="149"/>
      <c r="D27" s="150"/>
      <c r="E27" s="151"/>
      <c r="F27" s="139"/>
      <c r="G27" s="60"/>
      <c r="H27" s="108"/>
      <c r="I27" s="15"/>
    </row>
    <row r="28" spans="1:9" ht="15.75" x14ac:dyDescent="0.25">
      <c r="A28" s="147"/>
      <c r="B28" s="162" t="s">
        <v>16</v>
      </c>
      <c r="C28" s="149"/>
      <c r="D28" s="159">
        <f>D10+D24+D26</f>
        <v>85012</v>
      </c>
      <c r="E28" s="161">
        <f>E10+E24+E26</f>
        <v>0</v>
      </c>
      <c r="F28" s="139"/>
      <c r="G28" s="60"/>
      <c r="H28" s="108" t="s">
        <v>1532</v>
      </c>
      <c r="I28" s="15"/>
    </row>
    <row r="29" spans="1:9" ht="15.75" x14ac:dyDescent="0.25">
      <c r="A29" s="147"/>
      <c r="B29" s="147"/>
      <c r="C29" s="149"/>
      <c r="D29" s="150"/>
      <c r="E29" s="151"/>
      <c r="F29" s="139"/>
      <c r="G29" s="60"/>
      <c r="H29" s="108"/>
      <c r="I29" s="15"/>
    </row>
    <row r="30" spans="1:9" ht="15.75" x14ac:dyDescent="0.25">
      <c r="A30" s="147"/>
      <c r="B30" s="148" t="s">
        <v>72</v>
      </c>
      <c r="C30" s="149"/>
      <c r="D30" s="150"/>
      <c r="E30" s="151"/>
      <c r="F30" s="139"/>
      <c r="G30" s="60"/>
      <c r="H30" s="108"/>
      <c r="I30" s="15"/>
    </row>
    <row r="31" spans="1:9" ht="15.75" x14ac:dyDescent="0.25">
      <c r="A31" s="147"/>
      <c r="B31" s="147" t="s">
        <v>73</v>
      </c>
      <c r="C31" s="156" t="s">
        <v>74</v>
      </c>
      <c r="D31" s="157">
        <f>SUMIF(DetailTB[CFtag],G31,DetailTB[Amount])</f>
        <v>23005</v>
      </c>
      <c r="E31" s="151"/>
      <c r="F31" s="139"/>
      <c r="G31" s="60" t="s">
        <v>1474</v>
      </c>
      <c r="H31" s="108"/>
      <c r="I31" s="15"/>
    </row>
    <row r="32" spans="1:9" ht="15.75" x14ac:dyDescent="0.25">
      <c r="A32" s="147"/>
      <c r="B32" s="147" t="s">
        <v>75</v>
      </c>
      <c r="C32" s="156" t="s">
        <v>76</v>
      </c>
      <c r="D32" s="157">
        <f>SUMIF(DetailTB[CFtag],G32,DetailTB[Amount])</f>
        <v>3000</v>
      </c>
      <c r="E32" s="151"/>
      <c r="F32" s="139"/>
      <c r="G32" s="60" t="s">
        <v>1475</v>
      </c>
      <c r="H32" s="108"/>
      <c r="I32" s="15"/>
    </row>
    <row r="33" spans="1:9" ht="15.75" x14ac:dyDescent="0.25">
      <c r="A33" s="147"/>
      <c r="B33" s="147" t="s">
        <v>17</v>
      </c>
      <c r="C33" s="156" t="s">
        <v>77</v>
      </c>
      <c r="D33" s="157">
        <f>SUMIF(DetailTB[CFtag],G33,DetailTB[Amount])</f>
        <v>20137</v>
      </c>
      <c r="E33" s="151"/>
      <c r="F33" s="139"/>
      <c r="G33" s="60" t="s">
        <v>1476</v>
      </c>
      <c r="H33" s="108"/>
      <c r="I33" s="15"/>
    </row>
    <row r="34" spans="1:9" ht="15.75" x14ac:dyDescent="0.25">
      <c r="A34" s="147"/>
      <c r="B34" s="147" t="s">
        <v>78</v>
      </c>
      <c r="C34" s="156" t="s">
        <v>79</v>
      </c>
      <c r="D34" s="157">
        <f>SUMIF(DetailTB[CFtag],G34,DetailTB[Amount])</f>
        <v>5652</v>
      </c>
      <c r="E34" s="151"/>
      <c r="F34" s="139"/>
      <c r="G34" s="60" t="s">
        <v>1477</v>
      </c>
      <c r="H34" s="108"/>
      <c r="I34" s="15"/>
    </row>
    <row r="35" spans="1:9" ht="15.75" x14ac:dyDescent="0.25">
      <c r="A35" s="147"/>
      <c r="B35" s="147" t="s">
        <v>18</v>
      </c>
      <c r="C35" s="156" t="s">
        <v>80</v>
      </c>
      <c r="D35" s="157">
        <f>SUMIF(DetailTB[CFtag],G35,DetailTB[Amount])</f>
        <v>0</v>
      </c>
      <c r="E35" s="151"/>
      <c r="F35" s="139"/>
      <c r="G35" s="60" t="s">
        <v>1478</v>
      </c>
      <c r="H35" s="108"/>
      <c r="I35" s="15"/>
    </row>
    <row r="36" spans="1:9" ht="15.75" x14ac:dyDescent="0.25">
      <c r="A36" s="147"/>
      <c r="B36" s="147" t="s">
        <v>81</v>
      </c>
      <c r="C36" s="149"/>
      <c r="D36" s="157">
        <f>SUMIF(DetailTB[CFtag],G36,DetailTB[Amount])</f>
        <v>0</v>
      </c>
      <c r="E36" s="151"/>
      <c r="F36" s="139"/>
      <c r="G36" s="60" t="s">
        <v>1479</v>
      </c>
      <c r="H36" s="108"/>
      <c r="I36" s="15"/>
    </row>
    <row r="37" spans="1:9" ht="15.75" x14ac:dyDescent="0.25">
      <c r="A37" s="147"/>
      <c r="B37" s="147" t="s">
        <v>1378</v>
      </c>
      <c r="C37" s="149"/>
      <c r="D37" s="157">
        <f>SUMIF(DetailTB[CFtag],G37,DetailTB[Amount])</f>
        <v>900</v>
      </c>
      <c r="E37" s="151"/>
      <c r="F37" s="139"/>
      <c r="G37" s="60" t="s">
        <v>1480</v>
      </c>
      <c r="H37" s="108"/>
      <c r="I37" s="15"/>
    </row>
    <row r="38" spans="1:9" ht="15.75" x14ac:dyDescent="0.25">
      <c r="A38" s="147"/>
      <c r="B38" s="147" t="s">
        <v>1502</v>
      </c>
      <c r="C38" s="149"/>
      <c r="D38" s="157">
        <f>SUMIF(DetailTB[CFtag],G38,DetailTB[Amount])</f>
        <v>0</v>
      </c>
      <c r="E38" s="151"/>
      <c r="F38" s="139"/>
      <c r="G38" s="60" t="s">
        <v>1501</v>
      </c>
      <c r="H38" s="108"/>
      <c r="I38" s="15"/>
    </row>
    <row r="39" spans="1:9" ht="15.75" x14ac:dyDescent="0.25">
      <c r="A39" s="147"/>
      <c r="B39" s="162" t="s">
        <v>19</v>
      </c>
      <c r="C39" s="149"/>
      <c r="D39" s="159">
        <f>SUM(D31:D37)</f>
        <v>52694</v>
      </c>
      <c r="E39" s="161">
        <f>SUM(E31:E37)</f>
        <v>0</v>
      </c>
      <c r="F39" s="139"/>
      <c r="G39" s="60"/>
      <c r="H39" s="108" t="s">
        <v>1532</v>
      </c>
      <c r="I39" s="15"/>
    </row>
    <row r="40" spans="1:9" ht="15.75" x14ac:dyDescent="0.25">
      <c r="A40" s="147"/>
      <c r="B40" s="147"/>
      <c r="C40" s="149"/>
      <c r="D40" s="150"/>
      <c r="E40" s="151"/>
      <c r="F40" s="139"/>
      <c r="G40" s="60"/>
      <c r="H40" s="108"/>
      <c r="I40" s="15"/>
    </row>
    <row r="41" spans="1:9" ht="15.75" x14ac:dyDescent="0.25">
      <c r="A41" s="147"/>
      <c r="B41" s="162" t="s">
        <v>20</v>
      </c>
      <c r="C41" s="149"/>
      <c r="D41" s="163">
        <f>D28-D39</f>
        <v>32318</v>
      </c>
      <c r="E41" s="161">
        <f>E28-E39</f>
        <v>0</v>
      </c>
      <c r="F41" s="139"/>
      <c r="G41" s="60"/>
      <c r="H41" s="108" t="s">
        <v>1533</v>
      </c>
      <c r="I41" s="15"/>
    </row>
    <row r="42" spans="1:9" ht="15.75" x14ac:dyDescent="0.25">
      <c r="A42" s="147"/>
      <c r="B42" s="147"/>
      <c r="C42" s="149"/>
      <c r="D42" s="150"/>
      <c r="E42" s="151"/>
      <c r="F42" s="139"/>
      <c r="G42" s="60"/>
      <c r="H42" s="108"/>
      <c r="I42" s="15"/>
    </row>
    <row r="43" spans="1:9" ht="15.75" x14ac:dyDescent="0.25">
      <c r="A43" s="147"/>
      <c r="B43" s="148" t="s">
        <v>84</v>
      </c>
      <c r="C43" s="149"/>
      <c r="D43" s="150"/>
      <c r="E43" s="151"/>
      <c r="F43" s="139"/>
      <c r="G43" s="60"/>
      <c r="H43" s="108"/>
      <c r="I43" s="15"/>
    </row>
    <row r="44" spans="1:9" ht="15.75" x14ac:dyDescent="0.25">
      <c r="A44" s="147"/>
      <c r="B44" s="147" t="s">
        <v>21</v>
      </c>
      <c r="C44" s="156" t="s">
        <v>82</v>
      </c>
      <c r="D44" s="151">
        <f>SUMIF(CapExData[Sector],1,CapExData[Govt  Actual Amount])</f>
        <v>1652.0146715568414</v>
      </c>
      <c r="E44" s="151"/>
      <c r="F44" s="139"/>
      <c r="G44" s="60" t="s">
        <v>1481</v>
      </c>
      <c r="H44" s="108"/>
      <c r="I44" s="15"/>
    </row>
    <row r="45" spans="1:9" ht="15.75" x14ac:dyDescent="0.25">
      <c r="A45" s="147"/>
      <c r="B45" s="147" t="s">
        <v>22</v>
      </c>
      <c r="C45" s="156" t="s">
        <v>82</v>
      </c>
      <c r="D45" s="151">
        <f>SUMIF(CapExData[Sector],2,CapExData[Govt  Actual Amount])</f>
        <v>27985.76732422207</v>
      </c>
      <c r="E45" s="151"/>
      <c r="F45" s="139"/>
      <c r="G45" s="60" t="s">
        <v>1482</v>
      </c>
      <c r="H45" s="108"/>
      <c r="I45" s="15"/>
    </row>
    <row r="46" spans="1:9" ht="15.75" x14ac:dyDescent="0.25">
      <c r="A46" s="147"/>
      <c r="B46" s="147" t="s">
        <v>23</v>
      </c>
      <c r="C46" s="156" t="s">
        <v>82</v>
      </c>
      <c r="D46" s="151">
        <f>SUMIF(CapExData[Sector],3,CapExData[Govt  Actual Amount])</f>
        <v>102.12553087970934</v>
      </c>
      <c r="E46" s="151"/>
      <c r="F46" s="139"/>
      <c r="G46" s="60" t="s">
        <v>1483</v>
      </c>
      <c r="H46" s="108"/>
      <c r="I46" s="15"/>
    </row>
    <row r="47" spans="1:9" ht="15.75" x14ac:dyDescent="0.25">
      <c r="A47" s="147"/>
      <c r="B47" s="147" t="s">
        <v>25</v>
      </c>
      <c r="C47" s="156" t="s">
        <v>82</v>
      </c>
      <c r="D47" s="151">
        <f>SUMIF(CapExData[Sector],4,CapExData[Govt  Actual Amount])</f>
        <v>0</v>
      </c>
      <c r="E47" s="151"/>
      <c r="F47" s="139"/>
      <c r="G47" s="60" t="s">
        <v>1484</v>
      </c>
      <c r="H47" s="108"/>
      <c r="I47" s="15"/>
    </row>
    <row r="48" spans="1:9" ht="15.75" x14ac:dyDescent="0.25">
      <c r="A48" s="147"/>
      <c r="B48" s="147" t="s">
        <v>26</v>
      </c>
      <c r="C48" s="156" t="s">
        <v>82</v>
      </c>
      <c r="D48" s="151">
        <f>SUMIF(CapExData[Sector],5,CapExData[Govt  Actual Amount])</f>
        <v>9852.0924733413467</v>
      </c>
      <c r="E48" s="151"/>
      <c r="F48" s="139"/>
      <c r="G48" s="60" t="s">
        <v>1485</v>
      </c>
      <c r="H48" s="108"/>
      <c r="I48" s="15"/>
    </row>
    <row r="49" spans="1:9" ht="15.75" x14ac:dyDescent="0.25">
      <c r="A49" s="147"/>
      <c r="B49" s="147" t="s">
        <v>24</v>
      </c>
      <c r="C49" s="156" t="s">
        <v>83</v>
      </c>
      <c r="D49" s="164">
        <f>SUM(CapExData[Grant Amount])</f>
        <v>608</v>
      </c>
      <c r="E49" s="150"/>
      <c r="F49" s="139"/>
      <c r="G49" s="60" t="s">
        <v>1486</v>
      </c>
      <c r="H49" s="108"/>
      <c r="I49" s="15"/>
    </row>
    <row r="50" spans="1:9" ht="15.75" x14ac:dyDescent="0.25">
      <c r="A50" s="147"/>
      <c r="B50" s="162" t="s">
        <v>1385</v>
      </c>
      <c r="C50" s="156"/>
      <c r="D50" s="157">
        <f>-SUMIF(DetailTB[CFtag],G50,DetailTB[Amount])</f>
        <v>-40200</v>
      </c>
      <c r="E50" s="165"/>
      <c r="F50" s="139"/>
      <c r="G50" s="60" t="s">
        <v>1487</v>
      </c>
      <c r="H50" s="108"/>
      <c r="I50" s="15"/>
    </row>
    <row r="51" spans="1:9" ht="15.75" x14ac:dyDescent="0.25">
      <c r="A51" s="147"/>
      <c r="B51" s="147" t="s">
        <v>1384</v>
      </c>
      <c r="C51" s="156"/>
      <c r="D51" s="157">
        <f>-SUMIF(DetailTB[CFtag],G51,DetailTB[Amount])</f>
        <v>2</v>
      </c>
      <c r="E51" s="151">
        <v>0</v>
      </c>
      <c r="F51" s="139"/>
      <c r="G51" s="60" t="s">
        <v>1488</v>
      </c>
      <c r="H51" s="108"/>
      <c r="I51" s="15"/>
    </row>
    <row r="52" spans="1:9" ht="15.75" x14ac:dyDescent="0.25">
      <c r="A52" s="147"/>
      <c r="B52" s="162" t="s">
        <v>86</v>
      </c>
      <c r="C52" s="156"/>
      <c r="D52" s="163">
        <f>SUM(D50:D51)</f>
        <v>-40198</v>
      </c>
      <c r="E52" s="161">
        <f>SUM(E44:E49)</f>
        <v>0</v>
      </c>
      <c r="F52" s="139"/>
      <c r="G52" s="60"/>
      <c r="H52" s="108"/>
      <c r="I52" s="15"/>
    </row>
    <row r="53" spans="1:9" ht="15.75" x14ac:dyDescent="0.25">
      <c r="A53" s="147"/>
      <c r="B53" s="147"/>
      <c r="C53" s="149"/>
      <c r="D53" s="150"/>
      <c r="E53" s="151"/>
      <c r="F53" s="139"/>
      <c r="G53" s="60"/>
      <c r="H53" s="108"/>
      <c r="I53" s="15"/>
    </row>
    <row r="54" spans="1:9" ht="15.75" x14ac:dyDescent="0.25">
      <c r="A54" s="147"/>
      <c r="B54" s="148" t="s">
        <v>85</v>
      </c>
      <c r="C54" s="149"/>
      <c r="D54" s="150"/>
      <c r="E54" s="151"/>
      <c r="F54" s="139"/>
      <c r="G54" s="60"/>
      <c r="H54" s="108"/>
      <c r="I54" s="15"/>
    </row>
    <row r="55" spans="1:9" ht="15.75" x14ac:dyDescent="0.25">
      <c r="A55" s="147"/>
      <c r="B55" s="147" t="s">
        <v>27</v>
      </c>
      <c r="C55" s="149">
        <v>10</v>
      </c>
      <c r="D55" s="157">
        <f>-SUMIF(DetailTB[CFtag],G55,DetailTB[Amount])</f>
        <v>608</v>
      </c>
      <c r="E55" s="151"/>
      <c r="F55" s="139"/>
      <c r="G55" s="60" t="s">
        <v>1489</v>
      </c>
      <c r="H55" s="108"/>
      <c r="I55" s="15"/>
    </row>
    <row r="56" spans="1:9" ht="15.75" x14ac:dyDescent="0.25">
      <c r="A56" s="147"/>
      <c r="B56" s="147" t="s">
        <v>28</v>
      </c>
      <c r="C56" s="149">
        <v>19</v>
      </c>
      <c r="D56" s="157">
        <f>-SUMIF(DetailTB[CFtag],G56,DetailTB[Amount])</f>
        <v>6670</v>
      </c>
      <c r="E56" s="151"/>
      <c r="F56" s="139"/>
      <c r="G56" s="60" t="s">
        <v>1490</v>
      </c>
      <c r="H56" s="108"/>
      <c r="I56" s="15"/>
    </row>
    <row r="57" spans="1:9" ht="15.75" x14ac:dyDescent="0.25">
      <c r="A57" s="147"/>
      <c r="B57" s="147" t="s">
        <v>29</v>
      </c>
      <c r="C57" s="149">
        <v>20</v>
      </c>
      <c r="D57" s="157">
        <f>-SUMIF(DetailTB[CFtag],G57,DetailTB[Amount])</f>
        <v>7827</v>
      </c>
      <c r="E57" s="151"/>
      <c r="F57" s="139"/>
      <c r="G57" s="60" t="s">
        <v>1491</v>
      </c>
      <c r="H57" s="108"/>
      <c r="I57" s="15"/>
    </row>
    <row r="58" spans="1:9" ht="15.75" x14ac:dyDescent="0.25">
      <c r="A58" s="147"/>
      <c r="B58" s="147" t="s">
        <v>13</v>
      </c>
      <c r="C58" s="156" t="s">
        <v>66</v>
      </c>
      <c r="D58" s="157">
        <f>-SUMIF(DetailTB[CFtag],G58,DetailTB[Amount])</f>
        <v>30</v>
      </c>
      <c r="E58" s="151"/>
      <c r="F58" s="139"/>
      <c r="G58" s="60" t="s">
        <v>1492</v>
      </c>
      <c r="H58" s="108"/>
      <c r="I58" s="15"/>
    </row>
    <row r="59" spans="1:9" ht="15.75" x14ac:dyDescent="0.25">
      <c r="A59" s="147"/>
      <c r="B59" s="147" t="s">
        <v>14</v>
      </c>
      <c r="C59" s="156" t="s">
        <v>66</v>
      </c>
      <c r="D59" s="157">
        <f>-SUMIF(DetailTB[CFtag],G59,DetailTB[Amount])</f>
        <v>41</v>
      </c>
      <c r="E59" s="151"/>
      <c r="F59" s="139"/>
      <c r="G59" s="60" t="s">
        <v>1493</v>
      </c>
      <c r="H59" s="108"/>
      <c r="I59" s="15"/>
    </row>
    <row r="60" spans="1:9" ht="15.75" x14ac:dyDescent="0.25">
      <c r="A60" s="147"/>
      <c r="B60" s="147" t="s">
        <v>88</v>
      </c>
      <c r="C60" s="149">
        <v>19</v>
      </c>
      <c r="D60" s="157">
        <f>-SUMIF(DetailTB[CFtag],G60,DetailTB[Amount])</f>
        <v>-3384</v>
      </c>
      <c r="E60" s="151"/>
      <c r="F60" s="139"/>
      <c r="G60" s="60" t="s">
        <v>1494</v>
      </c>
      <c r="H60" s="108"/>
      <c r="I60" s="15"/>
    </row>
    <row r="61" spans="1:9" ht="15.75" x14ac:dyDescent="0.25">
      <c r="A61" s="147"/>
      <c r="B61" s="147" t="s">
        <v>89</v>
      </c>
      <c r="C61" s="149">
        <v>20</v>
      </c>
      <c r="D61" s="157">
        <f>-SUMIF(DetailTB[CFtag],G61,DetailTB[Amount])</f>
        <v>-2510</v>
      </c>
      <c r="E61" s="151"/>
      <c r="F61" s="139"/>
      <c r="G61" s="60" t="s">
        <v>1495</v>
      </c>
      <c r="H61" s="108"/>
      <c r="I61" s="15"/>
    </row>
    <row r="62" spans="1:9" ht="15.75" x14ac:dyDescent="0.25">
      <c r="A62" s="147"/>
      <c r="B62" s="162" t="s">
        <v>87</v>
      </c>
      <c r="C62" s="149"/>
      <c r="D62" s="163">
        <f>SUM(D55:D61)</f>
        <v>9282</v>
      </c>
      <c r="E62" s="161">
        <f>SUM(E55:E61)</f>
        <v>0</v>
      </c>
      <c r="F62" s="139"/>
      <c r="G62" s="60"/>
      <c r="H62" s="108" t="s">
        <v>1532</v>
      </c>
      <c r="I62" s="15"/>
    </row>
    <row r="63" spans="1:9" ht="15.75" x14ac:dyDescent="0.25">
      <c r="A63" s="147"/>
      <c r="B63" s="147"/>
      <c r="C63" s="149"/>
      <c r="D63" s="150"/>
      <c r="E63" s="151"/>
      <c r="F63" s="139"/>
      <c r="G63" s="60"/>
      <c r="H63" s="108"/>
      <c r="I63" s="15"/>
    </row>
    <row r="64" spans="1:9" ht="15.75" x14ac:dyDescent="0.25">
      <c r="A64" s="147"/>
      <c r="B64" s="148" t="s">
        <v>93</v>
      </c>
      <c r="C64" s="149"/>
      <c r="D64" s="150"/>
      <c r="E64" s="151"/>
      <c r="F64" s="139"/>
      <c r="G64" s="60"/>
      <c r="H64" s="108"/>
      <c r="I64" s="15"/>
    </row>
    <row r="65" spans="1:9" ht="15.75" x14ac:dyDescent="0.25">
      <c r="A65" s="147"/>
      <c r="B65" s="147" t="s">
        <v>90</v>
      </c>
      <c r="C65" s="149"/>
      <c r="D65" s="157">
        <f>'Bal Sh'!D19-'Bal Sh'!C19</f>
        <v>-55</v>
      </c>
      <c r="E65" s="151"/>
      <c r="F65" s="139"/>
      <c r="G65" s="60"/>
      <c r="H65" s="108" t="s">
        <v>1534</v>
      </c>
      <c r="I65" s="15"/>
    </row>
    <row r="66" spans="1:9" ht="15.75" x14ac:dyDescent="0.25">
      <c r="A66" s="147"/>
      <c r="B66" s="147" t="s">
        <v>91</v>
      </c>
      <c r="C66" s="149"/>
      <c r="D66" s="157">
        <f>'Bal Sh'!D21-'Bal Sh'!C21+'Bal Sh'!D22-'Bal Sh'!C22+'Bal Sh'!D23-'Bal Sh'!C23+'Bal Sh'!C45-'Bal Sh'!D45</f>
        <v>-57</v>
      </c>
      <c r="E66" s="151"/>
      <c r="F66" s="139"/>
      <c r="G66" s="60"/>
      <c r="H66" s="108" t="s">
        <v>1534</v>
      </c>
      <c r="I66" s="15"/>
    </row>
    <row r="67" spans="1:9" ht="15.75" x14ac:dyDescent="0.25">
      <c r="A67" s="147"/>
      <c r="B67" s="162" t="s">
        <v>92</v>
      </c>
      <c r="C67" s="149"/>
      <c r="D67" s="166">
        <f>SUM(D65:D66)</f>
        <v>-112</v>
      </c>
      <c r="E67" s="161">
        <f>SUM(E65:E66)</f>
        <v>0</v>
      </c>
      <c r="F67" s="139"/>
      <c r="G67" s="60"/>
      <c r="H67" s="108" t="s">
        <v>1532</v>
      </c>
      <c r="I67" s="15"/>
    </row>
    <row r="68" spans="1:9" ht="15.75" x14ac:dyDescent="0.25">
      <c r="A68" s="147"/>
      <c r="B68" s="147"/>
      <c r="C68" s="149"/>
      <c r="D68" s="150"/>
      <c r="E68" s="151"/>
      <c r="F68" s="139"/>
      <c r="G68" s="60"/>
      <c r="H68" s="108"/>
      <c r="I68" s="15"/>
    </row>
    <row r="69" spans="1:9" ht="15.75" x14ac:dyDescent="0.25">
      <c r="A69" s="147"/>
      <c r="B69" s="148" t="s">
        <v>30</v>
      </c>
      <c r="C69" s="149"/>
      <c r="D69" s="167">
        <f>D41+D52+D62+D67</f>
        <v>1290</v>
      </c>
      <c r="E69" s="151"/>
      <c r="F69" s="139"/>
      <c r="G69" s="60"/>
      <c r="H69" s="108" t="s">
        <v>1532</v>
      </c>
      <c r="I69" s="15"/>
    </row>
    <row r="70" spans="1:9" ht="15.75" x14ac:dyDescent="0.25">
      <c r="A70" s="147"/>
      <c r="B70" s="148" t="s">
        <v>1643</v>
      </c>
      <c r="C70" s="149"/>
      <c r="D70" s="167">
        <f>'Bal Sh'!D16</f>
        <v>6030</v>
      </c>
      <c r="E70" s="151"/>
      <c r="F70" s="139"/>
      <c r="G70" s="60"/>
      <c r="H70" s="108" t="s">
        <v>1535</v>
      </c>
      <c r="I70" s="15"/>
    </row>
    <row r="71" spans="1:9" ht="16.5" thickBot="1" x14ac:dyDescent="0.3">
      <c r="A71" s="147"/>
      <c r="B71" s="148" t="s">
        <v>1644</v>
      </c>
      <c r="C71" s="149"/>
      <c r="D71" s="168">
        <f>SUM(D69:D70)</f>
        <v>7320</v>
      </c>
      <c r="E71" s="169"/>
      <c r="F71" s="139"/>
      <c r="G71" s="60"/>
      <c r="H71" s="108" t="s">
        <v>1532</v>
      </c>
      <c r="I71" s="15"/>
    </row>
    <row r="72" spans="1:9" ht="15.75" x14ac:dyDescent="0.25">
      <c r="A72" s="147"/>
      <c r="B72" s="147"/>
      <c r="C72" s="149"/>
      <c r="D72" s="157"/>
      <c r="E72" s="151"/>
      <c r="F72" s="139"/>
      <c r="G72" s="60"/>
      <c r="H72" s="108"/>
      <c r="I72" s="15"/>
    </row>
    <row r="73" spans="1:9" ht="15.75" x14ac:dyDescent="0.25">
      <c r="A73" s="147"/>
      <c r="B73" s="147" t="s">
        <v>115</v>
      </c>
      <c r="C73" s="149"/>
      <c r="D73" s="157"/>
      <c r="E73" s="151"/>
      <c r="F73" s="139"/>
      <c r="G73" s="60"/>
      <c r="H73" s="108"/>
      <c r="I73" s="15"/>
    </row>
    <row r="74" spans="1:9" ht="15.75" x14ac:dyDescent="0.25">
      <c r="A74" s="147"/>
      <c r="B74" s="147" t="s">
        <v>116</v>
      </c>
      <c r="C74" s="149"/>
      <c r="D74" s="157"/>
      <c r="E74" s="151"/>
      <c r="F74" s="139"/>
      <c r="G74" s="60"/>
      <c r="H74" s="108"/>
      <c r="I74" s="15"/>
    </row>
    <row r="75" spans="1:9" ht="15.75" x14ac:dyDescent="0.25">
      <c r="A75" s="147"/>
      <c r="B75" s="147"/>
      <c r="C75" s="149"/>
      <c r="D75" s="157"/>
      <c r="E75" s="151"/>
      <c r="F75" s="139"/>
      <c r="G75" s="60"/>
      <c r="H75" s="108"/>
      <c r="I75" s="15"/>
    </row>
    <row r="76" spans="1:9" ht="15.75" x14ac:dyDescent="0.25">
      <c r="A76" s="147"/>
      <c r="B76" s="147" t="s">
        <v>117</v>
      </c>
      <c r="C76" s="149"/>
      <c r="D76" s="157"/>
      <c r="E76" s="151"/>
      <c r="F76" s="139"/>
      <c r="G76" s="60"/>
      <c r="H76" s="108"/>
      <c r="I76" s="15"/>
    </row>
    <row r="77" spans="1:9" ht="15.75" x14ac:dyDescent="0.25">
      <c r="A77" s="147"/>
      <c r="B77" s="147"/>
      <c r="C77" s="149"/>
      <c r="D77" s="157"/>
      <c r="E77" s="151"/>
      <c r="F77" s="139"/>
      <c r="G77" s="60"/>
      <c r="H77" s="108"/>
      <c r="I77" s="15"/>
    </row>
    <row r="78" spans="1:9" ht="15.75" x14ac:dyDescent="0.25">
      <c r="A78" s="147"/>
      <c r="B78" s="147"/>
      <c r="C78" s="149"/>
      <c r="D78" s="150"/>
      <c r="E78" s="151"/>
      <c r="F78" s="139"/>
      <c r="G78" s="60"/>
      <c r="H78" s="108"/>
      <c r="I78" s="15"/>
    </row>
    <row r="79" spans="1:9" ht="15.75" x14ac:dyDescent="0.25">
      <c r="A79" s="147"/>
      <c r="B79" s="148" t="s">
        <v>1437</v>
      </c>
      <c r="C79" s="149"/>
      <c r="D79" s="157"/>
      <c r="E79" s="151"/>
      <c r="F79" s="139"/>
      <c r="G79" s="60"/>
      <c r="H79" s="108"/>
      <c r="I79" s="15"/>
    </row>
    <row r="80" spans="1:9" ht="15.75" x14ac:dyDescent="0.25">
      <c r="A80" s="147"/>
      <c r="B80" s="147" t="s">
        <v>1647</v>
      </c>
      <c r="C80" s="149"/>
      <c r="D80" s="157">
        <f>'Bal Sh'!D16</f>
        <v>6030</v>
      </c>
      <c r="E80" s="151"/>
      <c r="F80" s="139"/>
      <c r="G80" s="60"/>
      <c r="H80" s="108" t="s">
        <v>1535</v>
      </c>
      <c r="I80" s="15"/>
    </row>
    <row r="81" spans="1:9" ht="15.75" x14ac:dyDescent="0.25">
      <c r="A81" s="147"/>
      <c r="B81" s="147" t="s">
        <v>1439</v>
      </c>
      <c r="C81" s="149"/>
      <c r="D81" s="157">
        <f>D41</f>
        <v>32318</v>
      </c>
      <c r="E81" s="151"/>
      <c r="F81" s="139"/>
      <c r="G81" s="60"/>
      <c r="H81" s="108" t="s">
        <v>1535</v>
      </c>
      <c r="I81" s="15"/>
    </row>
    <row r="82" spans="1:9" ht="15.75" x14ac:dyDescent="0.25">
      <c r="A82" s="147"/>
      <c r="B82" s="147" t="s">
        <v>1440</v>
      </c>
      <c r="C82" s="149"/>
      <c r="D82" s="157">
        <f>D62</f>
        <v>9282</v>
      </c>
      <c r="E82" s="151"/>
      <c r="F82" s="139"/>
      <c r="G82" s="60"/>
      <c r="H82" s="108" t="s">
        <v>1535</v>
      </c>
      <c r="I82" s="15"/>
    </row>
    <row r="83" spans="1:9" ht="15.75" x14ac:dyDescent="0.25">
      <c r="A83" s="147"/>
      <c r="B83" s="147" t="s">
        <v>1441</v>
      </c>
      <c r="C83" s="149"/>
      <c r="D83" s="157">
        <f>D52</f>
        <v>-40198</v>
      </c>
      <c r="E83" s="151"/>
      <c r="F83" s="139"/>
      <c r="G83" s="60"/>
      <c r="H83" s="108" t="s">
        <v>1535</v>
      </c>
      <c r="I83" s="15"/>
    </row>
    <row r="84" spans="1:9" ht="15.75" x14ac:dyDescent="0.25">
      <c r="A84" s="147"/>
      <c r="B84" s="158" t="s">
        <v>1438</v>
      </c>
      <c r="C84" s="149"/>
      <c r="D84" s="157"/>
      <c r="E84" s="151"/>
      <c r="F84" s="139"/>
      <c r="G84" s="60"/>
      <c r="H84" s="108"/>
      <c r="I84" s="15"/>
    </row>
    <row r="85" spans="1:9" ht="15.75" x14ac:dyDescent="0.25">
      <c r="A85" s="147"/>
      <c r="B85" s="170" t="s">
        <v>33</v>
      </c>
      <c r="C85" s="149"/>
      <c r="D85" s="157">
        <f>'Bal Sh'!D19-'Bal Sh'!C19</f>
        <v>-55</v>
      </c>
      <c r="E85" s="151"/>
      <c r="F85" s="139"/>
      <c r="G85" s="60"/>
      <c r="H85" s="108" t="s">
        <v>1534</v>
      </c>
      <c r="I85" s="15"/>
    </row>
    <row r="86" spans="1:9" ht="15.75" x14ac:dyDescent="0.25">
      <c r="A86" s="147"/>
      <c r="B86" s="170" t="s">
        <v>34</v>
      </c>
      <c r="C86" s="149"/>
      <c r="D86" s="157">
        <f>'Bal Sh'!D21-'Bal Sh'!C21</f>
        <v>-50</v>
      </c>
      <c r="E86" s="151"/>
      <c r="F86" s="139"/>
      <c r="G86" s="60"/>
      <c r="H86" s="108" t="s">
        <v>1534</v>
      </c>
      <c r="I86" s="15"/>
    </row>
    <row r="87" spans="1:9" ht="15.75" x14ac:dyDescent="0.25">
      <c r="A87" s="147"/>
      <c r="B87" s="170" t="s">
        <v>35</v>
      </c>
      <c r="C87" s="149"/>
      <c r="D87" s="157">
        <f>'Bal Sh'!D22-'Bal Sh'!C22</f>
        <v>-22</v>
      </c>
      <c r="E87" s="151"/>
      <c r="F87" s="139"/>
      <c r="G87" s="60"/>
      <c r="H87" s="108" t="s">
        <v>1534</v>
      </c>
      <c r="I87" s="15"/>
    </row>
    <row r="88" spans="1:9" ht="15.75" x14ac:dyDescent="0.25">
      <c r="A88" s="147"/>
      <c r="B88" s="170" t="s">
        <v>36</v>
      </c>
      <c r="C88" s="149"/>
      <c r="D88" s="157">
        <f>'Bal Sh'!D23-'Bal Sh'!C23</f>
        <v>0</v>
      </c>
      <c r="E88" s="151"/>
      <c r="F88" s="139"/>
      <c r="G88" s="60"/>
      <c r="H88" s="108" t="s">
        <v>1534</v>
      </c>
      <c r="I88" s="15"/>
    </row>
    <row r="89" spans="1:9" ht="15.75" x14ac:dyDescent="0.25">
      <c r="A89" s="147"/>
      <c r="B89" s="170" t="s">
        <v>46</v>
      </c>
      <c r="C89" s="149"/>
      <c r="D89" s="157">
        <f>'Bal Sh'!C45-'Bal Sh'!D45</f>
        <v>15</v>
      </c>
      <c r="E89" s="151"/>
      <c r="F89" s="139"/>
      <c r="G89" s="60"/>
      <c r="H89" s="108" t="s">
        <v>1534</v>
      </c>
      <c r="I89" s="15"/>
    </row>
    <row r="90" spans="1:9" ht="16.5" thickBot="1" x14ac:dyDescent="0.3">
      <c r="A90" s="147"/>
      <c r="B90" s="147" t="s">
        <v>1645</v>
      </c>
      <c r="C90" s="149"/>
      <c r="D90" s="171">
        <f>SUM(D80:D89)</f>
        <v>7320</v>
      </c>
      <c r="E90" s="151"/>
      <c r="F90" s="139"/>
      <c r="G90" s="60"/>
      <c r="H90" s="108" t="s">
        <v>1532</v>
      </c>
      <c r="I90" s="15"/>
    </row>
    <row r="91" spans="1:9" ht="16.5" thickBot="1" x14ac:dyDescent="0.3">
      <c r="A91" s="147"/>
      <c r="B91" s="147" t="s">
        <v>1646</v>
      </c>
      <c r="C91" s="149"/>
      <c r="D91" s="172">
        <f>'Bal Sh'!C16</f>
        <v>13415</v>
      </c>
      <c r="E91" s="151"/>
      <c r="F91" s="139"/>
      <c r="G91" s="60"/>
      <c r="H91" s="108" t="s">
        <v>1535</v>
      </c>
      <c r="I91" s="15"/>
    </row>
    <row r="92" spans="1:9" ht="15.75" x14ac:dyDescent="0.25">
      <c r="A92" s="147"/>
      <c r="B92" s="147"/>
      <c r="C92" s="149"/>
      <c r="D92" s="157"/>
      <c r="E92" s="151"/>
      <c r="F92" s="139"/>
      <c r="G92" s="60"/>
      <c r="H92" s="108"/>
      <c r="I92" s="15"/>
    </row>
    <row r="93" spans="1:9" x14ac:dyDescent="0.25">
      <c r="A93" s="173"/>
      <c r="B93" s="173"/>
      <c r="C93" s="173"/>
      <c r="D93" s="173"/>
      <c r="E93" s="173"/>
    </row>
    <row r="94" spans="1:9" x14ac:dyDescent="0.25">
      <c r="A94" s="173"/>
      <c r="B94" s="173"/>
      <c r="C94" s="173"/>
      <c r="D94" s="173"/>
      <c r="E94" s="173"/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48"/>
  <sheetViews>
    <sheetView workbookViewId="0">
      <pane ySplit="1" topLeftCell="A2" activePane="bottomLeft" state="frozen"/>
      <selection pane="bottomLeft" activeCell="A2" sqref="A2:D13"/>
    </sheetView>
  </sheetViews>
  <sheetFormatPr defaultRowHeight="15" x14ac:dyDescent="0.25"/>
  <cols>
    <col min="1" max="1" width="12.42578125" style="34" customWidth="1"/>
    <col min="2" max="2" width="57.7109375" style="36" customWidth="1"/>
    <col min="3" max="3" width="13.42578125" style="37" customWidth="1"/>
    <col min="4" max="4" width="10" style="29" customWidth="1"/>
    <col min="5" max="5" width="11.140625" style="29" customWidth="1"/>
    <col min="6" max="6" width="10.5703125" style="29" customWidth="1"/>
    <col min="7" max="8" width="9.140625" style="15"/>
    <col min="9" max="9" width="20.28515625" style="15" bestFit="1" customWidth="1"/>
  </cols>
  <sheetData>
    <row r="1" spans="1:6" ht="15.75" thickBot="1" x14ac:dyDescent="0.3">
      <c r="A1" s="25" t="s">
        <v>1351</v>
      </c>
      <c r="B1" s="26" t="s">
        <v>142</v>
      </c>
      <c r="C1" s="27" t="s">
        <v>1347</v>
      </c>
      <c r="D1" s="39" t="s">
        <v>1417</v>
      </c>
      <c r="E1" s="262" t="s">
        <v>1358</v>
      </c>
      <c r="F1" s="263">
        <f>SUM(OBData[[#All],[Amount]])</f>
        <v>0</v>
      </c>
    </row>
    <row r="2" spans="1:6" x14ac:dyDescent="0.25">
      <c r="A2" s="237"/>
      <c r="B2" s="238" t="s">
        <v>1657</v>
      </c>
      <c r="C2" s="239"/>
      <c r="D2" s="240"/>
      <c r="F2" s="30"/>
    </row>
    <row r="3" spans="1:6" x14ac:dyDescent="0.25">
      <c r="A3" s="241">
        <v>31010101</v>
      </c>
      <c r="B3" s="242" t="s">
        <v>1658</v>
      </c>
      <c r="C3" s="243">
        <v>2000</v>
      </c>
      <c r="D3" s="240"/>
    </row>
    <row r="4" spans="1:6" x14ac:dyDescent="0.25">
      <c r="A4" s="241">
        <v>31010201</v>
      </c>
      <c r="B4" s="242" t="s">
        <v>1416</v>
      </c>
      <c r="C4" s="243">
        <v>4000</v>
      </c>
      <c r="D4" s="240"/>
    </row>
    <row r="5" spans="1:6" x14ac:dyDescent="0.25">
      <c r="A5" s="241">
        <v>31020103</v>
      </c>
      <c r="B5" s="242" t="s">
        <v>877</v>
      </c>
      <c r="C5" s="243">
        <v>30</v>
      </c>
      <c r="D5" s="240"/>
    </row>
    <row r="6" spans="1:6" x14ac:dyDescent="0.25">
      <c r="A6" s="241">
        <v>31060201</v>
      </c>
      <c r="B6" s="242" t="s">
        <v>919</v>
      </c>
      <c r="C6" s="243">
        <v>20</v>
      </c>
      <c r="D6" s="240"/>
    </row>
    <row r="7" spans="1:6" x14ac:dyDescent="0.25">
      <c r="A7" s="241">
        <v>31090102</v>
      </c>
      <c r="B7" s="242" t="s">
        <v>927</v>
      </c>
      <c r="C7" s="243">
        <v>55</v>
      </c>
      <c r="D7" s="240"/>
    </row>
    <row r="8" spans="1:6" x14ac:dyDescent="0.25">
      <c r="A8" s="241">
        <v>33010108</v>
      </c>
      <c r="B8" s="242" t="s">
        <v>1057</v>
      </c>
      <c r="C8" s="243">
        <v>5500</v>
      </c>
      <c r="D8" s="240"/>
    </row>
    <row r="9" spans="1:6" x14ac:dyDescent="0.25">
      <c r="A9" s="241">
        <v>41010101</v>
      </c>
      <c r="B9" s="242" t="s">
        <v>1659</v>
      </c>
      <c r="C9" s="243">
        <v>-10</v>
      </c>
      <c r="D9" s="240"/>
    </row>
    <row r="10" spans="1:6" x14ac:dyDescent="0.25">
      <c r="A10" s="241">
        <v>46010101</v>
      </c>
      <c r="B10" s="242" t="s">
        <v>1402</v>
      </c>
      <c r="C10" s="243">
        <v>-2095</v>
      </c>
      <c r="D10" s="240"/>
    </row>
    <row r="11" spans="1:6" x14ac:dyDescent="0.25">
      <c r="A11" s="241">
        <v>46010102</v>
      </c>
      <c r="B11" s="242" t="s">
        <v>1403</v>
      </c>
      <c r="C11" s="243">
        <v>-4000</v>
      </c>
      <c r="D11" s="240"/>
    </row>
    <row r="12" spans="1:6" x14ac:dyDescent="0.25">
      <c r="A12" s="241">
        <v>46020103</v>
      </c>
      <c r="B12" s="242" t="s">
        <v>1660</v>
      </c>
      <c r="C12" s="243">
        <v>-3500</v>
      </c>
      <c r="D12" s="240"/>
    </row>
    <row r="13" spans="1:6" x14ac:dyDescent="0.25">
      <c r="A13" s="241">
        <v>46020104</v>
      </c>
      <c r="B13" s="242" t="s">
        <v>1415</v>
      </c>
      <c r="C13" s="243">
        <v>-2000</v>
      </c>
      <c r="D13" s="244">
        <f>SUM(C3:C13)</f>
        <v>0</v>
      </c>
    </row>
    <row r="14" spans="1:6" x14ac:dyDescent="0.25">
      <c r="A14" s="241"/>
      <c r="B14" s="242"/>
      <c r="C14" s="243"/>
      <c r="D14" s="244"/>
      <c r="F14" s="15"/>
    </row>
    <row r="15" spans="1:6" x14ac:dyDescent="0.25">
      <c r="A15" s="237"/>
      <c r="B15" s="238"/>
      <c r="C15" s="239"/>
      <c r="D15" s="245"/>
    </row>
    <row r="16" spans="1:6" x14ac:dyDescent="0.25">
      <c r="A16" s="241"/>
      <c r="B16" s="242"/>
      <c r="C16" s="243"/>
      <c r="D16" s="240"/>
    </row>
    <row r="17" spans="1:4" x14ac:dyDescent="0.25">
      <c r="A17" s="241"/>
      <c r="B17" s="242"/>
      <c r="C17" s="243"/>
      <c r="D17" s="240"/>
    </row>
    <row r="18" spans="1:4" x14ac:dyDescent="0.25">
      <c r="A18" s="241"/>
      <c r="B18" s="242"/>
      <c r="C18" s="243"/>
      <c r="D18" s="240"/>
    </row>
    <row r="19" spans="1:4" x14ac:dyDescent="0.25">
      <c r="A19" s="240"/>
      <c r="B19" s="246"/>
      <c r="C19" s="240"/>
      <c r="D19" s="240"/>
    </row>
    <row r="20" spans="1:4" x14ac:dyDescent="0.25">
      <c r="A20" s="240"/>
      <c r="B20" s="247"/>
      <c r="C20" s="240"/>
      <c r="D20" s="240"/>
    </row>
    <row r="21" spans="1:4" x14ac:dyDescent="0.25">
      <c r="A21" s="241"/>
      <c r="B21" s="242"/>
      <c r="C21" s="243"/>
      <c r="D21" s="240"/>
    </row>
    <row r="22" spans="1:4" x14ac:dyDescent="0.25">
      <c r="A22" s="241"/>
      <c r="B22" s="242"/>
      <c r="C22" s="243"/>
      <c r="D22" s="240"/>
    </row>
    <row r="23" spans="1:4" x14ac:dyDescent="0.25">
      <c r="A23" s="240"/>
      <c r="B23" s="247"/>
      <c r="C23" s="240"/>
      <c r="D23" s="240"/>
    </row>
    <row r="24" spans="1:4" x14ac:dyDescent="0.25">
      <c r="A24" s="241"/>
      <c r="B24" s="242"/>
      <c r="C24" s="243"/>
      <c r="D24" s="240"/>
    </row>
    <row r="25" spans="1:4" x14ac:dyDescent="0.25">
      <c r="A25" s="241"/>
      <c r="B25" s="242"/>
      <c r="C25" s="243"/>
      <c r="D25" s="244"/>
    </row>
    <row r="26" spans="1:4" x14ac:dyDescent="0.25">
      <c r="A26" s="241"/>
      <c r="B26" s="242"/>
      <c r="C26" s="243"/>
      <c r="D26" s="240"/>
    </row>
    <row r="27" spans="1:4" x14ac:dyDescent="0.25">
      <c r="A27" s="237"/>
      <c r="B27" s="248"/>
      <c r="C27" s="239"/>
      <c r="D27" s="244"/>
    </row>
    <row r="28" spans="1:4" x14ac:dyDescent="0.25">
      <c r="A28" s="241"/>
      <c r="B28" s="242"/>
      <c r="C28" s="243"/>
      <c r="D28" s="240"/>
    </row>
    <row r="29" spans="1:4" x14ac:dyDescent="0.25">
      <c r="A29" s="241"/>
      <c r="B29" s="242"/>
      <c r="C29" s="243"/>
      <c r="D29" s="240"/>
    </row>
    <row r="30" spans="1:4" x14ac:dyDescent="0.25">
      <c r="A30" s="241"/>
      <c r="B30" s="242"/>
      <c r="C30" s="243"/>
      <c r="D30" s="240"/>
    </row>
    <row r="31" spans="1:4" x14ac:dyDescent="0.25">
      <c r="A31" s="241"/>
      <c r="B31" s="242"/>
      <c r="C31" s="243"/>
      <c r="D31" s="240"/>
    </row>
    <row r="32" spans="1:4" x14ac:dyDescent="0.25">
      <c r="A32" s="241"/>
      <c r="B32" s="242"/>
      <c r="C32" s="243"/>
      <c r="D32" s="240"/>
    </row>
    <row r="33" spans="1:4" x14ac:dyDescent="0.25">
      <c r="A33" s="241"/>
      <c r="B33" s="242"/>
      <c r="C33" s="243"/>
      <c r="D33" s="240"/>
    </row>
    <row r="34" spans="1:4" x14ac:dyDescent="0.25">
      <c r="A34" s="241"/>
      <c r="B34" s="242"/>
      <c r="C34" s="243"/>
      <c r="D34" s="240"/>
    </row>
    <row r="35" spans="1:4" x14ac:dyDescent="0.25">
      <c r="A35" s="241"/>
      <c r="B35" s="242"/>
      <c r="C35" s="243"/>
      <c r="D35" s="240"/>
    </row>
    <row r="36" spans="1:4" x14ac:dyDescent="0.25">
      <c r="A36" s="241"/>
      <c r="B36" s="242"/>
      <c r="C36" s="243"/>
      <c r="D36" s="240"/>
    </row>
    <row r="37" spans="1:4" x14ac:dyDescent="0.25">
      <c r="A37" s="241"/>
      <c r="B37" s="242"/>
      <c r="C37" s="243"/>
      <c r="D37" s="240"/>
    </row>
    <row r="38" spans="1:4" x14ac:dyDescent="0.25">
      <c r="A38" s="241"/>
      <c r="B38" s="242"/>
      <c r="C38" s="243"/>
      <c r="D38" s="240"/>
    </row>
    <row r="39" spans="1:4" x14ac:dyDescent="0.25">
      <c r="A39" s="241"/>
      <c r="B39" s="242"/>
      <c r="C39" s="243"/>
      <c r="D39" s="240"/>
    </row>
    <row r="40" spans="1:4" x14ac:dyDescent="0.25">
      <c r="A40" s="241"/>
      <c r="B40" s="242"/>
      <c r="C40" s="243"/>
      <c r="D40" s="240"/>
    </row>
    <row r="41" spans="1:4" x14ac:dyDescent="0.25">
      <c r="A41" s="241"/>
      <c r="B41" s="242"/>
      <c r="C41" s="243"/>
      <c r="D41" s="240"/>
    </row>
    <row r="42" spans="1:4" x14ac:dyDescent="0.25">
      <c r="A42" s="241"/>
      <c r="B42" s="242"/>
      <c r="C42" s="243"/>
      <c r="D42" s="240"/>
    </row>
    <row r="43" spans="1:4" x14ac:dyDescent="0.25">
      <c r="A43" s="241"/>
      <c r="B43" s="242"/>
      <c r="C43" s="243"/>
      <c r="D43" s="240"/>
    </row>
    <row r="44" spans="1:4" x14ac:dyDescent="0.25">
      <c r="A44" s="241"/>
      <c r="B44" s="242"/>
      <c r="C44" s="243"/>
      <c r="D44" s="240"/>
    </row>
    <row r="45" spans="1:4" x14ac:dyDescent="0.25">
      <c r="A45" s="241"/>
      <c r="B45" s="242"/>
      <c r="C45" s="243"/>
      <c r="D45" s="240"/>
    </row>
    <row r="46" spans="1:4" x14ac:dyDescent="0.25">
      <c r="A46" s="241"/>
      <c r="B46" s="242"/>
      <c r="C46" s="243"/>
      <c r="D46" s="240"/>
    </row>
    <row r="47" spans="1:4" x14ac:dyDescent="0.25">
      <c r="A47" s="241"/>
      <c r="B47" s="242"/>
      <c r="C47" s="243"/>
      <c r="D47" s="240"/>
    </row>
    <row r="48" spans="1:4" x14ac:dyDescent="0.25">
      <c r="A48" s="241"/>
      <c r="B48" s="242"/>
      <c r="C48" s="243"/>
      <c r="D48" s="240"/>
    </row>
    <row r="49" spans="1:4" x14ac:dyDescent="0.25">
      <c r="A49" s="241"/>
      <c r="B49" s="242"/>
      <c r="C49" s="243"/>
      <c r="D49" s="240"/>
    </row>
    <row r="50" spans="1:4" x14ac:dyDescent="0.25">
      <c r="A50" s="241"/>
      <c r="B50" s="242"/>
      <c r="C50" s="243"/>
      <c r="D50" s="240"/>
    </row>
    <row r="51" spans="1:4" x14ac:dyDescent="0.25">
      <c r="A51" s="241"/>
      <c r="B51" s="242"/>
      <c r="C51" s="243"/>
      <c r="D51" s="240"/>
    </row>
    <row r="52" spans="1:4" x14ac:dyDescent="0.25">
      <c r="A52" s="241"/>
      <c r="B52" s="242"/>
      <c r="C52" s="243"/>
      <c r="D52" s="240"/>
    </row>
    <row r="53" spans="1:4" x14ac:dyDescent="0.25">
      <c r="A53" s="241"/>
      <c r="B53" s="242"/>
      <c r="C53" s="243"/>
      <c r="D53" s="240"/>
    </row>
    <row r="54" spans="1:4" x14ac:dyDescent="0.25">
      <c r="A54" s="241"/>
      <c r="B54" s="242"/>
      <c r="C54" s="243"/>
      <c r="D54" s="240"/>
    </row>
    <row r="55" spans="1:4" x14ac:dyDescent="0.25">
      <c r="A55" s="241"/>
      <c r="B55" s="242"/>
      <c r="C55" s="243"/>
      <c r="D55" s="240"/>
    </row>
    <row r="56" spans="1:4" x14ac:dyDescent="0.25">
      <c r="A56" s="241"/>
      <c r="B56" s="242"/>
      <c r="C56" s="243"/>
      <c r="D56" s="240"/>
    </row>
    <row r="57" spans="1:4" x14ac:dyDescent="0.25">
      <c r="A57" s="241"/>
      <c r="B57" s="242"/>
      <c r="C57" s="243"/>
      <c r="D57" s="240"/>
    </row>
    <row r="58" spans="1:4" x14ac:dyDescent="0.25">
      <c r="A58" s="241"/>
      <c r="B58" s="242"/>
      <c r="C58" s="243"/>
      <c r="D58" s="240"/>
    </row>
    <row r="59" spans="1:4" x14ac:dyDescent="0.25">
      <c r="A59" s="249"/>
      <c r="B59" s="250"/>
      <c r="C59" s="250"/>
      <c r="D59" s="240"/>
    </row>
    <row r="60" spans="1:4" x14ac:dyDescent="0.25">
      <c r="A60" s="241"/>
      <c r="B60" s="242"/>
      <c r="C60" s="251"/>
      <c r="D60" s="240"/>
    </row>
    <row r="61" spans="1:4" x14ac:dyDescent="0.25">
      <c r="A61" s="252"/>
      <c r="B61" s="253"/>
      <c r="C61" s="254"/>
      <c r="D61" s="240"/>
    </row>
    <row r="62" spans="1:4" x14ac:dyDescent="0.25">
      <c r="A62" s="255"/>
      <c r="B62" s="256"/>
      <c r="C62" s="255"/>
      <c r="D62" s="255"/>
    </row>
    <row r="63" spans="1:4" x14ac:dyDescent="0.25">
      <c r="A63" s="255"/>
      <c r="B63" s="256"/>
      <c r="C63" s="255"/>
      <c r="D63" s="255"/>
    </row>
    <row r="64" spans="1:4" x14ac:dyDescent="0.25">
      <c r="A64" s="241"/>
      <c r="B64" s="242"/>
      <c r="C64" s="243"/>
      <c r="D64" s="255"/>
    </row>
    <row r="65" spans="1:4" x14ac:dyDescent="0.25">
      <c r="A65" s="241"/>
      <c r="B65" s="242"/>
      <c r="C65" s="243"/>
      <c r="D65" s="255"/>
    </row>
    <row r="66" spans="1:4" x14ac:dyDescent="0.25">
      <c r="A66" s="255"/>
      <c r="B66" s="256"/>
      <c r="C66" s="255"/>
      <c r="D66" s="255"/>
    </row>
    <row r="67" spans="1:4" x14ac:dyDescent="0.25">
      <c r="A67" s="241"/>
      <c r="B67" s="242"/>
      <c r="C67" s="243"/>
      <c r="D67" s="255"/>
    </row>
    <row r="68" spans="1:4" x14ac:dyDescent="0.25">
      <c r="A68" s="241"/>
      <c r="B68" s="242"/>
      <c r="C68" s="243"/>
      <c r="D68" s="257"/>
    </row>
    <row r="69" spans="1:4" x14ac:dyDescent="0.25">
      <c r="A69" s="252"/>
      <c r="B69" s="253"/>
      <c r="C69" s="254"/>
      <c r="D69" s="240"/>
    </row>
    <row r="70" spans="1:4" x14ac:dyDescent="0.25">
      <c r="A70" s="258"/>
      <c r="B70" s="246"/>
      <c r="C70" s="255"/>
      <c r="D70" s="255"/>
    </row>
    <row r="71" spans="1:4" x14ac:dyDescent="0.25">
      <c r="A71" s="259"/>
      <c r="B71" s="260"/>
      <c r="C71" s="243"/>
      <c r="D71" s="255"/>
    </row>
    <row r="72" spans="1:4" x14ac:dyDescent="0.25">
      <c r="A72" s="259"/>
      <c r="B72" s="260"/>
      <c r="C72" s="243"/>
      <c r="D72" s="255"/>
    </row>
    <row r="73" spans="1:4" x14ac:dyDescent="0.25">
      <c r="A73" s="241"/>
      <c r="B73" s="242"/>
      <c r="C73" s="243"/>
      <c r="D73" s="255"/>
    </row>
    <row r="74" spans="1:4" x14ac:dyDescent="0.25">
      <c r="A74" s="241"/>
      <c r="B74" s="242"/>
      <c r="C74" s="243"/>
      <c r="D74" s="255"/>
    </row>
    <row r="75" spans="1:4" x14ac:dyDescent="0.25">
      <c r="A75" s="241"/>
      <c r="B75" s="242"/>
      <c r="C75" s="243"/>
      <c r="D75" s="255"/>
    </row>
    <row r="76" spans="1:4" x14ac:dyDescent="0.25">
      <c r="A76" s="252"/>
      <c r="B76" s="261"/>
      <c r="C76" s="243"/>
      <c r="D76" s="255"/>
    </row>
    <row r="77" spans="1:4" x14ac:dyDescent="0.25">
      <c r="A77" s="241"/>
      <c r="B77" s="242"/>
      <c r="C77" s="243"/>
      <c r="D77" s="257"/>
    </row>
    <row r="78" spans="1:4" x14ac:dyDescent="0.25">
      <c r="A78" s="252"/>
      <c r="B78" s="253"/>
      <c r="C78" s="254"/>
      <c r="D78" s="240"/>
    </row>
    <row r="79" spans="1:4" x14ac:dyDescent="0.25">
      <c r="A79" s="241"/>
      <c r="B79" s="256"/>
      <c r="C79" s="243"/>
      <c r="D79" s="255"/>
    </row>
    <row r="80" spans="1:4" x14ac:dyDescent="0.25">
      <c r="A80" s="241"/>
      <c r="B80" s="242"/>
      <c r="C80" s="243"/>
      <c r="D80" s="255"/>
    </row>
    <row r="81" spans="1:4" x14ac:dyDescent="0.25">
      <c r="A81" s="241"/>
      <c r="B81" s="242"/>
      <c r="C81" s="243"/>
      <c r="D81" s="255"/>
    </row>
    <row r="82" spans="1:4" x14ac:dyDescent="0.25">
      <c r="A82" s="241"/>
      <c r="B82" s="242"/>
      <c r="C82" s="243"/>
      <c r="D82" s="255"/>
    </row>
    <row r="83" spans="1:4" x14ac:dyDescent="0.25">
      <c r="A83" s="241"/>
      <c r="B83" s="242"/>
      <c r="C83" s="243"/>
      <c r="D83" s="255"/>
    </row>
    <row r="84" spans="1:4" x14ac:dyDescent="0.25">
      <c r="A84" s="241"/>
      <c r="B84" s="242"/>
      <c r="C84" s="243"/>
      <c r="D84" s="255"/>
    </row>
    <row r="85" spans="1:4" x14ac:dyDescent="0.25">
      <c r="A85" s="241"/>
      <c r="B85" s="242"/>
      <c r="C85" s="243"/>
      <c r="D85" s="255"/>
    </row>
    <row r="86" spans="1:4" x14ac:dyDescent="0.25">
      <c r="A86" s="241"/>
      <c r="B86" s="242"/>
      <c r="C86" s="243"/>
      <c r="D86" s="255"/>
    </row>
    <row r="87" spans="1:4" x14ac:dyDescent="0.25">
      <c r="A87" s="241"/>
      <c r="B87" s="242"/>
      <c r="C87" s="243"/>
      <c r="D87" s="255"/>
    </row>
    <row r="88" spans="1:4" x14ac:dyDescent="0.25">
      <c r="A88" s="241"/>
      <c r="B88" s="242"/>
      <c r="C88" s="243"/>
      <c r="D88" s="255"/>
    </row>
    <row r="89" spans="1:4" x14ac:dyDescent="0.25">
      <c r="A89" s="241"/>
      <c r="B89" s="242"/>
      <c r="C89" s="243"/>
      <c r="D89" s="255"/>
    </row>
    <row r="90" spans="1:4" x14ac:dyDescent="0.25">
      <c r="A90" s="241"/>
      <c r="B90" s="242"/>
      <c r="C90" s="243"/>
      <c r="D90" s="255"/>
    </row>
    <row r="91" spans="1:4" x14ac:dyDescent="0.25">
      <c r="A91" s="241"/>
      <c r="B91" s="242"/>
      <c r="C91" s="243"/>
      <c r="D91" s="255"/>
    </row>
    <row r="92" spans="1:4" x14ac:dyDescent="0.25">
      <c r="A92" s="241"/>
      <c r="B92" s="242"/>
      <c r="C92" s="243"/>
      <c r="D92" s="255"/>
    </row>
    <row r="93" spans="1:4" x14ac:dyDescent="0.25">
      <c r="A93" s="241"/>
      <c r="B93" s="242"/>
      <c r="C93" s="243"/>
      <c r="D93" s="255"/>
    </row>
    <row r="94" spans="1:4" x14ac:dyDescent="0.25">
      <c r="A94" s="241"/>
      <c r="B94" s="242"/>
      <c r="C94" s="243"/>
      <c r="D94" s="255"/>
    </row>
    <row r="95" spans="1:4" x14ac:dyDescent="0.25">
      <c r="A95" s="241"/>
      <c r="B95" s="242"/>
      <c r="C95" s="243"/>
      <c r="D95" s="255"/>
    </row>
    <row r="96" spans="1:4" x14ac:dyDescent="0.25">
      <c r="A96" s="241"/>
      <c r="B96" s="242"/>
      <c r="C96" s="243"/>
      <c r="D96" s="255"/>
    </row>
    <row r="97" spans="1:4" x14ac:dyDescent="0.25">
      <c r="A97" s="241"/>
      <c r="B97" s="242"/>
      <c r="C97" s="243"/>
      <c r="D97" s="255"/>
    </row>
    <row r="98" spans="1:4" x14ac:dyDescent="0.25">
      <c r="A98" s="241"/>
      <c r="B98" s="242"/>
      <c r="C98" s="243"/>
      <c r="D98" s="255"/>
    </row>
    <row r="99" spans="1:4" x14ac:dyDescent="0.25">
      <c r="A99" s="241"/>
      <c r="B99" s="242"/>
      <c r="C99" s="243"/>
      <c r="D99" s="255"/>
    </row>
    <row r="100" spans="1:4" x14ac:dyDescent="0.25">
      <c r="A100" s="241"/>
      <c r="B100" s="242"/>
      <c r="C100" s="243"/>
      <c r="D100" s="255"/>
    </row>
    <row r="101" spans="1:4" x14ac:dyDescent="0.25">
      <c r="A101" s="28"/>
      <c r="B101" s="31"/>
      <c r="C101" s="32"/>
      <c r="D101" s="15"/>
    </row>
    <row r="102" spans="1:4" x14ac:dyDescent="0.25">
      <c r="A102" s="43"/>
      <c r="C102" s="36"/>
      <c r="D102" s="15"/>
    </row>
    <row r="103" spans="1:4" x14ac:dyDescent="0.25">
      <c r="A103" s="28"/>
      <c r="B103" s="31"/>
      <c r="C103" s="32"/>
      <c r="D103" s="38"/>
    </row>
    <row r="104" spans="1:4" x14ac:dyDescent="0.25">
      <c r="B104" s="35"/>
      <c r="C104" s="33"/>
    </row>
    <row r="105" spans="1:4" x14ac:dyDescent="0.25">
      <c r="A105" s="29"/>
      <c r="B105" s="41"/>
      <c r="C105" s="29"/>
    </row>
    <row r="106" spans="1:4" x14ac:dyDescent="0.25">
      <c r="A106" s="28"/>
      <c r="B106" s="31"/>
      <c r="C106" s="44"/>
    </row>
    <row r="107" spans="1:4" x14ac:dyDescent="0.25">
      <c r="A107" s="28"/>
      <c r="B107" s="31"/>
      <c r="C107" s="44"/>
    </row>
    <row r="108" spans="1:4" x14ac:dyDescent="0.25">
      <c r="A108" s="28"/>
      <c r="B108" s="31"/>
      <c r="C108" s="44"/>
    </row>
    <row r="109" spans="1:4" x14ac:dyDescent="0.25">
      <c r="A109" s="28"/>
      <c r="B109" s="31"/>
      <c r="C109" s="45"/>
    </row>
    <row r="110" spans="1:4" x14ac:dyDescent="0.25">
      <c r="A110" s="28"/>
      <c r="B110" s="31"/>
      <c r="C110" s="45"/>
    </row>
    <row r="111" spans="1:4" x14ac:dyDescent="0.25">
      <c r="A111" s="28"/>
      <c r="B111" s="42"/>
      <c r="C111" s="45"/>
    </row>
    <row r="112" spans="1:4" x14ac:dyDescent="0.25">
      <c r="A112" s="28"/>
      <c r="B112" s="31"/>
      <c r="C112" s="45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  <row r="301" spans="1:9" x14ac:dyDescent="0.25">
      <c r="A301"/>
      <c r="B301"/>
      <c r="C301"/>
      <c r="D301"/>
      <c r="E301"/>
      <c r="F301"/>
      <c r="G301"/>
      <c r="H301"/>
      <c r="I301"/>
    </row>
    <row r="302" spans="1:9" x14ac:dyDescent="0.25">
      <c r="A302"/>
      <c r="B302"/>
      <c r="C302"/>
      <c r="D302"/>
      <c r="E302"/>
      <c r="F302"/>
      <c r="G302"/>
      <c r="H302"/>
      <c r="I302"/>
    </row>
    <row r="303" spans="1:9" x14ac:dyDescent="0.25">
      <c r="A303"/>
      <c r="B303"/>
      <c r="C303"/>
      <c r="D303"/>
      <c r="E303"/>
      <c r="F303"/>
      <c r="G303"/>
      <c r="H303"/>
      <c r="I303"/>
    </row>
    <row r="304" spans="1:9" x14ac:dyDescent="0.25">
      <c r="A304"/>
      <c r="B304"/>
      <c r="C304"/>
      <c r="D304"/>
      <c r="E304"/>
      <c r="F304"/>
      <c r="G304"/>
      <c r="H304"/>
      <c r="I304"/>
    </row>
    <row r="305" spans="1:9" x14ac:dyDescent="0.25">
      <c r="A305"/>
      <c r="B305"/>
      <c r="C305"/>
      <c r="D305"/>
      <c r="E305"/>
      <c r="F305"/>
      <c r="G305"/>
      <c r="H305"/>
      <c r="I305"/>
    </row>
    <row r="306" spans="1:9" x14ac:dyDescent="0.25">
      <c r="A306"/>
      <c r="B306"/>
      <c r="C306"/>
      <c r="D306"/>
      <c r="E306"/>
      <c r="F306"/>
      <c r="G306"/>
      <c r="H306"/>
      <c r="I306"/>
    </row>
    <row r="307" spans="1:9" x14ac:dyDescent="0.25">
      <c r="A307"/>
      <c r="B307"/>
      <c r="C307"/>
      <c r="D307"/>
      <c r="E307"/>
      <c r="F307"/>
      <c r="G307"/>
      <c r="H307"/>
      <c r="I307"/>
    </row>
    <row r="308" spans="1:9" x14ac:dyDescent="0.25">
      <c r="A308"/>
      <c r="B308"/>
      <c r="C308"/>
      <c r="D308"/>
      <c r="E308"/>
      <c r="F308"/>
      <c r="G308"/>
      <c r="H308"/>
      <c r="I308"/>
    </row>
    <row r="309" spans="1:9" x14ac:dyDescent="0.25">
      <c r="A309"/>
      <c r="B309"/>
      <c r="C309"/>
      <c r="D309"/>
      <c r="E309"/>
      <c r="F309"/>
      <c r="G309"/>
      <c r="H309"/>
      <c r="I309"/>
    </row>
    <row r="310" spans="1:9" x14ac:dyDescent="0.25">
      <c r="A310"/>
      <c r="B310"/>
      <c r="C310"/>
      <c r="D310"/>
      <c r="E310"/>
      <c r="F310"/>
      <c r="G310"/>
      <c r="H310"/>
      <c r="I310"/>
    </row>
    <row r="311" spans="1:9" x14ac:dyDescent="0.25">
      <c r="A311"/>
      <c r="B311"/>
      <c r="C311"/>
      <c r="D311"/>
      <c r="E311"/>
      <c r="F311"/>
      <c r="G311"/>
      <c r="H311"/>
      <c r="I311"/>
    </row>
    <row r="312" spans="1:9" x14ac:dyDescent="0.25">
      <c r="A312"/>
      <c r="B312"/>
      <c r="C312"/>
      <c r="D312"/>
      <c r="E312"/>
      <c r="F312"/>
      <c r="G312"/>
      <c r="H312"/>
      <c r="I312"/>
    </row>
    <row r="313" spans="1:9" x14ac:dyDescent="0.25">
      <c r="A313"/>
      <c r="B313"/>
      <c r="C313"/>
      <c r="D313"/>
      <c r="E313"/>
      <c r="F313"/>
      <c r="G313"/>
      <c r="H313"/>
      <c r="I313"/>
    </row>
    <row r="314" spans="1:9" x14ac:dyDescent="0.25">
      <c r="A314"/>
      <c r="B314"/>
      <c r="C314"/>
      <c r="D314"/>
      <c r="E314"/>
      <c r="F314"/>
      <c r="G314"/>
      <c r="H314"/>
      <c r="I314"/>
    </row>
    <row r="315" spans="1:9" x14ac:dyDescent="0.25">
      <c r="A315"/>
      <c r="B315"/>
      <c r="C315"/>
      <c r="D315"/>
      <c r="E315"/>
      <c r="F315"/>
      <c r="G315"/>
      <c r="H315"/>
      <c r="I315"/>
    </row>
    <row r="316" spans="1:9" x14ac:dyDescent="0.25">
      <c r="A316"/>
      <c r="B316"/>
      <c r="C316"/>
      <c r="D316"/>
      <c r="E316"/>
      <c r="F316"/>
      <c r="G316"/>
      <c r="H316"/>
      <c r="I316"/>
    </row>
    <row r="317" spans="1:9" x14ac:dyDescent="0.25">
      <c r="A317"/>
      <c r="B317"/>
      <c r="C317"/>
      <c r="D317"/>
      <c r="E317"/>
      <c r="F317"/>
      <c r="G317"/>
      <c r="H317"/>
      <c r="I317"/>
    </row>
    <row r="318" spans="1:9" x14ac:dyDescent="0.25">
      <c r="A318"/>
      <c r="B318"/>
      <c r="C318"/>
      <c r="D318"/>
      <c r="E318"/>
      <c r="F318"/>
      <c r="G318"/>
      <c r="H318"/>
      <c r="I318"/>
    </row>
    <row r="319" spans="1:9" x14ac:dyDescent="0.25">
      <c r="A319"/>
      <c r="B319"/>
      <c r="C319"/>
      <c r="D319"/>
      <c r="E319"/>
      <c r="F319"/>
      <c r="G319"/>
      <c r="H319"/>
      <c r="I319"/>
    </row>
    <row r="320" spans="1:9" x14ac:dyDescent="0.25">
      <c r="A320"/>
      <c r="B320"/>
      <c r="C320"/>
      <c r="D320"/>
      <c r="E320"/>
      <c r="F320"/>
      <c r="G320"/>
      <c r="H320"/>
      <c r="I320"/>
    </row>
    <row r="321" spans="1:9" x14ac:dyDescent="0.25">
      <c r="A321"/>
      <c r="B321"/>
      <c r="C321"/>
      <c r="D321"/>
      <c r="E321"/>
      <c r="F321"/>
      <c r="G321"/>
      <c r="H321"/>
      <c r="I321"/>
    </row>
    <row r="322" spans="1:9" x14ac:dyDescent="0.25">
      <c r="A322"/>
      <c r="B322"/>
      <c r="C322"/>
      <c r="D322"/>
      <c r="E322"/>
      <c r="F322"/>
      <c r="G322"/>
      <c r="H322"/>
      <c r="I322"/>
    </row>
    <row r="323" spans="1:9" x14ac:dyDescent="0.25">
      <c r="A323"/>
      <c r="B323"/>
      <c r="C323"/>
      <c r="D323"/>
      <c r="E323"/>
      <c r="F323"/>
      <c r="G323"/>
      <c r="H323"/>
      <c r="I323"/>
    </row>
    <row r="324" spans="1:9" x14ac:dyDescent="0.25">
      <c r="A324"/>
      <c r="B324"/>
      <c r="C324"/>
      <c r="D324"/>
      <c r="E324"/>
      <c r="F324"/>
      <c r="G324"/>
      <c r="H324"/>
      <c r="I324"/>
    </row>
    <row r="325" spans="1:9" x14ac:dyDescent="0.25">
      <c r="A325"/>
      <c r="B325"/>
      <c r="C325"/>
      <c r="D325"/>
      <c r="E325"/>
      <c r="F325"/>
      <c r="G325"/>
      <c r="H325"/>
      <c r="I325"/>
    </row>
    <row r="326" spans="1:9" x14ac:dyDescent="0.25">
      <c r="A326"/>
      <c r="B326"/>
      <c r="C326"/>
      <c r="D326"/>
      <c r="E326"/>
      <c r="F326"/>
      <c r="G326"/>
      <c r="H326"/>
      <c r="I326"/>
    </row>
    <row r="327" spans="1:9" x14ac:dyDescent="0.25">
      <c r="A327"/>
      <c r="B327"/>
      <c r="C327"/>
      <c r="D327"/>
      <c r="E327"/>
      <c r="F327"/>
      <c r="G327"/>
      <c r="H327"/>
      <c r="I327"/>
    </row>
    <row r="328" spans="1:9" x14ac:dyDescent="0.25">
      <c r="A328"/>
      <c r="B328"/>
      <c r="C328"/>
      <c r="D328"/>
      <c r="E328"/>
      <c r="F328"/>
      <c r="G328"/>
      <c r="H328"/>
      <c r="I328"/>
    </row>
    <row r="329" spans="1:9" x14ac:dyDescent="0.25">
      <c r="A329"/>
      <c r="B329"/>
      <c r="C329"/>
      <c r="D329"/>
      <c r="E329"/>
      <c r="F329"/>
      <c r="G329"/>
      <c r="H329"/>
      <c r="I329"/>
    </row>
    <row r="330" spans="1:9" x14ac:dyDescent="0.25">
      <c r="A330"/>
      <c r="B330"/>
      <c r="C330"/>
      <c r="D330"/>
      <c r="E330"/>
      <c r="F330"/>
      <c r="G330"/>
      <c r="H330"/>
      <c r="I330"/>
    </row>
    <row r="331" spans="1:9" x14ac:dyDescent="0.25">
      <c r="A331"/>
      <c r="B331"/>
      <c r="C331"/>
      <c r="D331"/>
      <c r="E331"/>
      <c r="F331"/>
      <c r="G331"/>
      <c r="H331"/>
      <c r="I331"/>
    </row>
    <row r="332" spans="1:9" x14ac:dyDescent="0.25">
      <c r="A332"/>
      <c r="B332"/>
      <c r="C332"/>
      <c r="D332"/>
      <c r="E332"/>
      <c r="F332"/>
      <c r="G332"/>
      <c r="H332"/>
      <c r="I332"/>
    </row>
    <row r="333" spans="1:9" x14ac:dyDescent="0.25">
      <c r="A333"/>
      <c r="B333"/>
      <c r="C333"/>
      <c r="D333"/>
      <c r="E333"/>
      <c r="F333"/>
      <c r="G333"/>
      <c r="H333"/>
      <c r="I333"/>
    </row>
    <row r="334" spans="1:9" x14ac:dyDescent="0.25">
      <c r="A334"/>
      <c r="B334"/>
      <c r="C334"/>
      <c r="D334"/>
      <c r="E334"/>
      <c r="F334"/>
      <c r="G334"/>
      <c r="H334"/>
      <c r="I334"/>
    </row>
    <row r="335" spans="1:9" x14ac:dyDescent="0.25">
      <c r="A335"/>
      <c r="B335"/>
      <c r="C335"/>
      <c r="D335"/>
      <c r="E335"/>
      <c r="F335"/>
      <c r="G335"/>
      <c r="H335"/>
      <c r="I335"/>
    </row>
    <row r="336" spans="1:9" x14ac:dyDescent="0.25">
      <c r="A336"/>
      <c r="B336"/>
      <c r="C336"/>
      <c r="D336"/>
      <c r="E336"/>
      <c r="F336"/>
      <c r="G336"/>
      <c r="H336"/>
      <c r="I336"/>
    </row>
    <row r="337" spans="1:9" x14ac:dyDescent="0.25">
      <c r="A337"/>
      <c r="B337"/>
      <c r="C337"/>
      <c r="D337"/>
      <c r="E337"/>
      <c r="F337"/>
      <c r="G337"/>
      <c r="H337"/>
      <c r="I337"/>
    </row>
    <row r="338" spans="1:9" x14ac:dyDescent="0.25">
      <c r="A338"/>
      <c r="B338"/>
      <c r="C338"/>
      <c r="D338"/>
      <c r="E338"/>
      <c r="F338"/>
      <c r="G338"/>
      <c r="H338"/>
      <c r="I338"/>
    </row>
    <row r="339" spans="1:9" x14ac:dyDescent="0.25">
      <c r="A339"/>
      <c r="B339"/>
      <c r="C339"/>
      <c r="D339"/>
      <c r="E339"/>
      <c r="F339"/>
      <c r="G339"/>
      <c r="H339"/>
      <c r="I339"/>
    </row>
    <row r="340" spans="1:9" x14ac:dyDescent="0.25">
      <c r="A340"/>
      <c r="B340"/>
      <c r="C340"/>
      <c r="D340"/>
      <c r="E340"/>
      <c r="F340"/>
      <c r="G340"/>
      <c r="H340"/>
      <c r="I340"/>
    </row>
    <row r="341" spans="1:9" x14ac:dyDescent="0.25">
      <c r="A341"/>
      <c r="B341"/>
      <c r="C341"/>
      <c r="D341"/>
      <c r="E341"/>
      <c r="F341"/>
      <c r="G341"/>
      <c r="H341"/>
      <c r="I341"/>
    </row>
    <row r="342" spans="1:9" x14ac:dyDescent="0.25">
      <c r="A342"/>
      <c r="B342"/>
      <c r="C342"/>
      <c r="D342"/>
      <c r="E342"/>
      <c r="F342"/>
      <c r="G342"/>
      <c r="H342"/>
      <c r="I342"/>
    </row>
    <row r="343" spans="1:9" x14ac:dyDescent="0.25">
      <c r="A343"/>
      <c r="B343"/>
      <c r="C343"/>
      <c r="D343"/>
      <c r="E343"/>
      <c r="F343"/>
      <c r="G343"/>
      <c r="H343"/>
      <c r="I343"/>
    </row>
    <row r="344" spans="1:9" x14ac:dyDescent="0.25">
      <c r="A344"/>
      <c r="B344"/>
      <c r="C344"/>
      <c r="D344"/>
      <c r="E344"/>
      <c r="F344"/>
      <c r="G344"/>
      <c r="H344"/>
      <c r="I344"/>
    </row>
    <row r="345" spans="1:9" x14ac:dyDescent="0.25">
      <c r="A345"/>
      <c r="B345"/>
      <c r="C345"/>
      <c r="D345"/>
      <c r="E345"/>
      <c r="F345"/>
      <c r="G345"/>
      <c r="H345"/>
      <c r="I345"/>
    </row>
    <row r="346" spans="1:9" x14ac:dyDescent="0.25">
      <c r="A346"/>
      <c r="B346"/>
      <c r="C346"/>
      <c r="D346"/>
      <c r="E346"/>
      <c r="F346"/>
      <c r="G346"/>
      <c r="H346"/>
      <c r="I346"/>
    </row>
    <row r="347" spans="1:9" x14ac:dyDescent="0.25">
      <c r="A347"/>
      <c r="B347"/>
      <c r="C347"/>
      <c r="D347"/>
      <c r="E347"/>
      <c r="F347"/>
      <c r="G347"/>
      <c r="H347"/>
      <c r="I347"/>
    </row>
    <row r="348" spans="1:9" x14ac:dyDescent="0.25">
      <c r="A348"/>
      <c r="B348"/>
      <c r="C348"/>
      <c r="D348"/>
      <c r="E348"/>
      <c r="F348"/>
      <c r="G348"/>
      <c r="H348"/>
      <c r="I348"/>
    </row>
    <row r="349" spans="1:9" x14ac:dyDescent="0.25">
      <c r="A349"/>
      <c r="B349"/>
      <c r="C349"/>
      <c r="D349"/>
      <c r="E349"/>
      <c r="F349"/>
      <c r="G349"/>
      <c r="H349"/>
      <c r="I349"/>
    </row>
    <row r="350" spans="1:9" x14ac:dyDescent="0.25">
      <c r="A350"/>
      <c r="B350"/>
      <c r="C350"/>
      <c r="D350"/>
      <c r="E350"/>
      <c r="F350"/>
      <c r="G350"/>
      <c r="H350"/>
      <c r="I350"/>
    </row>
    <row r="351" spans="1:9" x14ac:dyDescent="0.25">
      <c r="A351"/>
      <c r="B351"/>
      <c r="C351"/>
      <c r="D351"/>
      <c r="E351"/>
      <c r="F351"/>
      <c r="G351"/>
      <c r="H351"/>
      <c r="I351"/>
    </row>
    <row r="352" spans="1:9" x14ac:dyDescent="0.25">
      <c r="A352"/>
      <c r="B352"/>
      <c r="C352"/>
      <c r="D352"/>
      <c r="E352"/>
      <c r="F352"/>
      <c r="G352"/>
      <c r="H352"/>
      <c r="I352"/>
    </row>
    <row r="353" spans="1:9" x14ac:dyDescent="0.25">
      <c r="A353"/>
      <c r="B353"/>
      <c r="C353"/>
      <c r="D353"/>
      <c r="E353"/>
      <c r="F353"/>
      <c r="G353"/>
      <c r="H353"/>
      <c r="I353"/>
    </row>
    <row r="354" spans="1:9" x14ac:dyDescent="0.25">
      <c r="A354"/>
      <c r="B354"/>
      <c r="C354"/>
      <c r="D354"/>
      <c r="E354"/>
      <c r="F354"/>
      <c r="G354"/>
      <c r="H354"/>
      <c r="I354"/>
    </row>
    <row r="355" spans="1:9" x14ac:dyDescent="0.25">
      <c r="A355"/>
      <c r="B355"/>
      <c r="C355"/>
      <c r="D355"/>
      <c r="E355"/>
      <c r="F355"/>
      <c r="G355"/>
      <c r="H355"/>
      <c r="I355"/>
    </row>
    <row r="356" spans="1:9" x14ac:dyDescent="0.25">
      <c r="A356"/>
      <c r="B356"/>
      <c r="C356"/>
      <c r="D356"/>
      <c r="E356"/>
      <c r="F356"/>
      <c r="G356"/>
      <c r="H356"/>
      <c r="I356"/>
    </row>
    <row r="357" spans="1:9" x14ac:dyDescent="0.25">
      <c r="A357"/>
      <c r="B357"/>
      <c r="C357"/>
      <c r="D357"/>
      <c r="E357"/>
      <c r="F357"/>
      <c r="G357"/>
      <c r="H357"/>
      <c r="I357"/>
    </row>
    <row r="358" spans="1:9" x14ac:dyDescent="0.25">
      <c r="A358"/>
      <c r="B358"/>
      <c r="C358"/>
      <c r="D358"/>
      <c r="E358"/>
      <c r="F358"/>
      <c r="G358"/>
      <c r="H358"/>
      <c r="I358"/>
    </row>
    <row r="359" spans="1:9" x14ac:dyDescent="0.25">
      <c r="A359"/>
      <c r="B359"/>
      <c r="C359"/>
      <c r="D359"/>
      <c r="E359"/>
      <c r="F359"/>
      <c r="G359"/>
      <c r="H359"/>
      <c r="I359"/>
    </row>
    <row r="360" spans="1:9" x14ac:dyDescent="0.25">
      <c r="A360"/>
      <c r="B360"/>
      <c r="C360"/>
      <c r="D360"/>
      <c r="E360"/>
      <c r="F360"/>
      <c r="G360"/>
      <c r="H360"/>
      <c r="I360"/>
    </row>
    <row r="361" spans="1:9" x14ac:dyDescent="0.25">
      <c r="A361"/>
      <c r="B361"/>
      <c r="C361"/>
      <c r="D361"/>
      <c r="E361"/>
      <c r="F361"/>
      <c r="G361"/>
      <c r="H361"/>
      <c r="I361"/>
    </row>
    <row r="362" spans="1:9" x14ac:dyDescent="0.25">
      <c r="A362"/>
      <c r="B362"/>
      <c r="C362"/>
      <c r="D362"/>
      <c r="E362"/>
      <c r="F362"/>
      <c r="G362"/>
      <c r="H362"/>
      <c r="I362"/>
    </row>
    <row r="363" spans="1:9" x14ac:dyDescent="0.25">
      <c r="A363"/>
      <c r="B363"/>
      <c r="C363"/>
      <c r="D363"/>
      <c r="E363"/>
      <c r="F363"/>
      <c r="G363"/>
      <c r="H363"/>
      <c r="I363"/>
    </row>
    <row r="364" spans="1:9" x14ac:dyDescent="0.25">
      <c r="A364"/>
      <c r="B364"/>
      <c r="C364"/>
      <c r="D364"/>
      <c r="E364"/>
      <c r="F364"/>
      <c r="G364"/>
      <c r="H364"/>
      <c r="I364"/>
    </row>
    <row r="365" spans="1:9" x14ac:dyDescent="0.25">
      <c r="A365"/>
      <c r="B365"/>
      <c r="C365"/>
      <c r="D365"/>
      <c r="E365"/>
      <c r="F365"/>
      <c r="G365"/>
      <c r="H365"/>
      <c r="I365"/>
    </row>
    <row r="366" spans="1:9" x14ac:dyDescent="0.25">
      <c r="A366"/>
      <c r="B366"/>
      <c r="C366"/>
      <c r="D366"/>
      <c r="E366"/>
      <c r="F366"/>
      <c r="G366"/>
      <c r="H366"/>
      <c r="I366"/>
    </row>
    <row r="367" spans="1:9" x14ac:dyDescent="0.25">
      <c r="A367"/>
      <c r="B367"/>
      <c r="C367"/>
      <c r="D367"/>
      <c r="E367"/>
      <c r="F367"/>
      <c r="G367"/>
      <c r="H367"/>
      <c r="I367"/>
    </row>
    <row r="368" spans="1:9" x14ac:dyDescent="0.25">
      <c r="A368"/>
      <c r="B368"/>
      <c r="C368"/>
      <c r="D368"/>
      <c r="E368"/>
      <c r="F368"/>
      <c r="G368"/>
      <c r="H368"/>
      <c r="I368"/>
    </row>
    <row r="369" spans="1:9" x14ac:dyDescent="0.25">
      <c r="A369"/>
      <c r="B369"/>
      <c r="C369"/>
      <c r="D369"/>
      <c r="E369"/>
      <c r="F369"/>
      <c r="G369"/>
      <c r="H369"/>
      <c r="I369"/>
    </row>
    <row r="370" spans="1:9" x14ac:dyDescent="0.25">
      <c r="A370"/>
      <c r="B370"/>
      <c r="C370"/>
      <c r="D370"/>
      <c r="E370"/>
      <c r="F370"/>
      <c r="G370"/>
      <c r="H370"/>
      <c r="I370"/>
    </row>
    <row r="371" spans="1:9" x14ac:dyDescent="0.25">
      <c r="A371"/>
      <c r="B371"/>
      <c r="C371"/>
      <c r="D371"/>
      <c r="E371"/>
      <c r="F371"/>
      <c r="G371"/>
      <c r="H371"/>
      <c r="I371"/>
    </row>
    <row r="372" spans="1:9" x14ac:dyDescent="0.25">
      <c r="A372"/>
      <c r="B372"/>
      <c r="C372"/>
      <c r="D372"/>
      <c r="E372"/>
      <c r="F372"/>
      <c r="G372"/>
      <c r="H372"/>
      <c r="I372"/>
    </row>
    <row r="373" spans="1:9" x14ac:dyDescent="0.25">
      <c r="A373"/>
      <c r="B373"/>
      <c r="C373"/>
      <c r="D373"/>
      <c r="E373"/>
      <c r="F373"/>
      <c r="G373"/>
      <c r="H373"/>
      <c r="I373"/>
    </row>
    <row r="374" spans="1:9" x14ac:dyDescent="0.25">
      <c r="A374"/>
      <c r="B374"/>
      <c r="C374"/>
      <c r="D374"/>
      <c r="E374"/>
      <c r="F374"/>
      <c r="G374"/>
      <c r="H374"/>
      <c r="I374"/>
    </row>
    <row r="375" spans="1:9" x14ac:dyDescent="0.25">
      <c r="A375"/>
      <c r="B375"/>
      <c r="C375"/>
      <c r="D375"/>
      <c r="E375"/>
      <c r="F375"/>
      <c r="G375"/>
      <c r="H375"/>
      <c r="I375"/>
    </row>
    <row r="376" spans="1:9" x14ac:dyDescent="0.25">
      <c r="A376"/>
      <c r="B376"/>
      <c r="C376"/>
      <c r="D376"/>
      <c r="E376"/>
      <c r="F376"/>
      <c r="G376"/>
      <c r="H376"/>
      <c r="I376"/>
    </row>
    <row r="377" spans="1:9" x14ac:dyDescent="0.25">
      <c r="A377"/>
      <c r="B377"/>
      <c r="C377"/>
      <c r="D377"/>
      <c r="E377"/>
      <c r="F377"/>
      <c r="G377"/>
      <c r="H377"/>
      <c r="I377"/>
    </row>
    <row r="378" spans="1:9" x14ac:dyDescent="0.25">
      <c r="A378"/>
      <c r="B378"/>
      <c r="C378"/>
      <c r="D378"/>
      <c r="E378"/>
      <c r="F378"/>
      <c r="G378"/>
      <c r="H378"/>
      <c r="I378"/>
    </row>
    <row r="379" spans="1:9" x14ac:dyDescent="0.25">
      <c r="A379"/>
      <c r="B379"/>
      <c r="C379"/>
      <c r="D379"/>
      <c r="E379"/>
      <c r="F379"/>
      <c r="G379"/>
      <c r="H379"/>
      <c r="I379"/>
    </row>
    <row r="380" spans="1:9" x14ac:dyDescent="0.25">
      <c r="A380"/>
      <c r="B380"/>
      <c r="C380"/>
      <c r="D380"/>
      <c r="E380"/>
      <c r="F380"/>
      <c r="G380"/>
      <c r="H380"/>
      <c r="I380"/>
    </row>
    <row r="381" spans="1:9" x14ac:dyDescent="0.25">
      <c r="A381"/>
      <c r="B381"/>
      <c r="C381"/>
      <c r="D381"/>
      <c r="E381"/>
      <c r="F381"/>
      <c r="G381"/>
      <c r="H381"/>
      <c r="I381"/>
    </row>
    <row r="382" spans="1:9" x14ac:dyDescent="0.25">
      <c r="A382"/>
      <c r="B382"/>
      <c r="C382"/>
      <c r="D382"/>
      <c r="E382"/>
      <c r="F382"/>
      <c r="G382"/>
      <c r="H382"/>
      <c r="I382"/>
    </row>
    <row r="383" spans="1:9" x14ac:dyDescent="0.25">
      <c r="A383"/>
      <c r="B383"/>
      <c r="C383"/>
      <c r="D383"/>
      <c r="E383"/>
      <c r="F383"/>
      <c r="G383"/>
      <c r="H383"/>
      <c r="I383"/>
    </row>
    <row r="384" spans="1:9" x14ac:dyDescent="0.25">
      <c r="A384"/>
      <c r="B384"/>
      <c r="C384"/>
      <c r="D384"/>
      <c r="E384"/>
      <c r="F384"/>
      <c r="G384"/>
      <c r="H384"/>
      <c r="I384"/>
    </row>
    <row r="385" spans="1:9" x14ac:dyDescent="0.25">
      <c r="A385"/>
      <c r="B385"/>
      <c r="C385"/>
      <c r="D385"/>
      <c r="E385"/>
      <c r="F385"/>
      <c r="G385"/>
      <c r="H385"/>
      <c r="I385"/>
    </row>
    <row r="386" spans="1:9" x14ac:dyDescent="0.25">
      <c r="A386"/>
      <c r="B386"/>
      <c r="C386"/>
      <c r="D386"/>
      <c r="E386"/>
      <c r="F386"/>
      <c r="G386"/>
      <c r="H386"/>
      <c r="I386"/>
    </row>
    <row r="387" spans="1:9" x14ac:dyDescent="0.25">
      <c r="A387"/>
      <c r="B387"/>
      <c r="C387"/>
      <c r="D387"/>
      <c r="E387"/>
      <c r="F387"/>
      <c r="G387"/>
      <c r="H387"/>
      <c r="I387"/>
    </row>
    <row r="388" spans="1:9" x14ac:dyDescent="0.25">
      <c r="A388"/>
      <c r="B388"/>
      <c r="C388"/>
      <c r="D388"/>
      <c r="E388"/>
      <c r="F388"/>
      <c r="G388"/>
      <c r="H388"/>
      <c r="I388"/>
    </row>
    <row r="389" spans="1:9" x14ac:dyDescent="0.25">
      <c r="A389"/>
      <c r="B389"/>
      <c r="C389"/>
      <c r="D389"/>
      <c r="E389"/>
      <c r="F389"/>
      <c r="G389"/>
      <c r="H389"/>
      <c r="I389"/>
    </row>
    <row r="390" spans="1:9" x14ac:dyDescent="0.25">
      <c r="A390"/>
      <c r="B390"/>
      <c r="C390"/>
      <c r="D390"/>
      <c r="E390"/>
      <c r="F390"/>
      <c r="G390"/>
      <c r="H390"/>
      <c r="I390"/>
    </row>
    <row r="391" spans="1:9" x14ac:dyDescent="0.25">
      <c r="A391"/>
      <c r="B391"/>
      <c r="C391"/>
      <c r="D391"/>
      <c r="E391"/>
      <c r="F391"/>
      <c r="G391"/>
      <c r="H391"/>
      <c r="I391"/>
    </row>
    <row r="392" spans="1:9" x14ac:dyDescent="0.25">
      <c r="A392"/>
      <c r="B392"/>
      <c r="C392"/>
      <c r="D392"/>
      <c r="E392"/>
      <c r="F392"/>
      <c r="G392"/>
      <c r="H392"/>
      <c r="I392"/>
    </row>
    <row r="393" spans="1:9" x14ac:dyDescent="0.25">
      <c r="A393"/>
      <c r="B393"/>
      <c r="C393"/>
      <c r="D393"/>
      <c r="E393"/>
      <c r="F393"/>
      <c r="G393"/>
      <c r="H393"/>
      <c r="I393"/>
    </row>
    <row r="394" spans="1:9" x14ac:dyDescent="0.25">
      <c r="A394"/>
      <c r="B394"/>
      <c r="C394"/>
      <c r="D394"/>
      <c r="E394"/>
      <c r="F394"/>
      <c r="G394"/>
      <c r="H394"/>
      <c r="I394"/>
    </row>
    <row r="395" spans="1:9" x14ac:dyDescent="0.25">
      <c r="A395"/>
      <c r="B395"/>
      <c r="C395"/>
      <c r="D395"/>
      <c r="E395"/>
      <c r="F395"/>
      <c r="G395"/>
      <c r="H395"/>
      <c r="I395"/>
    </row>
    <row r="396" spans="1:9" x14ac:dyDescent="0.25">
      <c r="A396"/>
      <c r="B396"/>
      <c r="C396"/>
      <c r="D396"/>
      <c r="E396"/>
      <c r="F396"/>
      <c r="G396"/>
      <c r="H396"/>
      <c r="I396"/>
    </row>
    <row r="397" spans="1:9" x14ac:dyDescent="0.25">
      <c r="A397"/>
      <c r="B397"/>
      <c r="C397"/>
      <c r="D397"/>
      <c r="E397"/>
      <c r="F397"/>
      <c r="G397"/>
      <c r="H397"/>
      <c r="I397"/>
    </row>
    <row r="398" spans="1:9" x14ac:dyDescent="0.25">
      <c r="A398"/>
      <c r="B398"/>
      <c r="C398"/>
      <c r="D398"/>
      <c r="E398"/>
      <c r="F398"/>
      <c r="G398"/>
      <c r="H398"/>
      <c r="I398"/>
    </row>
    <row r="399" spans="1:9" x14ac:dyDescent="0.25">
      <c r="A399"/>
      <c r="B399"/>
      <c r="C399"/>
      <c r="D399"/>
      <c r="E399"/>
      <c r="F399"/>
      <c r="G399"/>
      <c r="H399"/>
      <c r="I399"/>
    </row>
    <row r="400" spans="1:9" x14ac:dyDescent="0.25">
      <c r="A400"/>
      <c r="B400"/>
      <c r="C400"/>
      <c r="D400"/>
      <c r="E400"/>
      <c r="F400"/>
      <c r="G400"/>
      <c r="H400"/>
      <c r="I400"/>
    </row>
    <row r="401" spans="1:9" x14ac:dyDescent="0.25">
      <c r="A401"/>
      <c r="B401"/>
      <c r="C401"/>
      <c r="D401"/>
      <c r="E401"/>
      <c r="F401"/>
      <c r="G401"/>
      <c r="H401"/>
      <c r="I401"/>
    </row>
    <row r="402" spans="1:9" x14ac:dyDescent="0.25">
      <c r="A402"/>
      <c r="B402"/>
      <c r="C402"/>
      <c r="D402"/>
      <c r="E402"/>
      <c r="F402"/>
      <c r="G402"/>
      <c r="H402"/>
      <c r="I402"/>
    </row>
    <row r="403" spans="1:9" x14ac:dyDescent="0.25">
      <c r="A403"/>
      <c r="B403"/>
      <c r="C403"/>
      <c r="D403"/>
      <c r="E403"/>
      <c r="F403"/>
      <c r="G403"/>
      <c r="H403"/>
      <c r="I403"/>
    </row>
    <row r="404" spans="1:9" x14ac:dyDescent="0.25">
      <c r="A404"/>
      <c r="B404"/>
      <c r="C404"/>
      <c r="D404"/>
      <c r="E404"/>
      <c r="F404"/>
      <c r="G404"/>
      <c r="H404"/>
      <c r="I404"/>
    </row>
    <row r="405" spans="1:9" x14ac:dyDescent="0.25">
      <c r="A405"/>
      <c r="B405"/>
      <c r="C405"/>
      <c r="D405"/>
      <c r="E405"/>
      <c r="F405"/>
      <c r="G405"/>
      <c r="H405"/>
      <c r="I405"/>
    </row>
    <row r="406" spans="1:9" x14ac:dyDescent="0.25">
      <c r="A406"/>
      <c r="B406"/>
      <c r="C406"/>
      <c r="D406"/>
      <c r="E406"/>
      <c r="F406"/>
      <c r="G406"/>
      <c r="H406"/>
      <c r="I406"/>
    </row>
    <row r="407" spans="1:9" x14ac:dyDescent="0.25">
      <c r="A407"/>
      <c r="B407"/>
      <c r="C407"/>
      <c r="D407"/>
      <c r="E407"/>
      <c r="F407"/>
      <c r="G407"/>
      <c r="H407"/>
      <c r="I407"/>
    </row>
    <row r="408" spans="1:9" x14ac:dyDescent="0.25">
      <c r="A408"/>
      <c r="B408"/>
      <c r="C408"/>
      <c r="D408"/>
      <c r="E408"/>
      <c r="F408"/>
      <c r="G408"/>
      <c r="H408"/>
      <c r="I408"/>
    </row>
    <row r="409" spans="1:9" x14ac:dyDescent="0.25">
      <c r="A409"/>
      <c r="B409"/>
      <c r="C409"/>
      <c r="D409"/>
      <c r="E409"/>
      <c r="F409"/>
      <c r="G409"/>
      <c r="H409"/>
      <c r="I409"/>
    </row>
    <row r="410" spans="1:9" x14ac:dyDescent="0.25">
      <c r="A410"/>
      <c r="B410"/>
      <c r="C410"/>
      <c r="D410"/>
      <c r="E410"/>
      <c r="F410"/>
      <c r="G410"/>
      <c r="H410"/>
      <c r="I410"/>
    </row>
    <row r="411" spans="1:9" x14ac:dyDescent="0.25">
      <c r="A411"/>
      <c r="B411"/>
      <c r="C411"/>
      <c r="D411"/>
      <c r="E411"/>
      <c r="F411"/>
      <c r="G411"/>
      <c r="H411"/>
      <c r="I411"/>
    </row>
    <row r="412" spans="1:9" x14ac:dyDescent="0.25">
      <c r="A412"/>
      <c r="B412"/>
      <c r="C412"/>
      <c r="D412"/>
      <c r="E412"/>
      <c r="F412"/>
      <c r="G412"/>
      <c r="H412"/>
      <c r="I412"/>
    </row>
    <row r="413" spans="1:9" x14ac:dyDescent="0.25">
      <c r="A413"/>
      <c r="B413"/>
      <c r="C413"/>
      <c r="D413"/>
      <c r="E413"/>
      <c r="F413"/>
      <c r="G413"/>
      <c r="H413"/>
      <c r="I413"/>
    </row>
    <row r="414" spans="1:9" x14ac:dyDescent="0.25">
      <c r="A414"/>
      <c r="B414"/>
      <c r="C414"/>
      <c r="D414"/>
      <c r="E414"/>
      <c r="F414"/>
      <c r="G414"/>
      <c r="H414"/>
      <c r="I414"/>
    </row>
    <row r="415" spans="1:9" x14ac:dyDescent="0.25">
      <c r="A415"/>
      <c r="B415"/>
      <c r="C415"/>
      <c r="D415"/>
      <c r="E415"/>
      <c r="F415"/>
      <c r="G415"/>
      <c r="H415"/>
      <c r="I415"/>
    </row>
    <row r="416" spans="1:9" x14ac:dyDescent="0.25">
      <c r="A416"/>
      <c r="B416"/>
      <c r="C416"/>
      <c r="D416"/>
      <c r="E416"/>
      <c r="F416"/>
      <c r="G416"/>
      <c r="H416"/>
      <c r="I416"/>
    </row>
    <row r="417" spans="1:9" x14ac:dyDescent="0.25">
      <c r="A417"/>
      <c r="B417"/>
      <c r="C417"/>
      <c r="D417"/>
      <c r="E417"/>
      <c r="F417"/>
      <c r="G417"/>
      <c r="H417"/>
      <c r="I417"/>
    </row>
    <row r="418" spans="1:9" x14ac:dyDescent="0.25">
      <c r="A418"/>
      <c r="B418"/>
      <c r="C418"/>
      <c r="D418"/>
      <c r="E418"/>
      <c r="F418"/>
      <c r="G418"/>
      <c r="H418"/>
      <c r="I418"/>
    </row>
    <row r="419" spans="1:9" x14ac:dyDescent="0.25">
      <c r="A419"/>
      <c r="B419"/>
      <c r="C419"/>
      <c r="D419"/>
      <c r="E419"/>
      <c r="F419"/>
      <c r="G419"/>
      <c r="H419"/>
      <c r="I419"/>
    </row>
    <row r="420" spans="1:9" x14ac:dyDescent="0.25">
      <c r="A420"/>
      <c r="B420"/>
      <c r="C420"/>
      <c r="D420"/>
      <c r="E420"/>
      <c r="F420"/>
      <c r="G420"/>
      <c r="H420"/>
      <c r="I420"/>
    </row>
    <row r="421" spans="1:9" x14ac:dyDescent="0.25">
      <c r="A421"/>
      <c r="B421"/>
      <c r="C421"/>
      <c r="D421"/>
      <c r="E421"/>
      <c r="F421"/>
      <c r="G421"/>
      <c r="H421"/>
      <c r="I421"/>
    </row>
    <row r="422" spans="1:9" x14ac:dyDescent="0.25">
      <c r="A422"/>
      <c r="B422"/>
      <c r="C422"/>
      <c r="D422"/>
      <c r="E422"/>
      <c r="F422"/>
      <c r="G422"/>
      <c r="H422"/>
      <c r="I422"/>
    </row>
    <row r="423" spans="1:9" x14ac:dyDescent="0.25">
      <c r="A423"/>
      <c r="B423"/>
      <c r="C423"/>
      <c r="D423"/>
      <c r="E423"/>
      <c r="F423"/>
      <c r="G423"/>
      <c r="H423"/>
      <c r="I423"/>
    </row>
    <row r="424" spans="1:9" x14ac:dyDescent="0.25">
      <c r="A424"/>
      <c r="B424"/>
      <c r="C424"/>
      <c r="D424"/>
      <c r="E424"/>
      <c r="F424"/>
      <c r="G424"/>
      <c r="H424"/>
      <c r="I424"/>
    </row>
    <row r="425" spans="1:9" x14ac:dyDescent="0.25">
      <c r="A425"/>
      <c r="B425"/>
      <c r="C425"/>
      <c r="D425"/>
      <c r="E425"/>
      <c r="F425"/>
      <c r="G425"/>
      <c r="H425"/>
      <c r="I425"/>
    </row>
    <row r="426" spans="1:9" x14ac:dyDescent="0.25">
      <c r="A426"/>
      <c r="B426"/>
      <c r="C426"/>
      <c r="D426"/>
      <c r="E426"/>
      <c r="F426"/>
      <c r="G426"/>
      <c r="H426"/>
      <c r="I426"/>
    </row>
    <row r="427" spans="1:9" x14ac:dyDescent="0.25">
      <c r="A427"/>
      <c r="B427"/>
      <c r="C427"/>
      <c r="D427"/>
      <c r="E427"/>
      <c r="F427"/>
      <c r="G427"/>
      <c r="H427"/>
      <c r="I427"/>
    </row>
    <row r="428" spans="1:9" x14ac:dyDescent="0.25">
      <c r="A428"/>
      <c r="B428"/>
      <c r="C428"/>
      <c r="D428"/>
      <c r="E428"/>
      <c r="F428"/>
      <c r="G428"/>
      <c r="H428"/>
      <c r="I428"/>
    </row>
    <row r="429" spans="1:9" x14ac:dyDescent="0.25">
      <c r="A429"/>
      <c r="B429"/>
      <c r="C429"/>
      <c r="D429"/>
      <c r="E429"/>
      <c r="F429"/>
      <c r="G429"/>
      <c r="H429"/>
      <c r="I429"/>
    </row>
    <row r="430" spans="1:9" x14ac:dyDescent="0.25">
      <c r="A430"/>
      <c r="B430"/>
      <c r="C430"/>
      <c r="D430"/>
      <c r="E430"/>
      <c r="F430"/>
      <c r="G430"/>
      <c r="H430"/>
      <c r="I430"/>
    </row>
    <row r="431" spans="1:9" x14ac:dyDescent="0.25">
      <c r="A431"/>
      <c r="B431"/>
      <c r="C431"/>
      <c r="D431"/>
      <c r="E431"/>
      <c r="F431"/>
      <c r="G431"/>
      <c r="H431"/>
      <c r="I431"/>
    </row>
    <row r="432" spans="1:9" x14ac:dyDescent="0.25">
      <c r="A432"/>
      <c r="B432"/>
      <c r="C432"/>
      <c r="D432"/>
      <c r="E432"/>
      <c r="F432"/>
      <c r="G432"/>
      <c r="H432"/>
      <c r="I432"/>
    </row>
    <row r="433" spans="1:9" x14ac:dyDescent="0.25">
      <c r="A433"/>
      <c r="B433"/>
      <c r="C433"/>
      <c r="D433"/>
      <c r="E433"/>
      <c r="F433"/>
      <c r="G433"/>
      <c r="H433"/>
      <c r="I433"/>
    </row>
    <row r="434" spans="1:9" x14ac:dyDescent="0.25">
      <c r="A434"/>
      <c r="B434"/>
      <c r="C434"/>
      <c r="D434"/>
      <c r="E434"/>
      <c r="F434"/>
      <c r="G434"/>
      <c r="H434"/>
      <c r="I434"/>
    </row>
    <row r="435" spans="1:9" x14ac:dyDescent="0.25">
      <c r="A435"/>
      <c r="B435"/>
      <c r="C435"/>
      <c r="D435"/>
      <c r="E435"/>
      <c r="F435"/>
      <c r="G435"/>
      <c r="H435"/>
      <c r="I435"/>
    </row>
    <row r="436" spans="1:9" x14ac:dyDescent="0.25">
      <c r="A436"/>
      <c r="B436"/>
      <c r="C436"/>
      <c r="D436"/>
      <c r="E436"/>
      <c r="F436"/>
      <c r="G436"/>
      <c r="H436"/>
      <c r="I436"/>
    </row>
    <row r="437" spans="1:9" x14ac:dyDescent="0.25">
      <c r="A437"/>
      <c r="B437"/>
      <c r="C437"/>
      <c r="D437"/>
      <c r="E437"/>
      <c r="F437"/>
      <c r="G437"/>
      <c r="H437"/>
      <c r="I437"/>
    </row>
    <row r="438" spans="1:9" x14ac:dyDescent="0.25">
      <c r="A438"/>
      <c r="B438"/>
      <c r="C438"/>
      <c r="D438"/>
      <c r="E438"/>
      <c r="F438"/>
      <c r="G438"/>
      <c r="H438"/>
      <c r="I438"/>
    </row>
    <row r="439" spans="1:9" x14ac:dyDescent="0.25">
      <c r="A439"/>
      <c r="B439"/>
      <c r="C439"/>
      <c r="D439"/>
      <c r="E439"/>
      <c r="F439"/>
      <c r="G439"/>
      <c r="H439"/>
      <c r="I439"/>
    </row>
    <row r="440" spans="1:9" x14ac:dyDescent="0.25">
      <c r="A440"/>
      <c r="B440"/>
      <c r="C440"/>
      <c r="D440"/>
      <c r="E440"/>
      <c r="F440"/>
      <c r="G440"/>
      <c r="H440"/>
      <c r="I440"/>
    </row>
    <row r="441" spans="1:9" x14ac:dyDescent="0.25">
      <c r="A441"/>
      <c r="B441"/>
      <c r="C441"/>
      <c r="D441"/>
      <c r="E441"/>
      <c r="F441"/>
      <c r="G441"/>
      <c r="H441"/>
      <c r="I441"/>
    </row>
    <row r="442" spans="1:9" x14ac:dyDescent="0.25">
      <c r="A442"/>
      <c r="B442"/>
      <c r="C442"/>
      <c r="D442"/>
      <c r="E442"/>
      <c r="F442"/>
      <c r="G442"/>
      <c r="H442"/>
      <c r="I442"/>
    </row>
    <row r="443" spans="1:9" x14ac:dyDescent="0.25">
      <c r="A443"/>
      <c r="B443"/>
      <c r="C443"/>
      <c r="D443"/>
      <c r="E443"/>
      <c r="F443"/>
      <c r="G443"/>
      <c r="H443"/>
      <c r="I443"/>
    </row>
    <row r="444" spans="1:9" x14ac:dyDescent="0.25">
      <c r="A444"/>
      <c r="B444"/>
      <c r="C444"/>
      <c r="D444"/>
      <c r="E444"/>
      <c r="F444"/>
      <c r="G444"/>
      <c r="H444"/>
      <c r="I444"/>
    </row>
    <row r="445" spans="1:9" x14ac:dyDescent="0.25">
      <c r="A445"/>
      <c r="B445"/>
      <c r="C445"/>
      <c r="D445"/>
      <c r="E445"/>
      <c r="F445"/>
      <c r="G445"/>
      <c r="H445"/>
      <c r="I445"/>
    </row>
    <row r="446" spans="1:9" x14ac:dyDescent="0.25">
      <c r="A446"/>
      <c r="B446"/>
      <c r="C446"/>
      <c r="D446"/>
      <c r="E446"/>
      <c r="F446"/>
      <c r="G446"/>
      <c r="H446"/>
      <c r="I446"/>
    </row>
    <row r="447" spans="1:9" x14ac:dyDescent="0.25">
      <c r="A447"/>
      <c r="B447"/>
      <c r="C447"/>
      <c r="D447"/>
      <c r="E447"/>
      <c r="F447"/>
      <c r="G447"/>
      <c r="H447"/>
      <c r="I447"/>
    </row>
    <row r="448" spans="1:9" x14ac:dyDescent="0.25">
      <c r="A448"/>
      <c r="B448"/>
      <c r="C448"/>
      <c r="D448"/>
      <c r="E448"/>
      <c r="F448"/>
      <c r="G448"/>
      <c r="H448"/>
      <c r="I448"/>
    </row>
    <row r="449" spans="1:9" x14ac:dyDescent="0.25">
      <c r="A449"/>
      <c r="B449"/>
      <c r="C449"/>
      <c r="D449"/>
      <c r="E449"/>
      <c r="F449"/>
      <c r="G449"/>
      <c r="H449"/>
      <c r="I449"/>
    </row>
    <row r="450" spans="1:9" x14ac:dyDescent="0.25">
      <c r="A450"/>
      <c r="B450"/>
      <c r="C450"/>
      <c r="D450"/>
      <c r="E450"/>
      <c r="F450"/>
      <c r="G450"/>
      <c r="H450"/>
      <c r="I450"/>
    </row>
    <row r="451" spans="1:9" x14ac:dyDescent="0.25">
      <c r="A451"/>
      <c r="B451"/>
      <c r="C451"/>
      <c r="D451"/>
      <c r="E451"/>
      <c r="F451"/>
      <c r="G451"/>
      <c r="H451"/>
      <c r="I451"/>
    </row>
    <row r="452" spans="1:9" x14ac:dyDescent="0.25">
      <c r="A452"/>
      <c r="B452"/>
      <c r="C452"/>
      <c r="D452"/>
      <c r="E452"/>
      <c r="F452"/>
      <c r="G452"/>
      <c r="H452"/>
      <c r="I452"/>
    </row>
    <row r="453" spans="1:9" x14ac:dyDescent="0.25">
      <c r="A453"/>
      <c r="B453"/>
      <c r="C453"/>
      <c r="D453"/>
      <c r="E453"/>
      <c r="F453"/>
      <c r="G453"/>
      <c r="H453"/>
      <c r="I453"/>
    </row>
    <row r="454" spans="1:9" x14ac:dyDescent="0.25">
      <c r="A454"/>
      <c r="B454"/>
      <c r="C454"/>
      <c r="D454"/>
      <c r="E454"/>
      <c r="F454"/>
      <c r="G454"/>
      <c r="H454"/>
      <c r="I454"/>
    </row>
    <row r="455" spans="1:9" x14ac:dyDescent="0.25">
      <c r="A455"/>
      <c r="B455"/>
      <c r="C455"/>
      <c r="D455"/>
      <c r="E455"/>
      <c r="F455"/>
      <c r="G455"/>
      <c r="H455"/>
      <c r="I455"/>
    </row>
    <row r="456" spans="1:9" x14ac:dyDescent="0.25">
      <c r="A456"/>
      <c r="B456"/>
      <c r="C456"/>
      <c r="D456"/>
      <c r="E456"/>
      <c r="F456"/>
      <c r="G456"/>
      <c r="H456"/>
      <c r="I456"/>
    </row>
    <row r="457" spans="1:9" x14ac:dyDescent="0.25">
      <c r="A457"/>
      <c r="B457"/>
      <c r="C457"/>
      <c r="D457"/>
      <c r="E457"/>
      <c r="F457"/>
      <c r="G457"/>
      <c r="H457"/>
      <c r="I457"/>
    </row>
    <row r="458" spans="1:9" x14ac:dyDescent="0.25">
      <c r="A458"/>
      <c r="B458"/>
      <c r="C458"/>
      <c r="D458"/>
      <c r="E458"/>
      <c r="F458"/>
      <c r="G458"/>
      <c r="H458"/>
      <c r="I458"/>
    </row>
    <row r="459" spans="1:9" x14ac:dyDescent="0.25">
      <c r="A459"/>
      <c r="B459"/>
      <c r="C459"/>
      <c r="D459"/>
      <c r="E459"/>
      <c r="F459"/>
      <c r="G459"/>
      <c r="H459"/>
      <c r="I459"/>
    </row>
    <row r="460" spans="1:9" x14ac:dyDescent="0.25">
      <c r="A460"/>
      <c r="B460"/>
      <c r="C460"/>
      <c r="D460"/>
      <c r="E460"/>
      <c r="F460"/>
      <c r="G460"/>
      <c r="H460"/>
      <c r="I460"/>
    </row>
    <row r="461" spans="1:9" x14ac:dyDescent="0.25">
      <c r="A461"/>
      <c r="B461"/>
      <c r="C461"/>
      <c r="D461"/>
      <c r="E461"/>
      <c r="F461"/>
      <c r="G461"/>
      <c r="H461"/>
      <c r="I461"/>
    </row>
    <row r="462" spans="1:9" x14ac:dyDescent="0.25">
      <c r="A462"/>
      <c r="B462"/>
      <c r="C462"/>
      <c r="D462"/>
      <c r="E462"/>
      <c r="F462"/>
      <c r="G462"/>
      <c r="H462"/>
      <c r="I462"/>
    </row>
    <row r="463" spans="1:9" x14ac:dyDescent="0.25">
      <c r="A463"/>
      <c r="B463"/>
      <c r="C463"/>
      <c r="D463"/>
      <c r="E463"/>
      <c r="F463"/>
      <c r="G463"/>
      <c r="H463"/>
      <c r="I463"/>
    </row>
    <row r="464" spans="1:9" x14ac:dyDescent="0.25">
      <c r="A464"/>
      <c r="B464"/>
      <c r="C464"/>
      <c r="D464"/>
      <c r="E464"/>
      <c r="F464"/>
      <c r="G464"/>
      <c r="H464"/>
      <c r="I464"/>
    </row>
    <row r="465" spans="1:9" x14ac:dyDescent="0.25">
      <c r="A465"/>
      <c r="B465"/>
      <c r="C465"/>
      <c r="D465"/>
      <c r="E465"/>
      <c r="F465"/>
      <c r="G465"/>
      <c r="H465"/>
      <c r="I465"/>
    </row>
    <row r="466" spans="1:9" x14ac:dyDescent="0.25">
      <c r="A466"/>
      <c r="B466"/>
      <c r="C466"/>
      <c r="D466"/>
      <c r="E466"/>
      <c r="F466"/>
      <c r="G466"/>
      <c r="H466"/>
      <c r="I466"/>
    </row>
    <row r="467" spans="1:9" x14ac:dyDescent="0.25">
      <c r="A467"/>
      <c r="B467"/>
      <c r="C467"/>
      <c r="D467"/>
      <c r="E467"/>
      <c r="F467"/>
      <c r="G467"/>
      <c r="H467"/>
      <c r="I467"/>
    </row>
    <row r="468" spans="1:9" x14ac:dyDescent="0.25">
      <c r="A468"/>
      <c r="B468"/>
      <c r="C468"/>
      <c r="D468"/>
      <c r="E468"/>
      <c r="F468"/>
      <c r="G468"/>
      <c r="H468"/>
      <c r="I468"/>
    </row>
    <row r="469" spans="1:9" x14ac:dyDescent="0.25">
      <c r="A469"/>
      <c r="B469"/>
      <c r="C469"/>
      <c r="D469"/>
      <c r="E469"/>
      <c r="F469"/>
      <c r="G469"/>
      <c r="H469"/>
      <c r="I469"/>
    </row>
    <row r="470" spans="1:9" x14ac:dyDescent="0.25">
      <c r="A470"/>
      <c r="B470"/>
      <c r="C470"/>
      <c r="D470"/>
      <c r="E470"/>
      <c r="F470"/>
      <c r="G470"/>
      <c r="H470"/>
      <c r="I470"/>
    </row>
    <row r="471" spans="1:9" x14ac:dyDescent="0.25">
      <c r="A471"/>
      <c r="B471"/>
      <c r="C471"/>
      <c r="D471"/>
      <c r="E471"/>
      <c r="F471"/>
      <c r="G471"/>
      <c r="H471"/>
      <c r="I471"/>
    </row>
    <row r="472" spans="1:9" x14ac:dyDescent="0.25">
      <c r="A472"/>
      <c r="B472"/>
      <c r="C472"/>
      <c r="D472"/>
      <c r="E472"/>
      <c r="F472"/>
      <c r="G472"/>
      <c r="H472"/>
      <c r="I472"/>
    </row>
    <row r="473" spans="1:9" x14ac:dyDescent="0.25">
      <c r="A473"/>
      <c r="B473"/>
      <c r="C473"/>
      <c r="D473"/>
      <c r="E473"/>
      <c r="F473"/>
      <c r="G473"/>
      <c r="H473"/>
      <c r="I473"/>
    </row>
    <row r="474" spans="1:9" x14ac:dyDescent="0.25">
      <c r="A474"/>
      <c r="B474"/>
      <c r="C474"/>
      <c r="D474"/>
      <c r="E474"/>
      <c r="F474"/>
      <c r="G474"/>
      <c r="H474"/>
      <c r="I474"/>
    </row>
    <row r="475" spans="1:9" x14ac:dyDescent="0.25">
      <c r="A475"/>
      <c r="B475"/>
      <c r="C475"/>
      <c r="D475"/>
      <c r="E475"/>
      <c r="F475"/>
      <c r="G475"/>
      <c r="H475"/>
      <c r="I475"/>
    </row>
    <row r="476" spans="1:9" x14ac:dyDescent="0.25">
      <c r="A476"/>
      <c r="B476"/>
      <c r="C476"/>
      <c r="D476"/>
      <c r="E476"/>
      <c r="F476"/>
      <c r="G476"/>
      <c r="H476"/>
      <c r="I476"/>
    </row>
    <row r="477" spans="1:9" x14ac:dyDescent="0.25">
      <c r="A477"/>
      <c r="B477"/>
      <c r="C477"/>
      <c r="D477"/>
      <c r="E477"/>
      <c r="F477"/>
      <c r="G477"/>
      <c r="H477"/>
      <c r="I477"/>
    </row>
    <row r="478" spans="1:9" x14ac:dyDescent="0.25">
      <c r="A478"/>
      <c r="B478"/>
      <c r="C478"/>
      <c r="D478"/>
      <c r="E478"/>
      <c r="F478"/>
      <c r="G478"/>
      <c r="H478"/>
      <c r="I478"/>
    </row>
    <row r="479" spans="1:9" x14ac:dyDescent="0.25">
      <c r="A479"/>
      <c r="B479"/>
      <c r="C479"/>
      <c r="D479"/>
      <c r="E479"/>
      <c r="F479"/>
      <c r="G479"/>
      <c r="H479"/>
      <c r="I479"/>
    </row>
    <row r="480" spans="1:9" x14ac:dyDescent="0.25">
      <c r="A480"/>
      <c r="B480"/>
      <c r="C480"/>
      <c r="D480"/>
      <c r="E480"/>
      <c r="F480"/>
      <c r="G480"/>
      <c r="H480"/>
      <c r="I480"/>
    </row>
    <row r="481" spans="1:9" x14ac:dyDescent="0.25">
      <c r="A481"/>
      <c r="B481"/>
      <c r="C481"/>
      <c r="D481"/>
      <c r="E481"/>
      <c r="F481"/>
      <c r="G481"/>
      <c r="H481"/>
      <c r="I481"/>
    </row>
    <row r="482" spans="1:9" x14ac:dyDescent="0.25">
      <c r="A482"/>
      <c r="B482"/>
      <c r="C482"/>
      <c r="D482"/>
      <c r="E482"/>
      <c r="F482"/>
      <c r="G482"/>
      <c r="H482"/>
      <c r="I482"/>
    </row>
    <row r="483" spans="1:9" x14ac:dyDescent="0.25">
      <c r="A483"/>
      <c r="B483"/>
      <c r="C483"/>
      <c r="D483"/>
      <c r="E483"/>
      <c r="F483"/>
      <c r="G483"/>
      <c r="H483"/>
      <c r="I483"/>
    </row>
    <row r="484" spans="1:9" x14ac:dyDescent="0.25">
      <c r="A484"/>
      <c r="B484"/>
      <c r="C484"/>
      <c r="D484"/>
      <c r="E484"/>
      <c r="F484"/>
      <c r="G484"/>
      <c r="H484"/>
      <c r="I484"/>
    </row>
    <row r="485" spans="1:9" x14ac:dyDescent="0.25">
      <c r="A485"/>
      <c r="B485"/>
      <c r="C485"/>
      <c r="D485"/>
      <c r="E485"/>
      <c r="F485"/>
      <c r="G485"/>
      <c r="H485"/>
      <c r="I485"/>
    </row>
    <row r="486" spans="1:9" x14ac:dyDescent="0.25">
      <c r="A486"/>
      <c r="B486"/>
      <c r="C486"/>
      <c r="D486"/>
      <c r="E486"/>
      <c r="F486"/>
      <c r="G486"/>
      <c r="H486"/>
      <c r="I486"/>
    </row>
    <row r="487" spans="1:9" x14ac:dyDescent="0.25">
      <c r="A487"/>
      <c r="B487"/>
      <c r="C487"/>
      <c r="D487"/>
      <c r="E487"/>
      <c r="F487"/>
      <c r="G487"/>
      <c r="H487"/>
      <c r="I487"/>
    </row>
    <row r="488" spans="1:9" x14ac:dyDescent="0.25">
      <c r="A488"/>
      <c r="B488"/>
      <c r="C488"/>
      <c r="D488"/>
      <c r="E488"/>
      <c r="F488"/>
      <c r="G488"/>
      <c r="H488"/>
      <c r="I488"/>
    </row>
    <row r="489" spans="1:9" x14ac:dyDescent="0.25">
      <c r="A489"/>
      <c r="B489"/>
      <c r="C489"/>
      <c r="D489"/>
      <c r="E489"/>
      <c r="F489"/>
      <c r="G489"/>
      <c r="H489"/>
      <c r="I489"/>
    </row>
    <row r="490" spans="1:9" x14ac:dyDescent="0.25">
      <c r="A490"/>
      <c r="B490"/>
      <c r="C490"/>
      <c r="D490"/>
      <c r="E490"/>
      <c r="F490"/>
      <c r="G490"/>
      <c r="H490"/>
      <c r="I490"/>
    </row>
    <row r="491" spans="1:9" x14ac:dyDescent="0.25">
      <c r="A491"/>
      <c r="B491"/>
      <c r="C491"/>
      <c r="D491"/>
      <c r="E491"/>
      <c r="F491"/>
      <c r="G491"/>
      <c r="H491"/>
      <c r="I491"/>
    </row>
    <row r="492" spans="1:9" x14ac:dyDescent="0.25">
      <c r="A492"/>
      <c r="B492"/>
      <c r="C492"/>
      <c r="D492"/>
      <c r="E492"/>
      <c r="F492"/>
      <c r="G492"/>
      <c r="H492"/>
      <c r="I492"/>
    </row>
    <row r="493" spans="1:9" x14ac:dyDescent="0.25">
      <c r="A493"/>
      <c r="B493"/>
      <c r="C493"/>
      <c r="D493"/>
      <c r="E493"/>
      <c r="F493"/>
      <c r="G493"/>
      <c r="H493"/>
      <c r="I493"/>
    </row>
    <row r="494" spans="1:9" x14ac:dyDescent="0.25">
      <c r="A494"/>
      <c r="B494"/>
      <c r="C494"/>
      <c r="D494"/>
      <c r="E494"/>
      <c r="F494"/>
      <c r="G494"/>
      <c r="H494"/>
      <c r="I494"/>
    </row>
    <row r="495" spans="1:9" x14ac:dyDescent="0.25">
      <c r="A495"/>
      <c r="B495"/>
      <c r="C495"/>
      <c r="D495"/>
      <c r="E495"/>
      <c r="F495"/>
      <c r="G495"/>
      <c r="H495"/>
      <c r="I495"/>
    </row>
    <row r="496" spans="1:9" x14ac:dyDescent="0.25">
      <c r="A496"/>
      <c r="B496"/>
      <c r="C496"/>
      <c r="D496"/>
      <c r="E496"/>
      <c r="F496"/>
      <c r="G496"/>
      <c r="H496"/>
      <c r="I496"/>
    </row>
    <row r="497" spans="1:9" x14ac:dyDescent="0.25">
      <c r="A497"/>
      <c r="B497"/>
      <c r="C497"/>
      <c r="D497"/>
      <c r="E497"/>
      <c r="F497"/>
      <c r="G497"/>
      <c r="H497"/>
      <c r="I497"/>
    </row>
    <row r="498" spans="1:9" x14ac:dyDescent="0.25">
      <c r="A498"/>
      <c r="B498"/>
      <c r="C498"/>
      <c r="D498"/>
      <c r="E498"/>
      <c r="F498"/>
      <c r="G498"/>
      <c r="H498"/>
      <c r="I498"/>
    </row>
    <row r="499" spans="1:9" x14ac:dyDescent="0.25">
      <c r="A499"/>
      <c r="B499"/>
      <c r="C499"/>
      <c r="D499"/>
      <c r="E499"/>
      <c r="F499"/>
      <c r="G499"/>
      <c r="H499"/>
      <c r="I499"/>
    </row>
    <row r="500" spans="1:9" x14ac:dyDescent="0.25">
      <c r="A500"/>
      <c r="B500"/>
      <c r="C500"/>
      <c r="D500"/>
      <c r="E500"/>
      <c r="F500"/>
      <c r="G500"/>
      <c r="H500"/>
      <c r="I500"/>
    </row>
    <row r="501" spans="1:9" x14ac:dyDescent="0.25">
      <c r="A501"/>
      <c r="B501"/>
      <c r="C501"/>
      <c r="D501"/>
      <c r="E501"/>
      <c r="F501"/>
      <c r="G501"/>
      <c r="H501"/>
      <c r="I501"/>
    </row>
    <row r="502" spans="1:9" x14ac:dyDescent="0.25">
      <c r="A502"/>
      <c r="B502"/>
      <c r="C502"/>
      <c r="D502"/>
      <c r="E502"/>
      <c r="F502"/>
      <c r="G502"/>
      <c r="H502"/>
      <c r="I502"/>
    </row>
    <row r="503" spans="1:9" x14ac:dyDescent="0.25">
      <c r="A503"/>
      <c r="B503"/>
      <c r="C503"/>
      <c r="D503"/>
      <c r="E503"/>
      <c r="F503"/>
      <c r="G503"/>
      <c r="H503"/>
      <c r="I503"/>
    </row>
    <row r="504" spans="1:9" x14ac:dyDescent="0.25">
      <c r="A504"/>
      <c r="B504"/>
      <c r="C504"/>
      <c r="D504"/>
      <c r="E504"/>
      <c r="F504"/>
      <c r="G504"/>
      <c r="H504"/>
      <c r="I504"/>
    </row>
    <row r="505" spans="1:9" x14ac:dyDescent="0.25">
      <c r="A505"/>
      <c r="B505"/>
      <c r="C505"/>
      <c r="D505"/>
      <c r="E505"/>
      <c r="F505"/>
      <c r="G505"/>
      <c r="H505"/>
      <c r="I505"/>
    </row>
    <row r="506" spans="1:9" x14ac:dyDescent="0.25">
      <c r="A506"/>
      <c r="B506"/>
      <c r="C506"/>
      <c r="D506"/>
      <c r="E506"/>
      <c r="F506"/>
      <c r="G506"/>
      <c r="H506"/>
      <c r="I506"/>
    </row>
    <row r="507" spans="1:9" x14ac:dyDescent="0.25">
      <c r="A507"/>
      <c r="B507"/>
      <c r="C507"/>
      <c r="D507"/>
      <c r="E507"/>
      <c r="F507"/>
      <c r="G507"/>
      <c r="H507"/>
      <c r="I507"/>
    </row>
    <row r="508" spans="1:9" x14ac:dyDescent="0.25">
      <c r="A508"/>
      <c r="B508"/>
      <c r="C508"/>
      <c r="D508"/>
      <c r="E508"/>
      <c r="F508"/>
      <c r="G508"/>
      <c r="H508"/>
      <c r="I508"/>
    </row>
    <row r="509" spans="1:9" x14ac:dyDescent="0.25">
      <c r="A509"/>
      <c r="B509"/>
      <c r="C509"/>
      <c r="D509"/>
      <c r="E509"/>
      <c r="F509"/>
      <c r="G509"/>
      <c r="H509"/>
      <c r="I509"/>
    </row>
    <row r="510" spans="1:9" x14ac:dyDescent="0.25">
      <c r="A510"/>
      <c r="B510"/>
      <c r="C510"/>
      <c r="D510"/>
      <c r="E510"/>
      <c r="F510"/>
      <c r="G510"/>
      <c r="H510"/>
      <c r="I510"/>
    </row>
    <row r="511" spans="1:9" x14ac:dyDescent="0.25">
      <c r="A511"/>
      <c r="B511"/>
      <c r="C511"/>
      <c r="D511"/>
      <c r="E511"/>
      <c r="F511"/>
      <c r="G511"/>
      <c r="H511"/>
      <c r="I511"/>
    </row>
    <row r="512" spans="1:9" x14ac:dyDescent="0.25">
      <c r="A512"/>
      <c r="B512"/>
      <c r="C512"/>
      <c r="D512"/>
      <c r="E512"/>
      <c r="F512"/>
      <c r="G512"/>
      <c r="H512"/>
      <c r="I512"/>
    </row>
    <row r="513" spans="1:9" x14ac:dyDescent="0.25">
      <c r="A513"/>
      <c r="B513"/>
      <c r="C513"/>
      <c r="D513"/>
      <c r="E513"/>
      <c r="F513"/>
      <c r="G513"/>
      <c r="H513"/>
      <c r="I513"/>
    </row>
    <row r="514" spans="1:9" x14ac:dyDescent="0.25">
      <c r="A514"/>
      <c r="B514"/>
      <c r="C514"/>
      <c r="D514"/>
      <c r="E514"/>
      <c r="F514"/>
      <c r="G514"/>
      <c r="H514"/>
      <c r="I514"/>
    </row>
    <row r="515" spans="1:9" x14ac:dyDescent="0.25">
      <c r="A515"/>
      <c r="B515"/>
      <c r="C515"/>
      <c r="D515"/>
      <c r="E515"/>
      <c r="F515"/>
      <c r="G515"/>
      <c r="H515"/>
      <c r="I515"/>
    </row>
    <row r="516" spans="1:9" x14ac:dyDescent="0.25">
      <c r="A516"/>
      <c r="B516"/>
      <c r="C516"/>
      <c r="D516"/>
      <c r="E516"/>
      <c r="F516"/>
      <c r="G516"/>
      <c r="H516"/>
      <c r="I516"/>
    </row>
    <row r="517" spans="1:9" x14ac:dyDescent="0.25">
      <c r="A517"/>
      <c r="B517"/>
      <c r="C517"/>
      <c r="D517"/>
      <c r="E517"/>
      <c r="F517"/>
      <c r="G517"/>
      <c r="H517"/>
      <c r="I517"/>
    </row>
    <row r="518" spans="1:9" x14ac:dyDescent="0.25">
      <c r="A518"/>
      <c r="B518"/>
      <c r="C518"/>
      <c r="D518"/>
      <c r="E518"/>
      <c r="F518"/>
      <c r="G518"/>
      <c r="H518"/>
      <c r="I518"/>
    </row>
    <row r="519" spans="1:9" x14ac:dyDescent="0.25">
      <c r="A519"/>
      <c r="B519"/>
      <c r="C519"/>
      <c r="D519"/>
      <c r="E519"/>
      <c r="F519"/>
      <c r="G519"/>
      <c r="H519"/>
      <c r="I519"/>
    </row>
    <row r="520" spans="1:9" x14ac:dyDescent="0.25">
      <c r="A520"/>
      <c r="B520"/>
      <c r="C520"/>
      <c r="D520"/>
      <c r="E520"/>
      <c r="F520"/>
      <c r="G520"/>
      <c r="H520"/>
      <c r="I520"/>
    </row>
    <row r="521" spans="1:9" x14ac:dyDescent="0.25">
      <c r="A521"/>
      <c r="B521"/>
      <c r="C521"/>
      <c r="D521"/>
      <c r="E521"/>
      <c r="F521"/>
      <c r="G521"/>
      <c r="H521"/>
      <c r="I521"/>
    </row>
    <row r="522" spans="1:9" x14ac:dyDescent="0.25">
      <c r="A522"/>
      <c r="B522"/>
      <c r="C522"/>
      <c r="D522"/>
      <c r="E522"/>
      <c r="F522"/>
      <c r="G522"/>
      <c r="H522"/>
      <c r="I522"/>
    </row>
    <row r="523" spans="1:9" x14ac:dyDescent="0.25">
      <c r="A523"/>
      <c r="B523"/>
      <c r="C523"/>
      <c r="D523"/>
      <c r="E523"/>
      <c r="F523"/>
      <c r="G523"/>
      <c r="H523"/>
      <c r="I523"/>
    </row>
    <row r="524" spans="1:9" x14ac:dyDescent="0.25">
      <c r="A524"/>
      <c r="B524"/>
      <c r="C524"/>
      <c r="D524"/>
      <c r="E524"/>
      <c r="F524"/>
      <c r="G524"/>
      <c r="H524"/>
      <c r="I524"/>
    </row>
    <row r="525" spans="1:9" x14ac:dyDescent="0.25">
      <c r="A525"/>
      <c r="B525"/>
      <c r="C525"/>
      <c r="D525"/>
      <c r="E525"/>
      <c r="F525"/>
      <c r="G525"/>
      <c r="H525"/>
      <c r="I525"/>
    </row>
    <row r="526" spans="1:9" x14ac:dyDescent="0.25">
      <c r="A526"/>
      <c r="B526"/>
      <c r="C526"/>
      <c r="D526"/>
      <c r="E526"/>
      <c r="F526"/>
      <c r="G526"/>
      <c r="H526"/>
      <c r="I526"/>
    </row>
    <row r="527" spans="1:9" x14ac:dyDescent="0.25">
      <c r="A527"/>
      <c r="B527"/>
      <c r="C527"/>
      <c r="D527"/>
      <c r="E527"/>
      <c r="F527"/>
      <c r="G527"/>
      <c r="H527"/>
      <c r="I527"/>
    </row>
    <row r="528" spans="1:9" x14ac:dyDescent="0.25">
      <c r="A528"/>
      <c r="B528"/>
      <c r="C528"/>
      <c r="D528"/>
      <c r="E528"/>
      <c r="F528"/>
      <c r="G528"/>
      <c r="H528"/>
      <c r="I528"/>
    </row>
    <row r="529" spans="1:9" x14ac:dyDescent="0.25">
      <c r="A529"/>
      <c r="B529"/>
      <c r="C529"/>
      <c r="D529"/>
      <c r="E529"/>
      <c r="F529"/>
      <c r="G529"/>
      <c r="H529"/>
      <c r="I529"/>
    </row>
    <row r="530" spans="1:9" x14ac:dyDescent="0.25">
      <c r="A530"/>
      <c r="B530"/>
      <c r="C530"/>
      <c r="D530"/>
      <c r="E530"/>
      <c r="F530"/>
      <c r="G530"/>
      <c r="H530"/>
      <c r="I530"/>
    </row>
    <row r="531" spans="1:9" x14ac:dyDescent="0.25">
      <c r="A531"/>
      <c r="B531"/>
      <c r="C531"/>
      <c r="D531"/>
      <c r="E531"/>
      <c r="F531"/>
      <c r="G531"/>
      <c r="H531"/>
      <c r="I531"/>
    </row>
    <row r="532" spans="1:9" x14ac:dyDescent="0.25">
      <c r="A532"/>
      <c r="B532"/>
      <c r="C532"/>
      <c r="D532"/>
      <c r="E532"/>
      <c r="F532"/>
      <c r="G532"/>
      <c r="H532"/>
      <c r="I532"/>
    </row>
    <row r="533" spans="1:9" x14ac:dyDescent="0.25">
      <c r="A533"/>
      <c r="B533"/>
      <c r="C533"/>
      <c r="D533"/>
      <c r="E533"/>
      <c r="F533"/>
      <c r="G533"/>
      <c r="H533"/>
      <c r="I533"/>
    </row>
    <row r="534" spans="1:9" x14ac:dyDescent="0.25">
      <c r="A534"/>
      <c r="B534"/>
      <c r="C534"/>
      <c r="D534"/>
      <c r="E534"/>
      <c r="F534"/>
      <c r="G534"/>
      <c r="H534"/>
      <c r="I534"/>
    </row>
    <row r="535" spans="1:9" x14ac:dyDescent="0.25">
      <c r="A535"/>
      <c r="B535"/>
      <c r="C535"/>
      <c r="D535"/>
      <c r="E535"/>
      <c r="F535"/>
      <c r="G535"/>
      <c r="H535"/>
      <c r="I535"/>
    </row>
    <row r="536" spans="1:9" x14ac:dyDescent="0.25">
      <c r="A536"/>
      <c r="B536"/>
      <c r="C536"/>
      <c r="D536"/>
      <c r="E536"/>
      <c r="F536"/>
      <c r="G536"/>
      <c r="H536"/>
      <c r="I536"/>
    </row>
    <row r="537" spans="1:9" x14ac:dyDescent="0.25">
      <c r="A537"/>
      <c r="B537"/>
      <c r="C537"/>
      <c r="D537"/>
      <c r="E537"/>
      <c r="F537"/>
      <c r="G537"/>
      <c r="H537"/>
      <c r="I537"/>
    </row>
    <row r="538" spans="1:9" x14ac:dyDescent="0.25">
      <c r="A538"/>
      <c r="B538"/>
      <c r="C538"/>
      <c r="D538"/>
      <c r="E538"/>
      <c r="F538"/>
      <c r="G538"/>
      <c r="H538"/>
      <c r="I538"/>
    </row>
    <row r="539" spans="1:9" x14ac:dyDescent="0.25">
      <c r="A539"/>
      <c r="B539"/>
      <c r="C539"/>
      <c r="D539"/>
      <c r="E539"/>
      <c r="F539"/>
      <c r="G539"/>
      <c r="H539"/>
      <c r="I539"/>
    </row>
    <row r="540" spans="1:9" x14ac:dyDescent="0.25">
      <c r="A540"/>
      <c r="B540"/>
      <c r="C540"/>
      <c r="D540"/>
      <c r="E540"/>
      <c r="F540"/>
      <c r="G540"/>
      <c r="H540"/>
      <c r="I540"/>
    </row>
    <row r="541" spans="1:9" x14ac:dyDescent="0.25">
      <c r="A541"/>
      <c r="B541"/>
      <c r="C541"/>
      <c r="D541"/>
      <c r="E541"/>
      <c r="F541"/>
      <c r="G541"/>
      <c r="H541"/>
      <c r="I541"/>
    </row>
    <row r="542" spans="1:9" x14ac:dyDescent="0.25">
      <c r="A542"/>
      <c r="B542"/>
      <c r="C542"/>
      <c r="D542"/>
      <c r="E542"/>
      <c r="F542"/>
      <c r="G542"/>
      <c r="H542"/>
      <c r="I542"/>
    </row>
    <row r="543" spans="1:9" x14ac:dyDescent="0.25">
      <c r="A543"/>
      <c r="B543"/>
      <c r="C543"/>
      <c r="D543"/>
      <c r="E543"/>
      <c r="F543"/>
      <c r="G543"/>
      <c r="H543"/>
      <c r="I543"/>
    </row>
    <row r="544" spans="1:9" x14ac:dyDescent="0.25">
      <c r="A544"/>
      <c r="B544"/>
      <c r="C544"/>
      <c r="D544"/>
      <c r="E544"/>
      <c r="F544"/>
      <c r="G544"/>
      <c r="H544"/>
      <c r="I544"/>
    </row>
    <row r="545" spans="1:9" x14ac:dyDescent="0.25">
      <c r="A545"/>
      <c r="B545"/>
      <c r="C545"/>
      <c r="D545"/>
      <c r="E545"/>
      <c r="F545"/>
      <c r="G545"/>
      <c r="H545"/>
      <c r="I545"/>
    </row>
    <row r="546" spans="1:9" x14ac:dyDescent="0.25">
      <c r="A546"/>
      <c r="B546"/>
      <c r="C546"/>
      <c r="D546"/>
      <c r="E546"/>
      <c r="F546"/>
      <c r="G546"/>
      <c r="H546"/>
      <c r="I546"/>
    </row>
    <row r="547" spans="1:9" x14ac:dyDescent="0.25">
      <c r="A547"/>
      <c r="B547"/>
      <c r="C547"/>
      <c r="D547"/>
      <c r="E547"/>
      <c r="F547"/>
      <c r="G547"/>
      <c r="H547"/>
      <c r="I547"/>
    </row>
    <row r="548" spans="1:9" x14ac:dyDescent="0.25">
      <c r="A548"/>
      <c r="B548"/>
      <c r="C548"/>
      <c r="D548"/>
      <c r="E548"/>
      <c r="F548"/>
      <c r="G548"/>
      <c r="H548"/>
      <c r="I548"/>
    </row>
    <row r="549" spans="1:9" x14ac:dyDescent="0.25">
      <c r="A549"/>
      <c r="B549"/>
      <c r="C549"/>
      <c r="D549"/>
      <c r="E549"/>
      <c r="F549"/>
      <c r="G549"/>
      <c r="H549"/>
      <c r="I549"/>
    </row>
    <row r="550" spans="1:9" x14ac:dyDescent="0.25">
      <c r="A550"/>
      <c r="B550"/>
      <c r="C550"/>
      <c r="D550"/>
      <c r="E550"/>
      <c r="F550"/>
      <c r="G550"/>
      <c r="H550"/>
      <c r="I550"/>
    </row>
    <row r="551" spans="1:9" x14ac:dyDescent="0.25">
      <c r="A551"/>
      <c r="B551"/>
      <c r="C551"/>
      <c r="D551"/>
      <c r="E551"/>
      <c r="F551"/>
      <c r="G551"/>
      <c r="H551"/>
      <c r="I551"/>
    </row>
    <row r="552" spans="1:9" x14ac:dyDescent="0.25">
      <c r="A552"/>
      <c r="B552"/>
      <c r="C552"/>
      <c r="D552"/>
      <c r="E552"/>
      <c r="F552"/>
      <c r="G552"/>
      <c r="H552"/>
      <c r="I552"/>
    </row>
    <row r="553" spans="1:9" x14ac:dyDescent="0.25">
      <c r="A553"/>
      <c r="B553"/>
      <c r="C553"/>
      <c r="D553"/>
      <c r="E553"/>
      <c r="F553"/>
      <c r="G553"/>
      <c r="H553"/>
      <c r="I553"/>
    </row>
    <row r="554" spans="1:9" x14ac:dyDescent="0.25">
      <c r="A554"/>
      <c r="B554"/>
      <c r="C554"/>
      <c r="D554"/>
      <c r="E554"/>
      <c r="F554"/>
      <c r="G554"/>
      <c r="H554"/>
      <c r="I554"/>
    </row>
    <row r="555" spans="1:9" x14ac:dyDescent="0.25">
      <c r="A555"/>
      <c r="B555"/>
      <c r="C555"/>
      <c r="D555"/>
      <c r="E555"/>
      <c r="F555"/>
      <c r="G555"/>
      <c r="H555"/>
      <c r="I555"/>
    </row>
    <row r="556" spans="1:9" x14ac:dyDescent="0.25">
      <c r="A556"/>
      <c r="B556"/>
      <c r="C556"/>
      <c r="D556"/>
      <c r="E556"/>
      <c r="F556"/>
      <c r="G556"/>
      <c r="H556"/>
      <c r="I556"/>
    </row>
    <row r="557" spans="1:9" x14ac:dyDescent="0.25">
      <c r="A557"/>
      <c r="B557"/>
      <c r="C557"/>
      <c r="D557"/>
      <c r="E557"/>
      <c r="F557"/>
      <c r="G557"/>
      <c r="H557"/>
      <c r="I557"/>
    </row>
    <row r="558" spans="1:9" x14ac:dyDescent="0.25">
      <c r="A558"/>
      <c r="B558"/>
      <c r="C558"/>
      <c r="D558"/>
      <c r="E558"/>
      <c r="F558"/>
      <c r="G558"/>
      <c r="H558"/>
      <c r="I558"/>
    </row>
    <row r="559" spans="1:9" x14ac:dyDescent="0.25">
      <c r="A559"/>
      <c r="B559"/>
      <c r="C559"/>
      <c r="D559"/>
      <c r="E559"/>
      <c r="F559"/>
      <c r="G559"/>
      <c r="H559"/>
      <c r="I559"/>
    </row>
    <row r="560" spans="1:9" x14ac:dyDescent="0.25">
      <c r="A560"/>
      <c r="B560"/>
      <c r="C560"/>
      <c r="D560"/>
      <c r="E560"/>
      <c r="F560"/>
      <c r="G560"/>
      <c r="H560"/>
      <c r="I560"/>
    </row>
    <row r="561" spans="1:9" x14ac:dyDescent="0.25">
      <c r="A561"/>
      <c r="B561"/>
      <c r="C561"/>
      <c r="D561"/>
      <c r="E561"/>
      <c r="F561"/>
      <c r="G561"/>
      <c r="H561"/>
      <c r="I561"/>
    </row>
    <row r="562" spans="1:9" x14ac:dyDescent="0.25">
      <c r="A562"/>
      <c r="B562"/>
      <c r="C562"/>
      <c r="D562"/>
      <c r="E562"/>
      <c r="F562"/>
      <c r="G562"/>
      <c r="H562"/>
      <c r="I562"/>
    </row>
    <row r="563" spans="1:9" x14ac:dyDescent="0.25">
      <c r="A563"/>
      <c r="B563"/>
      <c r="C563"/>
      <c r="D563"/>
      <c r="E563"/>
      <c r="F563"/>
      <c r="G563"/>
      <c r="H563"/>
      <c r="I563"/>
    </row>
    <row r="564" spans="1:9" x14ac:dyDescent="0.25">
      <c r="A564"/>
      <c r="B564"/>
      <c r="C564"/>
      <c r="D564"/>
      <c r="E564"/>
      <c r="F564"/>
      <c r="G564"/>
      <c r="H564"/>
      <c r="I564"/>
    </row>
    <row r="565" spans="1:9" x14ac:dyDescent="0.25">
      <c r="A565"/>
      <c r="B565"/>
      <c r="C565"/>
      <c r="D565"/>
      <c r="E565"/>
      <c r="F565"/>
      <c r="G565"/>
      <c r="H565"/>
      <c r="I565"/>
    </row>
    <row r="566" spans="1:9" x14ac:dyDescent="0.25">
      <c r="A566"/>
      <c r="B566"/>
      <c r="C566"/>
      <c r="D566"/>
      <c r="E566"/>
      <c r="F566"/>
      <c r="G566"/>
      <c r="H566"/>
      <c r="I566"/>
    </row>
    <row r="567" spans="1:9" x14ac:dyDescent="0.25">
      <c r="A567"/>
      <c r="B567"/>
      <c r="C567"/>
      <c r="D567"/>
      <c r="E567"/>
      <c r="F567"/>
      <c r="G567"/>
      <c r="H567"/>
      <c r="I567"/>
    </row>
    <row r="568" spans="1:9" x14ac:dyDescent="0.25">
      <c r="A568"/>
      <c r="B568"/>
      <c r="C568"/>
      <c r="D568"/>
      <c r="E568"/>
      <c r="F568"/>
      <c r="G568"/>
      <c r="H568"/>
      <c r="I568"/>
    </row>
    <row r="569" spans="1:9" x14ac:dyDescent="0.25">
      <c r="A569"/>
      <c r="B569"/>
      <c r="C569"/>
      <c r="D569"/>
      <c r="E569"/>
      <c r="F569"/>
      <c r="G569"/>
      <c r="H569"/>
      <c r="I569"/>
    </row>
    <row r="570" spans="1:9" x14ac:dyDescent="0.25">
      <c r="A570"/>
      <c r="B570"/>
      <c r="C570"/>
      <c r="D570"/>
      <c r="E570"/>
      <c r="F570"/>
      <c r="G570"/>
      <c r="H570"/>
      <c r="I570"/>
    </row>
    <row r="571" spans="1:9" x14ac:dyDescent="0.25">
      <c r="A571"/>
      <c r="B571"/>
      <c r="C571"/>
      <c r="D571"/>
      <c r="E571"/>
      <c r="F571"/>
      <c r="G571"/>
      <c r="H571"/>
      <c r="I571"/>
    </row>
    <row r="572" spans="1:9" x14ac:dyDescent="0.25">
      <c r="A572"/>
      <c r="B572"/>
      <c r="C572"/>
      <c r="D572"/>
      <c r="E572"/>
      <c r="F572"/>
      <c r="G572"/>
      <c r="H572"/>
      <c r="I572"/>
    </row>
    <row r="573" spans="1:9" x14ac:dyDescent="0.25">
      <c r="A573"/>
      <c r="B573"/>
      <c r="C573"/>
      <c r="D573"/>
      <c r="E573"/>
      <c r="F573"/>
      <c r="G573"/>
      <c r="H573"/>
      <c r="I573"/>
    </row>
    <row r="574" spans="1:9" x14ac:dyDescent="0.25">
      <c r="A574"/>
      <c r="B574"/>
      <c r="C574"/>
      <c r="D574"/>
      <c r="E574"/>
      <c r="F574"/>
      <c r="G574"/>
      <c r="H574"/>
      <c r="I574"/>
    </row>
    <row r="575" spans="1:9" x14ac:dyDescent="0.25">
      <c r="A575"/>
      <c r="B575"/>
      <c r="C575"/>
      <c r="D575"/>
      <c r="E575"/>
      <c r="F575"/>
      <c r="G575"/>
      <c r="H575"/>
      <c r="I575"/>
    </row>
    <row r="576" spans="1:9" x14ac:dyDescent="0.25">
      <c r="A576"/>
      <c r="B576"/>
      <c r="C576"/>
      <c r="D576"/>
      <c r="E576"/>
      <c r="F576"/>
      <c r="G576"/>
      <c r="H576"/>
      <c r="I576"/>
    </row>
    <row r="577" spans="1:9" x14ac:dyDescent="0.25">
      <c r="A577"/>
      <c r="B577"/>
      <c r="C577"/>
      <c r="D577"/>
      <c r="E577"/>
      <c r="F577"/>
      <c r="G577"/>
      <c r="H577"/>
      <c r="I577"/>
    </row>
    <row r="578" spans="1:9" x14ac:dyDescent="0.25">
      <c r="A578"/>
      <c r="B578"/>
      <c r="C578"/>
      <c r="D578"/>
      <c r="E578"/>
      <c r="F578"/>
      <c r="G578"/>
      <c r="H578"/>
      <c r="I578"/>
    </row>
    <row r="579" spans="1:9" x14ac:dyDescent="0.25">
      <c r="A579"/>
      <c r="B579"/>
      <c r="C579"/>
      <c r="D579"/>
      <c r="E579"/>
      <c r="F579"/>
      <c r="G579"/>
      <c r="H579"/>
      <c r="I579"/>
    </row>
    <row r="580" spans="1:9" x14ac:dyDescent="0.25">
      <c r="A580"/>
      <c r="B580"/>
      <c r="C580"/>
      <c r="D580"/>
      <c r="E580"/>
      <c r="F580"/>
      <c r="G580"/>
      <c r="H580"/>
      <c r="I580"/>
    </row>
    <row r="581" spans="1:9" x14ac:dyDescent="0.25">
      <c r="A581"/>
      <c r="B581"/>
      <c r="C581"/>
      <c r="D581"/>
      <c r="E581"/>
      <c r="F581"/>
      <c r="G581"/>
      <c r="H581"/>
      <c r="I581"/>
    </row>
    <row r="582" spans="1:9" x14ac:dyDescent="0.25">
      <c r="A582"/>
      <c r="B582"/>
      <c r="C582"/>
      <c r="D582"/>
      <c r="E582"/>
      <c r="F582"/>
      <c r="G582"/>
      <c r="H582"/>
      <c r="I582"/>
    </row>
    <row r="583" spans="1:9" x14ac:dyDescent="0.25">
      <c r="A583"/>
      <c r="B583"/>
      <c r="C583"/>
      <c r="D583"/>
      <c r="E583"/>
      <c r="F583"/>
      <c r="G583"/>
      <c r="H583"/>
      <c r="I583"/>
    </row>
    <row r="584" spans="1:9" x14ac:dyDescent="0.25">
      <c r="A584"/>
      <c r="B584"/>
      <c r="C584"/>
      <c r="D584"/>
      <c r="E584"/>
      <c r="F584"/>
      <c r="G584"/>
      <c r="H584"/>
      <c r="I584"/>
    </row>
    <row r="585" spans="1:9" x14ac:dyDescent="0.25">
      <c r="A585"/>
      <c r="B585"/>
      <c r="C585"/>
      <c r="D585"/>
      <c r="E585"/>
      <c r="F585"/>
      <c r="G585"/>
      <c r="H585"/>
      <c r="I585"/>
    </row>
    <row r="586" spans="1:9" x14ac:dyDescent="0.25">
      <c r="A586"/>
      <c r="B586"/>
      <c r="C586"/>
      <c r="D586"/>
      <c r="E586"/>
      <c r="F586"/>
      <c r="G586"/>
      <c r="H586"/>
      <c r="I586"/>
    </row>
    <row r="587" spans="1:9" x14ac:dyDescent="0.25">
      <c r="A587"/>
      <c r="B587"/>
      <c r="C587"/>
      <c r="D587"/>
      <c r="E587"/>
      <c r="F587"/>
      <c r="G587"/>
      <c r="H587"/>
      <c r="I587"/>
    </row>
    <row r="588" spans="1:9" x14ac:dyDescent="0.25">
      <c r="A588"/>
      <c r="B588"/>
      <c r="C588"/>
      <c r="D588"/>
      <c r="E588"/>
      <c r="F588"/>
      <c r="G588"/>
      <c r="H588"/>
      <c r="I588"/>
    </row>
    <row r="589" spans="1:9" x14ac:dyDescent="0.25">
      <c r="A589"/>
      <c r="B589"/>
      <c r="C589"/>
      <c r="D589"/>
      <c r="E589"/>
      <c r="F589"/>
      <c r="G589"/>
      <c r="H589"/>
      <c r="I589"/>
    </row>
    <row r="590" spans="1:9" x14ac:dyDescent="0.25">
      <c r="A590"/>
      <c r="B590"/>
      <c r="C590"/>
      <c r="D590"/>
      <c r="E590"/>
      <c r="F590"/>
      <c r="G590"/>
      <c r="H590"/>
      <c r="I590"/>
    </row>
    <row r="591" spans="1:9" x14ac:dyDescent="0.25">
      <c r="A591"/>
      <c r="B591"/>
      <c r="C591"/>
      <c r="D591"/>
      <c r="E591"/>
      <c r="F591"/>
      <c r="G591"/>
      <c r="H591"/>
      <c r="I591"/>
    </row>
    <row r="592" spans="1:9" x14ac:dyDescent="0.25">
      <c r="A592"/>
      <c r="B592"/>
      <c r="C592"/>
      <c r="D592"/>
      <c r="E592"/>
      <c r="F592"/>
      <c r="G592"/>
      <c r="H592"/>
      <c r="I592"/>
    </row>
    <row r="593" spans="1:9" x14ac:dyDescent="0.25">
      <c r="A593"/>
      <c r="B593"/>
      <c r="C593"/>
      <c r="D593"/>
      <c r="E593"/>
      <c r="F593"/>
      <c r="G593"/>
      <c r="H593"/>
      <c r="I593"/>
    </row>
    <row r="594" spans="1:9" x14ac:dyDescent="0.25">
      <c r="A594"/>
      <c r="B594"/>
      <c r="C594"/>
      <c r="D594"/>
      <c r="E594"/>
      <c r="F594"/>
      <c r="G594"/>
      <c r="H594"/>
      <c r="I594"/>
    </row>
    <row r="595" spans="1:9" x14ac:dyDescent="0.25">
      <c r="A595"/>
      <c r="B595"/>
      <c r="C595"/>
      <c r="D595"/>
      <c r="E595"/>
      <c r="F595"/>
      <c r="G595"/>
      <c r="H595"/>
      <c r="I595"/>
    </row>
    <row r="596" spans="1:9" x14ac:dyDescent="0.25">
      <c r="A596"/>
      <c r="B596"/>
      <c r="C596"/>
      <c r="D596"/>
      <c r="E596"/>
      <c r="F596"/>
      <c r="G596"/>
      <c r="H596"/>
      <c r="I596"/>
    </row>
    <row r="597" spans="1:9" x14ac:dyDescent="0.25">
      <c r="A597"/>
      <c r="B597"/>
      <c r="C597"/>
      <c r="D597"/>
      <c r="E597"/>
      <c r="F597"/>
      <c r="G597"/>
      <c r="H597"/>
      <c r="I597"/>
    </row>
    <row r="598" spans="1:9" x14ac:dyDescent="0.25">
      <c r="A598"/>
      <c r="B598"/>
      <c r="C598"/>
      <c r="D598"/>
      <c r="E598"/>
      <c r="F598"/>
      <c r="G598"/>
      <c r="H598"/>
      <c r="I598"/>
    </row>
    <row r="599" spans="1:9" x14ac:dyDescent="0.25">
      <c r="A599"/>
      <c r="B599"/>
      <c r="C599"/>
      <c r="D599"/>
      <c r="E599"/>
      <c r="F599"/>
      <c r="G599"/>
      <c r="H599"/>
      <c r="I599"/>
    </row>
    <row r="600" spans="1:9" x14ac:dyDescent="0.25">
      <c r="A600"/>
      <c r="B600"/>
      <c r="C600"/>
      <c r="D600"/>
      <c r="E600"/>
      <c r="F600"/>
      <c r="G600"/>
      <c r="H600"/>
      <c r="I600"/>
    </row>
    <row r="601" spans="1:9" x14ac:dyDescent="0.25">
      <c r="A601"/>
      <c r="B601"/>
      <c r="C601"/>
      <c r="D601"/>
      <c r="E601"/>
      <c r="F601"/>
      <c r="G601"/>
      <c r="H601"/>
      <c r="I601"/>
    </row>
    <row r="602" spans="1:9" x14ac:dyDescent="0.25">
      <c r="A602"/>
      <c r="B602"/>
      <c r="C602"/>
      <c r="D602"/>
      <c r="E602"/>
      <c r="F602"/>
      <c r="G602"/>
      <c r="H602"/>
      <c r="I602"/>
    </row>
    <row r="603" spans="1:9" x14ac:dyDescent="0.25">
      <c r="A603"/>
      <c r="B603"/>
      <c r="C603"/>
      <c r="D603"/>
      <c r="E603"/>
      <c r="F603"/>
      <c r="G603"/>
      <c r="H603"/>
      <c r="I603"/>
    </row>
    <row r="604" spans="1:9" x14ac:dyDescent="0.25">
      <c r="A604"/>
      <c r="B604"/>
      <c r="C604"/>
      <c r="D604"/>
      <c r="E604"/>
      <c r="F604"/>
      <c r="G604"/>
      <c r="H604"/>
      <c r="I604"/>
    </row>
    <row r="605" spans="1:9" x14ac:dyDescent="0.25">
      <c r="A605"/>
      <c r="B605"/>
      <c r="C605"/>
      <c r="D605"/>
      <c r="E605"/>
      <c r="F605"/>
      <c r="G605"/>
      <c r="H605"/>
      <c r="I605"/>
    </row>
    <row r="606" spans="1:9" x14ac:dyDescent="0.25">
      <c r="A606"/>
      <c r="B606"/>
      <c r="C606"/>
      <c r="D606"/>
      <c r="E606"/>
      <c r="F606"/>
      <c r="G606"/>
      <c r="H606"/>
      <c r="I606"/>
    </row>
    <row r="607" spans="1:9" x14ac:dyDescent="0.25">
      <c r="A607"/>
      <c r="B607"/>
      <c r="C607"/>
      <c r="D607"/>
      <c r="E607"/>
      <c r="F607"/>
      <c r="G607"/>
      <c r="H607"/>
      <c r="I607"/>
    </row>
    <row r="608" spans="1:9" x14ac:dyDescent="0.25">
      <c r="A608"/>
      <c r="B608"/>
      <c r="C608"/>
      <c r="D608"/>
      <c r="E608"/>
      <c r="F608"/>
      <c r="G608"/>
      <c r="H608"/>
      <c r="I608"/>
    </row>
    <row r="609" spans="1:9" x14ac:dyDescent="0.25">
      <c r="A609"/>
      <c r="B609"/>
      <c r="C609"/>
      <c r="D609"/>
      <c r="E609"/>
      <c r="F609"/>
      <c r="G609"/>
      <c r="H609"/>
      <c r="I609"/>
    </row>
    <row r="610" spans="1:9" x14ac:dyDescent="0.25">
      <c r="A610"/>
      <c r="B610"/>
      <c r="C610"/>
      <c r="D610"/>
      <c r="E610"/>
      <c r="F610"/>
      <c r="G610"/>
      <c r="H610"/>
      <c r="I610"/>
    </row>
    <row r="611" spans="1:9" x14ac:dyDescent="0.25">
      <c r="A611"/>
      <c r="B611"/>
      <c r="C611"/>
      <c r="D611"/>
      <c r="E611"/>
      <c r="F611"/>
      <c r="G611"/>
      <c r="H611"/>
      <c r="I611"/>
    </row>
    <row r="612" spans="1:9" x14ac:dyDescent="0.25">
      <c r="A612"/>
      <c r="B612"/>
      <c r="C612"/>
      <c r="D612"/>
      <c r="E612"/>
      <c r="F612"/>
      <c r="G612"/>
      <c r="H612"/>
      <c r="I612"/>
    </row>
    <row r="613" spans="1:9" x14ac:dyDescent="0.25">
      <c r="A613"/>
      <c r="B613"/>
      <c r="C613"/>
      <c r="D613"/>
      <c r="E613"/>
      <c r="F613"/>
      <c r="G613"/>
      <c r="H613"/>
      <c r="I613"/>
    </row>
    <row r="614" spans="1:9" x14ac:dyDescent="0.25">
      <c r="A614"/>
      <c r="B614"/>
      <c r="C614"/>
      <c r="D614"/>
      <c r="E614"/>
      <c r="F614"/>
      <c r="G614"/>
      <c r="H614"/>
      <c r="I614"/>
    </row>
    <row r="615" spans="1:9" x14ac:dyDescent="0.25">
      <c r="A615"/>
      <c r="B615"/>
      <c r="C615"/>
      <c r="D615"/>
      <c r="E615"/>
      <c r="F615"/>
      <c r="G615"/>
      <c r="H615"/>
      <c r="I615"/>
    </row>
    <row r="616" spans="1:9" x14ac:dyDescent="0.25">
      <c r="A616"/>
      <c r="B616"/>
      <c r="C616"/>
      <c r="D616"/>
      <c r="E616"/>
      <c r="F616"/>
      <c r="G616"/>
      <c r="H616"/>
      <c r="I616"/>
    </row>
    <row r="617" spans="1:9" x14ac:dyDescent="0.25">
      <c r="A617"/>
      <c r="B617"/>
      <c r="C617"/>
      <c r="D617"/>
      <c r="E617"/>
      <c r="F617"/>
      <c r="G617"/>
      <c r="H617"/>
      <c r="I617"/>
    </row>
    <row r="618" spans="1:9" x14ac:dyDescent="0.25">
      <c r="A618"/>
      <c r="B618"/>
      <c r="C618"/>
      <c r="D618"/>
      <c r="E618"/>
      <c r="F618"/>
      <c r="G618"/>
      <c r="H618"/>
      <c r="I618"/>
    </row>
    <row r="619" spans="1:9" x14ac:dyDescent="0.25">
      <c r="A619"/>
      <c r="B619"/>
      <c r="C619"/>
      <c r="D619"/>
      <c r="E619"/>
      <c r="F619"/>
      <c r="G619"/>
      <c r="H619"/>
      <c r="I619"/>
    </row>
    <row r="620" spans="1:9" x14ac:dyDescent="0.25">
      <c r="A620"/>
      <c r="B620"/>
      <c r="C620"/>
      <c r="D620"/>
      <c r="E620"/>
      <c r="F620"/>
      <c r="G620"/>
      <c r="H620"/>
      <c r="I620"/>
    </row>
    <row r="621" spans="1:9" x14ac:dyDescent="0.25">
      <c r="A621"/>
      <c r="B621"/>
      <c r="C621"/>
      <c r="D621"/>
      <c r="E621"/>
      <c r="F621"/>
      <c r="G621"/>
      <c r="H621"/>
      <c r="I621"/>
    </row>
    <row r="622" spans="1:9" x14ac:dyDescent="0.25">
      <c r="A622"/>
      <c r="B622"/>
      <c r="C622"/>
      <c r="D622"/>
      <c r="E622"/>
      <c r="F622"/>
      <c r="G622"/>
      <c r="H622"/>
      <c r="I622"/>
    </row>
    <row r="623" spans="1:9" x14ac:dyDescent="0.25">
      <c r="A623"/>
      <c r="B623"/>
      <c r="C623"/>
      <c r="D623"/>
      <c r="E623"/>
      <c r="F623"/>
      <c r="G623"/>
      <c r="H623"/>
      <c r="I623"/>
    </row>
    <row r="624" spans="1:9" x14ac:dyDescent="0.25">
      <c r="A624"/>
      <c r="B624"/>
      <c r="C624"/>
      <c r="D624"/>
      <c r="E624"/>
      <c r="F624"/>
      <c r="G624"/>
      <c r="H624"/>
      <c r="I624"/>
    </row>
    <row r="625" spans="1:9" x14ac:dyDescent="0.25">
      <c r="A625"/>
      <c r="B625"/>
      <c r="C625"/>
      <c r="D625"/>
      <c r="E625"/>
      <c r="F625"/>
      <c r="G625"/>
      <c r="H625"/>
      <c r="I625"/>
    </row>
    <row r="626" spans="1:9" x14ac:dyDescent="0.25">
      <c r="A626"/>
      <c r="B626"/>
      <c r="C626"/>
      <c r="D626"/>
      <c r="E626"/>
      <c r="F626"/>
      <c r="G626"/>
      <c r="H626"/>
      <c r="I626"/>
    </row>
    <row r="627" spans="1:9" x14ac:dyDescent="0.25">
      <c r="A627"/>
      <c r="B627"/>
      <c r="C627"/>
      <c r="D627"/>
      <c r="E627"/>
      <c r="F627"/>
      <c r="G627"/>
      <c r="H627"/>
      <c r="I627"/>
    </row>
    <row r="628" spans="1:9" x14ac:dyDescent="0.25">
      <c r="A628"/>
      <c r="B628"/>
      <c r="C628"/>
      <c r="D628"/>
      <c r="E628"/>
      <c r="F628"/>
      <c r="G628"/>
      <c r="H628"/>
      <c r="I628"/>
    </row>
    <row r="629" spans="1:9" x14ac:dyDescent="0.25">
      <c r="A629"/>
      <c r="B629"/>
      <c r="C629"/>
      <c r="D629"/>
      <c r="E629"/>
      <c r="F629"/>
      <c r="G629"/>
      <c r="H629"/>
      <c r="I629"/>
    </row>
    <row r="630" spans="1:9" x14ac:dyDescent="0.25">
      <c r="A630"/>
      <c r="B630"/>
      <c r="C630"/>
      <c r="D630"/>
      <c r="E630"/>
      <c r="F630"/>
      <c r="G630"/>
      <c r="H630"/>
      <c r="I630"/>
    </row>
    <row r="631" spans="1:9" x14ac:dyDescent="0.25">
      <c r="A631"/>
      <c r="B631"/>
      <c r="C631"/>
      <c r="D631"/>
      <c r="E631"/>
      <c r="F631"/>
      <c r="G631"/>
      <c r="H631"/>
      <c r="I631"/>
    </row>
    <row r="632" spans="1:9" x14ac:dyDescent="0.25">
      <c r="A632"/>
      <c r="B632"/>
      <c r="C632"/>
      <c r="D632"/>
      <c r="E632"/>
      <c r="F632"/>
      <c r="G632"/>
      <c r="H632"/>
      <c r="I632"/>
    </row>
    <row r="633" spans="1:9" x14ac:dyDescent="0.25">
      <c r="A633"/>
      <c r="B633"/>
      <c r="C633"/>
      <c r="D633"/>
      <c r="E633"/>
      <c r="F633"/>
      <c r="G633"/>
      <c r="H633"/>
      <c r="I633"/>
    </row>
    <row r="634" spans="1:9" x14ac:dyDescent="0.25">
      <c r="A634"/>
      <c r="B634"/>
      <c r="C634"/>
      <c r="D634"/>
      <c r="E634"/>
      <c r="F634"/>
      <c r="G634"/>
      <c r="H634"/>
      <c r="I634"/>
    </row>
    <row r="635" spans="1:9" x14ac:dyDescent="0.25">
      <c r="A635"/>
      <c r="B635"/>
      <c r="C635"/>
      <c r="D635"/>
      <c r="E635"/>
      <c r="F635"/>
      <c r="G635"/>
      <c r="H635"/>
      <c r="I635"/>
    </row>
    <row r="636" spans="1:9" x14ac:dyDescent="0.25">
      <c r="A636"/>
      <c r="B636"/>
      <c r="C636"/>
      <c r="D636"/>
      <c r="E636"/>
      <c r="F636"/>
      <c r="G636"/>
      <c r="H636"/>
      <c r="I636"/>
    </row>
    <row r="637" spans="1:9" x14ac:dyDescent="0.25">
      <c r="A637"/>
      <c r="B637"/>
      <c r="C637"/>
      <c r="D637"/>
      <c r="E637"/>
      <c r="F637"/>
      <c r="G637"/>
      <c r="H637"/>
      <c r="I637"/>
    </row>
    <row r="638" spans="1:9" x14ac:dyDescent="0.25">
      <c r="A638"/>
      <c r="B638"/>
      <c r="C638"/>
      <c r="D638"/>
      <c r="E638"/>
      <c r="F638"/>
      <c r="G638"/>
      <c r="H638"/>
      <c r="I638"/>
    </row>
    <row r="639" spans="1:9" x14ac:dyDescent="0.25">
      <c r="A639"/>
      <c r="B639"/>
      <c r="C639"/>
      <c r="D639"/>
      <c r="E639"/>
      <c r="F639"/>
      <c r="G639"/>
      <c r="H639"/>
      <c r="I639"/>
    </row>
    <row r="640" spans="1:9" x14ac:dyDescent="0.25">
      <c r="A640"/>
      <c r="B640"/>
      <c r="C640"/>
      <c r="D640"/>
      <c r="E640"/>
      <c r="F640"/>
      <c r="G640"/>
      <c r="H640"/>
      <c r="I640"/>
    </row>
    <row r="641" spans="1:9" x14ac:dyDescent="0.25">
      <c r="A641"/>
      <c r="B641"/>
      <c r="C641"/>
      <c r="D641"/>
      <c r="E641"/>
      <c r="F641"/>
      <c r="G641"/>
      <c r="H641"/>
      <c r="I641"/>
    </row>
    <row r="642" spans="1:9" x14ac:dyDescent="0.25">
      <c r="A642"/>
      <c r="B642"/>
      <c r="C642"/>
      <c r="D642"/>
      <c r="E642"/>
      <c r="F642"/>
      <c r="G642"/>
      <c r="H642"/>
      <c r="I642"/>
    </row>
    <row r="643" spans="1:9" x14ac:dyDescent="0.25">
      <c r="A643"/>
      <c r="B643"/>
      <c r="C643"/>
      <c r="D643"/>
      <c r="E643"/>
      <c r="F643"/>
      <c r="G643"/>
      <c r="H643"/>
      <c r="I643"/>
    </row>
    <row r="644" spans="1:9" x14ac:dyDescent="0.25">
      <c r="A644"/>
      <c r="B644"/>
      <c r="C644"/>
      <c r="D644"/>
      <c r="E644"/>
      <c r="F644"/>
      <c r="G644"/>
      <c r="H644"/>
      <c r="I644"/>
    </row>
    <row r="645" spans="1:9" x14ac:dyDescent="0.25">
      <c r="A645"/>
      <c r="B645"/>
      <c r="C645"/>
      <c r="D645"/>
      <c r="E645"/>
      <c r="F645"/>
      <c r="G645"/>
      <c r="H645"/>
      <c r="I645"/>
    </row>
    <row r="646" spans="1:9" x14ac:dyDescent="0.25">
      <c r="A646"/>
      <c r="B646"/>
      <c r="C646"/>
      <c r="D646"/>
      <c r="E646"/>
      <c r="F646"/>
      <c r="G646"/>
      <c r="H646"/>
      <c r="I646"/>
    </row>
    <row r="647" spans="1:9" x14ac:dyDescent="0.25">
      <c r="A647"/>
      <c r="B647"/>
      <c r="C647"/>
      <c r="D647"/>
      <c r="E647"/>
      <c r="F647"/>
      <c r="G647"/>
      <c r="H647"/>
      <c r="I647"/>
    </row>
    <row r="648" spans="1:9" x14ac:dyDescent="0.25">
      <c r="A648"/>
      <c r="B648"/>
      <c r="C648"/>
      <c r="D648"/>
      <c r="E648"/>
      <c r="F648"/>
      <c r="G648"/>
      <c r="H648"/>
      <c r="I648"/>
    </row>
    <row r="649" spans="1:9" x14ac:dyDescent="0.25">
      <c r="A649"/>
      <c r="B649"/>
      <c r="C649"/>
      <c r="D649"/>
      <c r="E649"/>
      <c r="F649"/>
      <c r="G649"/>
      <c r="H649"/>
      <c r="I649"/>
    </row>
    <row r="650" spans="1:9" x14ac:dyDescent="0.25">
      <c r="A650"/>
      <c r="B650"/>
      <c r="C650"/>
      <c r="D650"/>
      <c r="E650"/>
      <c r="F650"/>
      <c r="G650"/>
      <c r="H650"/>
      <c r="I650"/>
    </row>
    <row r="651" spans="1:9" x14ac:dyDescent="0.25">
      <c r="A651"/>
      <c r="B651"/>
      <c r="C651"/>
      <c r="D651"/>
      <c r="E651"/>
      <c r="F651"/>
      <c r="G651"/>
      <c r="H651"/>
      <c r="I651"/>
    </row>
    <row r="652" spans="1:9" x14ac:dyDescent="0.25">
      <c r="A652"/>
      <c r="B652"/>
      <c r="C652"/>
      <c r="D652"/>
      <c r="E652"/>
      <c r="F652"/>
      <c r="G652"/>
      <c r="H652"/>
      <c r="I652"/>
    </row>
    <row r="653" spans="1:9" x14ac:dyDescent="0.25">
      <c r="A653"/>
      <c r="B653"/>
      <c r="C653"/>
      <c r="D653"/>
      <c r="E653"/>
      <c r="F653"/>
      <c r="G653"/>
      <c r="H653"/>
      <c r="I653"/>
    </row>
    <row r="654" spans="1:9" x14ac:dyDescent="0.25">
      <c r="A654"/>
      <c r="B654"/>
      <c r="C654"/>
      <c r="D654"/>
      <c r="E654"/>
      <c r="F654"/>
      <c r="G654"/>
      <c r="H654"/>
      <c r="I654"/>
    </row>
    <row r="655" spans="1:9" x14ac:dyDescent="0.25">
      <c r="A655"/>
      <c r="B655"/>
      <c r="C655"/>
      <c r="D655"/>
      <c r="E655"/>
      <c r="F655"/>
      <c r="G655"/>
      <c r="H655"/>
      <c r="I655"/>
    </row>
    <row r="656" spans="1:9" x14ac:dyDescent="0.25">
      <c r="A656"/>
      <c r="B656"/>
      <c r="C656"/>
      <c r="D656"/>
      <c r="E656"/>
      <c r="F656"/>
      <c r="G656"/>
      <c r="H656"/>
      <c r="I656"/>
    </row>
    <row r="657" spans="1:9" x14ac:dyDescent="0.25">
      <c r="A657"/>
      <c r="B657"/>
      <c r="C657"/>
      <c r="D657"/>
      <c r="E657"/>
      <c r="F657"/>
      <c r="G657"/>
      <c r="H657"/>
      <c r="I657"/>
    </row>
    <row r="658" spans="1:9" x14ac:dyDescent="0.25">
      <c r="A658"/>
      <c r="B658"/>
      <c r="C658"/>
      <c r="D658"/>
      <c r="E658"/>
      <c r="F658"/>
      <c r="G658"/>
      <c r="H658"/>
      <c r="I658"/>
    </row>
    <row r="659" spans="1:9" x14ac:dyDescent="0.25">
      <c r="A659"/>
      <c r="B659"/>
      <c r="C659"/>
      <c r="D659"/>
      <c r="E659"/>
      <c r="F659"/>
      <c r="G659"/>
      <c r="H659"/>
      <c r="I659"/>
    </row>
    <row r="660" spans="1:9" x14ac:dyDescent="0.25">
      <c r="A660"/>
      <c r="B660"/>
      <c r="C660"/>
      <c r="D660"/>
      <c r="E660"/>
      <c r="F660"/>
      <c r="G660"/>
      <c r="H660"/>
      <c r="I660"/>
    </row>
    <row r="661" spans="1:9" x14ac:dyDescent="0.25">
      <c r="A661"/>
      <c r="B661"/>
      <c r="C661"/>
      <c r="D661"/>
      <c r="E661"/>
      <c r="F661"/>
      <c r="G661"/>
      <c r="H661"/>
      <c r="I661"/>
    </row>
    <row r="662" spans="1:9" x14ac:dyDescent="0.25">
      <c r="A662"/>
      <c r="B662"/>
      <c r="C662"/>
      <c r="D662"/>
      <c r="E662"/>
      <c r="F662"/>
      <c r="G662"/>
      <c r="H662"/>
      <c r="I662"/>
    </row>
    <row r="663" spans="1:9" x14ac:dyDescent="0.25">
      <c r="A663"/>
      <c r="B663"/>
      <c r="C663"/>
      <c r="D663"/>
      <c r="E663"/>
      <c r="F663"/>
      <c r="G663"/>
      <c r="H663"/>
      <c r="I663"/>
    </row>
    <row r="664" spans="1:9" x14ac:dyDescent="0.25">
      <c r="A664"/>
      <c r="B664"/>
      <c r="C664"/>
      <c r="D664"/>
      <c r="E664"/>
      <c r="F664"/>
      <c r="G664"/>
      <c r="H664"/>
      <c r="I664"/>
    </row>
    <row r="665" spans="1:9" x14ac:dyDescent="0.25">
      <c r="A665"/>
      <c r="B665"/>
      <c r="C665"/>
      <c r="D665"/>
      <c r="E665"/>
      <c r="F665"/>
      <c r="G665"/>
      <c r="H665"/>
      <c r="I665"/>
    </row>
    <row r="666" spans="1:9" x14ac:dyDescent="0.25">
      <c r="A666"/>
      <c r="B666"/>
      <c r="C666"/>
      <c r="D666"/>
      <c r="E666"/>
      <c r="F666"/>
      <c r="G666"/>
      <c r="H666"/>
      <c r="I666"/>
    </row>
    <row r="667" spans="1:9" x14ac:dyDescent="0.25">
      <c r="A667"/>
      <c r="B667"/>
      <c r="C667"/>
      <c r="D667"/>
      <c r="E667"/>
      <c r="F667"/>
      <c r="G667"/>
      <c r="H667"/>
      <c r="I667"/>
    </row>
    <row r="668" spans="1:9" x14ac:dyDescent="0.25">
      <c r="A668"/>
      <c r="B668"/>
      <c r="C668"/>
      <c r="D668"/>
      <c r="E668"/>
      <c r="F668"/>
      <c r="G668"/>
      <c r="H668"/>
      <c r="I668"/>
    </row>
    <row r="669" spans="1:9" x14ac:dyDescent="0.25">
      <c r="A669"/>
      <c r="B669"/>
      <c r="C669"/>
      <c r="D669"/>
      <c r="E669"/>
      <c r="F669"/>
      <c r="G669"/>
      <c r="H669"/>
      <c r="I669"/>
    </row>
    <row r="670" spans="1:9" x14ac:dyDescent="0.25">
      <c r="A670"/>
      <c r="B670"/>
      <c r="C670"/>
      <c r="D670"/>
      <c r="E670"/>
      <c r="F670"/>
      <c r="G670"/>
      <c r="H670"/>
      <c r="I670"/>
    </row>
    <row r="671" spans="1:9" x14ac:dyDescent="0.25">
      <c r="A671"/>
      <c r="B671"/>
      <c r="C671"/>
      <c r="D671"/>
      <c r="E671"/>
      <c r="F671"/>
      <c r="G671"/>
      <c r="H671"/>
      <c r="I671"/>
    </row>
    <row r="672" spans="1:9" x14ac:dyDescent="0.25">
      <c r="A672"/>
      <c r="B672"/>
      <c r="C672"/>
      <c r="D672"/>
      <c r="E672"/>
      <c r="F672"/>
      <c r="G672"/>
      <c r="H672"/>
      <c r="I672"/>
    </row>
    <row r="673" spans="1:9" x14ac:dyDescent="0.25">
      <c r="A673"/>
      <c r="B673"/>
      <c r="C673"/>
      <c r="D673"/>
      <c r="E673"/>
      <c r="F673"/>
      <c r="G673"/>
      <c r="H673"/>
      <c r="I673"/>
    </row>
    <row r="674" spans="1:9" x14ac:dyDescent="0.25">
      <c r="A674"/>
      <c r="B674"/>
      <c r="C674"/>
      <c r="D674"/>
      <c r="E674"/>
      <c r="F674"/>
      <c r="G674"/>
      <c r="H674"/>
      <c r="I674"/>
    </row>
    <row r="675" spans="1:9" x14ac:dyDescent="0.25">
      <c r="A675"/>
      <c r="B675"/>
      <c r="C675"/>
      <c r="D675"/>
      <c r="E675"/>
      <c r="F675"/>
      <c r="G675"/>
      <c r="H675"/>
      <c r="I675"/>
    </row>
    <row r="676" spans="1:9" x14ac:dyDescent="0.25">
      <c r="A676"/>
      <c r="B676"/>
      <c r="C676"/>
      <c r="D676"/>
      <c r="E676"/>
      <c r="F676"/>
      <c r="G676"/>
      <c r="H676"/>
      <c r="I676"/>
    </row>
    <row r="677" spans="1:9" x14ac:dyDescent="0.25">
      <c r="A677"/>
      <c r="B677"/>
      <c r="C677"/>
      <c r="D677"/>
      <c r="E677"/>
      <c r="F677"/>
      <c r="G677"/>
      <c r="H677"/>
      <c r="I677"/>
    </row>
    <row r="678" spans="1:9" x14ac:dyDescent="0.25">
      <c r="A678"/>
      <c r="B678"/>
      <c r="C678"/>
      <c r="D678"/>
      <c r="E678"/>
      <c r="F678"/>
      <c r="G678"/>
      <c r="H678"/>
      <c r="I678"/>
    </row>
    <row r="679" spans="1:9" x14ac:dyDescent="0.25">
      <c r="A679"/>
      <c r="B679"/>
      <c r="C679"/>
      <c r="D679"/>
      <c r="E679"/>
      <c r="F679"/>
      <c r="G679"/>
      <c r="H679"/>
      <c r="I679"/>
    </row>
    <row r="680" spans="1:9" x14ac:dyDescent="0.25">
      <c r="A680"/>
      <c r="B680"/>
      <c r="C680"/>
      <c r="D680"/>
      <c r="E680"/>
      <c r="F680"/>
      <c r="G680"/>
      <c r="H680"/>
      <c r="I680"/>
    </row>
    <row r="681" spans="1:9" x14ac:dyDescent="0.25">
      <c r="A681"/>
      <c r="B681"/>
      <c r="C681"/>
      <c r="D681"/>
      <c r="E681"/>
      <c r="F681"/>
      <c r="G681"/>
      <c r="H681"/>
      <c r="I681"/>
    </row>
    <row r="682" spans="1:9" x14ac:dyDescent="0.25">
      <c r="A682"/>
      <c r="B682"/>
      <c r="C682"/>
      <c r="D682"/>
      <c r="E682"/>
      <c r="F682"/>
      <c r="G682"/>
      <c r="H682"/>
      <c r="I682"/>
    </row>
    <row r="683" spans="1:9" x14ac:dyDescent="0.25">
      <c r="A683"/>
      <c r="B683"/>
      <c r="C683"/>
      <c r="D683"/>
      <c r="E683"/>
      <c r="F683"/>
      <c r="G683"/>
      <c r="H683"/>
      <c r="I683"/>
    </row>
    <row r="684" spans="1:9" x14ac:dyDescent="0.25">
      <c r="A684"/>
      <c r="B684"/>
      <c r="C684"/>
      <c r="D684"/>
      <c r="E684"/>
      <c r="F684"/>
      <c r="G684"/>
      <c r="H684"/>
      <c r="I684"/>
    </row>
    <row r="685" spans="1:9" x14ac:dyDescent="0.25">
      <c r="A685"/>
      <c r="B685"/>
      <c r="C685"/>
      <c r="D685"/>
      <c r="E685"/>
      <c r="F685"/>
      <c r="G685"/>
      <c r="H685"/>
      <c r="I685"/>
    </row>
    <row r="686" spans="1:9" x14ac:dyDescent="0.25">
      <c r="A686"/>
      <c r="B686"/>
      <c r="C686"/>
      <c r="D686"/>
      <c r="E686"/>
      <c r="F686"/>
      <c r="G686"/>
      <c r="H686"/>
      <c r="I686"/>
    </row>
    <row r="687" spans="1:9" x14ac:dyDescent="0.25">
      <c r="A687"/>
      <c r="B687"/>
      <c r="C687"/>
      <c r="D687"/>
      <c r="E687"/>
      <c r="F687"/>
      <c r="G687"/>
      <c r="H687"/>
      <c r="I687"/>
    </row>
    <row r="688" spans="1:9" x14ac:dyDescent="0.25">
      <c r="A688"/>
      <c r="B688"/>
      <c r="C688"/>
      <c r="D688"/>
      <c r="E688"/>
      <c r="F688"/>
      <c r="G688"/>
      <c r="H688"/>
      <c r="I688"/>
    </row>
    <row r="689" spans="1:9" x14ac:dyDescent="0.25">
      <c r="A689"/>
      <c r="B689"/>
      <c r="C689"/>
      <c r="D689"/>
      <c r="E689"/>
      <c r="F689"/>
      <c r="G689"/>
      <c r="H689"/>
      <c r="I689"/>
    </row>
    <row r="690" spans="1:9" x14ac:dyDescent="0.25">
      <c r="A690"/>
      <c r="B690"/>
      <c r="C690"/>
      <c r="D690"/>
      <c r="E690"/>
      <c r="F690"/>
      <c r="G690"/>
      <c r="H690"/>
      <c r="I690"/>
    </row>
    <row r="691" spans="1:9" x14ac:dyDescent="0.25">
      <c r="A691"/>
      <c r="B691"/>
      <c r="C691"/>
      <c r="D691"/>
      <c r="E691"/>
      <c r="F691"/>
      <c r="G691"/>
      <c r="H691"/>
      <c r="I691"/>
    </row>
    <row r="692" spans="1:9" x14ac:dyDescent="0.25">
      <c r="A692"/>
      <c r="B692"/>
      <c r="C692"/>
      <c r="D692"/>
      <c r="E692"/>
      <c r="F692"/>
      <c r="G692"/>
      <c r="H692"/>
      <c r="I692"/>
    </row>
    <row r="693" spans="1:9" x14ac:dyDescent="0.25">
      <c r="A693"/>
      <c r="B693"/>
      <c r="C693"/>
      <c r="D693"/>
      <c r="E693"/>
      <c r="F693"/>
      <c r="G693"/>
      <c r="H693"/>
      <c r="I693"/>
    </row>
    <row r="694" spans="1:9" x14ac:dyDescent="0.25">
      <c r="A694"/>
      <c r="B694"/>
      <c r="C694"/>
      <c r="D694"/>
      <c r="E694"/>
      <c r="F694"/>
      <c r="G694"/>
      <c r="H694"/>
      <c r="I694"/>
    </row>
    <row r="695" spans="1:9" x14ac:dyDescent="0.25">
      <c r="A695"/>
      <c r="B695"/>
      <c r="C695"/>
      <c r="D695"/>
      <c r="E695"/>
      <c r="F695"/>
      <c r="G695"/>
      <c r="H695"/>
      <c r="I695"/>
    </row>
    <row r="696" spans="1:9" x14ac:dyDescent="0.25">
      <c r="A696"/>
      <c r="B696"/>
      <c r="C696"/>
      <c r="D696"/>
      <c r="E696"/>
      <c r="F696"/>
      <c r="G696"/>
      <c r="H696"/>
      <c r="I696"/>
    </row>
    <row r="697" spans="1:9" x14ac:dyDescent="0.25">
      <c r="A697"/>
      <c r="B697"/>
      <c r="C697"/>
      <c r="D697"/>
      <c r="E697"/>
      <c r="F697"/>
      <c r="G697"/>
      <c r="H697"/>
      <c r="I697"/>
    </row>
    <row r="698" spans="1:9" x14ac:dyDescent="0.25">
      <c r="A698"/>
      <c r="B698"/>
      <c r="C698"/>
      <c r="D698"/>
      <c r="E698"/>
      <c r="F698"/>
      <c r="G698"/>
      <c r="H698"/>
      <c r="I698"/>
    </row>
    <row r="699" spans="1:9" x14ac:dyDescent="0.25">
      <c r="A699"/>
      <c r="B699"/>
      <c r="C699"/>
      <c r="D699"/>
      <c r="E699"/>
      <c r="F699"/>
      <c r="G699"/>
      <c r="H699"/>
      <c r="I699"/>
    </row>
    <row r="700" spans="1:9" x14ac:dyDescent="0.25">
      <c r="A700"/>
      <c r="B700"/>
      <c r="C700"/>
      <c r="D700"/>
      <c r="E700"/>
      <c r="F700"/>
      <c r="G700"/>
      <c r="H700"/>
      <c r="I700"/>
    </row>
    <row r="701" spans="1:9" x14ac:dyDescent="0.25">
      <c r="A701"/>
      <c r="B701"/>
      <c r="C701"/>
      <c r="D701"/>
      <c r="E701"/>
      <c r="F701"/>
      <c r="G701"/>
      <c r="H701"/>
      <c r="I701"/>
    </row>
    <row r="702" spans="1:9" x14ac:dyDescent="0.25">
      <c r="A702"/>
      <c r="B702"/>
      <c r="C702"/>
      <c r="D702"/>
      <c r="E702"/>
      <c r="F702"/>
      <c r="G702"/>
      <c r="H702"/>
      <c r="I702"/>
    </row>
    <row r="703" spans="1:9" x14ac:dyDescent="0.25">
      <c r="A703"/>
      <c r="B703"/>
      <c r="C703"/>
      <c r="D703"/>
      <c r="E703"/>
      <c r="F703"/>
      <c r="G703"/>
      <c r="H703"/>
      <c r="I703"/>
    </row>
    <row r="704" spans="1:9" x14ac:dyDescent="0.25">
      <c r="A704"/>
      <c r="B704"/>
      <c r="C704"/>
      <c r="D704"/>
      <c r="E704"/>
      <c r="F704"/>
      <c r="G704"/>
      <c r="H704"/>
      <c r="I704"/>
    </row>
    <row r="705" spans="1:9" x14ac:dyDescent="0.25">
      <c r="A705"/>
      <c r="B705"/>
      <c r="C705"/>
      <c r="D705"/>
      <c r="E705"/>
      <c r="F705"/>
      <c r="G705"/>
      <c r="H705"/>
      <c r="I705"/>
    </row>
    <row r="706" spans="1:9" x14ac:dyDescent="0.25">
      <c r="A706"/>
      <c r="B706"/>
      <c r="C706"/>
      <c r="D706"/>
      <c r="E706"/>
      <c r="F706"/>
      <c r="G706"/>
      <c r="H706"/>
      <c r="I706"/>
    </row>
    <row r="707" spans="1:9" x14ac:dyDescent="0.25">
      <c r="A707"/>
      <c r="B707"/>
      <c r="C707"/>
      <c r="D707"/>
      <c r="E707"/>
      <c r="F707"/>
      <c r="G707"/>
      <c r="H707"/>
      <c r="I707"/>
    </row>
    <row r="708" spans="1:9" x14ac:dyDescent="0.25">
      <c r="A708"/>
      <c r="B708"/>
      <c r="C708"/>
      <c r="D708"/>
      <c r="E708"/>
      <c r="F708"/>
      <c r="G708"/>
      <c r="H708"/>
      <c r="I708"/>
    </row>
    <row r="709" spans="1:9" x14ac:dyDescent="0.25">
      <c r="A709"/>
      <c r="B709"/>
      <c r="C709"/>
      <c r="D709"/>
      <c r="E709"/>
      <c r="F709"/>
      <c r="G709"/>
      <c r="H709"/>
      <c r="I709"/>
    </row>
    <row r="710" spans="1:9" x14ac:dyDescent="0.25">
      <c r="A710"/>
      <c r="B710"/>
      <c r="C710"/>
      <c r="D710"/>
      <c r="E710"/>
      <c r="F710"/>
      <c r="G710"/>
      <c r="H710"/>
      <c r="I710"/>
    </row>
    <row r="711" spans="1:9" x14ac:dyDescent="0.25">
      <c r="A711"/>
      <c r="B711"/>
      <c r="C711"/>
      <c r="D711"/>
      <c r="E711"/>
      <c r="F711"/>
      <c r="G711"/>
      <c r="H711"/>
      <c r="I711"/>
    </row>
    <row r="712" spans="1:9" x14ac:dyDescent="0.25">
      <c r="A712"/>
      <c r="B712"/>
      <c r="C712"/>
      <c r="D712"/>
      <c r="E712"/>
      <c r="F712"/>
      <c r="G712"/>
      <c r="H712"/>
      <c r="I712"/>
    </row>
    <row r="713" spans="1:9" x14ac:dyDescent="0.25">
      <c r="A713"/>
      <c r="B713"/>
      <c r="C713"/>
      <c r="D713"/>
      <c r="E713"/>
      <c r="F713"/>
      <c r="G713"/>
      <c r="H713"/>
      <c r="I713"/>
    </row>
    <row r="714" spans="1:9" x14ac:dyDescent="0.25">
      <c r="A714"/>
      <c r="B714"/>
      <c r="C714"/>
      <c r="D714"/>
      <c r="E714"/>
      <c r="F714"/>
      <c r="G714"/>
      <c r="H714"/>
      <c r="I714"/>
    </row>
    <row r="715" spans="1:9" x14ac:dyDescent="0.25">
      <c r="A715"/>
      <c r="B715"/>
      <c r="C715"/>
      <c r="D715"/>
      <c r="E715"/>
      <c r="F715"/>
      <c r="G715"/>
      <c r="H715"/>
      <c r="I715"/>
    </row>
    <row r="716" spans="1:9" x14ac:dyDescent="0.25">
      <c r="A716"/>
      <c r="B716"/>
      <c r="C716"/>
      <c r="D716"/>
      <c r="E716"/>
      <c r="F716"/>
      <c r="G716"/>
      <c r="H716"/>
      <c r="I716"/>
    </row>
    <row r="717" spans="1:9" x14ac:dyDescent="0.25">
      <c r="A717"/>
      <c r="B717"/>
      <c r="C717"/>
      <c r="D717"/>
      <c r="E717"/>
      <c r="F717"/>
      <c r="G717"/>
      <c r="H717"/>
      <c r="I717"/>
    </row>
    <row r="718" spans="1:9" x14ac:dyDescent="0.25">
      <c r="A718"/>
      <c r="B718"/>
      <c r="C718"/>
      <c r="D718"/>
      <c r="E718"/>
      <c r="F718"/>
      <c r="G718"/>
      <c r="H718"/>
      <c r="I718"/>
    </row>
    <row r="719" spans="1:9" x14ac:dyDescent="0.25">
      <c r="A719"/>
      <c r="B719"/>
      <c r="C719"/>
      <c r="D719"/>
      <c r="E719"/>
      <c r="F719"/>
      <c r="G719"/>
      <c r="H719"/>
      <c r="I719"/>
    </row>
    <row r="720" spans="1:9" x14ac:dyDescent="0.25">
      <c r="A720"/>
      <c r="B720"/>
      <c r="C720"/>
      <c r="D720"/>
      <c r="E720"/>
      <c r="F720"/>
      <c r="G720"/>
      <c r="H720"/>
      <c r="I720"/>
    </row>
    <row r="721" spans="1:9" x14ac:dyDescent="0.25">
      <c r="A721"/>
      <c r="B721"/>
      <c r="C721"/>
      <c r="D721"/>
      <c r="E721"/>
      <c r="F721"/>
      <c r="G721"/>
      <c r="H721"/>
      <c r="I721"/>
    </row>
    <row r="722" spans="1:9" x14ac:dyDescent="0.25">
      <c r="A722"/>
      <c r="B722"/>
      <c r="C722"/>
      <c r="D722"/>
      <c r="E722"/>
      <c r="F722"/>
      <c r="G722"/>
      <c r="H722"/>
      <c r="I722"/>
    </row>
    <row r="723" spans="1:9" x14ac:dyDescent="0.25">
      <c r="A723"/>
      <c r="B723"/>
      <c r="C723"/>
      <c r="D723"/>
      <c r="E723"/>
      <c r="F723"/>
      <c r="G723"/>
      <c r="H723"/>
      <c r="I723"/>
    </row>
    <row r="724" spans="1:9" x14ac:dyDescent="0.25">
      <c r="A724"/>
      <c r="B724"/>
      <c r="C724"/>
      <c r="D724"/>
      <c r="E724"/>
      <c r="F724"/>
      <c r="G724"/>
      <c r="H724"/>
      <c r="I724"/>
    </row>
    <row r="725" spans="1:9" x14ac:dyDescent="0.25">
      <c r="A725"/>
      <c r="B725"/>
      <c r="C725"/>
      <c r="D725"/>
      <c r="E725"/>
      <c r="F725"/>
      <c r="G725"/>
      <c r="H725"/>
      <c r="I725"/>
    </row>
    <row r="726" spans="1:9" x14ac:dyDescent="0.25">
      <c r="A726"/>
      <c r="B726"/>
      <c r="C726"/>
      <c r="D726"/>
      <c r="E726"/>
      <c r="F726"/>
      <c r="G726"/>
      <c r="H726"/>
      <c r="I726"/>
    </row>
    <row r="727" spans="1:9" x14ac:dyDescent="0.25">
      <c r="A727"/>
      <c r="B727"/>
      <c r="C727"/>
      <c r="D727"/>
      <c r="E727"/>
      <c r="F727"/>
      <c r="G727"/>
      <c r="H727"/>
      <c r="I727"/>
    </row>
    <row r="728" spans="1:9" x14ac:dyDescent="0.25">
      <c r="A728"/>
      <c r="B728"/>
      <c r="C728"/>
      <c r="D728"/>
      <c r="E728"/>
      <c r="F728"/>
      <c r="G728"/>
      <c r="H728"/>
      <c r="I728"/>
    </row>
    <row r="729" spans="1:9" x14ac:dyDescent="0.25">
      <c r="A729"/>
      <c r="B729"/>
      <c r="C729"/>
      <c r="D729"/>
      <c r="E729"/>
      <c r="F729"/>
      <c r="G729"/>
      <c r="H729"/>
      <c r="I729"/>
    </row>
    <row r="730" spans="1:9" x14ac:dyDescent="0.25">
      <c r="A730"/>
      <c r="B730"/>
      <c r="C730"/>
      <c r="D730"/>
      <c r="E730"/>
      <c r="F730"/>
      <c r="G730"/>
      <c r="H730"/>
      <c r="I730"/>
    </row>
    <row r="731" spans="1:9" x14ac:dyDescent="0.25">
      <c r="A731"/>
      <c r="B731"/>
      <c r="C731"/>
      <c r="D731"/>
      <c r="E731"/>
      <c r="F731"/>
      <c r="G731"/>
      <c r="H731"/>
      <c r="I731"/>
    </row>
    <row r="732" spans="1:9" x14ac:dyDescent="0.25">
      <c r="A732"/>
      <c r="B732"/>
      <c r="C732"/>
      <c r="D732"/>
      <c r="E732"/>
      <c r="F732"/>
      <c r="G732"/>
      <c r="H732"/>
      <c r="I732"/>
    </row>
    <row r="733" spans="1:9" x14ac:dyDescent="0.25">
      <c r="A733"/>
      <c r="B733"/>
      <c r="C733"/>
      <c r="D733"/>
      <c r="E733"/>
      <c r="F733"/>
      <c r="G733"/>
      <c r="H733"/>
      <c r="I733"/>
    </row>
    <row r="734" spans="1:9" x14ac:dyDescent="0.25">
      <c r="A734"/>
      <c r="B734"/>
      <c r="C734"/>
      <c r="D734"/>
      <c r="E734"/>
      <c r="F734"/>
      <c r="G734"/>
      <c r="H734"/>
      <c r="I734"/>
    </row>
    <row r="735" spans="1:9" x14ac:dyDescent="0.25">
      <c r="A735"/>
      <c r="B735"/>
      <c r="C735"/>
      <c r="D735"/>
      <c r="E735"/>
      <c r="F735"/>
      <c r="G735"/>
      <c r="H735"/>
      <c r="I735"/>
    </row>
    <row r="736" spans="1:9" x14ac:dyDescent="0.25">
      <c r="A736"/>
      <c r="B736"/>
      <c r="C736"/>
      <c r="D736"/>
      <c r="E736"/>
      <c r="F736"/>
      <c r="G736"/>
      <c r="H736"/>
      <c r="I736"/>
    </row>
    <row r="737" spans="1:9" x14ac:dyDescent="0.25">
      <c r="A737"/>
      <c r="B737"/>
      <c r="C737"/>
      <c r="D737"/>
      <c r="E737"/>
      <c r="F737"/>
      <c r="G737"/>
      <c r="H737"/>
      <c r="I737"/>
    </row>
    <row r="738" spans="1:9" x14ac:dyDescent="0.25">
      <c r="A738"/>
      <c r="B738"/>
      <c r="C738"/>
      <c r="D738"/>
      <c r="E738"/>
      <c r="F738"/>
      <c r="G738"/>
      <c r="H738"/>
      <c r="I738"/>
    </row>
    <row r="739" spans="1:9" x14ac:dyDescent="0.25">
      <c r="A739"/>
      <c r="B739"/>
      <c r="C739"/>
      <c r="D739"/>
      <c r="E739"/>
      <c r="F739"/>
      <c r="G739"/>
      <c r="H739"/>
      <c r="I739"/>
    </row>
    <row r="740" spans="1:9" x14ac:dyDescent="0.25">
      <c r="A740"/>
      <c r="B740"/>
      <c r="C740"/>
      <c r="D740"/>
      <c r="E740"/>
      <c r="F740"/>
      <c r="G740"/>
      <c r="H740"/>
      <c r="I740"/>
    </row>
    <row r="741" spans="1:9" x14ac:dyDescent="0.25">
      <c r="A741"/>
      <c r="B741"/>
      <c r="C741"/>
      <c r="D741"/>
      <c r="E741"/>
      <c r="F741"/>
      <c r="G741"/>
      <c r="H741"/>
      <c r="I741"/>
    </row>
    <row r="742" spans="1:9" x14ac:dyDescent="0.25">
      <c r="A742"/>
      <c r="B742"/>
      <c r="C742"/>
      <c r="D742"/>
      <c r="E742"/>
      <c r="F742"/>
      <c r="G742"/>
      <c r="H742"/>
      <c r="I742"/>
    </row>
    <row r="743" spans="1:9" x14ac:dyDescent="0.25">
      <c r="A743"/>
      <c r="B743"/>
      <c r="C743"/>
      <c r="D743"/>
      <c r="E743"/>
      <c r="F743"/>
      <c r="G743"/>
      <c r="H743"/>
      <c r="I743"/>
    </row>
    <row r="744" spans="1:9" x14ac:dyDescent="0.25">
      <c r="A744"/>
      <c r="B744"/>
      <c r="C744"/>
      <c r="D744"/>
      <c r="E744"/>
      <c r="F744"/>
      <c r="G744"/>
      <c r="H744"/>
      <c r="I744"/>
    </row>
    <row r="745" spans="1:9" x14ac:dyDescent="0.25">
      <c r="A745"/>
      <c r="B745"/>
      <c r="C745"/>
      <c r="D745"/>
      <c r="E745"/>
      <c r="F745"/>
      <c r="G745"/>
      <c r="H745"/>
      <c r="I745"/>
    </row>
    <row r="746" spans="1:9" x14ac:dyDescent="0.25">
      <c r="A746"/>
      <c r="B746"/>
      <c r="C746"/>
      <c r="D746"/>
      <c r="E746"/>
      <c r="F746"/>
      <c r="G746"/>
      <c r="H746"/>
      <c r="I746"/>
    </row>
    <row r="747" spans="1:9" x14ac:dyDescent="0.25">
      <c r="A747"/>
      <c r="B747"/>
      <c r="C747"/>
      <c r="D747"/>
      <c r="E747"/>
      <c r="F747"/>
      <c r="G747"/>
      <c r="H747"/>
      <c r="I747"/>
    </row>
    <row r="748" spans="1:9" x14ac:dyDescent="0.25">
      <c r="A748"/>
      <c r="B748"/>
      <c r="C748"/>
      <c r="D748"/>
      <c r="E748"/>
      <c r="F748"/>
      <c r="G748"/>
      <c r="H748"/>
      <c r="I748"/>
    </row>
    <row r="749" spans="1:9" x14ac:dyDescent="0.25">
      <c r="A749"/>
      <c r="B749"/>
      <c r="C749"/>
      <c r="D749"/>
      <c r="E749"/>
      <c r="F749"/>
      <c r="G749"/>
      <c r="H749"/>
      <c r="I749"/>
    </row>
    <row r="750" spans="1:9" x14ac:dyDescent="0.25">
      <c r="A750"/>
      <c r="B750"/>
      <c r="C750"/>
      <c r="D750"/>
      <c r="E750"/>
      <c r="F750"/>
      <c r="G750"/>
      <c r="H750"/>
      <c r="I750"/>
    </row>
    <row r="751" spans="1:9" x14ac:dyDescent="0.25">
      <c r="A751"/>
      <c r="B751"/>
      <c r="C751"/>
      <c r="D751"/>
      <c r="E751"/>
      <c r="F751"/>
      <c r="G751"/>
      <c r="H751"/>
      <c r="I751"/>
    </row>
    <row r="752" spans="1:9" x14ac:dyDescent="0.25">
      <c r="A752"/>
      <c r="B752"/>
      <c r="C752"/>
      <c r="D752"/>
      <c r="E752"/>
      <c r="F752"/>
      <c r="G752"/>
      <c r="H752"/>
      <c r="I752"/>
    </row>
    <row r="753" spans="1:9" x14ac:dyDescent="0.25">
      <c r="A753"/>
      <c r="B753"/>
      <c r="C753"/>
      <c r="D753"/>
      <c r="E753"/>
      <c r="F753"/>
      <c r="G753"/>
      <c r="H753"/>
      <c r="I753"/>
    </row>
    <row r="754" spans="1:9" x14ac:dyDescent="0.25">
      <c r="A754"/>
      <c r="B754"/>
      <c r="C754"/>
      <c r="D754"/>
      <c r="E754"/>
      <c r="F754"/>
      <c r="G754"/>
      <c r="H754"/>
      <c r="I754"/>
    </row>
    <row r="755" spans="1:9" x14ac:dyDescent="0.25">
      <c r="A755"/>
      <c r="B755"/>
      <c r="C755"/>
      <c r="D755"/>
      <c r="E755"/>
      <c r="F755"/>
      <c r="G755"/>
      <c r="H755"/>
      <c r="I755"/>
    </row>
    <row r="756" spans="1:9" x14ac:dyDescent="0.25">
      <c r="A756"/>
      <c r="B756"/>
      <c r="C756"/>
      <c r="D756"/>
      <c r="E756"/>
      <c r="F756"/>
      <c r="G756"/>
      <c r="H756"/>
      <c r="I756"/>
    </row>
    <row r="757" spans="1:9" x14ac:dyDescent="0.25">
      <c r="A757"/>
      <c r="B757"/>
      <c r="C757"/>
      <c r="D757"/>
      <c r="E757"/>
      <c r="F757"/>
      <c r="G757"/>
      <c r="H757"/>
      <c r="I757"/>
    </row>
    <row r="758" spans="1:9" x14ac:dyDescent="0.25">
      <c r="A758"/>
      <c r="B758"/>
      <c r="C758"/>
      <c r="D758"/>
      <c r="E758"/>
      <c r="F758"/>
      <c r="G758"/>
      <c r="H758"/>
      <c r="I758"/>
    </row>
    <row r="759" spans="1:9" x14ac:dyDescent="0.25">
      <c r="A759"/>
      <c r="B759"/>
      <c r="C759"/>
      <c r="D759"/>
      <c r="E759"/>
      <c r="F759"/>
      <c r="G759"/>
      <c r="H759"/>
      <c r="I759"/>
    </row>
    <row r="760" spans="1:9" x14ac:dyDescent="0.25">
      <c r="A760"/>
      <c r="B760"/>
      <c r="C760"/>
      <c r="D760"/>
      <c r="E760"/>
      <c r="F760"/>
      <c r="G760"/>
      <c r="H760"/>
      <c r="I760"/>
    </row>
    <row r="761" spans="1:9" x14ac:dyDescent="0.25">
      <c r="A761"/>
      <c r="B761"/>
      <c r="C761"/>
      <c r="D761"/>
      <c r="E761"/>
      <c r="F761"/>
      <c r="G761"/>
      <c r="H761"/>
      <c r="I761"/>
    </row>
    <row r="762" spans="1:9" x14ac:dyDescent="0.25">
      <c r="A762"/>
      <c r="B762"/>
      <c r="C762"/>
      <c r="D762"/>
      <c r="E762"/>
      <c r="F762"/>
      <c r="G762"/>
      <c r="H762"/>
      <c r="I762"/>
    </row>
    <row r="763" spans="1:9" x14ac:dyDescent="0.25">
      <c r="A763"/>
      <c r="B763"/>
      <c r="C763"/>
      <c r="D763"/>
      <c r="E763"/>
      <c r="F763"/>
      <c r="G763"/>
      <c r="H763"/>
      <c r="I763"/>
    </row>
    <row r="764" spans="1:9" x14ac:dyDescent="0.25">
      <c r="A764"/>
      <c r="B764"/>
      <c r="C764"/>
      <c r="D764"/>
      <c r="E764"/>
      <c r="F764"/>
      <c r="G764"/>
      <c r="H764"/>
      <c r="I764"/>
    </row>
    <row r="765" spans="1:9" x14ac:dyDescent="0.25">
      <c r="A765"/>
      <c r="B765"/>
      <c r="C765"/>
      <c r="D765"/>
      <c r="E765"/>
      <c r="F765"/>
      <c r="G765"/>
      <c r="H765"/>
      <c r="I765"/>
    </row>
    <row r="766" spans="1:9" x14ac:dyDescent="0.25">
      <c r="A766"/>
      <c r="B766"/>
      <c r="C766"/>
      <c r="D766"/>
      <c r="E766"/>
      <c r="F766"/>
      <c r="G766"/>
      <c r="H766"/>
      <c r="I766"/>
    </row>
    <row r="767" spans="1:9" x14ac:dyDescent="0.25">
      <c r="A767"/>
      <c r="B767"/>
      <c r="C767"/>
      <c r="D767"/>
      <c r="E767"/>
      <c r="F767"/>
      <c r="G767"/>
      <c r="H767"/>
      <c r="I767"/>
    </row>
    <row r="768" spans="1:9" x14ac:dyDescent="0.25">
      <c r="A768"/>
      <c r="B768"/>
      <c r="C768"/>
      <c r="D768"/>
      <c r="E768"/>
      <c r="F768"/>
      <c r="G768"/>
      <c r="H768"/>
      <c r="I768"/>
    </row>
    <row r="769" spans="1:9" x14ac:dyDescent="0.25">
      <c r="A769"/>
      <c r="B769"/>
      <c r="C769"/>
      <c r="D769"/>
      <c r="E769"/>
      <c r="F769"/>
      <c r="G769"/>
      <c r="H769"/>
      <c r="I769"/>
    </row>
    <row r="770" spans="1:9" x14ac:dyDescent="0.25">
      <c r="A770"/>
      <c r="B770"/>
      <c r="C770"/>
      <c r="D770"/>
      <c r="E770"/>
      <c r="F770"/>
      <c r="G770"/>
      <c r="H770"/>
      <c r="I770"/>
    </row>
    <row r="771" spans="1:9" x14ac:dyDescent="0.25">
      <c r="A771"/>
      <c r="B771"/>
      <c r="C771"/>
      <c r="D771"/>
      <c r="E771"/>
      <c r="F771"/>
      <c r="G771"/>
      <c r="H771"/>
      <c r="I771"/>
    </row>
    <row r="772" spans="1:9" x14ac:dyDescent="0.25">
      <c r="A772"/>
      <c r="B772"/>
      <c r="C772"/>
      <c r="D772"/>
      <c r="E772"/>
      <c r="F772"/>
      <c r="G772"/>
      <c r="H772"/>
      <c r="I772"/>
    </row>
    <row r="773" spans="1:9" x14ac:dyDescent="0.25">
      <c r="A773"/>
      <c r="B773"/>
      <c r="C773"/>
      <c r="D773"/>
      <c r="E773"/>
      <c r="F773"/>
      <c r="G773"/>
      <c r="H773"/>
      <c r="I773"/>
    </row>
    <row r="774" spans="1:9" x14ac:dyDescent="0.25">
      <c r="A774"/>
      <c r="B774"/>
      <c r="C774"/>
      <c r="D774"/>
      <c r="E774"/>
      <c r="F774"/>
      <c r="G774"/>
      <c r="H774"/>
      <c r="I774"/>
    </row>
    <row r="775" spans="1:9" x14ac:dyDescent="0.25">
      <c r="A775"/>
      <c r="B775"/>
      <c r="C775"/>
      <c r="D775"/>
      <c r="E775"/>
      <c r="F775"/>
      <c r="G775"/>
      <c r="H775"/>
      <c r="I775"/>
    </row>
    <row r="776" spans="1:9" x14ac:dyDescent="0.25">
      <c r="A776"/>
      <c r="B776"/>
      <c r="C776"/>
      <c r="D776"/>
      <c r="E776"/>
      <c r="F776"/>
      <c r="G776"/>
      <c r="H776"/>
      <c r="I776"/>
    </row>
    <row r="777" spans="1:9" x14ac:dyDescent="0.25">
      <c r="A777"/>
      <c r="B777"/>
      <c r="C777"/>
      <c r="D777"/>
      <c r="E777"/>
      <c r="F777"/>
      <c r="G777"/>
      <c r="H777"/>
      <c r="I777"/>
    </row>
    <row r="778" spans="1:9" x14ac:dyDescent="0.25">
      <c r="A778"/>
      <c r="B778"/>
      <c r="C778"/>
      <c r="D778"/>
      <c r="E778"/>
      <c r="F778"/>
      <c r="G778"/>
      <c r="H778"/>
      <c r="I778"/>
    </row>
    <row r="779" spans="1:9" x14ac:dyDescent="0.25">
      <c r="A779"/>
      <c r="B779"/>
      <c r="C779"/>
      <c r="D779"/>
      <c r="E779"/>
      <c r="F779"/>
      <c r="G779"/>
      <c r="H779"/>
      <c r="I779"/>
    </row>
    <row r="780" spans="1:9" x14ac:dyDescent="0.25">
      <c r="A780"/>
      <c r="B780"/>
      <c r="C780"/>
      <c r="D780"/>
      <c r="E780"/>
      <c r="F780"/>
      <c r="G780"/>
      <c r="H780"/>
      <c r="I780"/>
    </row>
    <row r="781" spans="1:9" x14ac:dyDescent="0.25">
      <c r="A781"/>
      <c r="B781"/>
      <c r="C781"/>
      <c r="D781"/>
      <c r="E781"/>
      <c r="F781"/>
      <c r="G781"/>
      <c r="H781"/>
      <c r="I781"/>
    </row>
    <row r="782" spans="1:9" x14ac:dyDescent="0.25">
      <c r="A782"/>
      <c r="B782"/>
      <c r="C782"/>
      <c r="D782"/>
      <c r="E782"/>
      <c r="F782"/>
      <c r="G782"/>
      <c r="H782"/>
      <c r="I782"/>
    </row>
    <row r="783" spans="1:9" x14ac:dyDescent="0.25">
      <c r="A783"/>
      <c r="B783"/>
      <c r="C783"/>
      <c r="D783"/>
      <c r="E783"/>
      <c r="F783"/>
      <c r="G783"/>
      <c r="H783"/>
      <c r="I783"/>
    </row>
    <row r="784" spans="1:9" x14ac:dyDescent="0.25">
      <c r="A784"/>
      <c r="B784"/>
      <c r="C784"/>
      <c r="D784"/>
      <c r="E784"/>
      <c r="F784"/>
      <c r="G784"/>
      <c r="H784"/>
      <c r="I784"/>
    </row>
    <row r="785" spans="1:9" x14ac:dyDescent="0.25">
      <c r="A785"/>
      <c r="B785"/>
      <c r="C785"/>
      <c r="D785"/>
      <c r="E785"/>
      <c r="F785"/>
      <c r="G785"/>
      <c r="H785"/>
      <c r="I785"/>
    </row>
    <row r="786" spans="1:9" x14ac:dyDescent="0.25">
      <c r="A786"/>
      <c r="B786"/>
      <c r="C786"/>
      <c r="D786"/>
      <c r="E786"/>
      <c r="F786"/>
      <c r="G786"/>
      <c r="H786"/>
      <c r="I786"/>
    </row>
    <row r="787" spans="1:9" x14ac:dyDescent="0.25">
      <c r="A787"/>
      <c r="B787"/>
      <c r="C787"/>
      <c r="D787"/>
      <c r="E787"/>
      <c r="F787"/>
      <c r="G787"/>
      <c r="H787"/>
      <c r="I787"/>
    </row>
    <row r="788" spans="1:9" x14ac:dyDescent="0.25">
      <c r="A788"/>
      <c r="B788"/>
      <c r="C788"/>
      <c r="D788"/>
      <c r="E788"/>
      <c r="F788"/>
      <c r="G788"/>
      <c r="H788"/>
      <c r="I788"/>
    </row>
    <row r="789" spans="1:9" x14ac:dyDescent="0.25">
      <c r="A789"/>
      <c r="B789"/>
      <c r="C789"/>
      <c r="D789"/>
      <c r="E789"/>
      <c r="F789"/>
      <c r="G789"/>
      <c r="H789"/>
      <c r="I789"/>
    </row>
    <row r="790" spans="1:9" x14ac:dyDescent="0.25">
      <c r="A790"/>
      <c r="B790"/>
      <c r="C790"/>
      <c r="D790"/>
      <c r="E790"/>
      <c r="F790"/>
      <c r="G790"/>
      <c r="H790"/>
      <c r="I790"/>
    </row>
    <row r="791" spans="1:9" x14ac:dyDescent="0.25">
      <c r="A791"/>
      <c r="B791"/>
      <c r="C791"/>
      <c r="D791"/>
      <c r="E791"/>
      <c r="F791"/>
      <c r="G791"/>
      <c r="H791"/>
      <c r="I791"/>
    </row>
    <row r="792" spans="1:9" x14ac:dyDescent="0.25">
      <c r="A792"/>
      <c r="B792"/>
      <c r="C792"/>
      <c r="D792"/>
      <c r="E792"/>
      <c r="F792"/>
      <c r="G792"/>
      <c r="H792"/>
      <c r="I792"/>
    </row>
    <row r="793" spans="1:9" x14ac:dyDescent="0.25">
      <c r="A793"/>
      <c r="B793"/>
      <c r="C793"/>
      <c r="D793"/>
      <c r="E793"/>
      <c r="F793"/>
      <c r="G793"/>
      <c r="H793"/>
      <c r="I793"/>
    </row>
    <row r="794" spans="1:9" x14ac:dyDescent="0.25">
      <c r="A794"/>
      <c r="B794"/>
      <c r="C794"/>
      <c r="D794"/>
      <c r="E794"/>
      <c r="F794"/>
      <c r="G794"/>
      <c r="H794"/>
      <c r="I794"/>
    </row>
    <row r="795" spans="1:9" x14ac:dyDescent="0.25">
      <c r="A795"/>
      <c r="B795"/>
      <c r="C795"/>
      <c r="D795"/>
      <c r="E795"/>
      <c r="F795"/>
      <c r="G795"/>
      <c r="H795"/>
      <c r="I795"/>
    </row>
    <row r="796" spans="1:9" x14ac:dyDescent="0.25">
      <c r="A796"/>
      <c r="B796"/>
      <c r="C796"/>
      <c r="D796"/>
      <c r="E796"/>
      <c r="F796"/>
      <c r="G796"/>
      <c r="H796"/>
      <c r="I796"/>
    </row>
    <row r="797" spans="1:9" x14ac:dyDescent="0.25">
      <c r="A797"/>
      <c r="B797"/>
      <c r="C797"/>
      <c r="D797"/>
      <c r="E797"/>
      <c r="F797"/>
      <c r="G797"/>
      <c r="H797"/>
      <c r="I797"/>
    </row>
    <row r="798" spans="1:9" x14ac:dyDescent="0.25">
      <c r="A798"/>
      <c r="B798"/>
      <c r="C798"/>
      <c r="D798"/>
      <c r="E798"/>
      <c r="F798"/>
      <c r="G798"/>
      <c r="H798"/>
      <c r="I798"/>
    </row>
    <row r="799" spans="1:9" x14ac:dyDescent="0.25">
      <c r="A799"/>
      <c r="B799"/>
      <c r="C799"/>
      <c r="D799"/>
      <c r="E799"/>
      <c r="F799"/>
      <c r="G799"/>
      <c r="H799"/>
      <c r="I799"/>
    </row>
    <row r="800" spans="1:9" x14ac:dyDescent="0.25">
      <c r="A800"/>
      <c r="B800"/>
      <c r="C800"/>
      <c r="D800"/>
      <c r="E800"/>
      <c r="F800"/>
      <c r="G800"/>
      <c r="H800"/>
      <c r="I800"/>
    </row>
    <row r="801" spans="1:9" x14ac:dyDescent="0.25">
      <c r="A801"/>
      <c r="B801"/>
      <c r="C801"/>
      <c r="D801"/>
      <c r="E801"/>
      <c r="F801"/>
      <c r="G801"/>
      <c r="H801"/>
      <c r="I801"/>
    </row>
    <row r="802" spans="1:9" x14ac:dyDescent="0.25">
      <c r="A802"/>
      <c r="B802"/>
      <c r="C802"/>
      <c r="D802"/>
      <c r="E802"/>
      <c r="F802"/>
      <c r="G802"/>
      <c r="H802"/>
      <c r="I802"/>
    </row>
    <row r="803" spans="1:9" x14ac:dyDescent="0.25">
      <c r="A803"/>
      <c r="B803"/>
      <c r="C803"/>
      <c r="D803"/>
      <c r="E803"/>
      <c r="F803"/>
      <c r="G803"/>
      <c r="H803"/>
      <c r="I803"/>
    </row>
    <row r="804" spans="1:9" x14ac:dyDescent="0.25">
      <c r="A804"/>
      <c r="B804"/>
      <c r="C804"/>
      <c r="D804"/>
      <c r="E804"/>
      <c r="F804"/>
      <c r="G804"/>
      <c r="H804"/>
      <c r="I804"/>
    </row>
    <row r="805" spans="1:9" x14ac:dyDescent="0.25">
      <c r="A805"/>
      <c r="B805"/>
      <c r="C805"/>
      <c r="D805"/>
      <c r="E805"/>
      <c r="F805"/>
      <c r="G805"/>
      <c r="H805"/>
      <c r="I805"/>
    </row>
    <row r="806" spans="1:9" x14ac:dyDescent="0.25">
      <c r="A806"/>
      <c r="B806"/>
      <c r="C806"/>
      <c r="D806"/>
      <c r="E806"/>
      <c r="F806"/>
      <c r="G806"/>
      <c r="H806"/>
      <c r="I806"/>
    </row>
    <row r="807" spans="1:9" x14ac:dyDescent="0.25">
      <c r="A807"/>
      <c r="B807"/>
      <c r="C807"/>
      <c r="D807"/>
      <c r="E807"/>
      <c r="F807"/>
      <c r="G807"/>
      <c r="H807"/>
      <c r="I807"/>
    </row>
    <row r="808" spans="1:9" x14ac:dyDescent="0.25">
      <c r="A808"/>
      <c r="B808"/>
      <c r="C808"/>
      <c r="D808"/>
      <c r="E808"/>
      <c r="F808"/>
      <c r="G808"/>
      <c r="H808"/>
      <c r="I808"/>
    </row>
    <row r="809" spans="1:9" x14ac:dyDescent="0.25">
      <c r="A809"/>
      <c r="B809"/>
      <c r="C809"/>
      <c r="D809"/>
      <c r="E809"/>
      <c r="F809"/>
      <c r="G809"/>
      <c r="H809"/>
      <c r="I809"/>
    </row>
    <row r="810" spans="1:9" x14ac:dyDescent="0.25">
      <c r="A810"/>
      <c r="B810"/>
      <c r="C810"/>
      <c r="D810"/>
      <c r="E810"/>
      <c r="F810"/>
      <c r="G810"/>
      <c r="H810"/>
      <c r="I810"/>
    </row>
    <row r="811" spans="1:9" x14ac:dyDescent="0.25">
      <c r="A811"/>
      <c r="B811"/>
      <c r="C811"/>
      <c r="D811"/>
      <c r="E811"/>
      <c r="F811"/>
      <c r="G811"/>
      <c r="H811"/>
      <c r="I811"/>
    </row>
    <row r="812" spans="1:9" x14ac:dyDescent="0.25">
      <c r="A812"/>
      <c r="B812"/>
      <c r="C812"/>
      <c r="D812"/>
      <c r="E812"/>
      <c r="F812"/>
      <c r="G812"/>
      <c r="H812"/>
      <c r="I812"/>
    </row>
    <row r="813" spans="1:9" x14ac:dyDescent="0.25">
      <c r="A813"/>
      <c r="B813"/>
      <c r="C813"/>
      <c r="D813"/>
      <c r="E813"/>
      <c r="F813"/>
      <c r="G813"/>
      <c r="H813"/>
      <c r="I813"/>
    </row>
    <row r="814" spans="1:9" x14ac:dyDescent="0.25">
      <c r="A814"/>
      <c r="B814"/>
      <c r="C814"/>
      <c r="D814"/>
      <c r="E814"/>
      <c r="F814"/>
      <c r="G814"/>
      <c r="H814"/>
      <c r="I814"/>
    </row>
    <row r="815" spans="1:9" x14ac:dyDescent="0.25">
      <c r="A815"/>
      <c r="B815"/>
      <c r="C815"/>
      <c r="D815"/>
      <c r="E815"/>
      <c r="F815"/>
      <c r="G815"/>
      <c r="H815"/>
      <c r="I815"/>
    </row>
    <row r="816" spans="1:9" x14ac:dyDescent="0.25">
      <c r="A816"/>
      <c r="B816"/>
      <c r="C816"/>
      <c r="D816"/>
      <c r="E816"/>
      <c r="F816"/>
      <c r="G816"/>
      <c r="H816"/>
      <c r="I816"/>
    </row>
    <row r="817" spans="1:9" x14ac:dyDescent="0.25">
      <c r="A817"/>
      <c r="B817"/>
      <c r="C817"/>
      <c r="D817"/>
      <c r="E817"/>
      <c r="F817"/>
      <c r="G817"/>
      <c r="H817"/>
      <c r="I817"/>
    </row>
    <row r="818" spans="1:9" x14ac:dyDescent="0.25">
      <c r="A818"/>
      <c r="B818"/>
      <c r="C818"/>
      <c r="D818"/>
      <c r="E818"/>
      <c r="F818"/>
      <c r="G818"/>
      <c r="H818"/>
      <c r="I818"/>
    </row>
    <row r="819" spans="1:9" x14ac:dyDescent="0.25">
      <c r="A819"/>
      <c r="B819"/>
      <c r="C819"/>
      <c r="D819"/>
      <c r="E819"/>
      <c r="F819"/>
      <c r="G819"/>
      <c r="H819"/>
      <c r="I819"/>
    </row>
    <row r="820" spans="1:9" x14ac:dyDescent="0.25">
      <c r="A820"/>
      <c r="B820"/>
      <c r="C820"/>
      <c r="D820"/>
      <c r="E820"/>
      <c r="F820"/>
      <c r="G820"/>
      <c r="H820"/>
      <c r="I820"/>
    </row>
    <row r="821" spans="1:9" x14ac:dyDescent="0.25">
      <c r="A821"/>
      <c r="B821"/>
      <c r="C821"/>
      <c r="D821"/>
      <c r="E821"/>
      <c r="F821"/>
      <c r="G821"/>
      <c r="H821"/>
      <c r="I821"/>
    </row>
    <row r="822" spans="1:9" x14ac:dyDescent="0.25">
      <c r="A822"/>
      <c r="B822"/>
      <c r="C822"/>
      <c r="D822"/>
      <c r="E822"/>
      <c r="F822"/>
      <c r="G822"/>
      <c r="H822"/>
      <c r="I822"/>
    </row>
    <row r="823" spans="1:9" x14ac:dyDescent="0.25">
      <c r="A823"/>
      <c r="B823"/>
      <c r="C823"/>
      <c r="D823"/>
      <c r="E823"/>
      <c r="F823"/>
      <c r="G823"/>
      <c r="H823"/>
      <c r="I823"/>
    </row>
    <row r="824" spans="1:9" x14ac:dyDescent="0.25">
      <c r="A824"/>
      <c r="B824"/>
      <c r="C824"/>
      <c r="D824"/>
      <c r="E824"/>
      <c r="F824"/>
      <c r="G824"/>
      <c r="H824"/>
      <c r="I824"/>
    </row>
    <row r="825" spans="1:9" x14ac:dyDescent="0.25">
      <c r="A825"/>
      <c r="B825"/>
      <c r="C825"/>
      <c r="D825"/>
      <c r="E825"/>
      <c r="F825"/>
      <c r="G825"/>
      <c r="H825"/>
      <c r="I825"/>
    </row>
    <row r="826" spans="1:9" x14ac:dyDescent="0.25">
      <c r="A826"/>
      <c r="B826"/>
      <c r="C826"/>
      <c r="D826"/>
      <c r="E826"/>
      <c r="F826"/>
      <c r="G826"/>
      <c r="H826"/>
      <c r="I826"/>
    </row>
    <row r="827" spans="1:9" x14ac:dyDescent="0.25">
      <c r="A827"/>
      <c r="B827"/>
      <c r="C827"/>
      <c r="D827"/>
      <c r="E827"/>
      <c r="F827"/>
      <c r="G827"/>
      <c r="H827"/>
      <c r="I827"/>
    </row>
    <row r="828" spans="1:9" x14ac:dyDescent="0.25">
      <c r="A828"/>
      <c r="B828"/>
      <c r="C828"/>
      <c r="D828"/>
      <c r="E828"/>
      <c r="F828"/>
      <c r="G828"/>
      <c r="H828"/>
      <c r="I828"/>
    </row>
    <row r="829" spans="1:9" x14ac:dyDescent="0.25">
      <c r="A829"/>
      <c r="B829"/>
      <c r="C829"/>
      <c r="D829"/>
      <c r="E829"/>
      <c r="F829"/>
      <c r="G829"/>
      <c r="H829"/>
      <c r="I829"/>
    </row>
    <row r="830" spans="1:9" x14ac:dyDescent="0.25">
      <c r="A830"/>
      <c r="B830"/>
      <c r="C830"/>
      <c r="D830"/>
      <c r="E830"/>
      <c r="F830"/>
      <c r="G830"/>
      <c r="H830"/>
      <c r="I830"/>
    </row>
    <row r="831" spans="1:9" x14ac:dyDescent="0.25">
      <c r="A831"/>
      <c r="B831"/>
      <c r="C831"/>
      <c r="D831"/>
      <c r="E831"/>
      <c r="F831"/>
      <c r="G831"/>
      <c r="H831"/>
      <c r="I831"/>
    </row>
    <row r="832" spans="1:9" x14ac:dyDescent="0.25">
      <c r="A832"/>
      <c r="B832"/>
      <c r="C832"/>
      <c r="D832"/>
      <c r="E832"/>
      <c r="F832"/>
      <c r="G832"/>
      <c r="H832"/>
      <c r="I832"/>
    </row>
    <row r="833" spans="1:9" x14ac:dyDescent="0.25">
      <c r="A833"/>
      <c r="B833"/>
      <c r="C833"/>
      <c r="D833"/>
      <c r="E833"/>
      <c r="F833"/>
      <c r="G833"/>
      <c r="H833"/>
      <c r="I833"/>
    </row>
    <row r="834" spans="1:9" x14ac:dyDescent="0.25">
      <c r="A834"/>
      <c r="B834"/>
      <c r="C834"/>
      <c r="D834"/>
      <c r="E834"/>
      <c r="F834"/>
      <c r="G834"/>
      <c r="H834"/>
      <c r="I834"/>
    </row>
    <row r="835" spans="1:9" x14ac:dyDescent="0.25">
      <c r="A835"/>
      <c r="B835"/>
      <c r="C835"/>
      <c r="D835"/>
      <c r="E835"/>
      <c r="F835"/>
      <c r="G835"/>
      <c r="H835"/>
      <c r="I835"/>
    </row>
    <row r="836" spans="1:9" x14ac:dyDescent="0.25">
      <c r="A836"/>
      <c r="B836"/>
      <c r="C836"/>
      <c r="D836"/>
      <c r="E836"/>
      <c r="F836"/>
      <c r="G836"/>
      <c r="H836"/>
      <c r="I836"/>
    </row>
    <row r="837" spans="1:9" x14ac:dyDescent="0.25">
      <c r="A837"/>
      <c r="B837"/>
      <c r="C837"/>
      <c r="D837"/>
      <c r="E837"/>
      <c r="F837"/>
      <c r="G837"/>
      <c r="H837"/>
      <c r="I837"/>
    </row>
    <row r="838" spans="1:9" x14ac:dyDescent="0.25">
      <c r="A838"/>
      <c r="B838"/>
      <c r="C838"/>
      <c r="D838"/>
      <c r="E838"/>
      <c r="F838"/>
      <c r="G838"/>
      <c r="H838"/>
      <c r="I838"/>
    </row>
    <row r="839" spans="1:9" x14ac:dyDescent="0.25">
      <c r="A839"/>
      <c r="B839"/>
      <c r="C839"/>
      <c r="D839"/>
      <c r="E839"/>
      <c r="F839"/>
      <c r="G839"/>
      <c r="H839"/>
      <c r="I839"/>
    </row>
    <row r="840" spans="1:9" x14ac:dyDescent="0.25">
      <c r="A840"/>
      <c r="B840"/>
      <c r="C840"/>
      <c r="D840"/>
      <c r="E840"/>
      <c r="F840"/>
      <c r="G840"/>
      <c r="H840"/>
      <c r="I840"/>
    </row>
    <row r="841" spans="1:9" x14ac:dyDescent="0.25">
      <c r="A841"/>
      <c r="B841"/>
      <c r="C841"/>
      <c r="D841"/>
      <c r="E841"/>
      <c r="F841"/>
      <c r="G841"/>
      <c r="H841"/>
      <c r="I841"/>
    </row>
    <row r="842" spans="1:9" x14ac:dyDescent="0.25">
      <c r="A842"/>
      <c r="B842"/>
      <c r="C842"/>
      <c r="D842"/>
      <c r="E842"/>
      <c r="F842"/>
      <c r="G842"/>
      <c r="H842"/>
      <c r="I842"/>
    </row>
    <row r="843" spans="1:9" x14ac:dyDescent="0.25">
      <c r="A843"/>
      <c r="B843"/>
      <c r="C843"/>
      <c r="D843"/>
      <c r="E843"/>
      <c r="F843"/>
      <c r="G843"/>
      <c r="H843"/>
      <c r="I843"/>
    </row>
    <row r="844" spans="1:9" x14ac:dyDescent="0.25">
      <c r="A844"/>
      <c r="B844"/>
      <c r="C844"/>
      <c r="D844"/>
      <c r="E844"/>
      <c r="F844"/>
      <c r="G844"/>
      <c r="H844"/>
      <c r="I844"/>
    </row>
    <row r="845" spans="1:9" x14ac:dyDescent="0.25">
      <c r="A845"/>
      <c r="B845"/>
      <c r="C845"/>
      <c r="D845"/>
      <c r="E845"/>
      <c r="F845"/>
      <c r="G845"/>
      <c r="H845"/>
      <c r="I845"/>
    </row>
    <row r="846" spans="1:9" x14ac:dyDescent="0.25">
      <c r="A846"/>
      <c r="B846"/>
      <c r="C846"/>
      <c r="D846"/>
      <c r="E846"/>
      <c r="F846"/>
      <c r="G846"/>
      <c r="H846"/>
      <c r="I846"/>
    </row>
    <row r="847" spans="1:9" x14ac:dyDescent="0.25">
      <c r="A847"/>
      <c r="B847"/>
      <c r="C847"/>
      <c r="D847"/>
      <c r="E847"/>
      <c r="F847"/>
      <c r="G847"/>
      <c r="H847"/>
      <c r="I847"/>
    </row>
    <row r="848" spans="1:9" x14ac:dyDescent="0.25">
      <c r="A848"/>
      <c r="B848"/>
      <c r="C848"/>
      <c r="D848"/>
      <c r="E848"/>
      <c r="F848"/>
      <c r="G848"/>
      <c r="H848"/>
      <c r="I848"/>
    </row>
    <row r="849" spans="1:9" x14ac:dyDescent="0.25">
      <c r="A849"/>
      <c r="B849"/>
      <c r="C849"/>
      <c r="D849"/>
      <c r="E849"/>
      <c r="F849"/>
      <c r="G849"/>
      <c r="H849"/>
      <c r="I849"/>
    </row>
    <row r="850" spans="1:9" x14ac:dyDescent="0.25">
      <c r="A850"/>
      <c r="B850"/>
      <c r="C850"/>
      <c r="D850"/>
      <c r="E850"/>
      <c r="F850"/>
      <c r="G850"/>
      <c r="H850"/>
      <c r="I850"/>
    </row>
    <row r="851" spans="1:9" x14ac:dyDescent="0.25">
      <c r="A851"/>
      <c r="B851"/>
      <c r="C851"/>
      <c r="D851"/>
      <c r="E851"/>
      <c r="F851"/>
      <c r="G851"/>
      <c r="H851"/>
      <c r="I851"/>
    </row>
    <row r="852" spans="1:9" x14ac:dyDescent="0.25">
      <c r="A852"/>
      <c r="B852"/>
      <c r="C852"/>
      <c r="D852"/>
      <c r="E852"/>
      <c r="F852"/>
      <c r="G852"/>
      <c r="H852"/>
      <c r="I852"/>
    </row>
    <row r="853" spans="1:9" x14ac:dyDescent="0.25">
      <c r="A853"/>
      <c r="B853"/>
      <c r="C853"/>
      <c r="D853"/>
      <c r="E853"/>
      <c r="F853"/>
      <c r="G853"/>
      <c r="H853"/>
      <c r="I853"/>
    </row>
    <row r="854" spans="1:9" x14ac:dyDescent="0.25">
      <c r="A854"/>
      <c r="B854"/>
      <c r="C854"/>
      <c r="D854"/>
      <c r="E854"/>
      <c r="F854"/>
      <c r="G854"/>
      <c r="H854"/>
      <c r="I854"/>
    </row>
    <row r="855" spans="1:9" x14ac:dyDescent="0.25">
      <c r="A855"/>
      <c r="B855"/>
      <c r="C855"/>
      <c r="D855"/>
      <c r="E855"/>
      <c r="F855"/>
      <c r="G855"/>
      <c r="H855"/>
      <c r="I855"/>
    </row>
    <row r="856" spans="1:9" x14ac:dyDescent="0.25">
      <c r="A856"/>
      <c r="B856"/>
      <c r="C856"/>
      <c r="D856"/>
      <c r="E856"/>
      <c r="F856"/>
      <c r="G856"/>
      <c r="H856"/>
      <c r="I856"/>
    </row>
    <row r="857" spans="1:9" x14ac:dyDescent="0.25">
      <c r="A857"/>
      <c r="B857"/>
      <c r="C857"/>
      <c r="D857"/>
      <c r="E857"/>
      <c r="F857"/>
      <c r="G857"/>
      <c r="H857"/>
      <c r="I857"/>
    </row>
    <row r="858" spans="1:9" x14ac:dyDescent="0.25">
      <c r="A858"/>
      <c r="B858"/>
      <c r="C858"/>
      <c r="D858"/>
      <c r="E858"/>
      <c r="F858"/>
      <c r="G858"/>
      <c r="H858"/>
      <c r="I858"/>
    </row>
    <row r="859" spans="1:9" x14ac:dyDescent="0.25">
      <c r="A859"/>
      <c r="B859"/>
      <c r="C859"/>
      <c r="D859"/>
      <c r="E859"/>
      <c r="F859"/>
      <c r="G859"/>
      <c r="H859"/>
      <c r="I859"/>
    </row>
    <row r="860" spans="1:9" x14ac:dyDescent="0.25">
      <c r="A860"/>
      <c r="B860"/>
      <c r="C860"/>
      <c r="D860"/>
      <c r="E860"/>
      <c r="F860"/>
      <c r="G860"/>
      <c r="H860"/>
      <c r="I860"/>
    </row>
    <row r="861" spans="1:9" x14ac:dyDescent="0.25">
      <c r="A861"/>
      <c r="B861"/>
      <c r="C861"/>
      <c r="D861"/>
      <c r="E861"/>
      <c r="F861"/>
      <c r="G861"/>
      <c r="H861"/>
      <c r="I861"/>
    </row>
    <row r="862" spans="1:9" x14ac:dyDescent="0.25">
      <c r="A862"/>
      <c r="B862"/>
      <c r="C862"/>
      <c r="D862"/>
      <c r="E862"/>
      <c r="F862"/>
      <c r="G862"/>
      <c r="H862"/>
      <c r="I862"/>
    </row>
    <row r="863" spans="1:9" x14ac:dyDescent="0.25">
      <c r="A863"/>
      <c r="B863"/>
      <c r="C863"/>
      <c r="D863"/>
      <c r="E863"/>
      <c r="F863"/>
      <c r="G863"/>
      <c r="H863"/>
      <c r="I863"/>
    </row>
    <row r="864" spans="1:9" x14ac:dyDescent="0.25">
      <c r="A864"/>
      <c r="B864"/>
      <c r="C864"/>
      <c r="D864"/>
      <c r="E864"/>
      <c r="F864"/>
      <c r="G864"/>
      <c r="H864"/>
      <c r="I864"/>
    </row>
    <row r="865" spans="1:9" x14ac:dyDescent="0.25">
      <c r="A865"/>
      <c r="B865"/>
      <c r="C865"/>
      <c r="D865"/>
      <c r="E865"/>
      <c r="F865"/>
      <c r="G865"/>
      <c r="H865"/>
      <c r="I865"/>
    </row>
    <row r="866" spans="1:9" x14ac:dyDescent="0.25">
      <c r="A866"/>
      <c r="B866"/>
      <c r="C866"/>
      <c r="D866"/>
      <c r="E866"/>
      <c r="F866"/>
      <c r="G866"/>
      <c r="H866"/>
      <c r="I866"/>
    </row>
    <row r="867" spans="1:9" x14ac:dyDescent="0.25">
      <c r="A867"/>
      <c r="B867"/>
      <c r="C867"/>
      <c r="D867"/>
      <c r="E867"/>
      <c r="F867"/>
      <c r="G867"/>
      <c r="H867"/>
      <c r="I867"/>
    </row>
    <row r="868" spans="1:9" x14ac:dyDescent="0.25">
      <c r="A868"/>
      <c r="B868"/>
      <c r="C868"/>
      <c r="D868"/>
      <c r="E868"/>
      <c r="F868"/>
      <c r="G868"/>
      <c r="H868"/>
      <c r="I868"/>
    </row>
    <row r="869" spans="1:9" x14ac:dyDescent="0.25">
      <c r="A869"/>
      <c r="B869"/>
      <c r="C869"/>
      <c r="D869"/>
      <c r="E869"/>
      <c r="F869"/>
      <c r="G869"/>
      <c r="H869"/>
      <c r="I869"/>
    </row>
    <row r="870" spans="1:9" x14ac:dyDescent="0.25">
      <c r="A870"/>
      <c r="B870"/>
      <c r="C870"/>
      <c r="D870"/>
      <c r="E870"/>
      <c r="F870"/>
      <c r="G870"/>
      <c r="H870"/>
      <c r="I870"/>
    </row>
    <row r="871" spans="1:9" x14ac:dyDescent="0.25">
      <c r="A871"/>
      <c r="B871"/>
      <c r="C871"/>
      <c r="D871"/>
      <c r="E871"/>
      <c r="F871"/>
      <c r="G871"/>
      <c r="H871"/>
      <c r="I871"/>
    </row>
    <row r="872" spans="1:9" x14ac:dyDescent="0.25">
      <c r="A872"/>
      <c r="B872"/>
      <c r="C872"/>
      <c r="D872"/>
      <c r="E872"/>
      <c r="F872"/>
      <c r="G872"/>
      <c r="H872"/>
      <c r="I872"/>
    </row>
    <row r="873" spans="1:9" x14ac:dyDescent="0.25">
      <c r="A873"/>
      <c r="B873"/>
      <c r="C873"/>
      <c r="D873"/>
      <c r="E873"/>
      <c r="F873"/>
      <c r="G873"/>
      <c r="H873"/>
      <c r="I873"/>
    </row>
    <row r="874" spans="1:9" x14ac:dyDescent="0.25">
      <c r="A874"/>
      <c r="B874"/>
      <c r="C874"/>
      <c r="D874"/>
      <c r="E874"/>
      <c r="F874"/>
      <c r="G874"/>
      <c r="H874"/>
      <c r="I874"/>
    </row>
    <row r="875" spans="1:9" x14ac:dyDescent="0.25">
      <c r="A875"/>
      <c r="B875"/>
      <c r="C875"/>
      <c r="D875"/>
      <c r="E875"/>
      <c r="F875"/>
      <c r="G875"/>
      <c r="H875"/>
      <c r="I875"/>
    </row>
    <row r="876" spans="1:9" x14ac:dyDescent="0.25">
      <c r="A876"/>
      <c r="B876"/>
      <c r="C876"/>
      <c r="D876"/>
      <c r="E876"/>
      <c r="F876"/>
      <c r="G876"/>
      <c r="H876"/>
      <c r="I876"/>
    </row>
    <row r="877" spans="1:9" x14ac:dyDescent="0.25">
      <c r="A877"/>
      <c r="B877"/>
      <c r="C877"/>
      <c r="D877"/>
      <c r="E877"/>
      <c r="F877"/>
      <c r="G877"/>
      <c r="H877"/>
      <c r="I877"/>
    </row>
    <row r="878" spans="1:9" x14ac:dyDescent="0.25">
      <c r="A878"/>
      <c r="B878"/>
      <c r="C878"/>
      <c r="D878"/>
      <c r="E878"/>
      <c r="F878"/>
      <c r="G878"/>
      <c r="H878"/>
      <c r="I878"/>
    </row>
    <row r="879" spans="1:9" x14ac:dyDescent="0.25">
      <c r="A879"/>
      <c r="B879"/>
      <c r="C879"/>
      <c r="D879"/>
      <c r="E879"/>
      <c r="F879"/>
      <c r="G879"/>
      <c r="H879"/>
      <c r="I879"/>
    </row>
    <row r="880" spans="1:9" x14ac:dyDescent="0.25">
      <c r="A880"/>
      <c r="B880"/>
      <c r="C880"/>
      <c r="D880"/>
      <c r="E880"/>
      <c r="F880"/>
      <c r="G880"/>
      <c r="H880"/>
      <c r="I880"/>
    </row>
    <row r="881" spans="1:9" x14ac:dyDescent="0.25">
      <c r="A881"/>
      <c r="B881"/>
      <c r="C881"/>
      <c r="D881"/>
      <c r="E881"/>
      <c r="F881"/>
      <c r="G881"/>
      <c r="H881"/>
      <c r="I881"/>
    </row>
    <row r="882" spans="1:9" x14ac:dyDescent="0.25">
      <c r="A882"/>
      <c r="B882"/>
      <c r="C882"/>
      <c r="D882"/>
      <c r="E882"/>
      <c r="F882"/>
      <c r="G882"/>
      <c r="H882"/>
      <c r="I882"/>
    </row>
    <row r="883" spans="1:9" x14ac:dyDescent="0.25">
      <c r="A883"/>
      <c r="B883"/>
      <c r="C883"/>
      <c r="D883"/>
      <c r="E883"/>
      <c r="F883"/>
      <c r="G883"/>
      <c r="H883"/>
      <c r="I883"/>
    </row>
    <row r="884" spans="1:9" x14ac:dyDescent="0.25">
      <c r="A884"/>
      <c r="B884"/>
      <c r="C884"/>
      <c r="D884"/>
      <c r="E884"/>
      <c r="F884"/>
      <c r="G884"/>
      <c r="H884"/>
      <c r="I884"/>
    </row>
    <row r="885" spans="1:9" x14ac:dyDescent="0.25">
      <c r="A885"/>
      <c r="B885"/>
      <c r="C885"/>
      <c r="D885"/>
      <c r="E885"/>
      <c r="F885"/>
      <c r="G885"/>
      <c r="H885"/>
      <c r="I885"/>
    </row>
    <row r="886" spans="1:9" x14ac:dyDescent="0.25">
      <c r="A886"/>
      <c r="B886"/>
      <c r="C886"/>
      <c r="D886"/>
      <c r="E886"/>
      <c r="F886"/>
      <c r="G886"/>
      <c r="H886"/>
      <c r="I886"/>
    </row>
    <row r="887" spans="1:9" x14ac:dyDescent="0.25">
      <c r="A887"/>
      <c r="B887"/>
      <c r="C887"/>
      <c r="D887"/>
      <c r="E887"/>
      <c r="F887"/>
      <c r="G887"/>
      <c r="H887"/>
      <c r="I887"/>
    </row>
    <row r="888" spans="1:9" x14ac:dyDescent="0.25">
      <c r="A888"/>
      <c r="B888"/>
      <c r="C888"/>
      <c r="D888"/>
      <c r="E888"/>
      <c r="F888"/>
      <c r="G888"/>
      <c r="H888"/>
      <c r="I888"/>
    </row>
    <row r="889" spans="1:9" x14ac:dyDescent="0.25">
      <c r="A889"/>
      <c r="B889"/>
      <c r="C889"/>
      <c r="D889"/>
      <c r="E889"/>
      <c r="F889"/>
      <c r="G889"/>
      <c r="H889"/>
      <c r="I889"/>
    </row>
    <row r="890" spans="1:9" x14ac:dyDescent="0.25">
      <c r="A890"/>
      <c r="B890"/>
      <c r="C890"/>
      <c r="D890"/>
      <c r="E890"/>
      <c r="F890"/>
      <c r="G890"/>
      <c r="H890"/>
      <c r="I890"/>
    </row>
    <row r="891" spans="1:9" x14ac:dyDescent="0.25">
      <c r="A891"/>
      <c r="B891"/>
      <c r="C891"/>
      <c r="D891"/>
      <c r="E891"/>
      <c r="F891"/>
      <c r="G891"/>
      <c r="H891"/>
      <c r="I891"/>
    </row>
    <row r="892" spans="1:9" x14ac:dyDescent="0.25">
      <c r="A892"/>
      <c r="B892"/>
      <c r="C892"/>
      <c r="D892"/>
      <c r="E892"/>
      <c r="F892"/>
      <c r="G892"/>
      <c r="H892"/>
      <c r="I892"/>
    </row>
    <row r="893" spans="1:9" x14ac:dyDescent="0.25">
      <c r="A893"/>
      <c r="B893"/>
      <c r="C893"/>
      <c r="D893"/>
      <c r="E893"/>
      <c r="F893"/>
      <c r="G893"/>
      <c r="H893"/>
      <c r="I893"/>
    </row>
    <row r="894" spans="1:9" x14ac:dyDescent="0.25">
      <c r="A894"/>
      <c r="B894"/>
      <c r="C894"/>
      <c r="D894"/>
      <c r="E894"/>
      <c r="F894"/>
      <c r="G894"/>
      <c r="H894"/>
      <c r="I894"/>
    </row>
    <row r="895" spans="1:9" x14ac:dyDescent="0.25">
      <c r="A895"/>
      <c r="B895"/>
      <c r="C895"/>
      <c r="D895"/>
      <c r="E895"/>
      <c r="F895"/>
      <c r="G895"/>
      <c r="H895"/>
      <c r="I895"/>
    </row>
    <row r="896" spans="1:9" x14ac:dyDescent="0.25">
      <c r="A896"/>
      <c r="B896"/>
      <c r="C896"/>
      <c r="D896"/>
      <c r="E896"/>
      <c r="F896"/>
      <c r="G896"/>
      <c r="H896"/>
      <c r="I896"/>
    </row>
    <row r="897" spans="1:9" x14ac:dyDescent="0.25">
      <c r="A897"/>
      <c r="B897"/>
      <c r="C897"/>
      <c r="D897"/>
      <c r="E897"/>
      <c r="F897"/>
      <c r="G897"/>
      <c r="H897"/>
      <c r="I897"/>
    </row>
    <row r="898" spans="1:9" x14ac:dyDescent="0.25">
      <c r="A898"/>
      <c r="B898"/>
      <c r="C898"/>
      <c r="D898"/>
      <c r="E898"/>
      <c r="F898"/>
      <c r="G898"/>
      <c r="H898"/>
      <c r="I898"/>
    </row>
    <row r="899" spans="1:9" x14ac:dyDescent="0.25">
      <c r="A899"/>
      <c r="B899"/>
      <c r="C899"/>
      <c r="D899"/>
      <c r="E899"/>
      <c r="F899"/>
      <c r="G899"/>
      <c r="H899"/>
      <c r="I899"/>
    </row>
    <row r="900" spans="1:9" x14ac:dyDescent="0.25">
      <c r="A900"/>
      <c r="B900"/>
      <c r="C900"/>
      <c r="D900"/>
      <c r="E900"/>
      <c r="F900"/>
      <c r="G900"/>
      <c r="H900"/>
      <c r="I900"/>
    </row>
    <row r="901" spans="1:9" x14ac:dyDescent="0.25">
      <c r="A901"/>
      <c r="B901"/>
      <c r="C901"/>
      <c r="D901"/>
      <c r="E901"/>
      <c r="F901"/>
      <c r="G901"/>
      <c r="H901"/>
      <c r="I901"/>
    </row>
    <row r="902" spans="1:9" x14ac:dyDescent="0.25">
      <c r="A902"/>
      <c r="B902"/>
      <c r="C902"/>
      <c r="D902"/>
      <c r="E902"/>
      <c r="F902"/>
      <c r="G902"/>
      <c r="H902"/>
      <c r="I902"/>
    </row>
    <row r="903" spans="1:9" x14ac:dyDescent="0.25">
      <c r="A903"/>
      <c r="B903"/>
      <c r="C903"/>
      <c r="D903"/>
      <c r="E903"/>
      <c r="F903"/>
      <c r="G903"/>
      <c r="H903"/>
      <c r="I903"/>
    </row>
    <row r="904" spans="1:9" x14ac:dyDescent="0.25">
      <c r="A904"/>
      <c r="B904"/>
      <c r="C904"/>
      <c r="D904"/>
      <c r="E904"/>
      <c r="F904"/>
      <c r="G904"/>
      <c r="H904"/>
      <c r="I904"/>
    </row>
    <row r="905" spans="1:9" x14ac:dyDescent="0.25">
      <c r="A905"/>
      <c r="B905"/>
      <c r="C905"/>
      <c r="D905"/>
      <c r="E905"/>
      <c r="F905"/>
      <c r="G905"/>
      <c r="H905"/>
      <c r="I905"/>
    </row>
    <row r="906" spans="1:9" x14ac:dyDescent="0.25">
      <c r="A906"/>
      <c r="B906"/>
      <c r="C906"/>
      <c r="D906"/>
      <c r="E906"/>
      <c r="F906"/>
      <c r="G906"/>
      <c r="H906"/>
      <c r="I906"/>
    </row>
    <row r="907" spans="1:9" x14ac:dyDescent="0.25">
      <c r="A907"/>
      <c r="B907"/>
      <c r="C907"/>
      <c r="D907"/>
      <c r="E907"/>
      <c r="F907"/>
      <c r="G907"/>
      <c r="H907"/>
      <c r="I907"/>
    </row>
    <row r="908" spans="1:9" x14ac:dyDescent="0.25">
      <c r="A908"/>
      <c r="B908"/>
      <c r="C908"/>
      <c r="D908"/>
      <c r="E908"/>
      <c r="F908"/>
      <c r="G908"/>
      <c r="H908"/>
      <c r="I908"/>
    </row>
    <row r="909" spans="1:9" x14ac:dyDescent="0.25">
      <c r="A909"/>
      <c r="B909"/>
      <c r="C909"/>
      <c r="D909"/>
      <c r="E909"/>
      <c r="F909"/>
      <c r="G909"/>
      <c r="H909"/>
      <c r="I909"/>
    </row>
    <row r="910" spans="1:9" x14ac:dyDescent="0.25">
      <c r="A910"/>
      <c r="B910"/>
      <c r="C910"/>
      <c r="D910"/>
      <c r="E910"/>
      <c r="F910"/>
      <c r="G910"/>
      <c r="H910"/>
      <c r="I910"/>
    </row>
    <row r="911" spans="1:9" x14ac:dyDescent="0.25">
      <c r="A911"/>
      <c r="B911"/>
      <c r="C911"/>
      <c r="D911"/>
      <c r="E911"/>
      <c r="F911"/>
      <c r="G911"/>
      <c r="H911"/>
      <c r="I911"/>
    </row>
    <row r="912" spans="1:9" x14ac:dyDescent="0.25">
      <c r="A912"/>
      <c r="B912"/>
      <c r="C912"/>
      <c r="D912"/>
      <c r="E912"/>
      <c r="F912"/>
      <c r="G912"/>
      <c r="H912"/>
      <c r="I912"/>
    </row>
    <row r="913" spans="1:9" x14ac:dyDescent="0.25">
      <c r="A913"/>
      <c r="B913"/>
      <c r="C913"/>
      <c r="D913"/>
      <c r="E913"/>
      <c r="F913"/>
      <c r="G913"/>
      <c r="H913"/>
      <c r="I913"/>
    </row>
    <row r="914" spans="1:9" x14ac:dyDescent="0.25">
      <c r="A914"/>
      <c r="B914"/>
      <c r="C914"/>
      <c r="D914"/>
      <c r="E914"/>
      <c r="F914"/>
      <c r="G914"/>
      <c r="H914"/>
      <c r="I914"/>
    </row>
    <row r="915" spans="1:9" x14ac:dyDescent="0.25">
      <c r="A915"/>
      <c r="B915"/>
      <c r="C915"/>
      <c r="D915"/>
      <c r="E915"/>
      <c r="F915"/>
      <c r="G915"/>
      <c r="H915"/>
      <c r="I915"/>
    </row>
    <row r="916" spans="1:9" x14ac:dyDescent="0.25">
      <c r="A916"/>
      <c r="B916"/>
      <c r="C916"/>
      <c r="D916"/>
      <c r="E916"/>
      <c r="F916"/>
      <c r="G916"/>
      <c r="H916"/>
      <c r="I916"/>
    </row>
    <row r="917" spans="1:9" x14ac:dyDescent="0.25">
      <c r="A917"/>
      <c r="B917"/>
      <c r="C917"/>
      <c r="D917"/>
      <c r="E917"/>
      <c r="F917"/>
      <c r="G917"/>
      <c r="H917"/>
      <c r="I917"/>
    </row>
    <row r="918" spans="1:9" x14ac:dyDescent="0.25">
      <c r="A918"/>
      <c r="B918"/>
      <c r="C918"/>
      <c r="D918"/>
      <c r="E918"/>
      <c r="F918"/>
      <c r="G918"/>
      <c r="H918"/>
      <c r="I918"/>
    </row>
    <row r="919" spans="1:9" x14ac:dyDescent="0.25">
      <c r="A919"/>
      <c r="B919"/>
      <c r="C919"/>
      <c r="D919"/>
      <c r="E919"/>
      <c r="F919"/>
      <c r="G919"/>
      <c r="H919"/>
      <c r="I919"/>
    </row>
    <row r="920" spans="1:9" x14ac:dyDescent="0.25">
      <c r="A920"/>
      <c r="B920"/>
      <c r="C920"/>
      <c r="D920"/>
      <c r="E920"/>
      <c r="F920"/>
      <c r="G920"/>
      <c r="H920"/>
      <c r="I920"/>
    </row>
    <row r="921" spans="1:9" x14ac:dyDescent="0.25">
      <c r="A921"/>
      <c r="B921"/>
      <c r="C921"/>
      <c r="D921"/>
      <c r="E921"/>
      <c r="F921"/>
      <c r="G921"/>
      <c r="H921"/>
      <c r="I921"/>
    </row>
    <row r="922" spans="1:9" x14ac:dyDescent="0.25">
      <c r="A922"/>
      <c r="B922"/>
      <c r="C922"/>
      <c r="D922"/>
      <c r="E922"/>
      <c r="F922"/>
      <c r="G922"/>
      <c r="H922"/>
      <c r="I922"/>
    </row>
    <row r="923" spans="1:9" x14ac:dyDescent="0.25">
      <c r="A923"/>
      <c r="B923"/>
      <c r="C923"/>
      <c r="D923"/>
      <c r="E923"/>
      <c r="F923"/>
      <c r="G923"/>
      <c r="H923"/>
      <c r="I923"/>
    </row>
    <row r="924" spans="1:9" x14ac:dyDescent="0.25">
      <c r="A924"/>
      <c r="B924"/>
      <c r="C924"/>
      <c r="D924"/>
      <c r="E924"/>
      <c r="F924"/>
      <c r="G924"/>
      <c r="H924"/>
      <c r="I924"/>
    </row>
    <row r="925" spans="1:9" x14ac:dyDescent="0.25">
      <c r="A925"/>
      <c r="B925"/>
      <c r="C925"/>
      <c r="D925"/>
      <c r="E925"/>
      <c r="F925"/>
      <c r="G925"/>
      <c r="H925"/>
      <c r="I925"/>
    </row>
    <row r="926" spans="1:9" x14ac:dyDescent="0.25">
      <c r="A926"/>
      <c r="B926"/>
      <c r="C926"/>
      <c r="D926"/>
      <c r="E926"/>
      <c r="F926"/>
      <c r="G926"/>
      <c r="H926"/>
      <c r="I926"/>
    </row>
    <row r="927" spans="1:9" x14ac:dyDescent="0.25">
      <c r="A927"/>
      <c r="B927"/>
      <c r="C927"/>
      <c r="D927"/>
      <c r="E927"/>
      <c r="F927"/>
      <c r="G927"/>
      <c r="H927"/>
      <c r="I927"/>
    </row>
    <row r="928" spans="1:9" x14ac:dyDescent="0.25">
      <c r="A928"/>
      <c r="B928"/>
      <c r="C928"/>
      <c r="D928"/>
      <c r="E928"/>
      <c r="F928"/>
      <c r="G928"/>
      <c r="H928"/>
      <c r="I928"/>
    </row>
    <row r="929" spans="1:9" x14ac:dyDescent="0.25">
      <c r="A929"/>
      <c r="B929"/>
      <c r="C929"/>
      <c r="D929"/>
      <c r="E929"/>
      <c r="F929"/>
      <c r="G929"/>
      <c r="H929"/>
      <c r="I929"/>
    </row>
    <row r="930" spans="1:9" x14ac:dyDescent="0.25">
      <c r="A930"/>
      <c r="B930"/>
      <c r="C930"/>
      <c r="D930"/>
      <c r="E930"/>
      <c r="F930"/>
      <c r="G930"/>
      <c r="H930"/>
      <c r="I930"/>
    </row>
    <row r="931" spans="1:9" x14ac:dyDescent="0.25">
      <c r="A931"/>
      <c r="B931"/>
      <c r="C931"/>
      <c r="D931"/>
      <c r="E931"/>
      <c r="F931"/>
      <c r="G931"/>
      <c r="H931"/>
      <c r="I931"/>
    </row>
    <row r="932" spans="1:9" x14ac:dyDescent="0.25">
      <c r="A932"/>
      <c r="B932"/>
      <c r="C932"/>
      <c r="D932"/>
      <c r="E932"/>
      <c r="F932"/>
      <c r="G932"/>
      <c r="H932"/>
      <c r="I932"/>
    </row>
    <row r="933" spans="1:9" x14ac:dyDescent="0.25">
      <c r="A933"/>
      <c r="B933"/>
      <c r="C933"/>
      <c r="D933"/>
      <c r="E933"/>
      <c r="F933"/>
      <c r="G933"/>
      <c r="H933"/>
      <c r="I933"/>
    </row>
    <row r="934" spans="1:9" x14ac:dyDescent="0.25">
      <c r="A934"/>
      <c r="B934"/>
      <c r="C934"/>
      <c r="D934"/>
      <c r="E934"/>
      <c r="F934"/>
      <c r="G934"/>
      <c r="H934"/>
      <c r="I934"/>
    </row>
    <row r="935" spans="1:9" x14ac:dyDescent="0.25">
      <c r="A935"/>
      <c r="B935"/>
      <c r="C935"/>
      <c r="D935"/>
      <c r="E935"/>
      <c r="F935"/>
      <c r="G935"/>
      <c r="H935"/>
      <c r="I935"/>
    </row>
    <row r="936" spans="1:9" x14ac:dyDescent="0.25">
      <c r="A936"/>
      <c r="B936"/>
      <c r="C936"/>
      <c r="D936"/>
      <c r="E936"/>
      <c r="F936"/>
      <c r="G936"/>
      <c r="H936"/>
      <c r="I936"/>
    </row>
    <row r="937" spans="1:9" x14ac:dyDescent="0.25">
      <c r="A937"/>
      <c r="B937"/>
      <c r="C937"/>
      <c r="D937"/>
      <c r="E937"/>
      <c r="F937"/>
      <c r="G937"/>
      <c r="H937"/>
      <c r="I937"/>
    </row>
    <row r="938" spans="1:9" x14ac:dyDescent="0.25">
      <c r="A938"/>
      <c r="B938"/>
      <c r="C938"/>
      <c r="D938"/>
      <c r="E938"/>
      <c r="F938"/>
      <c r="G938"/>
      <c r="H938"/>
      <c r="I938"/>
    </row>
    <row r="939" spans="1:9" x14ac:dyDescent="0.25">
      <c r="A939"/>
      <c r="B939"/>
      <c r="C939"/>
      <c r="D939"/>
      <c r="E939"/>
      <c r="F939"/>
      <c r="G939"/>
      <c r="H939"/>
      <c r="I939"/>
    </row>
    <row r="940" spans="1:9" x14ac:dyDescent="0.25">
      <c r="A940"/>
      <c r="B940"/>
      <c r="C940"/>
      <c r="D940"/>
      <c r="E940"/>
      <c r="F940"/>
      <c r="G940"/>
      <c r="H940"/>
      <c r="I940"/>
    </row>
    <row r="941" spans="1:9" x14ac:dyDescent="0.25">
      <c r="A941"/>
      <c r="B941"/>
      <c r="C941"/>
      <c r="D941"/>
      <c r="E941"/>
      <c r="F941"/>
      <c r="G941"/>
      <c r="H941"/>
      <c r="I941"/>
    </row>
    <row r="942" spans="1:9" x14ac:dyDescent="0.25">
      <c r="A942"/>
      <c r="B942"/>
      <c r="C942"/>
      <c r="D942"/>
      <c r="E942"/>
      <c r="F942"/>
      <c r="G942"/>
      <c r="H942"/>
      <c r="I942"/>
    </row>
    <row r="943" spans="1:9" x14ac:dyDescent="0.25">
      <c r="A943"/>
      <c r="B943"/>
      <c r="C943"/>
      <c r="D943"/>
      <c r="E943"/>
      <c r="F943"/>
      <c r="G943"/>
      <c r="H943"/>
      <c r="I943"/>
    </row>
    <row r="944" spans="1:9" x14ac:dyDescent="0.25">
      <c r="A944"/>
      <c r="B944"/>
      <c r="C944"/>
      <c r="D944"/>
      <c r="E944"/>
      <c r="F944"/>
      <c r="G944"/>
      <c r="H944"/>
      <c r="I944"/>
    </row>
    <row r="945" spans="1:9" x14ac:dyDescent="0.25">
      <c r="A945"/>
      <c r="B945"/>
      <c r="C945"/>
      <c r="D945"/>
      <c r="E945"/>
      <c r="F945"/>
      <c r="G945"/>
      <c r="H945"/>
      <c r="I945"/>
    </row>
    <row r="946" spans="1:9" x14ac:dyDescent="0.25">
      <c r="A946"/>
      <c r="B946"/>
      <c r="C946"/>
      <c r="D946"/>
      <c r="E946"/>
      <c r="F946"/>
      <c r="G946"/>
      <c r="H946"/>
      <c r="I946"/>
    </row>
    <row r="947" spans="1:9" x14ac:dyDescent="0.25">
      <c r="A947"/>
      <c r="B947"/>
      <c r="C947"/>
      <c r="D947"/>
      <c r="E947"/>
      <c r="F947"/>
      <c r="G947"/>
      <c r="H947"/>
      <c r="I947"/>
    </row>
    <row r="948" spans="1:9" x14ac:dyDescent="0.25">
      <c r="A948"/>
      <c r="B948"/>
      <c r="C948"/>
      <c r="D948"/>
      <c r="E948"/>
      <c r="F948"/>
      <c r="G948"/>
      <c r="H948"/>
      <c r="I948"/>
    </row>
    <row r="949" spans="1:9" x14ac:dyDescent="0.25">
      <c r="A949"/>
      <c r="B949"/>
      <c r="C949"/>
      <c r="D949"/>
      <c r="E949"/>
      <c r="F949"/>
      <c r="G949"/>
      <c r="H949"/>
      <c r="I949"/>
    </row>
    <row r="950" spans="1:9" x14ac:dyDescent="0.25">
      <c r="A950"/>
      <c r="B950"/>
      <c r="C950"/>
      <c r="D950"/>
      <c r="E950"/>
      <c r="F950"/>
      <c r="G950"/>
      <c r="H950"/>
      <c r="I950"/>
    </row>
    <row r="951" spans="1:9" x14ac:dyDescent="0.25">
      <c r="A951"/>
      <c r="B951"/>
      <c r="C951"/>
      <c r="D951"/>
      <c r="E951"/>
      <c r="F951"/>
      <c r="G951"/>
      <c r="H951"/>
      <c r="I951"/>
    </row>
    <row r="952" spans="1:9" x14ac:dyDescent="0.25">
      <c r="A952"/>
      <c r="B952"/>
      <c r="C952"/>
      <c r="D952"/>
      <c r="E952"/>
      <c r="F952"/>
      <c r="G952"/>
      <c r="H952"/>
      <c r="I952"/>
    </row>
    <row r="953" spans="1:9" x14ac:dyDescent="0.25">
      <c r="A953"/>
      <c r="B953"/>
      <c r="C953"/>
      <c r="D953"/>
      <c r="E953"/>
      <c r="F953"/>
      <c r="G953"/>
      <c r="H953"/>
      <c r="I953"/>
    </row>
    <row r="954" spans="1:9" x14ac:dyDescent="0.25">
      <c r="A954"/>
      <c r="B954"/>
      <c r="C954"/>
      <c r="D954"/>
      <c r="E954"/>
      <c r="F954"/>
      <c r="G954"/>
      <c r="H954"/>
      <c r="I954"/>
    </row>
    <row r="955" spans="1:9" x14ac:dyDescent="0.25">
      <c r="A955"/>
      <c r="B955"/>
      <c r="C955"/>
      <c r="D955"/>
      <c r="E955"/>
      <c r="F955"/>
      <c r="G955"/>
      <c r="H955"/>
      <c r="I955"/>
    </row>
    <row r="956" spans="1:9" x14ac:dyDescent="0.25">
      <c r="A956"/>
      <c r="B956"/>
      <c r="C956"/>
      <c r="D956"/>
      <c r="E956"/>
      <c r="F956"/>
      <c r="G956"/>
      <c r="H956"/>
      <c r="I956"/>
    </row>
    <row r="957" spans="1:9" x14ac:dyDescent="0.25">
      <c r="A957"/>
      <c r="B957"/>
      <c r="C957"/>
      <c r="D957"/>
      <c r="E957"/>
      <c r="F957"/>
      <c r="G957"/>
      <c r="H957"/>
      <c r="I957"/>
    </row>
    <row r="958" spans="1:9" x14ac:dyDescent="0.25">
      <c r="A958"/>
      <c r="B958"/>
      <c r="C958"/>
      <c r="D958"/>
      <c r="E958"/>
      <c r="F958"/>
      <c r="G958"/>
      <c r="H958"/>
      <c r="I958"/>
    </row>
    <row r="959" spans="1:9" x14ac:dyDescent="0.25">
      <c r="A959"/>
      <c r="B959"/>
      <c r="C959"/>
      <c r="D959"/>
      <c r="E959"/>
      <c r="F959"/>
      <c r="G959"/>
      <c r="H959"/>
      <c r="I959"/>
    </row>
    <row r="960" spans="1:9" x14ac:dyDescent="0.25">
      <c r="A960"/>
      <c r="B960"/>
      <c r="C960"/>
      <c r="D960"/>
      <c r="E960"/>
      <c r="F960"/>
      <c r="G960"/>
      <c r="H960"/>
      <c r="I960"/>
    </row>
    <row r="961" spans="1:9" x14ac:dyDescent="0.25">
      <c r="A961"/>
      <c r="B961"/>
      <c r="C961"/>
      <c r="D961"/>
      <c r="E961"/>
      <c r="F961"/>
      <c r="G961"/>
      <c r="H961"/>
      <c r="I961"/>
    </row>
    <row r="962" spans="1:9" x14ac:dyDescent="0.25">
      <c r="A962"/>
      <c r="B962"/>
      <c r="C962"/>
      <c r="D962"/>
      <c r="E962"/>
      <c r="F962"/>
      <c r="G962"/>
      <c r="H962"/>
      <c r="I962"/>
    </row>
    <row r="963" spans="1:9" x14ac:dyDescent="0.25">
      <c r="A963"/>
      <c r="B963"/>
      <c r="C963"/>
      <c r="D963"/>
      <c r="E963"/>
      <c r="F963"/>
      <c r="G963"/>
      <c r="H963"/>
      <c r="I963"/>
    </row>
    <row r="964" spans="1:9" x14ac:dyDescent="0.25">
      <c r="A964"/>
      <c r="B964"/>
      <c r="C964"/>
      <c r="D964"/>
      <c r="E964"/>
      <c r="F964"/>
      <c r="G964"/>
      <c r="H964"/>
      <c r="I964"/>
    </row>
    <row r="965" spans="1:9" x14ac:dyDescent="0.25">
      <c r="A965"/>
      <c r="B965"/>
      <c r="C965"/>
      <c r="D965"/>
      <c r="E965"/>
      <c r="F965"/>
      <c r="G965"/>
      <c r="H965"/>
      <c r="I965"/>
    </row>
    <row r="966" spans="1:9" x14ac:dyDescent="0.25">
      <c r="A966"/>
      <c r="B966"/>
      <c r="C966"/>
      <c r="D966"/>
      <c r="E966"/>
      <c r="F966"/>
      <c r="G966"/>
      <c r="H966"/>
      <c r="I966"/>
    </row>
    <row r="967" spans="1:9" x14ac:dyDescent="0.25">
      <c r="A967"/>
      <c r="B967"/>
      <c r="C967"/>
      <c r="D967"/>
      <c r="E967"/>
      <c r="F967"/>
      <c r="G967"/>
      <c r="H967"/>
      <c r="I967"/>
    </row>
    <row r="968" spans="1:9" x14ac:dyDescent="0.25">
      <c r="A968"/>
      <c r="B968"/>
      <c r="C968"/>
      <c r="D968"/>
      <c r="E968"/>
      <c r="F968"/>
      <c r="G968"/>
      <c r="H968"/>
      <c r="I968"/>
    </row>
    <row r="969" spans="1:9" x14ac:dyDescent="0.25">
      <c r="A969"/>
      <c r="B969"/>
      <c r="C969"/>
      <c r="D969"/>
      <c r="E969"/>
      <c r="F969"/>
      <c r="G969"/>
      <c r="H969"/>
      <c r="I969"/>
    </row>
    <row r="970" spans="1:9" x14ac:dyDescent="0.25">
      <c r="A970"/>
      <c r="B970"/>
      <c r="C970"/>
      <c r="D970"/>
      <c r="E970"/>
      <c r="F970"/>
      <c r="G970"/>
      <c r="H970"/>
      <c r="I970"/>
    </row>
    <row r="971" spans="1:9" x14ac:dyDescent="0.25">
      <c r="A971"/>
      <c r="B971"/>
      <c r="C971"/>
      <c r="D971"/>
      <c r="E971"/>
      <c r="F971"/>
      <c r="G971"/>
      <c r="H971"/>
      <c r="I971"/>
    </row>
    <row r="972" spans="1:9" x14ac:dyDescent="0.25">
      <c r="A972"/>
      <c r="B972"/>
      <c r="C972"/>
      <c r="D972"/>
      <c r="E972"/>
      <c r="F972"/>
      <c r="G972"/>
      <c r="H972"/>
      <c r="I972"/>
    </row>
    <row r="973" spans="1:9" x14ac:dyDescent="0.25">
      <c r="A973"/>
      <c r="B973"/>
      <c r="C973"/>
      <c r="D973"/>
      <c r="E973"/>
      <c r="F973"/>
      <c r="G973"/>
      <c r="H973"/>
      <c r="I973"/>
    </row>
    <row r="974" spans="1:9" x14ac:dyDescent="0.25">
      <c r="A974"/>
      <c r="B974"/>
      <c r="C974"/>
      <c r="D974"/>
      <c r="E974"/>
      <c r="F974"/>
      <c r="G974"/>
      <c r="H974"/>
      <c r="I974"/>
    </row>
    <row r="975" spans="1:9" x14ac:dyDescent="0.25">
      <c r="A975"/>
      <c r="B975"/>
      <c r="C975"/>
      <c r="D975"/>
      <c r="E975"/>
      <c r="F975"/>
      <c r="G975"/>
      <c r="H975"/>
      <c r="I975"/>
    </row>
    <row r="976" spans="1:9" x14ac:dyDescent="0.25">
      <c r="A976"/>
      <c r="B976"/>
      <c r="C976"/>
      <c r="D976"/>
      <c r="E976"/>
      <c r="F976"/>
      <c r="G976"/>
      <c r="H976"/>
      <c r="I976"/>
    </row>
    <row r="977" spans="1:9" x14ac:dyDescent="0.25">
      <c r="A977"/>
      <c r="B977"/>
      <c r="C977"/>
      <c r="D977"/>
      <c r="E977"/>
      <c r="F977"/>
      <c r="G977"/>
      <c r="H977"/>
      <c r="I977"/>
    </row>
    <row r="978" spans="1:9" x14ac:dyDescent="0.25">
      <c r="A978"/>
      <c r="B978"/>
      <c r="C978"/>
      <c r="D978"/>
      <c r="E978"/>
      <c r="F978"/>
      <c r="G978"/>
      <c r="H978"/>
      <c r="I978"/>
    </row>
    <row r="979" spans="1:9" x14ac:dyDescent="0.25">
      <c r="A979"/>
      <c r="B979"/>
      <c r="C979"/>
      <c r="D979"/>
      <c r="E979"/>
      <c r="F979"/>
      <c r="G979"/>
      <c r="H979"/>
      <c r="I979"/>
    </row>
    <row r="980" spans="1:9" x14ac:dyDescent="0.25">
      <c r="A980"/>
      <c r="B980"/>
      <c r="C980"/>
      <c r="D980"/>
      <c r="E980"/>
      <c r="F980"/>
      <c r="G980"/>
      <c r="H980"/>
      <c r="I980"/>
    </row>
    <row r="981" spans="1:9" x14ac:dyDescent="0.25">
      <c r="A981"/>
      <c r="B981"/>
      <c r="C981"/>
      <c r="D981"/>
      <c r="E981"/>
      <c r="F981"/>
      <c r="G981"/>
      <c r="H981"/>
      <c r="I981"/>
    </row>
    <row r="982" spans="1:9" x14ac:dyDescent="0.25">
      <c r="A982"/>
      <c r="B982"/>
      <c r="C982"/>
      <c r="D982"/>
      <c r="E982"/>
      <c r="F982"/>
      <c r="G982"/>
      <c r="H982"/>
      <c r="I982"/>
    </row>
    <row r="983" spans="1:9" x14ac:dyDescent="0.25">
      <c r="A983"/>
      <c r="B983"/>
      <c r="C983"/>
      <c r="D983"/>
      <c r="E983"/>
      <c r="F983"/>
      <c r="G983"/>
      <c r="H983"/>
      <c r="I983"/>
    </row>
    <row r="984" spans="1:9" x14ac:dyDescent="0.25">
      <c r="A984"/>
      <c r="B984"/>
      <c r="C984"/>
      <c r="D984"/>
      <c r="E984"/>
      <c r="F984"/>
      <c r="G984"/>
      <c r="H984"/>
      <c r="I984"/>
    </row>
    <row r="985" spans="1:9" x14ac:dyDescent="0.25">
      <c r="A985"/>
      <c r="B985"/>
      <c r="C985"/>
      <c r="D985"/>
      <c r="E985"/>
      <c r="F985"/>
      <c r="G985"/>
      <c r="H985"/>
      <c r="I985"/>
    </row>
    <row r="986" spans="1:9" x14ac:dyDescent="0.25">
      <c r="A986"/>
      <c r="B986"/>
      <c r="C986"/>
      <c r="D986"/>
      <c r="E986"/>
      <c r="F986"/>
      <c r="G986"/>
      <c r="H986"/>
      <c r="I986"/>
    </row>
    <row r="987" spans="1:9" x14ac:dyDescent="0.25">
      <c r="A987"/>
      <c r="B987"/>
      <c r="C987"/>
      <c r="D987"/>
      <c r="E987"/>
      <c r="F987"/>
      <c r="G987"/>
      <c r="H987"/>
      <c r="I987"/>
    </row>
    <row r="988" spans="1:9" x14ac:dyDescent="0.25">
      <c r="A988"/>
      <c r="B988"/>
      <c r="C988"/>
      <c r="D988"/>
      <c r="E988"/>
      <c r="F988"/>
      <c r="G988"/>
      <c r="H988"/>
      <c r="I988"/>
    </row>
    <row r="989" spans="1:9" x14ac:dyDescent="0.25">
      <c r="A989"/>
      <c r="B989"/>
      <c r="C989"/>
      <c r="D989"/>
      <c r="E989"/>
      <c r="F989"/>
      <c r="G989"/>
      <c r="H989"/>
      <c r="I989"/>
    </row>
    <row r="990" spans="1:9" x14ac:dyDescent="0.25">
      <c r="A990"/>
      <c r="B990"/>
      <c r="C990"/>
      <c r="D990"/>
      <c r="E990"/>
      <c r="F990"/>
      <c r="G990"/>
      <c r="H990"/>
      <c r="I990"/>
    </row>
    <row r="991" spans="1:9" x14ac:dyDescent="0.25">
      <c r="A991"/>
      <c r="B991"/>
      <c r="C991"/>
      <c r="D991"/>
      <c r="E991"/>
      <c r="F991"/>
      <c r="G991"/>
      <c r="H991"/>
      <c r="I991"/>
    </row>
    <row r="992" spans="1:9" x14ac:dyDescent="0.25">
      <c r="A992"/>
      <c r="B992"/>
      <c r="C992"/>
      <c r="D992"/>
      <c r="E992"/>
      <c r="F992"/>
      <c r="G992"/>
      <c r="H992"/>
      <c r="I992"/>
    </row>
    <row r="993" spans="1:9" x14ac:dyDescent="0.25">
      <c r="A993"/>
      <c r="B993"/>
      <c r="C993"/>
      <c r="D993"/>
      <c r="E993"/>
      <c r="F993"/>
      <c r="G993"/>
      <c r="H993"/>
      <c r="I993"/>
    </row>
    <row r="994" spans="1:9" x14ac:dyDescent="0.25">
      <c r="A994"/>
      <c r="B994"/>
      <c r="C994"/>
      <c r="D994"/>
      <c r="E994"/>
      <c r="F994"/>
      <c r="G994"/>
      <c r="H994"/>
      <c r="I994"/>
    </row>
    <row r="995" spans="1:9" x14ac:dyDescent="0.25">
      <c r="A995"/>
      <c r="B995"/>
      <c r="C995"/>
      <c r="D995"/>
      <c r="E995"/>
      <c r="F995"/>
      <c r="G995"/>
      <c r="H995"/>
      <c r="I995"/>
    </row>
    <row r="996" spans="1:9" x14ac:dyDescent="0.25">
      <c r="A996"/>
      <c r="B996"/>
      <c r="C996"/>
      <c r="D996"/>
      <c r="E996"/>
      <c r="F996"/>
      <c r="G996"/>
      <c r="H996"/>
      <c r="I996"/>
    </row>
    <row r="997" spans="1:9" x14ac:dyDescent="0.25">
      <c r="A997"/>
      <c r="B997"/>
      <c r="C997"/>
      <c r="D997"/>
      <c r="E997"/>
      <c r="F997"/>
      <c r="G997"/>
      <c r="H997"/>
      <c r="I997"/>
    </row>
    <row r="998" spans="1:9" x14ac:dyDescent="0.25">
      <c r="A998"/>
      <c r="B998"/>
      <c r="C998"/>
      <c r="D998"/>
      <c r="E998"/>
      <c r="F998"/>
      <c r="G998"/>
      <c r="H998"/>
      <c r="I998"/>
    </row>
    <row r="999" spans="1:9" x14ac:dyDescent="0.25">
      <c r="A999"/>
      <c r="B999"/>
      <c r="C999"/>
      <c r="D999"/>
      <c r="E999"/>
      <c r="F999"/>
      <c r="G999"/>
      <c r="H999"/>
      <c r="I999"/>
    </row>
    <row r="1000" spans="1:9" x14ac:dyDescent="0.25">
      <c r="A1000"/>
      <c r="B1000"/>
      <c r="C1000"/>
      <c r="D1000"/>
      <c r="E1000"/>
      <c r="F1000"/>
      <c r="G1000"/>
      <c r="H1000"/>
      <c r="I1000"/>
    </row>
    <row r="1001" spans="1:9" x14ac:dyDescent="0.25">
      <c r="A1001"/>
      <c r="B1001"/>
      <c r="C1001"/>
      <c r="D1001"/>
      <c r="E1001"/>
      <c r="F1001"/>
      <c r="G1001"/>
      <c r="H1001"/>
      <c r="I1001"/>
    </row>
    <row r="1002" spans="1:9" x14ac:dyDescent="0.25">
      <c r="A1002"/>
      <c r="B1002"/>
      <c r="C1002"/>
      <c r="D1002"/>
      <c r="E1002"/>
      <c r="F1002"/>
      <c r="G1002"/>
      <c r="H1002"/>
      <c r="I1002"/>
    </row>
    <row r="1003" spans="1:9" x14ac:dyDescent="0.25">
      <c r="A1003"/>
      <c r="B1003"/>
      <c r="C1003"/>
      <c r="D1003"/>
      <c r="E1003"/>
      <c r="F1003"/>
      <c r="G1003"/>
      <c r="H1003"/>
      <c r="I1003"/>
    </row>
    <row r="1004" spans="1:9" x14ac:dyDescent="0.25">
      <c r="A1004"/>
      <c r="B1004"/>
      <c r="C1004"/>
      <c r="D1004"/>
      <c r="E1004"/>
      <c r="F1004"/>
      <c r="G1004"/>
      <c r="H1004"/>
      <c r="I1004"/>
    </row>
    <row r="1005" spans="1:9" x14ac:dyDescent="0.25">
      <c r="A1005"/>
      <c r="B1005"/>
      <c r="C1005"/>
      <c r="D1005"/>
      <c r="E1005"/>
      <c r="F1005"/>
      <c r="G1005"/>
      <c r="H1005"/>
      <c r="I1005"/>
    </row>
    <row r="1006" spans="1:9" x14ac:dyDescent="0.25">
      <c r="A1006"/>
      <c r="B1006"/>
      <c r="C1006"/>
      <c r="D1006"/>
      <c r="E1006"/>
      <c r="F1006"/>
      <c r="G1006"/>
      <c r="H1006"/>
      <c r="I1006"/>
    </row>
    <row r="1007" spans="1:9" x14ac:dyDescent="0.25">
      <c r="A1007"/>
      <c r="B1007"/>
      <c r="C1007"/>
      <c r="D1007"/>
      <c r="E1007"/>
      <c r="F1007"/>
      <c r="G1007"/>
      <c r="H1007"/>
      <c r="I1007"/>
    </row>
    <row r="1008" spans="1:9" x14ac:dyDescent="0.25">
      <c r="A1008"/>
      <c r="B1008"/>
      <c r="C1008"/>
      <c r="D1008"/>
      <c r="E1008"/>
      <c r="F1008"/>
      <c r="G1008"/>
      <c r="H1008"/>
      <c r="I1008"/>
    </row>
    <row r="1009" spans="1:9" x14ac:dyDescent="0.25">
      <c r="A1009"/>
      <c r="B1009"/>
      <c r="C1009"/>
      <c r="D1009"/>
      <c r="E1009"/>
      <c r="F1009"/>
      <c r="G1009"/>
      <c r="H1009"/>
      <c r="I1009"/>
    </row>
    <row r="1010" spans="1:9" x14ac:dyDescent="0.25">
      <c r="A1010"/>
      <c r="B1010"/>
      <c r="C1010"/>
      <c r="D1010"/>
      <c r="E1010"/>
      <c r="F1010"/>
      <c r="G1010"/>
      <c r="H1010"/>
      <c r="I1010"/>
    </row>
    <row r="1011" spans="1:9" x14ac:dyDescent="0.25">
      <c r="A1011"/>
      <c r="B1011"/>
      <c r="C1011"/>
      <c r="D1011"/>
      <c r="E1011"/>
      <c r="F1011"/>
      <c r="G1011"/>
      <c r="H1011"/>
      <c r="I1011"/>
    </row>
    <row r="1012" spans="1:9" x14ac:dyDescent="0.25">
      <c r="A1012"/>
      <c r="B1012"/>
      <c r="C1012"/>
      <c r="D1012"/>
      <c r="E1012"/>
      <c r="F1012"/>
      <c r="G1012"/>
      <c r="H1012"/>
      <c r="I1012"/>
    </row>
    <row r="1013" spans="1:9" x14ac:dyDescent="0.25">
      <c r="A1013"/>
      <c r="B1013"/>
      <c r="C1013"/>
      <c r="D1013"/>
      <c r="E1013"/>
      <c r="F1013"/>
      <c r="G1013"/>
      <c r="H1013"/>
      <c r="I1013"/>
    </row>
    <row r="1014" spans="1:9" x14ac:dyDescent="0.25">
      <c r="A1014"/>
      <c r="B1014"/>
      <c r="C1014"/>
      <c r="D1014"/>
      <c r="E1014"/>
      <c r="F1014"/>
      <c r="G1014"/>
      <c r="H1014"/>
      <c r="I1014"/>
    </row>
    <row r="1015" spans="1:9" x14ac:dyDescent="0.25">
      <c r="A1015"/>
      <c r="B1015"/>
      <c r="C1015"/>
      <c r="D1015"/>
      <c r="E1015"/>
      <c r="F1015"/>
      <c r="G1015"/>
      <c r="H1015"/>
      <c r="I1015"/>
    </row>
    <row r="1016" spans="1:9" x14ac:dyDescent="0.25">
      <c r="A1016"/>
      <c r="B1016"/>
      <c r="C1016"/>
      <c r="D1016"/>
      <c r="E1016"/>
      <c r="F1016"/>
      <c r="G1016"/>
      <c r="H1016"/>
      <c r="I1016"/>
    </row>
    <row r="1017" spans="1:9" x14ac:dyDescent="0.25">
      <c r="A1017"/>
      <c r="B1017"/>
      <c r="C1017"/>
      <c r="D1017"/>
      <c r="E1017"/>
      <c r="F1017"/>
      <c r="G1017"/>
      <c r="H1017"/>
      <c r="I1017"/>
    </row>
    <row r="1018" spans="1:9" x14ac:dyDescent="0.25">
      <c r="A1018"/>
      <c r="B1018"/>
      <c r="C1018"/>
      <c r="D1018"/>
      <c r="E1018"/>
      <c r="F1018"/>
      <c r="G1018"/>
      <c r="H1018"/>
      <c r="I1018"/>
    </row>
    <row r="1019" spans="1:9" x14ac:dyDescent="0.25">
      <c r="A1019"/>
      <c r="B1019"/>
      <c r="C1019"/>
      <c r="D1019"/>
      <c r="E1019"/>
      <c r="F1019"/>
      <c r="G1019"/>
      <c r="H1019"/>
      <c r="I1019"/>
    </row>
    <row r="1020" spans="1:9" x14ac:dyDescent="0.25">
      <c r="A1020"/>
      <c r="B1020"/>
      <c r="C1020"/>
      <c r="D1020"/>
      <c r="E1020"/>
      <c r="F1020"/>
      <c r="G1020"/>
      <c r="H1020"/>
      <c r="I1020"/>
    </row>
    <row r="1021" spans="1:9" x14ac:dyDescent="0.25">
      <c r="A1021"/>
      <c r="B1021"/>
      <c r="C1021"/>
      <c r="D1021"/>
      <c r="E1021"/>
      <c r="F1021"/>
      <c r="G1021"/>
      <c r="H1021"/>
      <c r="I1021"/>
    </row>
    <row r="1022" spans="1:9" x14ac:dyDescent="0.25">
      <c r="A1022"/>
      <c r="B1022"/>
      <c r="C1022"/>
      <c r="D1022"/>
      <c r="E1022"/>
      <c r="F1022"/>
      <c r="G1022"/>
      <c r="H1022"/>
      <c r="I1022"/>
    </row>
    <row r="1023" spans="1:9" x14ac:dyDescent="0.25">
      <c r="A1023"/>
      <c r="B1023"/>
      <c r="C1023"/>
      <c r="D1023"/>
      <c r="E1023"/>
      <c r="F1023"/>
      <c r="G1023"/>
      <c r="H1023"/>
      <c r="I1023"/>
    </row>
    <row r="1024" spans="1:9" x14ac:dyDescent="0.25">
      <c r="A1024"/>
      <c r="B1024"/>
      <c r="C1024"/>
      <c r="D1024"/>
      <c r="E1024"/>
      <c r="F1024"/>
      <c r="G1024"/>
      <c r="H1024"/>
      <c r="I1024"/>
    </row>
    <row r="1025" spans="1:9" x14ac:dyDescent="0.25">
      <c r="A1025"/>
      <c r="B1025"/>
      <c r="C1025"/>
      <c r="D1025"/>
      <c r="E1025"/>
      <c r="F1025"/>
      <c r="G1025"/>
      <c r="H1025"/>
      <c r="I1025"/>
    </row>
    <row r="1026" spans="1:9" x14ac:dyDescent="0.25">
      <c r="A1026"/>
      <c r="B1026"/>
      <c r="C1026"/>
      <c r="D1026"/>
      <c r="E1026"/>
      <c r="F1026"/>
      <c r="G1026"/>
      <c r="H1026"/>
      <c r="I1026"/>
    </row>
    <row r="1027" spans="1:9" x14ac:dyDescent="0.25">
      <c r="A1027"/>
      <c r="B1027"/>
      <c r="C1027"/>
      <c r="D1027"/>
      <c r="E1027"/>
      <c r="F1027"/>
      <c r="G1027"/>
      <c r="H1027"/>
      <c r="I1027"/>
    </row>
    <row r="1028" spans="1:9" x14ac:dyDescent="0.25">
      <c r="A1028"/>
      <c r="B1028"/>
      <c r="C1028"/>
      <c r="D1028"/>
      <c r="E1028"/>
      <c r="F1028"/>
      <c r="G1028"/>
      <c r="H1028"/>
      <c r="I1028"/>
    </row>
    <row r="1029" spans="1:9" x14ac:dyDescent="0.25">
      <c r="A1029"/>
      <c r="B1029"/>
      <c r="C1029"/>
      <c r="D1029"/>
      <c r="E1029"/>
      <c r="F1029"/>
      <c r="G1029"/>
      <c r="H1029"/>
      <c r="I1029"/>
    </row>
    <row r="1030" spans="1:9" x14ac:dyDescent="0.25">
      <c r="A1030"/>
      <c r="B1030"/>
      <c r="C1030"/>
      <c r="D1030"/>
      <c r="E1030"/>
      <c r="F1030"/>
      <c r="G1030"/>
      <c r="H1030"/>
      <c r="I1030"/>
    </row>
    <row r="1031" spans="1:9" x14ac:dyDescent="0.25">
      <c r="A1031"/>
      <c r="B1031"/>
      <c r="C1031"/>
      <c r="D1031"/>
      <c r="E1031"/>
      <c r="F1031"/>
      <c r="G1031"/>
      <c r="H1031"/>
      <c r="I1031"/>
    </row>
    <row r="1032" spans="1:9" x14ac:dyDescent="0.25">
      <c r="A1032"/>
      <c r="B1032"/>
      <c r="C1032"/>
      <c r="D1032"/>
      <c r="E1032"/>
      <c r="F1032"/>
      <c r="G1032"/>
      <c r="H1032"/>
      <c r="I1032"/>
    </row>
    <row r="1033" spans="1:9" x14ac:dyDescent="0.25">
      <c r="A1033"/>
      <c r="B1033"/>
      <c r="C1033"/>
      <c r="D1033"/>
      <c r="E1033"/>
      <c r="F1033"/>
      <c r="G1033"/>
      <c r="H1033"/>
      <c r="I1033"/>
    </row>
    <row r="1034" spans="1:9" x14ac:dyDescent="0.25">
      <c r="A1034"/>
      <c r="B1034"/>
      <c r="C1034"/>
      <c r="D1034"/>
      <c r="E1034"/>
      <c r="F1034"/>
      <c r="G1034"/>
      <c r="H1034"/>
      <c r="I1034"/>
    </row>
    <row r="1035" spans="1:9" x14ac:dyDescent="0.25">
      <c r="A1035"/>
      <c r="B1035"/>
      <c r="C1035"/>
      <c r="D1035"/>
      <c r="E1035"/>
      <c r="F1035"/>
      <c r="G1035"/>
      <c r="H1035"/>
      <c r="I1035"/>
    </row>
    <row r="1036" spans="1:9" x14ac:dyDescent="0.25">
      <c r="A1036"/>
      <c r="B1036"/>
      <c r="C1036"/>
      <c r="D1036"/>
      <c r="E1036"/>
      <c r="F1036"/>
      <c r="G1036"/>
      <c r="H1036"/>
      <c r="I1036"/>
    </row>
    <row r="1037" spans="1:9" x14ac:dyDescent="0.25">
      <c r="A1037"/>
      <c r="B1037"/>
      <c r="C1037"/>
      <c r="D1037"/>
      <c r="E1037"/>
      <c r="F1037"/>
      <c r="G1037"/>
      <c r="H1037"/>
      <c r="I1037"/>
    </row>
    <row r="1038" spans="1:9" x14ac:dyDescent="0.25">
      <c r="A1038"/>
      <c r="B1038"/>
      <c r="C1038"/>
      <c r="D1038"/>
      <c r="E1038"/>
      <c r="F1038"/>
      <c r="G1038"/>
      <c r="H1038"/>
      <c r="I1038"/>
    </row>
    <row r="1039" spans="1:9" x14ac:dyDescent="0.25">
      <c r="A1039"/>
      <c r="B1039"/>
      <c r="C1039"/>
      <c r="D1039"/>
      <c r="E1039"/>
      <c r="F1039"/>
      <c r="G1039"/>
      <c r="H1039"/>
      <c r="I1039"/>
    </row>
    <row r="1040" spans="1:9" x14ac:dyDescent="0.25">
      <c r="A1040"/>
      <c r="B1040"/>
      <c r="C1040"/>
      <c r="D1040"/>
      <c r="E1040"/>
      <c r="F1040"/>
      <c r="G1040"/>
      <c r="H1040"/>
      <c r="I1040"/>
    </row>
    <row r="1041" spans="1:9" x14ac:dyDescent="0.25">
      <c r="A1041"/>
      <c r="B1041"/>
      <c r="C1041"/>
      <c r="D1041"/>
      <c r="E1041"/>
      <c r="F1041"/>
      <c r="G1041"/>
      <c r="H1041"/>
      <c r="I1041"/>
    </row>
    <row r="1042" spans="1:9" x14ac:dyDescent="0.25">
      <c r="A1042"/>
      <c r="B1042"/>
      <c r="C1042"/>
      <c r="D1042"/>
      <c r="E1042"/>
      <c r="F1042"/>
      <c r="G1042"/>
      <c r="H1042"/>
      <c r="I1042"/>
    </row>
    <row r="1043" spans="1:9" x14ac:dyDescent="0.25">
      <c r="A1043"/>
      <c r="B1043"/>
      <c r="C1043"/>
      <c r="D1043"/>
      <c r="E1043"/>
      <c r="F1043"/>
      <c r="G1043"/>
      <c r="H1043"/>
      <c r="I1043"/>
    </row>
    <row r="1044" spans="1:9" x14ac:dyDescent="0.25">
      <c r="A1044"/>
      <c r="B1044"/>
      <c r="C1044"/>
      <c r="D1044"/>
      <c r="E1044"/>
      <c r="F1044"/>
      <c r="G1044"/>
      <c r="H1044"/>
      <c r="I1044"/>
    </row>
    <row r="1045" spans="1:9" x14ac:dyDescent="0.25">
      <c r="A1045"/>
      <c r="B1045"/>
      <c r="C1045"/>
      <c r="D1045"/>
      <c r="E1045"/>
      <c r="F1045"/>
      <c r="G1045"/>
      <c r="H1045"/>
      <c r="I1045"/>
    </row>
    <row r="1046" spans="1:9" x14ac:dyDescent="0.25">
      <c r="A1046"/>
      <c r="B1046"/>
      <c r="C1046"/>
      <c r="D1046"/>
      <c r="E1046"/>
      <c r="F1046"/>
      <c r="G1046"/>
      <c r="H1046"/>
      <c r="I1046"/>
    </row>
    <row r="1047" spans="1:9" x14ac:dyDescent="0.25">
      <c r="A1047"/>
      <c r="B1047"/>
      <c r="C1047"/>
      <c r="D1047"/>
      <c r="E1047"/>
      <c r="F1047"/>
      <c r="G1047"/>
      <c r="H1047"/>
      <c r="I1047"/>
    </row>
    <row r="1048" spans="1:9" x14ac:dyDescent="0.25">
      <c r="A1048"/>
      <c r="B1048"/>
      <c r="C1048"/>
      <c r="D1048"/>
      <c r="E1048"/>
      <c r="F1048"/>
      <c r="G1048"/>
      <c r="H1048"/>
      <c r="I1048"/>
    </row>
    <row r="1049" spans="1:9" x14ac:dyDescent="0.25">
      <c r="A1049"/>
      <c r="B1049"/>
      <c r="C1049"/>
      <c r="D1049"/>
      <c r="E1049"/>
      <c r="F1049"/>
      <c r="G1049"/>
      <c r="H1049"/>
      <c r="I1049"/>
    </row>
    <row r="1050" spans="1:9" x14ac:dyDescent="0.25">
      <c r="A1050"/>
      <c r="B1050"/>
      <c r="C1050"/>
      <c r="D1050"/>
      <c r="E1050"/>
      <c r="F1050"/>
      <c r="G1050"/>
      <c r="H1050"/>
      <c r="I1050"/>
    </row>
    <row r="1051" spans="1:9" x14ac:dyDescent="0.25">
      <c r="A1051"/>
      <c r="B1051"/>
      <c r="C1051"/>
      <c r="D1051"/>
      <c r="E1051"/>
      <c r="F1051"/>
      <c r="G1051"/>
      <c r="H1051"/>
      <c r="I1051"/>
    </row>
    <row r="1052" spans="1:9" x14ac:dyDescent="0.25">
      <c r="A1052"/>
      <c r="B1052"/>
      <c r="C1052"/>
      <c r="D1052"/>
      <c r="E1052"/>
      <c r="F1052"/>
      <c r="G1052"/>
      <c r="H1052"/>
      <c r="I1052"/>
    </row>
    <row r="1053" spans="1:9" x14ac:dyDescent="0.25">
      <c r="A1053"/>
      <c r="B1053"/>
      <c r="C1053"/>
      <c r="D1053"/>
      <c r="E1053"/>
      <c r="F1053"/>
      <c r="G1053"/>
      <c r="H1053"/>
      <c r="I1053"/>
    </row>
    <row r="1054" spans="1:9" x14ac:dyDescent="0.25">
      <c r="A1054"/>
      <c r="B1054"/>
      <c r="C1054"/>
      <c r="D1054"/>
      <c r="E1054"/>
      <c r="F1054"/>
      <c r="G1054"/>
      <c r="H1054"/>
      <c r="I1054"/>
    </row>
    <row r="1055" spans="1:9" x14ac:dyDescent="0.25">
      <c r="A1055"/>
      <c r="B1055"/>
      <c r="C1055"/>
      <c r="D1055"/>
      <c r="E1055"/>
      <c r="F1055"/>
      <c r="G1055"/>
      <c r="H1055"/>
      <c r="I1055"/>
    </row>
    <row r="1056" spans="1:9" x14ac:dyDescent="0.25">
      <c r="A1056"/>
      <c r="B1056"/>
      <c r="C1056"/>
      <c r="D1056"/>
      <c r="E1056"/>
      <c r="F1056"/>
      <c r="G1056"/>
      <c r="H1056"/>
      <c r="I1056"/>
    </row>
    <row r="1057" spans="1:9" x14ac:dyDescent="0.25">
      <c r="A1057"/>
      <c r="B1057"/>
      <c r="C1057"/>
      <c r="D1057"/>
      <c r="E1057"/>
      <c r="F1057"/>
      <c r="G1057"/>
      <c r="H1057"/>
      <c r="I1057"/>
    </row>
    <row r="1058" spans="1:9" x14ac:dyDescent="0.25">
      <c r="A1058"/>
      <c r="B1058"/>
      <c r="C1058"/>
      <c r="D1058"/>
      <c r="E1058"/>
      <c r="F1058"/>
      <c r="G1058"/>
      <c r="H1058"/>
      <c r="I1058"/>
    </row>
    <row r="1059" spans="1:9" x14ac:dyDescent="0.25">
      <c r="A1059"/>
      <c r="B1059"/>
      <c r="C1059"/>
      <c r="D1059"/>
      <c r="E1059"/>
      <c r="F1059"/>
      <c r="G1059"/>
      <c r="H1059"/>
      <c r="I1059"/>
    </row>
    <row r="1060" spans="1:9" x14ac:dyDescent="0.25">
      <c r="A1060"/>
      <c r="B1060"/>
      <c r="C1060"/>
      <c r="D1060"/>
      <c r="E1060"/>
      <c r="F1060"/>
      <c r="G1060"/>
      <c r="H1060"/>
      <c r="I1060"/>
    </row>
    <row r="1061" spans="1:9" x14ac:dyDescent="0.25">
      <c r="A1061"/>
      <c r="B1061"/>
      <c r="C1061"/>
      <c r="D1061"/>
      <c r="E1061"/>
      <c r="F1061"/>
      <c r="G1061"/>
      <c r="H1061"/>
      <c r="I1061"/>
    </row>
    <row r="1062" spans="1:9" x14ac:dyDescent="0.25">
      <c r="A1062"/>
      <c r="B1062"/>
      <c r="C1062"/>
      <c r="D1062"/>
      <c r="E1062"/>
      <c r="F1062"/>
      <c r="G1062"/>
      <c r="H1062"/>
      <c r="I1062"/>
    </row>
    <row r="1063" spans="1:9" x14ac:dyDescent="0.25">
      <c r="A1063"/>
      <c r="B1063"/>
      <c r="C1063"/>
      <c r="D1063"/>
      <c r="E1063"/>
      <c r="F1063"/>
      <c r="G1063"/>
      <c r="H1063"/>
      <c r="I1063"/>
    </row>
    <row r="1064" spans="1:9" x14ac:dyDescent="0.25">
      <c r="A1064"/>
      <c r="B1064"/>
      <c r="C1064"/>
      <c r="D1064"/>
      <c r="E1064"/>
      <c r="F1064"/>
      <c r="G1064"/>
      <c r="H1064"/>
      <c r="I1064"/>
    </row>
    <row r="1065" spans="1:9" x14ac:dyDescent="0.25">
      <c r="A1065"/>
      <c r="B1065"/>
      <c r="C1065"/>
      <c r="D1065"/>
      <c r="E1065"/>
      <c r="F1065"/>
      <c r="G1065"/>
      <c r="H1065"/>
      <c r="I1065"/>
    </row>
    <row r="1066" spans="1:9" x14ac:dyDescent="0.25">
      <c r="A1066"/>
      <c r="B1066"/>
      <c r="C1066"/>
      <c r="D1066"/>
      <c r="E1066"/>
      <c r="F1066"/>
      <c r="G1066"/>
      <c r="H1066"/>
      <c r="I1066"/>
    </row>
    <row r="1067" spans="1:9" x14ac:dyDescent="0.25">
      <c r="A1067"/>
      <c r="B1067"/>
      <c r="C1067"/>
      <c r="D1067"/>
      <c r="E1067"/>
      <c r="F1067"/>
      <c r="G1067"/>
      <c r="H1067"/>
      <c r="I1067"/>
    </row>
    <row r="1068" spans="1:9" x14ac:dyDescent="0.25">
      <c r="A1068"/>
      <c r="B1068"/>
      <c r="C1068"/>
      <c r="D1068"/>
      <c r="E1068"/>
      <c r="F1068"/>
      <c r="G1068"/>
      <c r="H1068"/>
      <c r="I1068"/>
    </row>
    <row r="1069" spans="1:9" x14ac:dyDescent="0.25">
      <c r="A1069"/>
      <c r="B1069"/>
      <c r="C1069"/>
      <c r="D1069"/>
      <c r="E1069"/>
      <c r="F1069"/>
      <c r="G1069"/>
      <c r="H1069"/>
      <c r="I1069"/>
    </row>
    <row r="1070" spans="1:9" x14ac:dyDescent="0.25">
      <c r="A1070"/>
      <c r="B1070"/>
      <c r="C1070"/>
      <c r="D1070"/>
      <c r="E1070"/>
      <c r="F1070"/>
      <c r="G1070"/>
      <c r="H1070"/>
      <c r="I1070"/>
    </row>
    <row r="1071" spans="1:9" x14ac:dyDescent="0.25">
      <c r="A1071"/>
      <c r="B1071"/>
      <c r="C1071"/>
      <c r="D1071"/>
      <c r="E1071"/>
      <c r="F1071"/>
      <c r="G1071"/>
      <c r="H1071"/>
      <c r="I1071"/>
    </row>
    <row r="1072" spans="1:9" x14ac:dyDescent="0.25">
      <c r="A1072"/>
      <c r="B1072"/>
      <c r="C1072"/>
      <c r="D1072"/>
      <c r="E1072"/>
      <c r="F1072"/>
      <c r="G1072"/>
      <c r="H1072"/>
      <c r="I1072"/>
    </row>
    <row r="1073" spans="1:9" x14ac:dyDescent="0.25">
      <c r="A1073"/>
      <c r="B1073"/>
      <c r="C1073"/>
      <c r="D1073"/>
      <c r="E1073"/>
      <c r="F1073"/>
      <c r="G1073"/>
      <c r="H1073"/>
      <c r="I1073"/>
    </row>
    <row r="1074" spans="1:9" x14ac:dyDescent="0.25">
      <c r="A1074"/>
      <c r="B1074"/>
      <c r="C1074"/>
      <c r="D1074"/>
      <c r="E1074"/>
      <c r="F1074"/>
      <c r="G1074"/>
      <c r="H1074"/>
      <c r="I1074"/>
    </row>
    <row r="1075" spans="1:9" x14ac:dyDescent="0.25">
      <c r="A1075"/>
      <c r="B1075"/>
      <c r="C1075"/>
      <c r="D1075"/>
      <c r="E1075"/>
      <c r="F1075"/>
      <c r="G1075"/>
      <c r="H1075"/>
      <c r="I1075"/>
    </row>
    <row r="1076" spans="1:9" x14ac:dyDescent="0.25">
      <c r="A1076"/>
      <c r="B1076"/>
      <c r="C1076"/>
      <c r="D1076"/>
      <c r="E1076"/>
      <c r="F1076"/>
      <c r="G1076"/>
      <c r="H1076"/>
      <c r="I1076"/>
    </row>
    <row r="1077" spans="1:9" x14ac:dyDescent="0.25">
      <c r="A1077"/>
      <c r="B1077"/>
      <c r="C1077"/>
      <c r="D1077"/>
      <c r="E1077"/>
      <c r="F1077"/>
      <c r="G1077"/>
      <c r="H1077"/>
      <c r="I1077"/>
    </row>
    <row r="1078" spans="1:9" x14ac:dyDescent="0.25">
      <c r="A1078"/>
      <c r="B1078"/>
      <c r="C1078"/>
      <c r="D1078"/>
      <c r="E1078"/>
      <c r="F1078"/>
      <c r="G1078"/>
      <c r="H1078"/>
      <c r="I1078"/>
    </row>
    <row r="1079" spans="1:9" x14ac:dyDescent="0.25">
      <c r="A1079"/>
      <c r="B1079"/>
      <c r="C1079"/>
      <c r="D1079"/>
      <c r="E1079"/>
      <c r="F1079"/>
      <c r="G1079"/>
      <c r="H1079"/>
      <c r="I1079"/>
    </row>
    <row r="1080" spans="1:9" x14ac:dyDescent="0.25">
      <c r="A1080"/>
      <c r="B1080"/>
      <c r="C1080"/>
      <c r="D1080"/>
      <c r="E1080"/>
      <c r="F1080"/>
      <c r="G1080"/>
      <c r="H1080"/>
      <c r="I1080"/>
    </row>
    <row r="1081" spans="1:9" x14ac:dyDescent="0.25">
      <c r="A1081"/>
      <c r="B1081"/>
      <c r="C1081"/>
      <c r="D1081"/>
      <c r="E1081"/>
      <c r="F1081"/>
      <c r="G1081"/>
      <c r="H1081"/>
      <c r="I1081"/>
    </row>
    <row r="1082" spans="1:9" x14ac:dyDescent="0.25">
      <c r="A1082"/>
      <c r="B1082"/>
      <c r="C1082"/>
      <c r="D1082"/>
      <c r="E1082"/>
      <c r="F1082"/>
      <c r="G1082"/>
      <c r="H1082"/>
      <c r="I1082"/>
    </row>
    <row r="1083" spans="1:9" x14ac:dyDescent="0.25">
      <c r="A1083"/>
      <c r="B1083"/>
      <c r="C1083"/>
      <c r="D1083"/>
      <c r="E1083"/>
      <c r="F1083"/>
      <c r="G1083"/>
      <c r="H1083"/>
      <c r="I1083"/>
    </row>
    <row r="1084" spans="1:9" x14ac:dyDescent="0.25">
      <c r="A1084"/>
      <c r="B1084"/>
      <c r="C1084"/>
      <c r="D1084"/>
      <c r="E1084"/>
      <c r="F1084"/>
      <c r="G1084"/>
      <c r="H1084"/>
      <c r="I1084"/>
    </row>
    <row r="1085" spans="1:9" x14ac:dyDescent="0.25">
      <c r="A1085"/>
      <c r="B1085"/>
      <c r="C1085"/>
      <c r="D1085"/>
      <c r="E1085"/>
      <c r="F1085"/>
      <c r="G1085"/>
      <c r="H1085"/>
      <c r="I1085"/>
    </row>
    <row r="1086" spans="1:9" x14ac:dyDescent="0.25">
      <c r="A1086"/>
      <c r="B1086"/>
      <c r="C1086"/>
      <c r="D1086"/>
      <c r="E1086"/>
      <c r="F1086"/>
      <c r="G1086"/>
      <c r="H1086"/>
      <c r="I1086"/>
    </row>
    <row r="1087" spans="1:9" x14ac:dyDescent="0.25">
      <c r="A1087"/>
      <c r="B1087"/>
      <c r="C1087"/>
      <c r="D1087"/>
      <c r="E1087"/>
      <c r="F1087"/>
      <c r="G1087"/>
      <c r="H1087"/>
      <c r="I1087"/>
    </row>
    <row r="1088" spans="1:9" x14ac:dyDescent="0.25">
      <c r="A1088"/>
      <c r="B1088"/>
      <c r="C1088"/>
      <c r="D1088"/>
      <c r="E1088"/>
      <c r="F1088"/>
      <c r="G1088"/>
      <c r="H1088"/>
      <c r="I1088"/>
    </row>
    <row r="1089" spans="1:9" x14ac:dyDescent="0.25">
      <c r="A1089"/>
      <c r="B1089"/>
      <c r="C1089"/>
      <c r="D1089"/>
      <c r="E1089"/>
      <c r="F1089"/>
      <c r="G1089"/>
      <c r="H1089"/>
      <c r="I1089"/>
    </row>
    <row r="1090" spans="1:9" x14ac:dyDescent="0.25">
      <c r="A1090"/>
      <c r="B1090"/>
      <c r="C1090"/>
      <c r="D1090"/>
      <c r="E1090"/>
      <c r="F1090"/>
      <c r="G1090"/>
      <c r="H1090"/>
      <c r="I1090"/>
    </row>
    <row r="1091" spans="1:9" x14ac:dyDescent="0.25">
      <c r="A1091"/>
      <c r="B1091"/>
      <c r="C1091"/>
      <c r="D1091"/>
      <c r="E1091"/>
      <c r="F1091"/>
      <c r="G1091"/>
      <c r="H1091"/>
      <c r="I1091"/>
    </row>
    <row r="1092" spans="1:9" x14ac:dyDescent="0.25">
      <c r="A1092"/>
      <c r="B1092"/>
      <c r="C1092"/>
      <c r="D1092"/>
      <c r="E1092"/>
      <c r="F1092"/>
      <c r="G1092"/>
      <c r="H1092"/>
      <c r="I1092"/>
    </row>
    <row r="1093" spans="1:9" x14ac:dyDescent="0.25">
      <c r="A1093"/>
      <c r="B1093"/>
      <c r="C1093"/>
      <c r="D1093"/>
      <c r="E1093"/>
      <c r="F1093"/>
      <c r="G1093"/>
      <c r="H1093"/>
      <c r="I1093"/>
    </row>
    <row r="1094" spans="1:9" x14ac:dyDescent="0.25">
      <c r="A1094"/>
      <c r="B1094"/>
      <c r="C1094"/>
      <c r="D1094"/>
      <c r="E1094"/>
      <c r="F1094"/>
      <c r="G1094"/>
      <c r="H1094"/>
      <c r="I1094"/>
    </row>
    <row r="1095" spans="1:9" x14ac:dyDescent="0.25">
      <c r="A1095"/>
      <c r="B1095"/>
      <c r="C1095"/>
      <c r="D1095"/>
      <c r="E1095"/>
      <c r="F1095"/>
      <c r="G1095"/>
      <c r="H1095"/>
      <c r="I1095"/>
    </row>
    <row r="1096" spans="1:9" x14ac:dyDescent="0.25">
      <c r="A1096"/>
      <c r="B1096"/>
      <c r="C1096"/>
      <c r="D1096"/>
      <c r="E1096"/>
      <c r="F1096"/>
      <c r="G1096"/>
      <c r="H1096"/>
      <c r="I1096"/>
    </row>
    <row r="1097" spans="1:9" x14ac:dyDescent="0.25">
      <c r="A1097"/>
      <c r="B1097"/>
      <c r="C1097"/>
      <c r="D1097"/>
      <c r="E1097"/>
      <c r="F1097"/>
      <c r="G1097"/>
      <c r="H1097"/>
      <c r="I1097"/>
    </row>
    <row r="1098" spans="1:9" x14ac:dyDescent="0.25">
      <c r="A1098"/>
      <c r="B1098"/>
      <c r="C1098"/>
      <c r="D1098"/>
      <c r="E1098"/>
      <c r="F1098"/>
      <c r="G1098"/>
      <c r="H1098"/>
      <c r="I1098"/>
    </row>
    <row r="1099" spans="1:9" x14ac:dyDescent="0.25">
      <c r="A1099"/>
      <c r="B1099"/>
      <c r="C1099"/>
      <c r="D1099"/>
      <c r="E1099"/>
      <c r="F1099"/>
      <c r="G1099"/>
      <c r="H1099"/>
      <c r="I1099"/>
    </row>
    <row r="1100" spans="1:9" x14ac:dyDescent="0.25">
      <c r="A1100"/>
      <c r="B1100"/>
      <c r="C1100"/>
      <c r="D1100"/>
      <c r="E1100"/>
      <c r="F1100"/>
      <c r="G1100"/>
      <c r="H1100"/>
      <c r="I1100"/>
    </row>
    <row r="1101" spans="1:9" x14ac:dyDescent="0.25">
      <c r="A1101"/>
      <c r="B1101"/>
      <c r="C1101"/>
      <c r="D1101"/>
      <c r="E1101"/>
      <c r="F1101"/>
      <c r="G1101"/>
      <c r="H1101"/>
      <c r="I1101"/>
    </row>
    <row r="1102" spans="1:9" x14ac:dyDescent="0.25">
      <c r="A1102"/>
      <c r="B1102"/>
      <c r="C1102"/>
      <c r="D1102"/>
      <c r="E1102"/>
      <c r="F1102"/>
      <c r="G1102"/>
      <c r="H1102"/>
      <c r="I1102"/>
    </row>
    <row r="1103" spans="1:9" x14ac:dyDescent="0.25">
      <c r="A1103"/>
      <c r="B1103"/>
      <c r="C1103"/>
      <c r="D1103"/>
      <c r="E1103"/>
      <c r="F1103"/>
      <c r="G1103"/>
      <c r="H1103"/>
      <c r="I1103"/>
    </row>
    <row r="1104" spans="1:9" x14ac:dyDescent="0.25">
      <c r="A1104"/>
      <c r="B1104"/>
      <c r="C1104"/>
      <c r="D1104"/>
      <c r="E1104"/>
      <c r="F1104"/>
      <c r="G1104"/>
      <c r="H1104"/>
      <c r="I1104"/>
    </row>
    <row r="1105" spans="1:9" x14ac:dyDescent="0.25">
      <c r="A1105"/>
      <c r="B1105"/>
      <c r="C1105"/>
      <c r="D1105"/>
      <c r="E1105"/>
      <c r="F1105"/>
      <c r="G1105"/>
      <c r="H1105"/>
      <c r="I1105"/>
    </row>
    <row r="1106" spans="1:9" x14ac:dyDescent="0.25">
      <c r="A1106"/>
      <c r="B1106"/>
      <c r="C1106"/>
      <c r="D1106"/>
      <c r="E1106"/>
      <c r="F1106"/>
      <c r="G1106"/>
      <c r="H1106"/>
      <c r="I1106"/>
    </row>
    <row r="1107" spans="1:9" x14ac:dyDescent="0.25">
      <c r="A1107"/>
      <c r="B1107"/>
      <c r="C1107"/>
      <c r="D1107"/>
      <c r="E1107"/>
      <c r="F1107"/>
      <c r="G1107"/>
      <c r="H1107"/>
      <c r="I1107"/>
    </row>
    <row r="1108" spans="1:9" x14ac:dyDescent="0.25">
      <c r="A1108"/>
      <c r="B1108"/>
      <c r="C1108"/>
      <c r="D1108"/>
      <c r="E1108"/>
      <c r="F1108"/>
      <c r="G1108"/>
      <c r="H1108"/>
      <c r="I1108"/>
    </row>
    <row r="1109" spans="1:9" x14ac:dyDescent="0.25">
      <c r="A1109"/>
      <c r="B1109"/>
      <c r="C1109"/>
      <c r="D1109"/>
      <c r="E1109"/>
      <c r="F1109"/>
      <c r="G1109"/>
      <c r="H1109"/>
      <c r="I1109"/>
    </row>
    <row r="1110" spans="1:9" x14ac:dyDescent="0.25">
      <c r="A1110"/>
      <c r="B1110"/>
      <c r="C1110"/>
      <c r="D1110"/>
      <c r="E1110"/>
      <c r="F1110"/>
      <c r="G1110"/>
      <c r="H1110"/>
      <c r="I1110"/>
    </row>
    <row r="1111" spans="1:9" x14ac:dyDescent="0.25">
      <c r="A1111"/>
      <c r="B1111"/>
      <c r="C1111"/>
      <c r="D1111"/>
      <c r="E1111"/>
      <c r="F1111"/>
      <c r="G1111"/>
      <c r="H1111"/>
      <c r="I1111"/>
    </row>
    <row r="1112" spans="1:9" x14ac:dyDescent="0.25">
      <c r="A1112"/>
      <c r="B1112"/>
      <c r="C1112"/>
      <c r="D1112"/>
      <c r="E1112"/>
      <c r="F1112"/>
      <c r="G1112"/>
      <c r="H1112"/>
      <c r="I1112"/>
    </row>
    <row r="1113" spans="1:9" x14ac:dyDescent="0.25">
      <c r="A1113"/>
      <c r="B1113"/>
      <c r="C1113"/>
      <c r="D1113"/>
      <c r="E1113"/>
      <c r="F1113"/>
      <c r="G1113"/>
      <c r="H1113"/>
      <c r="I1113"/>
    </row>
    <row r="1114" spans="1:9" x14ac:dyDescent="0.25">
      <c r="A1114"/>
      <c r="B1114"/>
      <c r="C1114"/>
      <c r="D1114"/>
      <c r="E1114"/>
      <c r="F1114"/>
      <c r="G1114"/>
      <c r="H1114"/>
      <c r="I1114"/>
    </row>
    <row r="1115" spans="1:9" x14ac:dyDescent="0.25">
      <c r="A1115"/>
      <c r="B1115"/>
      <c r="C1115"/>
      <c r="D1115"/>
      <c r="E1115"/>
      <c r="F1115"/>
      <c r="G1115"/>
      <c r="H1115"/>
      <c r="I1115"/>
    </row>
    <row r="1116" spans="1:9" x14ac:dyDescent="0.25">
      <c r="A1116"/>
      <c r="B1116"/>
      <c r="C1116"/>
      <c r="D1116"/>
      <c r="E1116"/>
      <c r="F1116"/>
      <c r="G1116"/>
      <c r="H1116"/>
      <c r="I1116"/>
    </row>
    <row r="1117" spans="1:9" x14ac:dyDescent="0.25">
      <c r="A1117"/>
      <c r="B1117"/>
      <c r="C1117"/>
      <c r="D1117"/>
      <c r="E1117"/>
      <c r="F1117"/>
      <c r="G1117"/>
      <c r="H1117"/>
      <c r="I1117"/>
    </row>
    <row r="1118" spans="1:9" x14ac:dyDescent="0.25">
      <c r="A1118"/>
      <c r="B1118"/>
      <c r="C1118"/>
      <c r="D1118"/>
      <c r="E1118"/>
      <c r="F1118"/>
      <c r="G1118"/>
      <c r="H1118"/>
      <c r="I1118"/>
    </row>
    <row r="1119" spans="1:9" x14ac:dyDescent="0.25">
      <c r="A1119"/>
      <c r="B1119"/>
      <c r="C1119"/>
      <c r="D1119"/>
      <c r="E1119"/>
      <c r="F1119"/>
      <c r="G1119"/>
      <c r="H1119"/>
      <c r="I1119"/>
    </row>
    <row r="1120" spans="1:9" x14ac:dyDescent="0.25">
      <c r="A1120"/>
      <c r="B1120"/>
      <c r="C1120"/>
      <c r="D1120"/>
      <c r="E1120"/>
      <c r="F1120"/>
      <c r="G1120"/>
      <c r="H1120"/>
      <c r="I1120"/>
    </row>
    <row r="1121" spans="1:9" x14ac:dyDescent="0.25">
      <c r="A1121"/>
      <c r="B1121"/>
      <c r="C1121"/>
      <c r="D1121"/>
      <c r="E1121"/>
      <c r="F1121"/>
      <c r="G1121"/>
      <c r="H1121"/>
      <c r="I1121"/>
    </row>
    <row r="1122" spans="1:9" x14ac:dyDescent="0.25">
      <c r="A1122"/>
      <c r="B1122"/>
      <c r="C1122"/>
      <c r="D1122"/>
      <c r="E1122"/>
      <c r="F1122"/>
      <c r="G1122"/>
      <c r="H1122"/>
      <c r="I1122"/>
    </row>
    <row r="1123" spans="1:9" x14ac:dyDescent="0.25">
      <c r="A1123"/>
      <c r="B1123"/>
      <c r="C1123"/>
      <c r="D1123"/>
      <c r="E1123"/>
      <c r="F1123"/>
      <c r="G1123"/>
      <c r="H1123"/>
      <c r="I1123"/>
    </row>
    <row r="1124" spans="1:9" x14ac:dyDescent="0.25">
      <c r="A1124"/>
      <c r="B1124"/>
      <c r="C1124"/>
      <c r="D1124"/>
      <c r="E1124"/>
      <c r="F1124"/>
      <c r="G1124"/>
      <c r="H1124"/>
      <c r="I1124"/>
    </row>
    <row r="1125" spans="1:9" x14ac:dyDescent="0.25">
      <c r="A1125"/>
      <c r="B1125"/>
      <c r="C1125"/>
      <c r="D1125"/>
      <c r="E1125"/>
      <c r="F1125"/>
      <c r="G1125"/>
      <c r="H1125"/>
      <c r="I1125"/>
    </row>
    <row r="1126" spans="1:9" x14ac:dyDescent="0.25">
      <c r="A1126"/>
      <c r="B1126"/>
      <c r="C1126"/>
      <c r="D1126"/>
      <c r="E1126"/>
      <c r="F1126"/>
      <c r="G1126"/>
      <c r="H1126"/>
      <c r="I1126"/>
    </row>
    <row r="1127" spans="1:9" x14ac:dyDescent="0.25">
      <c r="A1127"/>
      <c r="B1127"/>
      <c r="C1127"/>
      <c r="D1127"/>
      <c r="E1127"/>
      <c r="F1127"/>
      <c r="G1127"/>
      <c r="H1127"/>
      <c r="I1127"/>
    </row>
    <row r="1128" spans="1:9" x14ac:dyDescent="0.25">
      <c r="A1128"/>
      <c r="B1128"/>
      <c r="C1128"/>
      <c r="D1128"/>
      <c r="E1128"/>
      <c r="F1128"/>
      <c r="G1128"/>
      <c r="H1128"/>
      <c r="I1128"/>
    </row>
    <row r="1129" spans="1:9" x14ac:dyDescent="0.25">
      <c r="A1129"/>
      <c r="B1129"/>
      <c r="C1129"/>
      <c r="D1129"/>
      <c r="E1129"/>
      <c r="F1129"/>
      <c r="G1129"/>
      <c r="H1129"/>
      <c r="I1129"/>
    </row>
    <row r="1130" spans="1:9" x14ac:dyDescent="0.25">
      <c r="A1130"/>
      <c r="B1130"/>
      <c r="C1130"/>
      <c r="D1130"/>
      <c r="E1130"/>
      <c r="F1130"/>
      <c r="G1130"/>
      <c r="H1130"/>
      <c r="I1130"/>
    </row>
    <row r="1131" spans="1:9" x14ac:dyDescent="0.25">
      <c r="A1131"/>
      <c r="B1131"/>
      <c r="C1131"/>
      <c r="D1131"/>
      <c r="E1131"/>
      <c r="F1131"/>
      <c r="G1131"/>
      <c r="H1131"/>
      <c r="I1131"/>
    </row>
    <row r="1132" spans="1:9" x14ac:dyDescent="0.25">
      <c r="A1132"/>
      <c r="B1132"/>
      <c r="C1132"/>
      <c r="D1132"/>
      <c r="E1132"/>
      <c r="F1132"/>
      <c r="G1132"/>
      <c r="H1132"/>
      <c r="I1132"/>
    </row>
    <row r="1133" spans="1:9" x14ac:dyDescent="0.25">
      <c r="A1133"/>
      <c r="B1133"/>
      <c r="C1133"/>
      <c r="D1133"/>
      <c r="E1133"/>
      <c r="F1133"/>
      <c r="G1133"/>
      <c r="H1133"/>
      <c r="I1133"/>
    </row>
    <row r="1134" spans="1:9" x14ac:dyDescent="0.25">
      <c r="A1134"/>
      <c r="B1134"/>
      <c r="C1134"/>
      <c r="D1134"/>
      <c r="E1134"/>
      <c r="F1134"/>
      <c r="G1134"/>
      <c r="H1134"/>
      <c r="I1134"/>
    </row>
    <row r="1135" spans="1:9" x14ac:dyDescent="0.25">
      <c r="A1135"/>
      <c r="B1135"/>
      <c r="C1135"/>
      <c r="D1135"/>
      <c r="E1135"/>
      <c r="F1135"/>
      <c r="G1135"/>
      <c r="H1135"/>
      <c r="I1135"/>
    </row>
    <row r="1136" spans="1:9" x14ac:dyDescent="0.25">
      <c r="A1136"/>
      <c r="B1136"/>
      <c r="C1136"/>
      <c r="D1136"/>
      <c r="E1136"/>
      <c r="F1136"/>
      <c r="G1136"/>
      <c r="H1136"/>
      <c r="I1136"/>
    </row>
    <row r="1137" spans="1:9" x14ac:dyDescent="0.25">
      <c r="A1137"/>
      <c r="B1137"/>
      <c r="C1137"/>
      <c r="D1137"/>
      <c r="E1137"/>
      <c r="F1137"/>
      <c r="G1137"/>
      <c r="H1137"/>
      <c r="I1137"/>
    </row>
    <row r="1138" spans="1:9" x14ac:dyDescent="0.25">
      <c r="A1138"/>
      <c r="B1138"/>
      <c r="C1138"/>
      <c r="D1138"/>
      <c r="E1138"/>
      <c r="F1138"/>
      <c r="G1138"/>
      <c r="H1138"/>
      <c r="I1138"/>
    </row>
    <row r="1139" spans="1:9" x14ac:dyDescent="0.25">
      <c r="A1139"/>
      <c r="B1139"/>
      <c r="C1139"/>
      <c r="D1139"/>
      <c r="E1139"/>
      <c r="F1139"/>
      <c r="G1139"/>
      <c r="H1139"/>
      <c r="I1139"/>
    </row>
    <row r="1140" spans="1:9" x14ac:dyDescent="0.25">
      <c r="A1140"/>
      <c r="B1140"/>
      <c r="C1140"/>
      <c r="D1140"/>
      <c r="E1140"/>
      <c r="F1140"/>
      <c r="G1140"/>
      <c r="H1140"/>
      <c r="I1140"/>
    </row>
    <row r="1141" spans="1:9" x14ac:dyDescent="0.25">
      <c r="A1141"/>
      <c r="B1141"/>
      <c r="C1141"/>
      <c r="D1141"/>
      <c r="E1141"/>
      <c r="F1141"/>
      <c r="G1141"/>
      <c r="H1141"/>
      <c r="I1141"/>
    </row>
    <row r="1142" spans="1:9" x14ac:dyDescent="0.25">
      <c r="A1142"/>
      <c r="B1142"/>
      <c r="C1142"/>
      <c r="D1142"/>
      <c r="E1142"/>
      <c r="F1142"/>
      <c r="G1142"/>
      <c r="H1142"/>
      <c r="I1142"/>
    </row>
    <row r="1143" spans="1:9" x14ac:dyDescent="0.25">
      <c r="A1143"/>
      <c r="B1143"/>
      <c r="C1143"/>
      <c r="D1143"/>
      <c r="E1143"/>
      <c r="F1143"/>
      <c r="G1143"/>
      <c r="H1143"/>
      <c r="I1143"/>
    </row>
    <row r="1144" spans="1:9" x14ac:dyDescent="0.25">
      <c r="A1144"/>
      <c r="B1144"/>
      <c r="C1144"/>
      <c r="D1144"/>
      <c r="E1144"/>
      <c r="F1144"/>
      <c r="G1144"/>
      <c r="H1144"/>
      <c r="I1144"/>
    </row>
    <row r="1145" spans="1:9" x14ac:dyDescent="0.25">
      <c r="A1145"/>
      <c r="B1145"/>
      <c r="C1145"/>
      <c r="D1145"/>
      <c r="E1145"/>
      <c r="F1145"/>
      <c r="G1145"/>
      <c r="H1145"/>
      <c r="I1145"/>
    </row>
    <row r="1146" spans="1:9" x14ac:dyDescent="0.25">
      <c r="A1146"/>
      <c r="B1146"/>
      <c r="C1146"/>
      <c r="D1146"/>
      <c r="E1146"/>
      <c r="F1146"/>
      <c r="G1146"/>
      <c r="H1146"/>
      <c r="I1146"/>
    </row>
    <row r="1147" spans="1:9" x14ac:dyDescent="0.25">
      <c r="A1147"/>
      <c r="B1147"/>
      <c r="C1147"/>
      <c r="D1147"/>
      <c r="E1147"/>
      <c r="F1147"/>
      <c r="G1147"/>
      <c r="H1147"/>
      <c r="I1147"/>
    </row>
    <row r="1148" spans="1:9" x14ac:dyDescent="0.25">
      <c r="A1148"/>
      <c r="B1148"/>
      <c r="C1148"/>
      <c r="D1148"/>
      <c r="E1148"/>
      <c r="F1148"/>
      <c r="G1148"/>
      <c r="H1148"/>
      <c r="I1148"/>
    </row>
    <row r="1149" spans="1:9" x14ac:dyDescent="0.25">
      <c r="A1149"/>
      <c r="B1149"/>
      <c r="C1149"/>
      <c r="D1149"/>
      <c r="E1149"/>
      <c r="F1149"/>
      <c r="G1149"/>
      <c r="H1149"/>
      <c r="I1149"/>
    </row>
    <row r="1150" spans="1:9" x14ac:dyDescent="0.25">
      <c r="A1150"/>
      <c r="B1150"/>
      <c r="C1150"/>
      <c r="D1150"/>
      <c r="E1150"/>
      <c r="F1150"/>
      <c r="G1150"/>
      <c r="H1150"/>
      <c r="I1150"/>
    </row>
    <row r="1151" spans="1:9" x14ac:dyDescent="0.25">
      <c r="A1151"/>
      <c r="B1151"/>
      <c r="C1151"/>
      <c r="D1151"/>
      <c r="E1151"/>
      <c r="F1151"/>
      <c r="G1151"/>
      <c r="H1151"/>
      <c r="I1151"/>
    </row>
    <row r="1152" spans="1:9" x14ac:dyDescent="0.25">
      <c r="A1152"/>
      <c r="B1152"/>
      <c r="C1152"/>
      <c r="D1152"/>
      <c r="E1152"/>
      <c r="F1152"/>
      <c r="G1152"/>
      <c r="H1152"/>
      <c r="I1152"/>
    </row>
    <row r="1153" spans="1:9" x14ac:dyDescent="0.25">
      <c r="A1153"/>
      <c r="B1153"/>
      <c r="C1153"/>
      <c r="D1153"/>
      <c r="E1153"/>
      <c r="F1153"/>
      <c r="G1153"/>
      <c r="H1153"/>
      <c r="I1153"/>
    </row>
    <row r="1154" spans="1:9" x14ac:dyDescent="0.25">
      <c r="A1154"/>
      <c r="B1154"/>
      <c r="C1154"/>
      <c r="D1154"/>
      <c r="E1154"/>
      <c r="F1154"/>
      <c r="G1154"/>
      <c r="H1154"/>
      <c r="I1154"/>
    </row>
    <row r="1155" spans="1:9" x14ac:dyDescent="0.25">
      <c r="A1155"/>
      <c r="B1155"/>
      <c r="C1155"/>
      <c r="D1155"/>
      <c r="E1155"/>
      <c r="F1155"/>
      <c r="G1155"/>
      <c r="H1155"/>
      <c r="I1155"/>
    </row>
    <row r="1156" spans="1:9" x14ac:dyDescent="0.25">
      <c r="A1156"/>
      <c r="B1156"/>
      <c r="C1156"/>
      <c r="D1156"/>
      <c r="E1156"/>
      <c r="F1156"/>
      <c r="G1156"/>
      <c r="H1156"/>
      <c r="I1156"/>
    </row>
    <row r="1157" spans="1:9" x14ac:dyDescent="0.25">
      <c r="A1157"/>
      <c r="B1157"/>
      <c r="C1157"/>
      <c r="D1157"/>
      <c r="E1157"/>
      <c r="F1157"/>
      <c r="G1157"/>
      <c r="H1157"/>
      <c r="I1157"/>
    </row>
    <row r="1158" spans="1:9" x14ac:dyDescent="0.25">
      <c r="A1158"/>
      <c r="B1158"/>
      <c r="C1158"/>
      <c r="D1158"/>
      <c r="E1158"/>
      <c r="F1158"/>
      <c r="G1158"/>
      <c r="H1158"/>
      <c r="I1158"/>
    </row>
    <row r="1159" spans="1:9" x14ac:dyDescent="0.25">
      <c r="A1159"/>
      <c r="B1159"/>
      <c r="C1159"/>
      <c r="D1159"/>
      <c r="E1159"/>
      <c r="F1159"/>
      <c r="G1159"/>
      <c r="H1159"/>
      <c r="I1159"/>
    </row>
    <row r="1160" spans="1:9" x14ac:dyDescent="0.25">
      <c r="A1160"/>
      <c r="B1160"/>
      <c r="C1160"/>
      <c r="D1160"/>
      <c r="E1160"/>
      <c r="F1160"/>
      <c r="G1160"/>
      <c r="H1160"/>
      <c r="I1160"/>
    </row>
    <row r="1161" spans="1:9" x14ac:dyDescent="0.25">
      <c r="A1161"/>
      <c r="B1161"/>
      <c r="C1161"/>
      <c r="D1161"/>
      <c r="E1161"/>
      <c r="F1161"/>
      <c r="G1161"/>
      <c r="H1161"/>
      <c r="I1161"/>
    </row>
    <row r="1162" spans="1:9" x14ac:dyDescent="0.25">
      <c r="A1162"/>
      <c r="B1162"/>
      <c r="C1162"/>
      <c r="D1162"/>
      <c r="E1162"/>
      <c r="F1162"/>
      <c r="G1162"/>
      <c r="H1162"/>
      <c r="I1162"/>
    </row>
    <row r="1163" spans="1:9" x14ac:dyDescent="0.25">
      <c r="A1163"/>
      <c r="B1163"/>
      <c r="C1163"/>
      <c r="D1163"/>
      <c r="E1163"/>
      <c r="F1163"/>
      <c r="G1163"/>
      <c r="H1163"/>
      <c r="I1163"/>
    </row>
    <row r="1164" spans="1:9" x14ac:dyDescent="0.25">
      <c r="A1164"/>
      <c r="B1164"/>
      <c r="C1164"/>
      <c r="D1164"/>
      <c r="E1164"/>
      <c r="F1164"/>
      <c r="G1164"/>
      <c r="H1164"/>
      <c r="I1164"/>
    </row>
    <row r="1165" spans="1:9" x14ac:dyDescent="0.25">
      <c r="A1165"/>
      <c r="B1165"/>
      <c r="C1165"/>
      <c r="D1165"/>
      <c r="E1165"/>
      <c r="F1165"/>
      <c r="G1165"/>
      <c r="H1165"/>
      <c r="I1165"/>
    </row>
    <row r="1166" spans="1:9" x14ac:dyDescent="0.25">
      <c r="A1166"/>
      <c r="B1166"/>
      <c r="C1166"/>
      <c r="D1166"/>
      <c r="E1166"/>
      <c r="F1166"/>
      <c r="G1166"/>
      <c r="H1166"/>
      <c r="I1166"/>
    </row>
    <row r="1167" spans="1:9" x14ac:dyDescent="0.25">
      <c r="A1167"/>
      <c r="B1167"/>
      <c r="C1167"/>
      <c r="D1167"/>
      <c r="E1167"/>
      <c r="F1167"/>
      <c r="G1167"/>
      <c r="H1167"/>
      <c r="I1167"/>
    </row>
    <row r="1168" spans="1:9" x14ac:dyDescent="0.25">
      <c r="A1168"/>
      <c r="B1168"/>
      <c r="C1168"/>
      <c r="D1168"/>
      <c r="E1168"/>
      <c r="F1168"/>
      <c r="G1168"/>
      <c r="H1168"/>
      <c r="I1168"/>
    </row>
    <row r="1169" spans="1:9" x14ac:dyDescent="0.25">
      <c r="A1169"/>
      <c r="B1169"/>
      <c r="C1169"/>
      <c r="D1169"/>
      <c r="E1169"/>
      <c r="F1169"/>
      <c r="G1169"/>
      <c r="H1169"/>
      <c r="I1169"/>
    </row>
    <row r="1170" spans="1:9" x14ac:dyDescent="0.25">
      <c r="A1170"/>
      <c r="B1170"/>
      <c r="C1170"/>
      <c r="D1170"/>
      <c r="E1170"/>
      <c r="F1170"/>
      <c r="G1170"/>
      <c r="H1170"/>
      <c r="I1170"/>
    </row>
    <row r="1171" spans="1:9" x14ac:dyDescent="0.25">
      <c r="A1171"/>
      <c r="B1171"/>
      <c r="C1171"/>
      <c r="D1171"/>
      <c r="E1171"/>
      <c r="F1171"/>
      <c r="G1171"/>
      <c r="H1171"/>
      <c r="I1171"/>
    </row>
    <row r="1172" spans="1:9" x14ac:dyDescent="0.25">
      <c r="A1172"/>
      <c r="B1172"/>
      <c r="C1172"/>
      <c r="D1172"/>
      <c r="E1172"/>
      <c r="F1172"/>
      <c r="G1172"/>
      <c r="H1172"/>
      <c r="I1172"/>
    </row>
    <row r="1173" spans="1:9" x14ac:dyDescent="0.25">
      <c r="A1173"/>
      <c r="B1173"/>
      <c r="C1173"/>
      <c r="D1173"/>
      <c r="E1173"/>
      <c r="F1173"/>
      <c r="G1173"/>
      <c r="H1173"/>
      <c r="I1173"/>
    </row>
    <row r="1174" spans="1:9" x14ac:dyDescent="0.25">
      <c r="A1174"/>
      <c r="B1174"/>
      <c r="C1174"/>
      <c r="D1174"/>
      <c r="E1174"/>
      <c r="F1174"/>
      <c r="G1174"/>
      <c r="H1174"/>
      <c r="I1174"/>
    </row>
    <row r="1175" spans="1:9" x14ac:dyDescent="0.25">
      <c r="A1175"/>
      <c r="B1175"/>
      <c r="C1175"/>
      <c r="D1175"/>
      <c r="E1175"/>
      <c r="F1175"/>
      <c r="G1175"/>
      <c r="H1175"/>
      <c r="I1175"/>
    </row>
    <row r="1176" spans="1:9" x14ac:dyDescent="0.25">
      <c r="A1176"/>
      <c r="B1176"/>
      <c r="C1176"/>
      <c r="D1176"/>
      <c r="E1176"/>
      <c r="F1176"/>
      <c r="G1176"/>
      <c r="H1176"/>
      <c r="I1176"/>
    </row>
    <row r="1177" spans="1:9" x14ac:dyDescent="0.25">
      <c r="A1177"/>
      <c r="B1177"/>
      <c r="C1177"/>
      <c r="D1177"/>
      <c r="E1177"/>
      <c r="F1177"/>
      <c r="G1177"/>
      <c r="H1177"/>
      <c r="I1177"/>
    </row>
    <row r="1178" spans="1:9" x14ac:dyDescent="0.25">
      <c r="A1178"/>
      <c r="B1178"/>
      <c r="C1178"/>
      <c r="D1178"/>
      <c r="E1178"/>
      <c r="F1178"/>
      <c r="G1178"/>
      <c r="H1178"/>
      <c r="I1178"/>
    </row>
    <row r="1179" spans="1:9" x14ac:dyDescent="0.25">
      <c r="A1179"/>
      <c r="B1179"/>
      <c r="C1179"/>
      <c r="D1179"/>
      <c r="E1179"/>
      <c r="F1179"/>
      <c r="G1179"/>
      <c r="H1179"/>
      <c r="I1179"/>
    </row>
    <row r="1180" spans="1:9" x14ac:dyDescent="0.25">
      <c r="A1180"/>
      <c r="B1180"/>
      <c r="C1180"/>
      <c r="D1180"/>
      <c r="E1180"/>
      <c r="F1180"/>
      <c r="G1180"/>
      <c r="H1180"/>
      <c r="I1180"/>
    </row>
    <row r="1181" spans="1:9" x14ac:dyDescent="0.25">
      <c r="A1181"/>
      <c r="B1181"/>
      <c r="C1181"/>
      <c r="D1181"/>
      <c r="E1181"/>
      <c r="F1181"/>
      <c r="G1181"/>
      <c r="H1181"/>
      <c r="I1181"/>
    </row>
    <row r="1182" spans="1:9" x14ac:dyDescent="0.25">
      <c r="A1182"/>
      <c r="B1182"/>
      <c r="C1182"/>
      <c r="D1182"/>
      <c r="E1182"/>
      <c r="F1182"/>
      <c r="G1182"/>
      <c r="H1182"/>
      <c r="I1182"/>
    </row>
    <row r="1183" spans="1:9" x14ac:dyDescent="0.25">
      <c r="A1183"/>
      <c r="B1183"/>
      <c r="C1183"/>
      <c r="D1183"/>
      <c r="E1183"/>
      <c r="F1183"/>
      <c r="G1183"/>
      <c r="H1183"/>
      <c r="I1183"/>
    </row>
    <row r="1184" spans="1:9" x14ac:dyDescent="0.25">
      <c r="A1184"/>
      <c r="B1184"/>
      <c r="C1184"/>
      <c r="D1184"/>
      <c r="E1184"/>
      <c r="F1184"/>
      <c r="G1184"/>
      <c r="H1184"/>
      <c r="I1184"/>
    </row>
    <row r="1185" spans="1:9" x14ac:dyDescent="0.25">
      <c r="A1185"/>
      <c r="B1185"/>
      <c r="C1185"/>
      <c r="D1185"/>
      <c r="E1185"/>
      <c r="F1185"/>
      <c r="G1185"/>
      <c r="H1185"/>
      <c r="I1185"/>
    </row>
    <row r="1186" spans="1:9" x14ac:dyDescent="0.25">
      <c r="A1186"/>
      <c r="B1186"/>
      <c r="C1186"/>
      <c r="D1186"/>
      <c r="E1186"/>
      <c r="F1186"/>
      <c r="G1186"/>
      <c r="H1186"/>
      <c r="I1186"/>
    </row>
    <row r="1187" spans="1:9" x14ac:dyDescent="0.25">
      <c r="A1187"/>
      <c r="B1187"/>
      <c r="C1187"/>
      <c r="D1187"/>
      <c r="E1187"/>
      <c r="F1187"/>
      <c r="G1187"/>
      <c r="H1187"/>
      <c r="I1187"/>
    </row>
    <row r="1188" spans="1:9" x14ac:dyDescent="0.25">
      <c r="A1188"/>
      <c r="B1188"/>
      <c r="C1188"/>
      <c r="D1188"/>
      <c r="E1188"/>
      <c r="F1188"/>
      <c r="G1188"/>
      <c r="H1188"/>
      <c r="I1188"/>
    </row>
    <row r="1189" spans="1:9" x14ac:dyDescent="0.25">
      <c r="A1189"/>
      <c r="B1189"/>
      <c r="C1189"/>
      <c r="D1189"/>
      <c r="E1189"/>
      <c r="F1189"/>
      <c r="G1189"/>
      <c r="H1189"/>
      <c r="I1189"/>
    </row>
    <row r="1190" spans="1:9" x14ac:dyDescent="0.25">
      <c r="A1190"/>
      <c r="B1190"/>
      <c r="C1190"/>
      <c r="D1190"/>
      <c r="E1190"/>
      <c r="F1190"/>
      <c r="G1190"/>
      <c r="H1190"/>
      <c r="I1190"/>
    </row>
    <row r="1191" spans="1:9" x14ac:dyDescent="0.25">
      <c r="A1191"/>
      <c r="B1191"/>
      <c r="C1191"/>
      <c r="D1191"/>
      <c r="E1191"/>
      <c r="F1191"/>
      <c r="G1191"/>
      <c r="H1191"/>
      <c r="I1191"/>
    </row>
    <row r="1192" spans="1:9" x14ac:dyDescent="0.25">
      <c r="A1192"/>
      <c r="B1192"/>
      <c r="C1192"/>
      <c r="D1192"/>
      <c r="E1192"/>
      <c r="F1192"/>
      <c r="G1192"/>
      <c r="H1192"/>
      <c r="I1192"/>
    </row>
    <row r="1193" spans="1:9" x14ac:dyDescent="0.25">
      <c r="A1193"/>
      <c r="B1193"/>
      <c r="C1193"/>
      <c r="D1193"/>
      <c r="E1193"/>
      <c r="F1193"/>
      <c r="G1193"/>
      <c r="H1193"/>
      <c r="I1193"/>
    </row>
    <row r="1194" spans="1:9" x14ac:dyDescent="0.25">
      <c r="A1194"/>
      <c r="B1194"/>
      <c r="C1194"/>
      <c r="D1194"/>
      <c r="E1194"/>
      <c r="F1194"/>
      <c r="G1194"/>
      <c r="H1194"/>
      <c r="I1194"/>
    </row>
    <row r="1195" spans="1:9" x14ac:dyDescent="0.25">
      <c r="A1195"/>
      <c r="B1195"/>
      <c r="C1195"/>
      <c r="D1195"/>
      <c r="E1195"/>
      <c r="F1195"/>
      <c r="G1195"/>
      <c r="H1195"/>
      <c r="I1195"/>
    </row>
    <row r="1196" spans="1:9" x14ac:dyDescent="0.25">
      <c r="A1196"/>
      <c r="B1196"/>
      <c r="C1196"/>
      <c r="D1196"/>
      <c r="E1196"/>
      <c r="F1196"/>
      <c r="G1196"/>
      <c r="H1196"/>
      <c r="I1196"/>
    </row>
    <row r="1197" spans="1:9" x14ac:dyDescent="0.25">
      <c r="A1197"/>
      <c r="B1197"/>
      <c r="C1197"/>
      <c r="D1197"/>
      <c r="E1197"/>
      <c r="F1197"/>
      <c r="G1197"/>
      <c r="H1197"/>
      <c r="I1197"/>
    </row>
    <row r="1198" spans="1:9" x14ac:dyDescent="0.25">
      <c r="A1198"/>
      <c r="B1198"/>
      <c r="C1198"/>
      <c r="D1198"/>
      <c r="E1198"/>
      <c r="F1198"/>
      <c r="G1198"/>
      <c r="H1198"/>
      <c r="I1198"/>
    </row>
    <row r="1199" spans="1:9" x14ac:dyDescent="0.25">
      <c r="A1199"/>
      <c r="B1199"/>
      <c r="C1199"/>
      <c r="D1199"/>
      <c r="E1199"/>
      <c r="F1199"/>
      <c r="G1199"/>
      <c r="H1199"/>
      <c r="I1199"/>
    </row>
    <row r="1200" spans="1:9" x14ac:dyDescent="0.25">
      <c r="A1200"/>
      <c r="B1200"/>
      <c r="C1200"/>
      <c r="D1200"/>
      <c r="E1200"/>
      <c r="F1200"/>
      <c r="G1200"/>
      <c r="H1200"/>
      <c r="I1200"/>
    </row>
    <row r="1201" spans="1:9" x14ac:dyDescent="0.25">
      <c r="A1201"/>
      <c r="B1201"/>
      <c r="C1201"/>
      <c r="D1201"/>
      <c r="E1201"/>
      <c r="F1201"/>
      <c r="G1201"/>
      <c r="H1201"/>
      <c r="I1201"/>
    </row>
    <row r="1202" spans="1:9" x14ac:dyDescent="0.25">
      <c r="A1202"/>
      <c r="B1202"/>
      <c r="C1202"/>
      <c r="D1202"/>
      <c r="E1202"/>
      <c r="F1202"/>
      <c r="G1202"/>
      <c r="H1202"/>
      <c r="I1202"/>
    </row>
    <row r="1203" spans="1:9" x14ac:dyDescent="0.25">
      <c r="A1203"/>
      <c r="B1203"/>
      <c r="C1203"/>
      <c r="D1203"/>
      <c r="E1203"/>
      <c r="F1203"/>
      <c r="G1203"/>
      <c r="H1203"/>
      <c r="I1203"/>
    </row>
    <row r="1204" spans="1:9" x14ac:dyDescent="0.25">
      <c r="A1204"/>
      <c r="B1204"/>
      <c r="C1204"/>
      <c r="D1204"/>
      <c r="E1204"/>
      <c r="F1204"/>
      <c r="G1204"/>
      <c r="H1204"/>
      <c r="I1204"/>
    </row>
    <row r="1205" spans="1:9" x14ac:dyDescent="0.25">
      <c r="A1205"/>
      <c r="B1205"/>
      <c r="C1205"/>
      <c r="D1205"/>
      <c r="E1205"/>
      <c r="F1205"/>
      <c r="G1205"/>
      <c r="H1205"/>
      <c r="I1205"/>
    </row>
    <row r="1206" spans="1:9" x14ac:dyDescent="0.25">
      <c r="A1206"/>
      <c r="B1206"/>
      <c r="C1206"/>
      <c r="D1206"/>
      <c r="E1206"/>
      <c r="F1206"/>
      <c r="G1206"/>
      <c r="H1206"/>
      <c r="I1206"/>
    </row>
    <row r="1207" spans="1:9" x14ac:dyDescent="0.25">
      <c r="A1207"/>
      <c r="B1207"/>
      <c r="C1207"/>
      <c r="D1207"/>
      <c r="E1207"/>
      <c r="F1207"/>
      <c r="G1207"/>
      <c r="H1207"/>
      <c r="I1207"/>
    </row>
    <row r="1208" spans="1:9" x14ac:dyDescent="0.25">
      <c r="A1208"/>
      <c r="B1208"/>
      <c r="C1208"/>
      <c r="D1208"/>
      <c r="E1208"/>
      <c r="F1208"/>
      <c r="G1208"/>
      <c r="H1208"/>
      <c r="I1208"/>
    </row>
    <row r="1209" spans="1:9" x14ac:dyDescent="0.25">
      <c r="A1209"/>
      <c r="B1209"/>
      <c r="C1209"/>
      <c r="D1209"/>
      <c r="E1209"/>
      <c r="F1209"/>
      <c r="G1209"/>
      <c r="H1209"/>
      <c r="I1209"/>
    </row>
    <row r="1210" spans="1:9" x14ac:dyDescent="0.25">
      <c r="A1210"/>
      <c r="B1210"/>
      <c r="C1210"/>
      <c r="D1210"/>
      <c r="E1210"/>
      <c r="F1210"/>
      <c r="G1210"/>
      <c r="H1210"/>
      <c r="I1210"/>
    </row>
    <row r="1211" spans="1:9" x14ac:dyDescent="0.25">
      <c r="A1211"/>
      <c r="B1211"/>
      <c r="C1211"/>
      <c r="D1211"/>
      <c r="E1211"/>
      <c r="F1211"/>
      <c r="G1211"/>
      <c r="H1211"/>
      <c r="I1211"/>
    </row>
    <row r="1212" spans="1:9" x14ac:dyDescent="0.25">
      <c r="A1212"/>
      <c r="B1212"/>
      <c r="C1212"/>
      <c r="D1212"/>
      <c r="E1212"/>
      <c r="F1212"/>
      <c r="G1212"/>
      <c r="H1212"/>
      <c r="I1212"/>
    </row>
    <row r="1213" spans="1:9" x14ac:dyDescent="0.25">
      <c r="A1213"/>
      <c r="B1213"/>
      <c r="C1213"/>
      <c r="D1213"/>
      <c r="E1213"/>
      <c r="F1213"/>
      <c r="G1213"/>
      <c r="H1213"/>
      <c r="I1213"/>
    </row>
    <row r="1214" spans="1:9" x14ac:dyDescent="0.25">
      <c r="A1214"/>
      <c r="B1214"/>
      <c r="C1214"/>
      <c r="D1214"/>
      <c r="E1214"/>
      <c r="F1214"/>
      <c r="G1214"/>
      <c r="H1214"/>
      <c r="I1214"/>
    </row>
    <row r="1215" spans="1:9" x14ac:dyDescent="0.25">
      <c r="A1215"/>
      <c r="B1215"/>
      <c r="C1215"/>
      <c r="D1215"/>
      <c r="E1215"/>
      <c r="F1215"/>
      <c r="G1215"/>
      <c r="H1215"/>
      <c r="I1215"/>
    </row>
    <row r="1216" spans="1:9" x14ac:dyDescent="0.25">
      <c r="A1216"/>
      <c r="B1216"/>
      <c r="C1216"/>
      <c r="D1216"/>
      <c r="E1216"/>
      <c r="F1216"/>
      <c r="G1216"/>
      <c r="H1216"/>
      <c r="I1216"/>
    </row>
    <row r="1217" spans="1:9" x14ac:dyDescent="0.25">
      <c r="A1217"/>
      <c r="B1217"/>
      <c r="C1217"/>
      <c r="D1217"/>
      <c r="E1217"/>
      <c r="F1217"/>
      <c r="G1217"/>
      <c r="H1217"/>
      <c r="I1217"/>
    </row>
    <row r="1218" spans="1:9" x14ac:dyDescent="0.25">
      <c r="A1218"/>
      <c r="B1218"/>
      <c r="C1218"/>
      <c r="D1218"/>
      <c r="E1218"/>
      <c r="F1218"/>
      <c r="G1218"/>
      <c r="H1218"/>
      <c r="I1218"/>
    </row>
    <row r="1219" spans="1:9" x14ac:dyDescent="0.25">
      <c r="A1219"/>
      <c r="B1219"/>
      <c r="C1219"/>
      <c r="D1219"/>
      <c r="E1219"/>
      <c r="F1219"/>
      <c r="G1219"/>
      <c r="H1219"/>
      <c r="I1219"/>
    </row>
    <row r="1220" spans="1:9" x14ac:dyDescent="0.25">
      <c r="A1220"/>
      <c r="B1220"/>
      <c r="C1220"/>
      <c r="D1220"/>
      <c r="E1220"/>
      <c r="F1220"/>
      <c r="G1220"/>
      <c r="H1220"/>
      <c r="I1220"/>
    </row>
    <row r="1221" spans="1:9" x14ac:dyDescent="0.25">
      <c r="A1221"/>
      <c r="B1221"/>
      <c r="C1221"/>
      <c r="D1221"/>
      <c r="E1221"/>
      <c r="F1221"/>
      <c r="G1221"/>
      <c r="H1221"/>
      <c r="I1221"/>
    </row>
    <row r="1222" spans="1:9" x14ac:dyDescent="0.25">
      <c r="A1222"/>
      <c r="B1222"/>
      <c r="C1222"/>
      <c r="D1222"/>
      <c r="E1222"/>
      <c r="F1222"/>
      <c r="G1222"/>
      <c r="H1222"/>
      <c r="I1222"/>
    </row>
    <row r="1223" spans="1:9" x14ac:dyDescent="0.25">
      <c r="A1223"/>
      <c r="B1223"/>
      <c r="C1223"/>
      <c r="D1223"/>
      <c r="E1223"/>
      <c r="F1223"/>
      <c r="G1223"/>
      <c r="H1223"/>
      <c r="I1223"/>
    </row>
    <row r="1224" spans="1:9" x14ac:dyDescent="0.25">
      <c r="A1224"/>
      <c r="B1224"/>
      <c r="C1224"/>
      <c r="D1224"/>
      <c r="E1224"/>
      <c r="F1224"/>
      <c r="G1224"/>
      <c r="H1224"/>
      <c r="I1224"/>
    </row>
    <row r="1225" spans="1:9" x14ac:dyDescent="0.25">
      <c r="A1225"/>
      <c r="B1225"/>
      <c r="C1225"/>
      <c r="D1225"/>
      <c r="E1225"/>
      <c r="F1225"/>
      <c r="G1225"/>
      <c r="H1225"/>
      <c r="I1225"/>
    </row>
    <row r="1226" spans="1:9" x14ac:dyDescent="0.25">
      <c r="A1226"/>
      <c r="B1226"/>
      <c r="C1226"/>
      <c r="D1226"/>
      <c r="E1226"/>
      <c r="F1226"/>
      <c r="G1226"/>
      <c r="H1226"/>
      <c r="I1226"/>
    </row>
    <row r="1227" spans="1:9" x14ac:dyDescent="0.25">
      <c r="A1227"/>
      <c r="B1227"/>
      <c r="C1227"/>
      <c r="D1227"/>
      <c r="E1227"/>
      <c r="F1227"/>
      <c r="G1227"/>
      <c r="H1227"/>
      <c r="I1227"/>
    </row>
    <row r="1228" spans="1:9" x14ac:dyDescent="0.25">
      <c r="A1228"/>
      <c r="B1228"/>
      <c r="C1228"/>
      <c r="D1228"/>
      <c r="E1228"/>
      <c r="F1228"/>
      <c r="G1228"/>
      <c r="H1228"/>
      <c r="I1228"/>
    </row>
    <row r="1229" spans="1:9" x14ac:dyDescent="0.25">
      <c r="A1229"/>
      <c r="B1229"/>
      <c r="C1229"/>
      <c r="D1229"/>
      <c r="E1229"/>
      <c r="F1229"/>
      <c r="G1229"/>
      <c r="H1229"/>
      <c r="I1229"/>
    </row>
    <row r="1230" spans="1:9" x14ac:dyDescent="0.25">
      <c r="A1230"/>
      <c r="B1230"/>
      <c r="C1230"/>
      <c r="D1230"/>
      <c r="E1230"/>
      <c r="F1230"/>
      <c r="G1230"/>
      <c r="H1230"/>
      <c r="I1230"/>
    </row>
    <row r="1231" spans="1:9" x14ac:dyDescent="0.25">
      <c r="A1231"/>
      <c r="B1231"/>
      <c r="C1231"/>
      <c r="D1231"/>
      <c r="E1231"/>
      <c r="F1231"/>
      <c r="G1231"/>
      <c r="H1231"/>
      <c r="I1231"/>
    </row>
    <row r="1232" spans="1:9" x14ac:dyDescent="0.25">
      <c r="A1232"/>
      <c r="B1232"/>
      <c r="C1232"/>
      <c r="D1232"/>
      <c r="E1232"/>
      <c r="F1232"/>
      <c r="G1232"/>
      <c r="H1232"/>
      <c r="I1232"/>
    </row>
    <row r="1233" spans="1:9" x14ac:dyDescent="0.25">
      <c r="A1233"/>
      <c r="B1233"/>
      <c r="C1233"/>
      <c r="D1233"/>
      <c r="E1233"/>
      <c r="F1233"/>
      <c r="G1233"/>
      <c r="H1233"/>
      <c r="I1233"/>
    </row>
    <row r="1234" spans="1:9" x14ac:dyDescent="0.25">
      <c r="A1234"/>
      <c r="B1234"/>
      <c r="C1234"/>
      <c r="D1234"/>
      <c r="E1234"/>
      <c r="F1234"/>
      <c r="G1234"/>
      <c r="H1234"/>
      <c r="I1234"/>
    </row>
    <row r="1235" spans="1:9" x14ac:dyDescent="0.25">
      <c r="A1235"/>
      <c r="B1235"/>
      <c r="C1235"/>
      <c r="D1235"/>
      <c r="E1235"/>
      <c r="F1235"/>
      <c r="G1235"/>
      <c r="H1235"/>
      <c r="I1235"/>
    </row>
    <row r="1236" spans="1:9" x14ac:dyDescent="0.25">
      <c r="A1236"/>
      <c r="B1236"/>
      <c r="C1236"/>
      <c r="D1236"/>
      <c r="E1236"/>
      <c r="F1236"/>
      <c r="G1236"/>
      <c r="H1236"/>
      <c r="I1236"/>
    </row>
    <row r="1237" spans="1:9" x14ac:dyDescent="0.25">
      <c r="A1237"/>
      <c r="B1237"/>
      <c r="C1237"/>
      <c r="D1237"/>
      <c r="E1237"/>
      <c r="F1237"/>
      <c r="G1237"/>
      <c r="H1237"/>
      <c r="I1237"/>
    </row>
    <row r="1238" spans="1:9" x14ac:dyDescent="0.25">
      <c r="A1238"/>
      <c r="B1238"/>
      <c r="C1238"/>
      <c r="D1238"/>
      <c r="E1238"/>
      <c r="F1238"/>
      <c r="G1238"/>
      <c r="H1238"/>
      <c r="I1238"/>
    </row>
    <row r="1239" spans="1:9" x14ac:dyDescent="0.25">
      <c r="A1239"/>
      <c r="B1239"/>
      <c r="C1239"/>
      <c r="D1239"/>
      <c r="E1239"/>
      <c r="F1239"/>
      <c r="G1239"/>
      <c r="H1239"/>
      <c r="I1239"/>
    </row>
    <row r="1240" spans="1:9" x14ac:dyDescent="0.25">
      <c r="A1240"/>
      <c r="B1240"/>
      <c r="C1240"/>
      <c r="D1240"/>
      <c r="E1240"/>
      <c r="F1240"/>
      <c r="G1240"/>
      <c r="H1240"/>
      <c r="I1240"/>
    </row>
    <row r="1241" spans="1:9" x14ac:dyDescent="0.25">
      <c r="A1241"/>
      <c r="B1241"/>
      <c r="C1241"/>
      <c r="D1241"/>
      <c r="E1241"/>
      <c r="F1241"/>
      <c r="G1241"/>
      <c r="H1241"/>
      <c r="I1241"/>
    </row>
    <row r="1242" spans="1:9" x14ac:dyDescent="0.25">
      <c r="A1242"/>
      <c r="B1242"/>
      <c r="C1242"/>
      <c r="D1242"/>
      <c r="E1242"/>
      <c r="F1242"/>
      <c r="G1242"/>
      <c r="H1242"/>
      <c r="I1242"/>
    </row>
    <row r="1243" spans="1:9" x14ac:dyDescent="0.25">
      <c r="A1243"/>
      <c r="B1243"/>
      <c r="C1243"/>
      <c r="D1243"/>
      <c r="E1243"/>
      <c r="F1243"/>
      <c r="G1243"/>
      <c r="H1243"/>
      <c r="I1243"/>
    </row>
    <row r="1244" spans="1:9" x14ac:dyDescent="0.25">
      <c r="A1244"/>
      <c r="B1244"/>
      <c r="C1244"/>
      <c r="D1244"/>
      <c r="E1244"/>
      <c r="F1244"/>
      <c r="G1244"/>
      <c r="H1244"/>
      <c r="I1244"/>
    </row>
    <row r="1245" spans="1:9" x14ac:dyDescent="0.25">
      <c r="A1245"/>
      <c r="B1245"/>
      <c r="C1245"/>
      <c r="D1245"/>
      <c r="E1245"/>
      <c r="F1245"/>
      <c r="G1245"/>
      <c r="H1245"/>
      <c r="I1245"/>
    </row>
    <row r="1246" spans="1:9" x14ac:dyDescent="0.25">
      <c r="A1246"/>
      <c r="B1246"/>
      <c r="C1246"/>
      <c r="D1246"/>
      <c r="E1246"/>
      <c r="F1246"/>
      <c r="G1246"/>
      <c r="H1246"/>
      <c r="I1246"/>
    </row>
    <row r="1247" spans="1:9" x14ac:dyDescent="0.25">
      <c r="A1247"/>
      <c r="B1247"/>
      <c r="C1247"/>
      <c r="D1247"/>
      <c r="E1247"/>
      <c r="F1247"/>
      <c r="G1247"/>
      <c r="H1247"/>
      <c r="I1247"/>
    </row>
    <row r="1248" spans="1:9" x14ac:dyDescent="0.25">
      <c r="A1248"/>
      <c r="B1248"/>
      <c r="C1248"/>
      <c r="D1248"/>
      <c r="E1248"/>
      <c r="F1248"/>
      <c r="G1248"/>
      <c r="H1248"/>
      <c r="I1248"/>
    </row>
    <row r="1249" spans="1:9" x14ac:dyDescent="0.25">
      <c r="A1249"/>
      <c r="B1249"/>
      <c r="C1249"/>
      <c r="D1249"/>
      <c r="E1249"/>
      <c r="F1249"/>
      <c r="G1249"/>
      <c r="H1249"/>
      <c r="I1249"/>
    </row>
    <row r="1250" spans="1:9" x14ac:dyDescent="0.25">
      <c r="A1250"/>
      <c r="B1250"/>
      <c r="C1250"/>
      <c r="D1250"/>
      <c r="E1250"/>
      <c r="F1250"/>
      <c r="G1250"/>
      <c r="H1250"/>
      <c r="I1250"/>
    </row>
    <row r="1251" spans="1:9" x14ac:dyDescent="0.25">
      <c r="A1251"/>
      <c r="B1251"/>
      <c r="C1251"/>
      <c r="D1251"/>
      <c r="E1251"/>
      <c r="F1251"/>
      <c r="G1251"/>
      <c r="H1251"/>
      <c r="I1251"/>
    </row>
    <row r="1252" spans="1:9" x14ac:dyDescent="0.25">
      <c r="A1252"/>
      <c r="B1252"/>
      <c r="C1252"/>
      <c r="D1252"/>
      <c r="E1252"/>
      <c r="F1252"/>
      <c r="G1252"/>
      <c r="H1252"/>
      <c r="I1252"/>
    </row>
    <row r="1253" spans="1:9" x14ac:dyDescent="0.25">
      <c r="A1253"/>
      <c r="B1253"/>
      <c r="C1253"/>
      <c r="D1253"/>
      <c r="E1253"/>
      <c r="F1253"/>
      <c r="G1253"/>
      <c r="H1253"/>
      <c r="I1253"/>
    </row>
    <row r="1254" spans="1:9" x14ac:dyDescent="0.25">
      <c r="A1254"/>
      <c r="B1254"/>
      <c r="C1254"/>
      <c r="D1254"/>
      <c r="E1254"/>
      <c r="F1254"/>
      <c r="G1254"/>
      <c r="H1254"/>
      <c r="I1254"/>
    </row>
    <row r="1255" spans="1:9" x14ac:dyDescent="0.25">
      <c r="A1255"/>
      <c r="B1255"/>
      <c r="C1255"/>
      <c r="D1255"/>
      <c r="E1255"/>
      <c r="F1255"/>
      <c r="G1255"/>
      <c r="H1255"/>
      <c r="I1255"/>
    </row>
    <row r="1256" spans="1:9" x14ac:dyDescent="0.25">
      <c r="A1256"/>
      <c r="B1256"/>
      <c r="C1256"/>
      <c r="D1256"/>
      <c r="E1256"/>
      <c r="F1256"/>
      <c r="G1256"/>
      <c r="H1256"/>
      <c r="I1256"/>
    </row>
    <row r="1257" spans="1:9" x14ac:dyDescent="0.25">
      <c r="A1257"/>
      <c r="B1257"/>
      <c r="C1257"/>
      <c r="D1257"/>
      <c r="E1257"/>
      <c r="F1257"/>
      <c r="G1257"/>
      <c r="H1257"/>
      <c r="I1257"/>
    </row>
    <row r="1258" spans="1:9" x14ac:dyDescent="0.25">
      <c r="A1258"/>
      <c r="B1258"/>
      <c r="C1258"/>
      <c r="D1258"/>
      <c r="E1258"/>
      <c r="F1258"/>
      <c r="G1258"/>
      <c r="H1258"/>
      <c r="I1258"/>
    </row>
    <row r="1259" spans="1:9" x14ac:dyDescent="0.25">
      <c r="A1259"/>
      <c r="B1259"/>
      <c r="C1259"/>
      <c r="D1259"/>
      <c r="E1259"/>
      <c r="F1259"/>
      <c r="G1259"/>
      <c r="H1259"/>
      <c r="I1259"/>
    </row>
    <row r="1260" spans="1:9" x14ac:dyDescent="0.25">
      <c r="A1260"/>
      <c r="B1260"/>
      <c r="C1260"/>
      <c r="D1260"/>
      <c r="E1260"/>
      <c r="F1260"/>
      <c r="G1260"/>
      <c r="H1260"/>
      <c r="I1260"/>
    </row>
    <row r="1261" spans="1:9" x14ac:dyDescent="0.25">
      <c r="A1261"/>
      <c r="B1261"/>
      <c r="C1261"/>
      <c r="D1261"/>
      <c r="E1261"/>
      <c r="F1261"/>
      <c r="G1261"/>
      <c r="H1261"/>
      <c r="I1261"/>
    </row>
    <row r="1262" spans="1:9" x14ac:dyDescent="0.25">
      <c r="A1262"/>
      <c r="B1262"/>
      <c r="C1262"/>
      <c r="D1262"/>
      <c r="E1262"/>
      <c r="F1262"/>
      <c r="G1262"/>
      <c r="H1262"/>
      <c r="I1262"/>
    </row>
    <row r="1263" spans="1:9" x14ac:dyDescent="0.25">
      <c r="A1263"/>
      <c r="B1263"/>
      <c r="C1263"/>
      <c r="D1263"/>
      <c r="E1263"/>
      <c r="F1263"/>
      <c r="G1263"/>
      <c r="H1263"/>
      <c r="I1263"/>
    </row>
    <row r="1264" spans="1:9" x14ac:dyDescent="0.25">
      <c r="A1264"/>
      <c r="B1264"/>
      <c r="C1264"/>
      <c r="D1264"/>
      <c r="E1264"/>
      <c r="F1264"/>
      <c r="G1264"/>
      <c r="H1264"/>
      <c r="I1264"/>
    </row>
    <row r="1265" spans="1:9" x14ac:dyDescent="0.25">
      <c r="A1265"/>
      <c r="B1265"/>
      <c r="C1265"/>
      <c r="D1265"/>
      <c r="E1265"/>
      <c r="F1265"/>
      <c r="G1265"/>
      <c r="H1265"/>
      <c r="I1265"/>
    </row>
    <row r="1266" spans="1:9" x14ac:dyDescent="0.25">
      <c r="A1266"/>
      <c r="B1266"/>
      <c r="C1266"/>
      <c r="D1266"/>
      <c r="E1266"/>
      <c r="F1266"/>
      <c r="G1266"/>
      <c r="H1266"/>
      <c r="I1266"/>
    </row>
    <row r="1267" spans="1:9" x14ac:dyDescent="0.25">
      <c r="A1267"/>
      <c r="B1267"/>
      <c r="C1267"/>
      <c r="D1267"/>
      <c r="E1267"/>
      <c r="F1267"/>
      <c r="G1267"/>
      <c r="H1267"/>
      <c r="I1267"/>
    </row>
    <row r="1268" spans="1:9" x14ac:dyDescent="0.25">
      <c r="A1268"/>
      <c r="B1268"/>
      <c r="C1268"/>
      <c r="D1268"/>
      <c r="E1268"/>
      <c r="F1268"/>
      <c r="G1268"/>
      <c r="H1268"/>
      <c r="I1268"/>
    </row>
    <row r="1269" spans="1:9" x14ac:dyDescent="0.25">
      <c r="A1269"/>
      <c r="B1269"/>
      <c r="C1269"/>
      <c r="D1269"/>
      <c r="E1269"/>
      <c r="F1269"/>
      <c r="G1269"/>
      <c r="H1269"/>
      <c r="I1269"/>
    </row>
    <row r="1270" spans="1:9" x14ac:dyDescent="0.25">
      <c r="A1270"/>
      <c r="B1270"/>
      <c r="C1270"/>
      <c r="D1270"/>
      <c r="E1270"/>
      <c r="F1270"/>
      <c r="G1270"/>
      <c r="H1270"/>
      <c r="I1270"/>
    </row>
    <row r="1271" spans="1:9" x14ac:dyDescent="0.25">
      <c r="A1271"/>
      <c r="B1271"/>
      <c r="C1271"/>
      <c r="D1271"/>
      <c r="E1271"/>
      <c r="F1271"/>
      <c r="G1271"/>
      <c r="H1271"/>
      <c r="I1271"/>
    </row>
    <row r="1272" spans="1:9" x14ac:dyDescent="0.25">
      <c r="A1272"/>
      <c r="B1272"/>
      <c r="C1272"/>
      <c r="D1272"/>
      <c r="E1272"/>
      <c r="F1272"/>
      <c r="G1272"/>
      <c r="H1272"/>
      <c r="I1272"/>
    </row>
    <row r="1273" spans="1:9" x14ac:dyDescent="0.25">
      <c r="A1273"/>
      <c r="B1273"/>
      <c r="C1273"/>
      <c r="D1273"/>
      <c r="E1273"/>
      <c r="F1273"/>
      <c r="G1273"/>
      <c r="H1273"/>
      <c r="I1273"/>
    </row>
    <row r="1274" spans="1:9" x14ac:dyDescent="0.25">
      <c r="A1274"/>
      <c r="B1274"/>
      <c r="C1274"/>
      <c r="D1274"/>
      <c r="E1274"/>
      <c r="F1274"/>
      <c r="G1274"/>
      <c r="H1274"/>
      <c r="I1274"/>
    </row>
    <row r="1275" spans="1:9" x14ac:dyDescent="0.25">
      <c r="A1275"/>
      <c r="B1275"/>
      <c r="C1275"/>
      <c r="D1275"/>
      <c r="E1275"/>
      <c r="F1275"/>
      <c r="G1275"/>
      <c r="H1275"/>
      <c r="I1275"/>
    </row>
    <row r="1276" spans="1:9" x14ac:dyDescent="0.25">
      <c r="A1276"/>
      <c r="B1276"/>
      <c r="C1276"/>
      <c r="D1276"/>
      <c r="E1276"/>
      <c r="F1276"/>
      <c r="G1276"/>
      <c r="H1276"/>
      <c r="I1276"/>
    </row>
    <row r="1277" spans="1:9" x14ac:dyDescent="0.25">
      <c r="A1277"/>
      <c r="B1277"/>
      <c r="C1277"/>
      <c r="D1277"/>
      <c r="E1277"/>
      <c r="F1277"/>
      <c r="G1277"/>
      <c r="H1277"/>
      <c r="I1277"/>
    </row>
    <row r="1278" spans="1:9" x14ac:dyDescent="0.25">
      <c r="A1278"/>
      <c r="B1278"/>
      <c r="C1278"/>
      <c r="D1278"/>
      <c r="E1278"/>
      <c r="F1278"/>
      <c r="G1278"/>
      <c r="H1278"/>
      <c r="I1278"/>
    </row>
    <row r="1279" spans="1:9" x14ac:dyDescent="0.25">
      <c r="A1279"/>
      <c r="B1279"/>
      <c r="C1279"/>
      <c r="D1279"/>
      <c r="E1279"/>
      <c r="F1279"/>
      <c r="G1279"/>
      <c r="H1279"/>
      <c r="I1279"/>
    </row>
    <row r="1280" spans="1:9" x14ac:dyDescent="0.25">
      <c r="A1280"/>
      <c r="B1280"/>
      <c r="C1280"/>
      <c r="D1280"/>
      <c r="E1280"/>
      <c r="F1280"/>
      <c r="G1280"/>
      <c r="H1280"/>
      <c r="I1280"/>
    </row>
    <row r="1281" spans="1:9" x14ac:dyDescent="0.25">
      <c r="A1281"/>
      <c r="B1281"/>
      <c r="C1281"/>
      <c r="D1281"/>
      <c r="E1281"/>
      <c r="F1281"/>
      <c r="G1281"/>
      <c r="H1281"/>
      <c r="I1281"/>
    </row>
    <row r="1282" spans="1:9" x14ac:dyDescent="0.25">
      <c r="A1282"/>
      <c r="B1282"/>
      <c r="C1282"/>
      <c r="D1282"/>
      <c r="E1282"/>
      <c r="F1282"/>
      <c r="G1282"/>
      <c r="H1282"/>
      <c r="I1282"/>
    </row>
    <row r="1283" spans="1:9" x14ac:dyDescent="0.25">
      <c r="A1283"/>
      <c r="B1283"/>
      <c r="C1283"/>
      <c r="D1283"/>
      <c r="E1283"/>
      <c r="F1283"/>
      <c r="G1283"/>
      <c r="H1283"/>
      <c r="I1283"/>
    </row>
    <row r="1284" spans="1:9" x14ac:dyDescent="0.25">
      <c r="A1284"/>
      <c r="B1284"/>
      <c r="C1284"/>
      <c r="D1284"/>
      <c r="E1284"/>
      <c r="F1284"/>
      <c r="G1284"/>
      <c r="H1284"/>
      <c r="I1284"/>
    </row>
    <row r="1285" spans="1:9" x14ac:dyDescent="0.25">
      <c r="A1285"/>
      <c r="B1285"/>
      <c r="C1285"/>
      <c r="D1285"/>
      <c r="E1285"/>
      <c r="F1285"/>
      <c r="G1285"/>
      <c r="H1285"/>
      <c r="I1285"/>
    </row>
    <row r="1286" spans="1:9" x14ac:dyDescent="0.25">
      <c r="A1286"/>
      <c r="B1286"/>
      <c r="C1286"/>
      <c r="D1286"/>
      <c r="E1286"/>
      <c r="F1286"/>
      <c r="G1286"/>
      <c r="H1286"/>
      <c r="I1286"/>
    </row>
    <row r="1287" spans="1:9" x14ac:dyDescent="0.25">
      <c r="A1287"/>
      <c r="B1287"/>
      <c r="C1287"/>
      <c r="D1287"/>
      <c r="E1287"/>
      <c r="F1287"/>
      <c r="G1287"/>
      <c r="H1287"/>
      <c r="I1287"/>
    </row>
    <row r="1288" spans="1:9" x14ac:dyDescent="0.25">
      <c r="A1288"/>
      <c r="B1288"/>
      <c r="C1288"/>
      <c r="D1288"/>
      <c r="E1288"/>
      <c r="F1288"/>
      <c r="G1288"/>
      <c r="H1288"/>
      <c r="I1288"/>
    </row>
    <row r="1289" spans="1:9" x14ac:dyDescent="0.25">
      <c r="A1289"/>
      <c r="B1289"/>
      <c r="C1289"/>
      <c r="D1289"/>
      <c r="E1289"/>
      <c r="F1289"/>
      <c r="G1289"/>
      <c r="H1289"/>
      <c r="I1289"/>
    </row>
    <row r="1290" spans="1:9" x14ac:dyDescent="0.25">
      <c r="A1290"/>
      <c r="B1290"/>
      <c r="C1290"/>
      <c r="D1290"/>
      <c r="E1290"/>
      <c r="F1290"/>
      <c r="G1290"/>
      <c r="H1290"/>
      <c r="I1290"/>
    </row>
    <row r="1291" spans="1:9" x14ac:dyDescent="0.25">
      <c r="A1291"/>
      <c r="B1291"/>
      <c r="C1291"/>
      <c r="D1291"/>
      <c r="E1291"/>
      <c r="F1291"/>
      <c r="G1291"/>
      <c r="H1291"/>
      <c r="I1291"/>
    </row>
    <row r="1292" spans="1:9" x14ac:dyDescent="0.25">
      <c r="A1292"/>
      <c r="B1292"/>
      <c r="C1292"/>
      <c r="D1292"/>
      <c r="E1292"/>
      <c r="F1292"/>
      <c r="G1292"/>
      <c r="H1292"/>
      <c r="I1292"/>
    </row>
    <row r="1293" spans="1:9" x14ac:dyDescent="0.25">
      <c r="A1293"/>
      <c r="B1293"/>
      <c r="C1293"/>
      <c r="D1293"/>
      <c r="E1293"/>
      <c r="F1293"/>
      <c r="G1293"/>
      <c r="H1293"/>
      <c r="I1293"/>
    </row>
    <row r="1294" spans="1:9" x14ac:dyDescent="0.25">
      <c r="A1294"/>
      <c r="B1294"/>
      <c r="C1294"/>
      <c r="D1294"/>
      <c r="E1294"/>
      <c r="F1294"/>
      <c r="G1294"/>
      <c r="H1294"/>
      <c r="I1294"/>
    </row>
    <row r="1295" spans="1:9" x14ac:dyDescent="0.25">
      <c r="A1295"/>
      <c r="B1295"/>
      <c r="C1295"/>
      <c r="D1295"/>
      <c r="E1295"/>
      <c r="F1295"/>
      <c r="G1295"/>
      <c r="H1295"/>
      <c r="I1295"/>
    </row>
    <row r="1296" spans="1:9" x14ac:dyDescent="0.25">
      <c r="A1296"/>
      <c r="B1296"/>
      <c r="C1296"/>
      <c r="D1296"/>
      <c r="E1296"/>
      <c r="F1296"/>
      <c r="G1296"/>
      <c r="H1296"/>
      <c r="I1296"/>
    </row>
    <row r="1297" spans="1:9" x14ac:dyDescent="0.25">
      <c r="A1297"/>
      <c r="B1297"/>
      <c r="C1297"/>
      <c r="D1297"/>
      <c r="E1297"/>
      <c r="F1297"/>
      <c r="G1297"/>
      <c r="H1297"/>
      <c r="I1297"/>
    </row>
    <row r="1298" spans="1:9" x14ac:dyDescent="0.25">
      <c r="A1298"/>
      <c r="B1298"/>
      <c r="C1298"/>
      <c r="D1298"/>
      <c r="E1298"/>
      <c r="F1298"/>
      <c r="G1298"/>
      <c r="H1298"/>
      <c r="I1298"/>
    </row>
    <row r="1299" spans="1:9" x14ac:dyDescent="0.25">
      <c r="A1299"/>
      <c r="B1299"/>
      <c r="C1299"/>
      <c r="D1299"/>
      <c r="E1299"/>
      <c r="F1299"/>
      <c r="G1299"/>
      <c r="H1299"/>
      <c r="I1299"/>
    </row>
    <row r="1300" spans="1:9" x14ac:dyDescent="0.25">
      <c r="A1300"/>
      <c r="B1300"/>
      <c r="C1300"/>
      <c r="D1300"/>
      <c r="E1300"/>
      <c r="F1300"/>
      <c r="G1300"/>
      <c r="H1300"/>
      <c r="I1300"/>
    </row>
    <row r="1301" spans="1:9" x14ac:dyDescent="0.25">
      <c r="A1301"/>
      <c r="B1301"/>
      <c r="C1301"/>
      <c r="D1301"/>
      <c r="E1301"/>
      <c r="F1301"/>
      <c r="G1301"/>
      <c r="H1301"/>
      <c r="I1301"/>
    </row>
    <row r="1302" spans="1:9" x14ac:dyDescent="0.25">
      <c r="A1302"/>
      <c r="B1302"/>
      <c r="C1302"/>
      <c r="D1302"/>
      <c r="E1302"/>
      <c r="F1302"/>
      <c r="G1302"/>
      <c r="H1302"/>
      <c r="I1302"/>
    </row>
    <row r="1303" spans="1:9" x14ac:dyDescent="0.25">
      <c r="A1303"/>
      <c r="B1303"/>
      <c r="C1303"/>
      <c r="D1303"/>
      <c r="E1303"/>
      <c r="F1303"/>
      <c r="G1303"/>
      <c r="H1303"/>
      <c r="I1303"/>
    </row>
    <row r="1304" spans="1:9" x14ac:dyDescent="0.25">
      <c r="A1304"/>
      <c r="B1304"/>
      <c r="C1304"/>
      <c r="D1304"/>
      <c r="E1304"/>
      <c r="F1304"/>
      <c r="G1304"/>
      <c r="H1304"/>
      <c r="I1304"/>
    </row>
    <row r="1305" spans="1:9" x14ac:dyDescent="0.25">
      <c r="A1305"/>
      <c r="B1305"/>
      <c r="C1305"/>
      <c r="D1305"/>
      <c r="E1305"/>
      <c r="F1305"/>
      <c r="G1305"/>
      <c r="H1305"/>
      <c r="I1305"/>
    </row>
    <row r="1306" spans="1:9" x14ac:dyDescent="0.25">
      <c r="A1306"/>
      <c r="B1306"/>
      <c r="C1306"/>
      <c r="D1306"/>
      <c r="E1306"/>
      <c r="F1306"/>
      <c r="G1306"/>
      <c r="H1306"/>
      <c r="I1306"/>
    </row>
    <row r="1307" spans="1:9" x14ac:dyDescent="0.25">
      <c r="A1307"/>
      <c r="B1307"/>
      <c r="C1307"/>
      <c r="D1307"/>
      <c r="E1307"/>
      <c r="F1307"/>
      <c r="G1307"/>
      <c r="H1307"/>
      <c r="I1307"/>
    </row>
    <row r="1308" spans="1:9" x14ac:dyDescent="0.25">
      <c r="A1308"/>
      <c r="B1308"/>
      <c r="C1308"/>
      <c r="D1308"/>
      <c r="E1308"/>
      <c r="F1308"/>
      <c r="G1308"/>
      <c r="H1308"/>
      <c r="I1308"/>
    </row>
    <row r="1309" spans="1:9" x14ac:dyDescent="0.25">
      <c r="A1309"/>
      <c r="B1309"/>
      <c r="C1309"/>
      <c r="D1309"/>
      <c r="E1309"/>
      <c r="F1309"/>
      <c r="G1309"/>
      <c r="H1309"/>
      <c r="I1309"/>
    </row>
    <row r="1310" spans="1:9" x14ac:dyDescent="0.25">
      <c r="A1310"/>
      <c r="B1310"/>
      <c r="C1310"/>
      <c r="D1310"/>
      <c r="E1310"/>
      <c r="F1310"/>
      <c r="G1310"/>
      <c r="H1310"/>
      <c r="I1310"/>
    </row>
    <row r="1311" spans="1:9" x14ac:dyDescent="0.25">
      <c r="A1311"/>
      <c r="B1311"/>
      <c r="C1311"/>
      <c r="D1311"/>
      <c r="E1311"/>
      <c r="F1311"/>
      <c r="G1311"/>
      <c r="H1311"/>
      <c r="I1311"/>
    </row>
    <row r="1312" spans="1:9" x14ac:dyDescent="0.25">
      <c r="A1312"/>
      <c r="B1312"/>
      <c r="C1312"/>
      <c r="D1312"/>
      <c r="E1312"/>
      <c r="F1312"/>
      <c r="G1312"/>
      <c r="H1312"/>
      <c r="I1312"/>
    </row>
    <row r="1313" spans="1:9" x14ac:dyDescent="0.25">
      <c r="A1313"/>
      <c r="B1313"/>
      <c r="C1313"/>
      <c r="D1313"/>
      <c r="E1313"/>
      <c r="F1313"/>
      <c r="G1313"/>
      <c r="H1313"/>
      <c r="I1313"/>
    </row>
    <row r="1314" spans="1:9" x14ac:dyDescent="0.25">
      <c r="A1314"/>
      <c r="B1314"/>
      <c r="C1314"/>
      <c r="D1314"/>
      <c r="E1314"/>
      <c r="F1314"/>
      <c r="G1314"/>
      <c r="H1314"/>
      <c r="I1314"/>
    </row>
    <row r="1315" spans="1:9" x14ac:dyDescent="0.25">
      <c r="A1315"/>
      <c r="B1315"/>
      <c r="C1315"/>
      <c r="D1315"/>
      <c r="E1315"/>
      <c r="F1315"/>
      <c r="G1315"/>
      <c r="H1315"/>
      <c r="I1315"/>
    </row>
    <row r="1316" spans="1:9" x14ac:dyDescent="0.25">
      <c r="A1316"/>
      <c r="B1316"/>
      <c r="C1316"/>
      <c r="D1316"/>
      <c r="E1316"/>
      <c r="F1316"/>
      <c r="G1316"/>
      <c r="H1316"/>
      <c r="I1316"/>
    </row>
    <row r="1317" spans="1:9" x14ac:dyDescent="0.25">
      <c r="A1317"/>
      <c r="B1317"/>
      <c r="C1317"/>
      <c r="D1317"/>
      <c r="E1317"/>
      <c r="F1317"/>
      <c r="G1317"/>
      <c r="H1317"/>
      <c r="I1317"/>
    </row>
    <row r="1318" spans="1:9" x14ac:dyDescent="0.25">
      <c r="A1318"/>
      <c r="B1318"/>
      <c r="C1318"/>
      <c r="D1318"/>
      <c r="E1318"/>
      <c r="F1318"/>
      <c r="G1318"/>
      <c r="H1318"/>
      <c r="I1318"/>
    </row>
    <row r="1319" spans="1:9" x14ac:dyDescent="0.25">
      <c r="A1319"/>
      <c r="B1319"/>
      <c r="C1319"/>
      <c r="D1319"/>
      <c r="E1319"/>
      <c r="F1319"/>
      <c r="G1319"/>
      <c r="H1319"/>
      <c r="I1319"/>
    </row>
    <row r="1320" spans="1:9" x14ac:dyDescent="0.25">
      <c r="A1320"/>
      <c r="B1320"/>
      <c r="C1320"/>
      <c r="D1320"/>
      <c r="E1320"/>
      <c r="F1320"/>
      <c r="G1320"/>
      <c r="H1320"/>
      <c r="I1320"/>
    </row>
    <row r="1321" spans="1:9" x14ac:dyDescent="0.25">
      <c r="A1321"/>
      <c r="B1321"/>
      <c r="C1321"/>
      <c r="D1321"/>
      <c r="E1321"/>
      <c r="F1321"/>
      <c r="G1321"/>
      <c r="H1321"/>
      <c r="I1321"/>
    </row>
    <row r="1322" spans="1:9" x14ac:dyDescent="0.25">
      <c r="A1322"/>
      <c r="B1322"/>
      <c r="C1322"/>
      <c r="D1322"/>
      <c r="E1322"/>
      <c r="F1322"/>
      <c r="G1322"/>
      <c r="H1322"/>
      <c r="I1322"/>
    </row>
    <row r="1323" spans="1:9" x14ac:dyDescent="0.25">
      <c r="A1323"/>
      <c r="B1323"/>
      <c r="C1323"/>
      <c r="D1323"/>
      <c r="E1323"/>
      <c r="F1323"/>
      <c r="G1323"/>
      <c r="H1323"/>
      <c r="I1323"/>
    </row>
    <row r="1324" spans="1:9" x14ac:dyDescent="0.25">
      <c r="A1324"/>
      <c r="B1324"/>
      <c r="C1324"/>
      <c r="D1324"/>
      <c r="E1324"/>
      <c r="F1324"/>
      <c r="G1324"/>
      <c r="H1324"/>
      <c r="I1324"/>
    </row>
    <row r="1325" spans="1:9" x14ac:dyDescent="0.25">
      <c r="A1325"/>
      <c r="B1325"/>
      <c r="C1325"/>
      <c r="D1325"/>
      <c r="E1325"/>
      <c r="F1325"/>
      <c r="G1325"/>
      <c r="H1325"/>
      <c r="I1325"/>
    </row>
    <row r="1326" spans="1:9" x14ac:dyDescent="0.25">
      <c r="A1326"/>
      <c r="B1326"/>
      <c r="C1326"/>
      <c r="D1326"/>
      <c r="E1326"/>
      <c r="F1326"/>
      <c r="G1326"/>
      <c r="H1326"/>
      <c r="I1326"/>
    </row>
    <row r="1327" spans="1:9" x14ac:dyDescent="0.25">
      <c r="A1327"/>
      <c r="B1327"/>
      <c r="C1327"/>
      <c r="D1327"/>
      <c r="E1327"/>
      <c r="F1327"/>
      <c r="G1327"/>
      <c r="H1327"/>
      <c r="I1327"/>
    </row>
    <row r="1328" spans="1:9" x14ac:dyDescent="0.25">
      <c r="A1328"/>
      <c r="B1328"/>
      <c r="C1328"/>
      <c r="D1328"/>
      <c r="E1328"/>
      <c r="F1328"/>
      <c r="G1328"/>
      <c r="H1328"/>
      <c r="I1328"/>
    </row>
    <row r="1329" spans="1:9" x14ac:dyDescent="0.25">
      <c r="A1329"/>
      <c r="B1329"/>
      <c r="C1329"/>
      <c r="D1329"/>
      <c r="E1329"/>
      <c r="F1329"/>
      <c r="G1329"/>
      <c r="H1329"/>
      <c r="I1329"/>
    </row>
    <row r="1330" spans="1:9" x14ac:dyDescent="0.25">
      <c r="A1330"/>
      <c r="B1330"/>
      <c r="C1330"/>
      <c r="D1330"/>
      <c r="E1330"/>
      <c r="F1330"/>
      <c r="G1330"/>
      <c r="H1330"/>
      <c r="I1330"/>
    </row>
    <row r="1331" spans="1:9" x14ac:dyDescent="0.25">
      <c r="A1331"/>
      <c r="B1331"/>
      <c r="C1331"/>
      <c r="D1331"/>
      <c r="E1331"/>
      <c r="F1331"/>
      <c r="G1331"/>
      <c r="H1331"/>
      <c r="I1331"/>
    </row>
    <row r="1332" spans="1:9" x14ac:dyDescent="0.25">
      <c r="A1332"/>
      <c r="B1332"/>
      <c r="C1332"/>
      <c r="D1332"/>
      <c r="E1332"/>
      <c r="F1332"/>
      <c r="G1332"/>
      <c r="H1332"/>
      <c r="I1332"/>
    </row>
    <row r="1333" spans="1:9" x14ac:dyDescent="0.25">
      <c r="A1333"/>
      <c r="B1333"/>
      <c r="C1333"/>
      <c r="D1333"/>
      <c r="E1333"/>
      <c r="F1333"/>
      <c r="G1333"/>
      <c r="H1333"/>
      <c r="I1333"/>
    </row>
    <row r="1334" spans="1:9" x14ac:dyDescent="0.25">
      <c r="A1334"/>
      <c r="B1334"/>
      <c r="C1334"/>
      <c r="D1334"/>
      <c r="E1334"/>
      <c r="F1334"/>
      <c r="G1334"/>
      <c r="H1334"/>
      <c r="I1334"/>
    </row>
    <row r="1335" spans="1:9" x14ac:dyDescent="0.25">
      <c r="A1335"/>
      <c r="B1335"/>
      <c r="C1335"/>
      <c r="D1335"/>
      <c r="E1335"/>
      <c r="F1335"/>
      <c r="G1335"/>
      <c r="H1335"/>
      <c r="I1335"/>
    </row>
    <row r="1336" spans="1:9" x14ac:dyDescent="0.25">
      <c r="A1336"/>
      <c r="B1336"/>
      <c r="C1336"/>
      <c r="D1336"/>
      <c r="E1336"/>
      <c r="F1336"/>
      <c r="G1336"/>
      <c r="H1336"/>
      <c r="I1336"/>
    </row>
    <row r="1337" spans="1:9" x14ac:dyDescent="0.25">
      <c r="A1337"/>
      <c r="B1337"/>
      <c r="C1337"/>
      <c r="D1337"/>
      <c r="E1337"/>
      <c r="F1337"/>
      <c r="G1337"/>
      <c r="H1337"/>
      <c r="I1337"/>
    </row>
    <row r="1338" spans="1:9" x14ac:dyDescent="0.25">
      <c r="A1338"/>
      <c r="B1338"/>
      <c r="C1338"/>
      <c r="D1338"/>
      <c r="E1338"/>
      <c r="F1338"/>
      <c r="G1338"/>
      <c r="H1338"/>
      <c r="I1338"/>
    </row>
    <row r="1339" spans="1:9" x14ac:dyDescent="0.25">
      <c r="A1339"/>
      <c r="B1339"/>
      <c r="C1339"/>
      <c r="D1339"/>
      <c r="E1339"/>
      <c r="F1339"/>
      <c r="G1339"/>
      <c r="H1339"/>
      <c r="I1339"/>
    </row>
    <row r="1340" spans="1:9" x14ac:dyDescent="0.25">
      <c r="A1340"/>
      <c r="B1340"/>
      <c r="C1340"/>
      <c r="D1340"/>
      <c r="E1340"/>
      <c r="F1340"/>
      <c r="G1340"/>
      <c r="H1340"/>
      <c r="I1340"/>
    </row>
    <row r="1341" spans="1:9" x14ac:dyDescent="0.25">
      <c r="A1341"/>
      <c r="B1341"/>
      <c r="C1341"/>
      <c r="D1341"/>
      <c r="E1341"/>
      <c r="F1341"/>
      <c r="G1341"/>
      <c r="H1341"/>
      <c r="I1341"/>
    </row>
    <row r="1342" spans="1:9" x14ac:dyDescent="0.25">
      <c r="A1342"/>
      <c r="B1342"/>
      <c r="C1342"/>
      <c r="D1342"/>
      <c r="E1342"/>
      <c r="F1342"/>
      <c r="G1342"/>
      <c r="H1342"/>
      <c r="I1342"/>
    </row>
    <row r="1343" spans="1:9" x14ac:dyDescent="0.25">
      <c r="A1343"/>
      <c r="B1343"/>
      <c r="C1343"/>
      <c r="D1343"/>
      <c r="E1343"/>
      <c r="F1343"/>
      <c r="G1343"/>
      <c r="H1343"/>
      <c r="I1343"/>
    </row>
    <row r="1344" spans="1:9" x14ac:dyDescent="0.25">
      <c r="A1344"/>
      <c r="B1344"/>
      <c r="C1344"/>
      <c r="D1344"/>
      <c r="E1344"/>
      <c r="F1344"/>
      <c r="G1344"/>
      <c r="H1344"/>
      <c r="I1344"/>
    </row>
    <row r="1345" spans="1:9" x14ac:dyDescent="0.25">
      <c r="A1345"/>
      <c r="B1345"/>
      <c r="C1345"/>
      <c r="D1345"/>
      <c r="E1345"/>
      <c r="F1345"/>
      <c r="G1345"/>
      <c r="H1345"/>
      <c r="I1345"/>
    </row>
    <row r="1346" spans="1:9" x14ac:dyDescent="0.25">
      <c r="A1346"/>
      <c r="B1346"/>
      <c r="C1346"/>
      <c r="D1346"/>
      <c r="E1346"/>
      <c r="F1346"/>
      <c r="G1346"/>
      <c r="H1346"/>
      <c r="I1346"/>
    </row>
    <row r="1347" spans="1:9" x14ac:dyDescent="0.25">
      <c r="A1347"/>
      <c r="B1347"/>
      <c r="C1347"/>
      <c r="D1347"/>
      <c r="E1347"/>
      <c r="F1347"/>
      <c r="G1347"/>
      <c r="H1347"/>
      <c r="I1347"/>
    </row>
    <row r="1348" spans="1:9" x14ac:dyDescent="0.25">
      <c r="A1348"/>
      <c r="B1348"/>
      <c r="C1348"/>
      <c r="D1348"/>
      <c r="E1348"/>
      <c r="F1348"/>
      <c r="G1348"/>
      <c r="H1348"/>
      <c r="I1348"/>
    </row>
    <row r="1349" spans="1:9" x14ac:dyDescent="0.25">
      <c r="A1349"/>
      <c r="B1349"/>
      <c r="C1349"/>
      <c r="D1349"/>
      <c r="E1349"/>
      <c r="F1349"/>
      <c r="G1349"/>
      <c r="H1349"/>
      <c r="I1349"/>
    </row>
    <row r="1350" spans="1:9" x14ac:dyDescent="0.25">
      <c r="A1350"/>
      <c r="B1350"/>
      <c r="C1350"/>
      <c r="D1350"/>
      <c r="E1350"/>
      <c r="F1350"/>
      <c r="G1350"/>
      <c r="H1350"/>
      <c r="I1350"/>
    </row>
    <row r="1351" spans="1:9" x14ac:dyDescent="0.25">
      <c r="A1351"/>
      <c r="B1351"/>
      <c r="C1351"/>
      <c r="D1351"/>
      <c r="E1351"/>
      <c r="F1351"/>
      <c r="G1351"/>
      <c r="H1351"/>
      <c r="I1351"/>
    </row>
    <row r="1352" spans="1:9" x14ac:dyDescent="0.25">
      <c r="A1352"/>
      <c r="B1352"/>
      <c r="C1352"/>
      <c r="D1352"/>
      <c r="E1352"/>
      <c r="F1352"/>
      <c r="G1352"/>
      <c r="H1352"/>
      <c r="I1352"/>
    </row>
    <row r="1353" spans="1:9" x14ac:dyDescent="0.25">
      <c r="A1353"/>
      <c r="B1353"/>
      <c r="C1353"/>
      <c r="D1353"/>
      <c r="E1353"/>
      <c r="F1353"/>
      <c r="G1353"/>
      <c r="H1353"/>
      <c r="I1353"/>
    </row>
    <row r="1354" spans="1:9" x14ac:dyDescent="0.25">
      <c r="A1354"/>
      <c r="B1354"/>
      <c r="C1354"/>
      <c r="D1354"/>
      <c r="E1354"/>
      <c r="F1354"/>
      <c r="G1354"/>
      <c r="H1354"/>
      <c r="I1354"/>
    </row>
    <row r="1355" spans="1:9" x14ac:dyDescent="0.25">
      <c r="A1355"/>
      <c r="B1355"/>
      <c r="C1355"/>
      <c r="D1355"/>
      <c r="E1355"/>
      <c r="F1355"/>
      <c r="G1355"/>
      <c r="H1355"/>
      <c r="I1355"/>
    </row>
    <row r="1356" spans="1:9" x14ac:dyDescent="0.25">
      <c r="A1356"/>
      <c r="B1356"/>
      <c r="C1356"/>
      <c r="D1356"/>
      <c r="E1356"/>
      <c r="F1356"/>
      <c r="G1356"/>
      <c r="H1356"/>
      <c r="I1356"/>
    </row>
    <row r="1357" spans="1:9" x14ac:dyDescent="0.25">
      <c r="A1357"/>
      <c r="B1357"/>
      <c r="C1357"/>
      <c r="D1357"/>
      <c r="E1357"/>
      <c r="F1357"/>
      <c r="G1357"/>
      <c r="H1357"/>
      <c r="I1357"/>
    </row>
    <row r="1358" spans="1:9" x14ac:dyDescent="0.25">
      <c r="A1358"/>
      <c r="B1358"/>
      <c r="C1358"/>
      <c r="D1358"/>
      <c r="E1358"/>
      <c r="F1358"/>
      <c r="G1358"/>
      <c r="H1358"/>
      <c r="I1358"/>
    </row>
    <row r="1359" spans="1:9" x14ac:dyDescent="0.25">
      <c r="A1359"/>
      <c r="B1359"/>
      <c r="C1359"/>
      <c r="D1359"/>
      <c r="E1359"/>
      <c r="F1359"/>
      <c r="G1359"/>
      <c r="H1359"/>
      <c r="I1359"/>
    </row>
    <row r="1360" spans="1:9" x14ac:dyDescent="0.25">
      <c r="A1360"/>
      <c r="B1360"/>
      <c r="C1360"/>
      <c r="D1360"/>
      <c r="E1360"/>
      <c r="F1360"/>
      <c r="G1360"/>
      <c r="H1360"/>
      <c r="I1360"/>
    </row>
    <row r="1361" spans="1:9" x14ac:dyDescent="0.25">
      <c r="A1361"/>
      <c r="B1361"/>
      <c r="C1361"/>
      <c r="D1361"/>
      <c r="E1361"/>
      <c r="F1361"/>
      <c r="G1361"/>
      <c r="H1361"/>
      <c r="I1361"/>
    </row>
    <row r="1362" spans="1:9" x14ac:dyDescent="0.25">
      <c r="A1362"/>
      <c r="B1362"/>
      <c r="C1362"/>
      <c r="D1362"/>
      <c r="E1362"/>
      <c r="F1362"/>
      <c r="G1362"/>
      <c r="H1362"/>
      <c r="I1362"/>
    </row>
    <row r="1363" spans="1:9" x14ac:dyDescent="0.25">
      <c r="A1363"/>
      <c r="B1363"/>
      <c r="C1363"/>
      <c r="D1363"/>
      <c r="E1363"/>
      <c r="F1363"/>
      <c r="G1363"/>
      <c r="H1363"/>
      <c r="I1363"/>
    </row>
    <row r="1364" spans="1:9" x14ac:dyDescent="0.25">
      <c r="A1364"/>
      <c r="B1364"/>
      <c r="C1364"/>
      <c r="D1364"/>
      <c r="E1364"/>
      <c r="F1364"/>
      <c r="G1364"/>
      <c r="H1364"/>
      <c r="I1364"/>
    </row>
    <row r="1365" spans="1:9" x14ac:dyDescent="0.25">
      <c r="A1365"/>
      <c r="B1365"/>
      <c r="C1365"/>
      <c r="D1365"/>
      <c r="E1365"/>
      <c r="F1365"/>
      <c r="G1365"/>
      <c r="H1365"/>
      <c r="I1365"/>
    </row>
    <row r="1366" spans="1:9" x14ac:dyDescent="0.25">
      <c r="A1366"/>
      <c r="B1366"/>
      <c r="C1366"/>
      <c r="D1366"/>
      <c r="E1366"/>
      <c r="F1366"/>
      <c r="G1366"/>
      <c r="H1366"/>
      <c r="I1366"/>
    </row>
    <row r="1367" spans="1:9" x14ac:dyDescent="0.25">
      <c r="A1367"/>
      <c r="B1367"/>
      <c r="C1367"/>
      <c r="D1367"/>
      <c r="E1367"/>
      <c r="F1367"/>
      <c r="G1367"/>
      <c r="H1367"/>
      <c r="I1367"/>
    </row>
    <row r="1368" spans="1:9" x14ac:dyDescent="0.25">
      <c r="A1368"/>
      <c r="B1368"/>
      <c r="C1368"/>
      <c r="D1368"/>
      <c r="E1368"/>
      <c r="F1368"/>
      <c r="G1368"/>
      <c r="H1368"/>
      <c r="I1368"/>
    </row>
    <row r="1369" spans="1:9" x14ac:dyDescent="0.25">
      <c r="A1369"/>
      <c r="B1369"/>
      <c r="C1369"/>
      <c r="D1369"/>
      <c r="E1369"/>
      <c r="F1369"/>
      <c r="G1369"/>
      <c r="H1369"/>
      <c r="I1369"/>
    </row>
    <row r="1370" spans="1:9" x14ac:dyDescent="0.25">
      <c r="A1370"/>
      <c r="B1370"/>
      <c r="C1370"/>
      <c r="D1370"/>
      <c r="E1370"/>
      <c r="F1370"/>
      <c r="G1370"/>
      <c r="H1370"/>
      <c r="I1370"/>
    </row>
    <row r="1371" spans="1:9" x14ac:dyDescent="0.25">
      <c r="A1371"/>
      <c r="B1371"/>
      <c r="C1371"/>
      <c r="D1371"/>
      <c r="E1371"/>
      <c r="F1371"/>
      <c r="G1371"/>
      <c r="H1371"/>
      <c r="I1371"/>
    </row>
    <row r="1372" spans="1:9" x14ac:dyDescent="0.25">
      <c r="A1372"/>
      <c r="B1372"/>
      <c r="C1372"/>
      <c r="D1372"/>
      <c r="E1372"/>
      <c r="F1372"/>
      <c r="G1372"/>
      <c r="H1372"/>
      <c r="I1372"/>
    </row>
    <row r="1373" spans="1:9" x14ac:dyDescent="0.25">
      <c r="A1373"/>
      <c r="B1373"/>
      <c r="C1373"/>
      <c r="D1373"/>
      <c r="E1373"/>
      <c r="F1373"/>
      <c r="G1373"/>
      <c r="H1373"/>
      <c r="I1373"/>
    </row>
    <row r="1374" spans="1:9" x14ac:dyDescent="0.25">
      <c r="A1374"/>
      <c r="B1374"/>
      <c r="C1374"/>
      <c r="D1374"/>
      <c r="E1374"/>
      <c r="F1374"/>
      <c r="G1374"/>
      <c r="H1374"/>
      <c r="I1374"/>
    </row>
    <row r="1375" spans="1:9" x14ac:dyDescent="0.25">
      <c r="A1375"/>
      <c r="B1375"/>
      <c r="C1375"/>
      <c r="D1375"/>
      <c r="E1375"/>
      <c r="F1375"/>
      <c r="G1375"/>
      <c r="H1375"/>
      <c r="I1375"/>
    </row>
    <row r="1376" spans="1:9" x14ac:dyDescent="0.25">
      <c r="A1376"/>
      <c r="B1376"/>
      <c r="C1376"/>
      <c r="D1376"/>
      <c r="E1376"/>
      <c r="F1376"/>
      <c r="G1376"/>
      <c r="H1376"/>
      <c r="I1376"/>
    </row>
    <row r="1377" spans="1:9" x14ac:dyDescent="0.25">
      <c r="A1377"/>
      <c r="B1377"/>
      <c r="C1377"/>
      <c r="D1377"/>
      <c r="E1377"/>
      <c r="F1377"/>
      <c r="G1377"/>
      <c r="H1377"/>
      <c r="I1377"/>
    </row>
    <row r="1378" spans="1:9" x14ac:dyDescent="0.25">
      <c r="A1378"/>
      <c r="B1378"/>
      <c r="C1378"/>
      <c r="D1378"/>
      <c r="E1378"/>
      <c r="F1378"/>
      <c r="G1378"/>
      <c r="H1378"/>
      <c r="I1378"/>
    </row>
    <row r="1379" spans="1:9" x14ac:dyDescent="0.25">
      <c r="A1379"/>
      <c r="B1379"/>
      <c r="C1379"/>
      <c r="D1379"/>
      <c r="E1379"/>
      <c r="F1379"/>
      <c r="G1379"/>
      <c r="H1379"/>
      <c r="I1379"/>
    </row>
    <row r="1380" spans="1:9" x14ac:dyDescent="0.25">
      <c r="A1380"/>
      <c r="B1380"/>
      <c r="C1380"/>
      <c r="D1380"/>
      <c r="E1380"/>
      <c r="F1380"/>
      <c r="G1380"/>
      <c r="H1380"/>
      <c r="I1380"/>
    </row>
    <row r="1381" spans="1:9" x14ac:dyDescent="0.25">
      <c r="A1381"/>
      <c r="B1381"/>
      <c r="C1381"/>
      <c r="D1381"/>
      <c r="E1381"/>
      <c r="F1381"/>
      <c r="G1381"/>
      <c r="H1381"/>
      <c r="I1381"/>
    </row>
    <row r="1382" spans="1:9" x14ac:dyDescent="0.25">
      <c r="A1382"/>
      <c r="B1382"/>
      <c r="C1382"/>
      <c r="D1382"/>
      <c r="E1382"/>
      <c r="F1382"/>
      <c r="G1382"/>
      <c r="H1382"/>
      <c r="I1382"/>
    </row>
    <row r="1383" spans="1:9" x14ac:dyDescent="0.25">
      <c r="A1383"/>
      <c r="B1383"/>
      <c r="C1383"/>
      <c r="D1383"/>
      <c r="E1383"/>
      <c r="F1383"/>
      <c r="G1383"/>
      <c r="H1383"/>
      <c r="I1383"/>
    </row>
    <row r="1384" spans="1:9" x14ac:dyDescent="0.25">
      <c r="A1384"/>
      <c r="B1384"/>
      <c r="C1384"/>
      <c r="D1384"/>
      <c r="E1384"/>
      <c r="F1384"/>
      <c r="G1384"/>
      <c r="H1384"/>
      <c r="I1384"/>
    </row>
    <row r="1385" spans="1:9" x14ac:dyDescent="0.25">
      <c r="A1385"/>
      <c r="B1385"/>
      <c r="C1385"/>
      <c r="D1385"/>
      <c r="E1385"/>
      <c r="F1385"/>
      <c r="G1385"/>
      <c r="H1385"/>
      <c r="I1385"/>
    </row>
    <row r="1386" spans="1:9" x14ac:dyDescent="0.25">
      <c r="A1386"/>
      <c r="B1386"/>
      <c r="C1386"/>
      <c r="D1386"/>
      <c r="E1386"/>
      <c r="F1386"/>
      <c r="G1386"/>
      <c r="H1386"/>
      <c r="I1386"/>
    </row>
    <row r="1387" spans="1:9" x14ac:dyDescent="0.25">
      <c r="A1387"/>
      <c r="B1387"/>
      <c r="C1387"/>
      <c r="D1387"/>
      <c r="E1387"/>
      <c r="F1387"/>
      <c r="G1387"/>
      <c r="H1387"/>
      <c r="I1387"/>
    </row>
    <row r="1388" spans="1:9" x14ac:dyDescent="0.25">
      <c r="A1388"/>
      <c r="B1388"/>
      <c r="C1388"/>
      <c r="D1388"/>
      <c r="E1388"/>
      <c r="F1388"/>
      <c r="G1388"/>
      <c r="H1388"/>
      <c r="I1388"/>
    </row>
    <row r="1389" spans="1:9" x14ac:dyDescent="0.25">
      <c r="A1389"/>
      <c r="B1389"/>
      <c r="C1389"/>
      <c r="D1389"/>
      <c r="E1389"/>
      <c r="F1389"/>
      <c r="G1389"/>
      <c r="H1389"/>
      <c r="I1389"/>
    </row>
    <row r="1390" spans="1:9" x14ac:dyDescent="0.25">
      <c r="A1390"/>
      <c r="B1390"/>
      <c r="C1390"/>
      <c r="D1390"/>
      <c r="E1390"/>
      <c r="F1390"/>
      <c r="G1390"/>
      <c r="H1390"/>
      <c r="I1390"/>
    </row>
    <row r="1391" spans="1:9" x14ac:dyDescent="0.25">
      <c r="A1391"/>
      <c r="B1391"/>
      <c r="C1391"/>
      <c r="D1391"/>
      <c r="E1391"/>
      <c r="F1391"/>
      <c r="G1391"/>
      <c r="H1391"/>
      <c r="I1391"/>
    </row>
    <row r="1392" spans="1:9" x14ac:dyDescent="0.25">
      <c r="A1392"/>
      <c r="B1392"/>
      <c r="C1392"/>
      <c r="D1392"/>
      <c r="E1392"/>
      <c r="F1392"/>
      <c r="G1392"/>
      <c r="H1392"/>
      <c r="I1392"/>
    </row>
    <row r="1393" spans="1:9" x14ac:dyDescent="0.25">
      <c r="A1393"/>
      <c r="B1393"/>
      <c r="C1393"/>
      <c r="D1393"/>
      <c r="E1393"/>
      <c r="F1393"/>
      <c r="G1393"/>
      <c r="H1393"/>
      <c r="I1393"/>
    </row>
    <row r="1394" spans="1:9" x14ac:dyDescent="0.25">
      <c r="A1394"/>
      <c r="B1394"/>
      <c r="C1394"/>
      <c r="D1394"/>
      <c r="E1394"/>
      <c r="F1394"/>
      <c r="G1394"/>
      <c r="H1394"/>
      <c r="I1394"/>
    </row>
    <row r="1395" spans="1:9" x14ac:dyDescent="0.25">
      <c r="A1395"/>
      <c r="B1395"/>
      <c r="C1395"/>
      <c r="D1395"/>
      <c r="E1395"/>
      <c r="F1395"/>
      <c r="G1395"/>
      <c r="H1395"/>
      <c r="I1395"/>
    </row>
    <row r="1396" spans="1:9" x14ac:dyDescent="0.25">
      <c r="A1396"/>
      <c r="B1396"/>
      <c r="C1396"/>
      <c r="D1396"/>
      <c r="E1396"/>
      <c r="F1396"/>
      <c r="G1396"/>
      <c r="H1396"/>
      <c r="I1396"/>
    </row>
    <row r="1397" spans="1:9" x14ac:dyDescent="0.25">
      <c r="A1397"/>
      <c r="B1397"/>
      <c r="C1397"/>
      <c r="D1397"/>
      <c r="E1397"/>
      <c r="F1397"/>
      <c r="G1397"/>
      <c r="H1397"/>
      <c r="I1397"/>
    </row>
    <row r="1398" spans="1:9" x14ac:dyDescent="0.25">
      <c r="A1398"/>
      <c r="B1398"/>
      <c r="C1398"/>
      <c r="D1398"/>
      <c r="E1398"/>
      <c r="F1398"/>
      <c r="G1398"/>
      <c r="H1398"/>
      <c r="I1398"/>
    </row>
    <row r="1399" spans="1:9" x14ac:dyDescent="0.25">
      <c r="A1399"/>
      <c r="B1399"/>
      <c r="C1399"/>
      <c r="D1399"/>
      <c r="E1399"/>
      <c r="F1399"/>
      <c r="G1399"/>
      <c r="H1399"/>
      <c r="I1399"/>
    </row>
    <row r="1400" spans="1:9" x14ac:dyDescent="0.25">
      <c r="A1400"/>
      <c r="B1400"/>
      <c r="C1400"/>
      <c r="D1400"/>
      <c r="E1400"/>
      <c r="F1400"/>
      <c r="G1400"/>
      <c r="H1400"/>
      <c r="I1400"/>
    </row>
    <row r="1401" spans="1:9" x14ac:dyDescent="0.25">
      <c r="A1401"/>
      <c r="B1401"/>
      <c r="C1401"/>
      <c r="D1401"/>
      <c r="E1401"/>
      <c r="F1401"/>
      <c r="G1401"/>
      <c r="H1401"/>
      <c r="I1401"/>
    </row>
    <row r="1402" spans="1:9" x14ac:dyDescent="0.25">
      <c r="A1402"/>
      <c r="B1402"/>
      <c r="C1402"/>
      <c r="D1402"/>
      <c r="E1402"/>
      <c r="F1402"/>
      <c r="G1402"/>
      <c r="H1402"/>
      <c r="I1402"/>
    </row>
    <row r="1403" spans="1:9" x14ac:dyDescent="0.25">
      <c r="A1403"/>
      <c r="B1403"/>
      <c r="C1403"/>
      <c r="D1403"/>
      <c r="E1403"/>
      <c r="F1403"/>
      <c r="G1403"/>
      <c r="H1403"/>
      <c r="I1403"/>
    </row>
    <row r="1404" spans="1:9" x14ac:dyDescent="0.25">
      <c r="A1404"/>
      <c r="B1404"/>
      <c r="C1404"/>
      <c r="D1404"/>
      <c r="E1404"/>
      <c r="F1404"/>
      <c r="G1404"/>
      <c r="H1404"/>
      <c r="I1404"/>
    </row>
    <row r="1405" spans="1:9" x14ac:dyDescent="0.25">
      <c r="A1405"/>
      <c r="B1405"/>
      <c r="C1405"/>
      <c r="D1405"/>
      <c r="E1405"/>
      <c r="F1405"/>
      <c r="G1405"/>
      <c r="H1405"/>
      <c r="I1405"/>
    </row>
    <row r="1406" spans="1:9" x14ac:dyDescent="0.25">
      <c r="A1406"/>
      <c r="B1406"/>
      <c r="C1406"/>
      <c r="D1406"/>
      <c r="E1406"/>
      <c r="F1406"/>
      <c r="G1406"/>
      <c r="H1406"/>
      <c r="I1406"/>
    </row>
    <row r="1407" spans="1:9" x14ac:dyDescent="0.25">
      <c r="A1407"/>
      <c r="B1407"/>
      <c r="C1407"/>
      <c r="D1407"/>
      <c r="E1407"/>
      <c r="F1407"/>
      <c r="G1407"/>
      <c r="H1407"/>
      <c r="I1407"/>
    </row>
    <row r="1408" spans="1:9" x14ac:dyDescent="0.25">
      <c r="A1408"/>
      <c r="B1408"/>
      <c r="C1408"/>
      <c r="D1408"/>
      <c r="E1408"/>
      <c r="F1408"/>
      <c r="G1408"/>
      <c r="H1408"/>
      <c r="I1408"/>
    </row>
    <row r="1409" spans="1:9" x14ac:dyDescent="0.25">
      <c r="A1409"/>
      <c r="B1409"/>
      <c r="C1409"/>
      <c r="D1409"/>
      <c r="E1409"/>
      <c r="F1409"/>
      <c r="G1409"/>
      <c r="H1409"/>
      <c r="I1409"/>
    </row>
    <row r="1410" spans="1:9" x14ac:dyDescent="0.25">
      <c r="A1410"/>
      <c r="B1410"/>
      <c r="C1410"/>
      <c r="D1410"/>
      <c r="E1410"/>
      <c r="F1410"/>
      <c r="G1410"/>
      <c r="H1410"/>
      <c r="I1410"/>
    </row>
    <row r="1411" spans="1:9" x14ac:dyDescent="0.25">
      <c r="A1411"/>
      <c r="B1411"/>
      <c r="C1411"/>
      <c r="D1411"/>
      <c r="E1411"/>
      <c r="F1411"/>
      <c r="G1411"/>
      <c r="H1411"/>
      <c r="I1411"/>
    </row>
    <row r="1412" spans="1:9" x14ac:dyDescent="0.25">
      <c r="A1412"/>
      <c r="B1412"/>
      <c r="C1412"/>
      <c r="D1412"/>
      <c r="E1412"/>
      <c r="F1412"/>
      <c r="G1412"/>
      <c r="H1412"/>
      <c r="I1412"/>
    </row>
    <row r="1413" spans="1:9" x14ac:dyDescent="0.25">
      <c r="A1413"/>
      <c r="B1413"/>
      <c r="C1413"/>
      <c r="D1413"/>
      <c r="E1413"/>
      <c r="F1413"/>
      <c r="G1413"/>
      <c r="H1413"/>
      <c r="I1413"/>
    </row>
    <row r="1414" spans="1:9" x14ac:dyDescent="0.25">
      <c r="A1414"/>
      <c r="B1414"/>
      <c r="C1414"/>
      <c r="D1414"/>
      <c r="E1414"/>
      <c r="F1414"/>
      <c r="G1414"/>
      <c r="H1414"/>
      <c r="I1414"/>
    </row>
    <row r="1415" spans="1:9" x14ac:dyDescent="0.25">
      <c r="A1415"/>
      <c r="B1415"/>
      <c r="C1415"/>
      <c r="D1415"/>
      <c r="E1415"/>
      <c r="F1415"/>
      <c r="G1415"/>
      <c r="H1415"/>
      <c r="I1415"/>
    </row>
    <row r="1416" spans="1:9" x14ac:dyDescent="0.25">
      <c r="A1416"/>
      <c r="B1416"/>
      <c r="C1416"/>
      <c r="D1416"/>
      <c r="E1416"/>
      <c r="F1416"/>
      <c r="G1416"/>
      <c r="H1416"/>
      <c r="I1416"/>
    </row>
    <row r="1417" spans="1:9" x14ac:dyDescent="0.25">
      <c r="A1417"/>
      <c r="B1417"/>
      <c r="C1417"/>
      <c r="D1417"/>
      <c r="E1417"/>
      <c r="F1417"/>
      <c r="G1417"/>
      <c r="H1417"/>
      <c r="I1417"/>
    </row>
    <row r="1418" spans="1:9" x14ac:dyDescent="0.25">
      <c r="A1418"/>
      <c r="B1418"/>
      <c r="C1418"/>
      <c r="D1418"/>
      <c r="E1418"/>
      <c r="F1418"/>
      <c r="G1418"/>
      <c r="H1418"/>
      <c r="I1418"/>
    </row>
    <row r="1419" spans="1:9" x14ac:dyDescent="0.25">
      <c r="A1419"/>
      <c r="B1419"/>
      <c r="C1419"/>
      <c r="D1419"/>
      <c r="E1419"/>
      <c r="F1419"/>
      <c r="G1419"/>
      <c r="H1419"/>
      <c r="I1419"/>
    </row>
    <row r="1420" spans="1:9" x14ac:dyDescent="0.25">
      <c r="A1420"/>
      <c r="B1420"/>
      <c r="C1420"/>
      <c r="D1420"/>
      <c r="E1420"/>
      <c r="F1420"/>
      <c r="G1420"/>
      <c r="H1420"/>
      <c r="I1420"/>
    </row>
    <row r="1421" spans="1:9" x14ac:dyDescent="0.25">
      <c r="A1421"/>
      <c r="B1421"/>
      <c r="C1421"/>
      <c r="D1421"/>
      <c r="E1421"/>
      <c r="F1421"/>
      <c r="G1421"/>
      <c r="H1421"/>
      <c r="I1421"/>
    </row>
    <row r="1422" spans="1:9" x14ac:dyDescent="0.25">
      <c r="A1422"/>
      <c r="B1422"/>
      <c r="C1422"/>
      <c r="D1422"/>
      <c r="E1422"/>
      <c r="F1422"/>
      <c r="G1422"/>
      <c r="H1422"/>
      <c r="I1422"/>
    </row>
    <row r="1423" spans="1:9" x14ac:dyDescent="0.25">
      <c r="A1423"/>
      <c r="B1423"/>
      <c r="C1423"/>
      <c r="D1423"/>
      <c r="E1423"/>
      <c r="F1423"/>
      <c r="G1423"/>
      <c r="H1423"/>
      <c r="I1423"/>
    </row>
    <row r="1424" spans="1:9" x14ac:dyDescent="0.25">
      <c r="A1424"/>
      <c r="B1424"/>
      <c r="C1424"/>
      <c r="D1424"/>
      <c r="E1424"/>
      <c r="F1424"/>
      <c r="G1424"/>
      <c r="H1424"/>
      <c r="I1424"/>
    </row>
    <row r="1425" spans="1:9" x14ac:dyDescent="0.25">
      <c r="A1425"/>
      <c r="B1425"/>
      <c r="C1425"/>
      <c r="D1425"/>
      <c r="E1425"/>
      <c r="F1425"/>
      <c r="G1425"/>
      <c r="H1425"/>
      <c r="I1425"/>
    </row>
    <row r="1426" spans="1:9" x14ac:dyDescent="0.25">
      <c r="A1426"/>
      <c r="B1426"/>
      <c r="C1426"/>
      <c r="D1426"/>
      <c r="E1426"/>
      <c r="F1426"/>
      <c r="G1426"/>
      <c r="H1426"/>
      <c r="I1426"/>
    </row>
    <row r="1427" spans="1:9" x14ac:dyDescent="0.25">
      <c r="A1427"/>
      <c r="B1427"/>
      <c r="C1427"/>
      <c r="D1427"/>
      <c r="E1427"/>
      <c r="F1427"/>
      <c r="G1427"/>
      <c r="H1427"/>
      <c r="I1427"/>
    </row>
    <row r="1428" spans="1:9" x14ac:dyDescent="0.25">
      <c r="A1428"/>
      <c r="B1428"/>
      <c r="C1428"/>
      <c r="D1428"/>
      <c r="E1428"/>
      <c r="F1428"/>
      <c r="G1428"/>
      <c r="H1428"/>
      <c r="I1428"/>
    </row>
    <row r="1429" spans="1:9" x14ac:dyDescent="0.25">
      <c r="A1429"/>
      <c r="B1429"/>
      <c r="C1429"/>
      <c r="D1429"/>
      <c r="E1429"/>
      <c r="F1429"/>
      <c r="G1429"/>
      <c r="H1429"/>
      <c r="I1429"/>
    </row>
    <row r="1430" spans="1:9" x14ac:dyDescent="0.25">
      <c r="A1430"/>
      <c r="B1430"/>
      <c r="C1430"/>
      <c r="D1430"/>
      <c r="E1430"/>
      <c r="F1430"/>
      <c r="G1430"/>
      <c r="H1430"/>
      <c r="I1430"/>
    </row>
    <row r="1431" spans="1:9" x14ac:dyDescent="0.25">
      <c r="A1431"/>
      <c r="B1431"/>
      <c r="C1431"/>
      <c r="D1431"/>
      <c r="E1431"/>
      <c r="F1431"/>
      <c r="G1431"/>
      <c r="H1431"/>
      <c r="I1431"/>
    </row>
    <row r="1432" spans="1:9" x14ac:dyDescent="0.25">
      <c r="A1432"/>
      <c r="B1432"/>
      <c r="C1432"/>
      <c r="D1432"/>
      <c r="E1432"/>
      <c r="F1432"/>
      <c r="G1432"/>
      <c r="H1432"/>
      <c r="I1432"/>
    </row>
    <row r="1433" spans="1:9" x14ac:dyDescent="0.25">
      <c r="A1433"/>
      <c r="B1433"/>
      <c r="C1433"/>
      <c r="D1433"/>
      <c r="E1433"/>
      <c r="F1433"/>
      <c r="G1433"/>
      <c r="H1433"/>
      <c r="I1433"/>
    </row>
    <row r="1434" spans="1:9" x14ac:dyDescent="0.25">
      <c r="A1434"/>
      <c r="B1434"/>
      <c r="C1434"/>
      <c r="D1434"/>
      <c r="E1434"/>
      <c r="F1434"/>
      <c r="G1434"/>
      <c r="H1434"/>
      <c r="I1434"/>
    </row>
    <row r="1435" spans="1:9" x14ac:dyDescent="0.25">
      <c r="A1435"/>
      <c r="B1435"/>
      <c r="C1435"/>
      <c r="D1435"/>
      <c r="E1435"/>
      <c r="F1435"/>
      <c r="G1435"/>
      <c r="H1435"/>
      <c r="I1435"/>
    </row>
    <row r="1436" spans="1:9" x14ac:dyDescent="0.25">
      <c r="A1436"/>
      <c r="B1436"/>
      <c r="C1436"/>
      <c r="D1436"/>
      <c r="E1436"/>
      <c r="F1436"/>
      <c r="G1436"/>
      <c r="H1436"/>
      <c r="I1436"/>
    </row>
    <row r="1437" spans="1:9" x14ac:dyDescent="0.25">
      <c r="A1437"/>
      <c r="B1437"/>
      <c r="C1437"/>
      <c r="D1437"/>
      <c r="E1437"/>
      <c r="F1437"/>
      <c r="G1437"/>
      <c r="H1437"/>
      <c r="I1437"/>
    </row>
    <row r="1438" spans="1:9" x14ac:dyDescent="0.25">
      <c r="A1438"/>
      <c r="B1438"/>
      <c r="C1438"/>
      <c r="D1438"/>
      <c r="E1438"/>
      <c r="F1438"/>
      <c r="G1438"/>
      <c r="H1438"/>
      <c r="I1438"/>
    </row>
    <row r="1439" spans="1:9" x14ac:dyDescent="0.25">
      <c r="A1439"/>
      <c r="B1439"/>
      <c r="C1439"/>
      <c r="D1439"/>
      <c r="E1439"/>
      <c r="F1439"/>
      <c r="G1439"/>
      <c r="H1439"/>
      <c r="I1439"/>
    </row>
    <row r="1440" spans="1:9" x14ac:dyDescent="0.25">
      <c r="A1440"/>
      <c r="B1440"/>
      <c r="C1440"/>
      <c r="D1440"/>
      <c r="E1440"/>
      <c r="F1440"/>
      <c r="G1440"/>
      <c r="H1440"/>
      <c r="I1440"/>
    </row>
    <row r="1441" spans="1:9" x14ac:dyDescent="0.25">
      <c r="A1441"/>
      <c r="B1441"/>
      <c r="C1441"/>
      <c r="D1441"/>
      <c r="E1441"/>
      <c r="F1441"/>
      <c r="G1441"/>
      <c r="H1441"/>
      <c r="I1441"/>
    </row>
    <row r="1442" spans="1:9" x14ac:dyDescent="0.25">
      <c r="A1442"/>
      <c r="B1442"/>
      <c r="C1442"/>
      <c r="D1442"/>
      <c r="E1442"/>
      <c r="F1442"/>
      <c r="G1442"/>
      <c r="H1442"/>
      <c r="I1442"/>
    </row>
    <row r="1443" spans="1:9" x14ac:dyDescent="0.25">
      <c r="A1443"/>
      <c r="B1443"/>
      <c r="C1443"/>
      <c r="D1443"/>
      <c r="E1443"/>
      <c r="F1443"/>
      <c r="G1443"/>
      <c r="H1443"/>
      <c r="I1443"/>
    </row>
    <row r="1444" spans="1:9" x14ac:dyDescent="0.25">
      <c r="A1444"/>
      <c r="B1444"/>
      <c r="C1444"/>
      <c r="D1444"/>
      <c r="E1444"/>
      <c r="F1444"/>
      <c r="G1444"/>
      <c r="H1444"/>
      <c r="I1444"/>
    </row>
    <row r="1445" spans="1:9" x14ac:dyDescent="0.25">
      <c r="A1445"/>
      <c r="B1445"/>
      <c r="C1445"/>
      <c r="D1445"/>
      <c r="E1445"/>
      <c r="F1445"/>
      <c r="G1445"/>
      <c r="H1445"/>
      <c r="I1445"/>
    </row>
    <row r="1446" spans="1:9" x14ac:dyDescent="0.25">
      <c r="A1446"/>
      <c r="B1446"/>
      <c r="C1446"/>
      <c r="D1446"/>
      <c r="E1446"/>
      <c r="F1446"/>
      <c r="G1446"/>
      <c r="H1446"/>
      <c r="I1446"/>
    </row>
    <row r="1447" spans="1:9" x14ac:dyDescent="0.25">
      <c r="A1447"/>
      <c r="B1447"/>
      <c r="C1447"/>
      <c r="D1447"/>
      <c r="E1447"/>
      <c r="F1447"/>
      <c r="G1447"/>
      <c r="H1447"/>
      <c r="I1447"/>
    </row>
    <row r="1448" spans="1:9" x14ac:dyDescent="0.25">
      <c r="A1448"/>
      <c r="B1448"/>
      <c r="C1448"/>
      <c r="D1448"/>
      <c r="E1448"/>
      <c r="F1448"/>
      <c r="G1448"/>
      <c r="H1448"/>
      <c r="I1448"/>
    </row>
    <row r="1449" spans="1:9" x14ac:dyDescent="0.25">
      <c r="A1449"/>
      <c r="B1449"/>
      <c r="C1449"/>
      <c r="D1449"/>
      <c r="E1449"/>
      <c r="F1449"/>
      <c r="G1449"/>
      <c r="H1449"/>
      <c r="I1449"/>
    </row>
    <row r="1450" spans="1:9" x14ac:dyDescent="0.25">
      <c r="A1450"/>
      <c r="B1450"/>
      <c r="C1450"/>
      <c r="D1450"/>
      <c r="E1450"/>
      <c r="F1450"/>
      <c r="G1450"/>
      <c r="H1450"/>
      <c r="I1450"/>
    </row>
    <row r="1451" spans="1:9" x14ac:dyDescent="0.25">
      <c r="A1451"/>
      <c r="B1451"/>
      <c r="C1451"/>
      <c r="D1451"/>
      <c r="E1451"/>
      <c r="F1451"/>
      <c r="G1451"/>
      <c r="H1451"/>
      <c r="I1451"/>
    </row>
    <row r="1452" spans="1:9" x14ac:dyDescent="0.25">
      <c r="A1452"/>
      <c r="B1452"/>
      <c r="C1452"/>
      <c r="D1452"/>
      <c r="E1452"/>
      <c r="F1452"/>
      <c r="G1452"/>
      <c r="H1452"/>
      <c r="I1452"/>
    </row>
    <row r="1453" spans="1:9" x14ac:dyDescent="0.25">
      <c r="A1453"/>
      <c r="B1453"/>
      <c r="C1453"/>
      <c r="D1453"/>
      <c r="E1453"/>
      <c r="F1453"/>
      <c r="G1453"/>
      <c r="H1453"/>
      <c r="I1453"/>
    </row>
    <row r="1454" spans="1:9" x14ac:dyDescent="0.25">
      <c r="A1454"/>
      <c r="B1454"/>
      <c r="C1454"/>
      <c r="D1454"/>
      <c r="E1454"/>
      <c r="F1454"/>
      <c r="G1454"/>
      <c r="H1454"/>
      <c r="I1454"/>
    </row>
    <row r="1455" spans="1:9" x14ac:dyDescent="0.25">
      <c r="A1455"/>
      <c r="B1455"/>
      <c r="C1455"/>
      <c r="D1455"/>
      <c r="E1455"/>
      <c r="F1455"/>
      <c r="G1455"/>
      <c r="H1455"/>
      <c r="I1455"/>
    </row>
    <row r="1456" spans="1:9" x14ac:dyDescent="0.25">
      <c r="A1456"/>
      <c r="B1456"/>
      <c r="C1456"/>
      <c r="D1456"/>
      <c r="E1456"/>
      <c r="F1456"/>
      <c r="G1456"/>
      <c r="H1456"/>
      <c r="I1456"/>
    </row>
    <row r="1457" spans="1:9" x14ac:dyDescent="0.25">
      <c r="A1457"/>
      <c r="B1457"/>
      <c r="C1457"/>
      <c r="D1457"/>
      <c r="E1457"/>
      <c r="F1457"/>
      <c r="G1457"/>
      <c r="H1457"/>
      <c r="I1457"/>
    </row>
    <row r="1458" spans="1:9" x14ac:dyDescent="0.25">
      <c r="A1458"/>
      <c r="B1458"/>
      <c r="C1458"/>
      <c r="D1458"/>
      <c r="E1458"/>
      <c r="F1458"/>
      <c r="G1458"/>
      <c r="H1458"/>
      <c r="I1458"/>
    </row>
    <row r="1459" spans="1:9" x14ac:dyDescent="0.25">
      <c r="A1459"/>
      <c r="B1459"/>
      <c r="C1459"/>
      <c r="D1459"/>
      <c r="E1459"/>
      <c r="F1459"/>
      <c r="G1459"/>
      <c r="H1459"/>
      <c r="I1459"/>
    </row>
    <row r="1460" spans="1:9" x14ac:dyDescent="0.25">
      <c r="A1460"/>
      <c r="B1460"/>
      <c r="C1460"/>
      <c r="D1460"/>
      <c r="E1460"/>
      <c r="F1460"/>
      <c r="G1460"/>
      <c r="H1460"/>
      <c r="I1460"/>
    </row>
    <row r="1461" spans="1:9" x14ac:dyDescent="0.25">
      <c r="A1461"/>
      <c r="B1461"/>
      <c r="C1461"/>
      <c r="D1461"/>
      <c r="E1461"/>
      <c r="F1461"/>
      <c r="G1461"/>
      <c r="H1461"/>
      <c r="I1461"/>
    </row>
    <row r="1462" spans="1:9" x14ac:dyDescent="0.25">
      <c r="A1462"/>
      <c r="B1462"/>
      <c r="C1462"/>
      <c r="D1462"/>
      <c r="E1462"/>
      <c r="F1462"/>
      <c r="G1462"/>
      <c r="H1462"/>
      <c r="I1462"/>
    </row>
    <row r="1463" spans="1:9" x14ac:dyDescent="0.25">
      <c r="A1463"/>
      <c r="B1463"/>
      <c r="C1463"/>
      <c r="D1463"/>
      <c r="E1463"/>
      <c r="F1463"/>
      <c r="G1463"/>
      <c r="H1463"/>
      <c r="I1463"/>
    </row>
    <row r="1464" spans="1:9" x14ac:dyDescent="0.25">
      <c r="A1464"/>
      <c r="B1464"/>
      <c r="C1464"/>
      <c r="D1464"/>
      <c r="E1464"/>
      <c r="F1464"/>
      <c r="G1464"/>
      <c r="H1464"/>
      <c r="I1464"/>
    </row>
    <row r="1465" spans="1:9" x14ac:dyDescent="0.25">
      <c r="A1465"/>
      <c r="B1465"/>
      <c r="C1465"/>
      <c r="D1465"/>
      <c r="E1465"/>
      <c r="F1465"/>
      <c r="G1465"/>
      <c r="H1465"/>
      <c r="I1465"/>
    </row>
    <row r="1466" spans="1:9" x14ac:dyDescent="0.25">
      <c r="A1466"/>
      <c r="B1466"/>
      <c r="C1466"/>
      <c r="D1466"/>
      <c r="E1466"/>
      <c r="F1466"/>
      <c r="G1466"/>
      <c r="H1466"/>
      <c r="I1466"/>
    </row>
    <row r="1467" spans="1:9" x14ac:dyDescent="0.25">
      <c r="A1467"/>
      <c r="B1467"/>
      <c r="C1467"/>
      <c r="D1467"/>
      <c r="E1467"/>
      <c r="F1467"/>
      <c r="G1467"/>
      <c r="H1467"/>
      <c r="I1467"/>
    </row>
    <row r="1468" spans="1:9" x14ac:dyDescent="0.25">
      <c r="A1468"/>
      <c r="B1468"/>
      <c r="C1468"/>
      <c r="D1468"/>
      <c r="E1468"/>
      <c r="F1468"/>
      <c r="G1468"/>
      <c r="H1468"/>
      <c r="I1468"/>
    </row>
    <row r="1469" spans="1:9" x14ac:dyDescent="0.25">
      <c r="A1469"/>
      <c r="B1469"/>
      <c r="C1469"/>
      <c r="D1469"/>
      <c r="E1469"/>
      <c r="F1469"/>
      <c r="G1469"/>
      <c r="H1469"/>
      <c r="I1469"/>
    </row>
    <row r="1470" spans="1:9" x14ac:dyDescent="0.25">
      <c r="A1470"/>
      <c r="B1470"/>
      <c r="C1470"/>
      <c r="D1470"/>
      <c r="E1470"/>
      <c r="F1470"/>
      <c r="G1470"/>
      <c r="H1470"/>
      <c r="I1470"/>
    </row>
    <row r="1471" spans="1:9" x14ac:dyDescent="0.25">
      <c r="A1471"/>
      <c r="B1471"/>
      <c r="C1471"/>
      <c r="D1471"/>
      <c r="E1471"/>
      <c r="F1471"/>
      <c r="G1471"/>
      <c r="H1471"/>
      <c r="I1471"/>
    </row>
    <row r="1472" spans="1:9" x14ac:dyDescent="0.25">
      <c r="A1472"/>
      <c r="B1472"/>
      <c r="C1472"/>
      <c r="D1472"/>
      <c r="E1472"/>
      <c r="F1472"/>
      <c r="G1472"/>
      <c r="H1472"/>
      <c r="I1472"/>
    </row>
    <row r="1473" spans="1:9" x14ac:dyDescent="0.25">
      <c r="A1473"/>
      <c r="B1473"/>
      <c r="C1473"/>
      <c r="D1473"/>
      <c r="E1473"/>
      <c r="F1473"/>
      <c r="G1473"/>
      <c r="H1473"/>
      <c r="I1473"/>
    </row>
    <row r="1474" spans="1:9" x14ac:dyDescent="0.25">
      <c r="A1474"/>
      <c r="B1474"/>
      <c r="C1474"/>
      <c r="D1474"/>
      <c r="E1474"/>
      <c r="F1474"/>
      <c r="G1474"/>
      <c r="H1474"/>
      <c r="I1474"/>
    </row>
    <row r="1475" spans="1:9" x14ac:dyDescent="0.25">
      <c r="A1475"/>
      <c r="B1475"/>
      <c r="C1475"/>
      <c r="D1475"/>
      <c r="E1475"/>
      <c r="F1475"/>
      <c r="G1475"/>
      <c r="H1475"/>
      <c r="I1475"/>
    </row>
    <row r="1476" spans="1:9" x14ac:dyDescent="0.25">
      <c r="A1476"/>
      <c r="B1476"/>
      <c r="C1476"/>
      <c r="D1476"/>
      <c r="E1476"/>
      <c r="F1476"/>
      <c r="G1476"/>
      <c r="H1476"/>
      <c r="I1476"/>
    </row>
    <row r="1477" spans="1:9" x14ac:dyDescent="0.25">
      <c r="A1477"/>
      <c r="B1477"/>
      <c r="C1477"/>
      <c r="D1477"/>
      <c r="E1477"/>
      <c r="F1477"/>
      <c r="G1477"/>
      <c r="H1477"/>
      <c r="I1477"/>
    </row>
    <row r="1478" spans="1:9" x14ac:dyDescent="0.25">
      <c r="A1478"/>
      <c r="B1478"/>
      <c r="C1478"/>
      <c r="D1478"/>
      <c r="E1478"/>
      <c r="F1478"/>
      <c r="G1478"/>
      <c r="H1478"/>
      <c r="I1478"/>
    </row>
    <row r="1479" spans="1:9" x14ac:dyDescent="0.25">
      <c r="A1479"/>
      <c r="B1479"/>
      <c r="C1479"/>
      <c r="D1479"/>
      <c r="E1479"/>
      <c r="F1479"/>
      <c r="G1479"/>
      <c r="H1479"/>
      <c r="I1479"/>
    </row>
    <row r="1480" spans="1:9" x14ac:dyDescent="0.25">
      <c r="A1480"/>
      <c r="B1480"/>
      <c r="C1480"/>
      <c r="D1480"/>
      <c r="E1480"/>
      <c r="F1480"/>
      <c r="G1480"/>
      <c r="H1480"/>
      <c r="I1480"/>
    </row>
    <row r="1481" spans="1:9" x14ac:dyDescent="0.25">
      <c r="A1481"/>
      <c r="B1481"/>
      <c r="C1481"/>
      <c r="D1481"/>
      <c r="E1481"/>
      <c r="F1481"/>
      <c r="G1481"/>
      <c r="H1481"/>
      <c r="I1481"/>
    </row>
    <row r="1482" spans="1:9" x14ac:dyDescent="0.25">
      <c r="A1482"/>
      <c r="B1482"/>
      <c r="C1482"/>
      <c r="D1482"/>
      <c r="E1482"/>
      <c r="F1482"/>
      <c r="G1482"/>
      <c r="H1482"/>
      <c r="I1482"/>
    </row>
    <row r="1483" spans="1:9" x14ac:dyDescent="0.25">
      <c r="A1483"/>
      <c r="B1483"/>
      <c r="C1483"/>
      <c r="D1483"/>
      <c r="E1483"/>
      <c r="F1483"/>
      <c r="G1483"/>
      <c r="H1483"/>
      <c r="I1483"/>
    </row>
    <row r="1484" spans="1:9" x14ac:dyDescent="0.25">
      <c r="A1484"/>
      <c r="B1484"/>
      <c r="C1484"/>
      <c r="D1484"/>
      <c r="E1484"/>
      <c r="F1484"/>
      <c r="G1484"/>
      <c r="H1484"/>
      <c r="I1484"/>
    </row>
    <row r="1485" spans="1:9" x14ac:dyDescent="0.25">
      <c r="A1485"/>
      <c r="B1485"/>
      <c r="C1485"/>
      <c r="D1485"/>
      <c r="E1485"/>
      <c r="F1485"/>
      <c r="G1485"/>
      <c r="H1485"/>
      <c r="I1485"/>
    </row>
    <row r="1486" spans="1:9" x14ac:dyDescent="0.25">
      <c r="A1486"/>
      <c r="B1486"/>
      <c r="C1486"/>
      <c r="D1486"/>
      <c r="E1486"/>
      <c r="F1486"/>
      <c r="G1486"/>
      <c r="H1486"/>
      <c r="I1486"/>
    </row>
    <row r="1487" spans="1:9" x14ac:dyDescent="0.25">
      <c r="A1487"/>
      <c r="B1487"/>
      <c r="C1487"/>
      <c r="D1487"/>
      <c r="E1487"/>
      <c r="F1487"/>
      <c r="G1487"/>
      <c r="H1487"/>
      <c r="I1487"/>
    </row>
    <row r="1488" spans="1:9" x14ac:dyDescent="0.25">
      <c r="A1488"/>
      <c r="B1488"/>
      <c r="C1488"/>
      <c r="D1488"/>
      <c r="E1488"/>
      <c r="F1488"/>
      <c r="G1488"/>
      <c r="H1488"/>
      <c r="I1488"/>
    </row>
    <row r="1489" spans="1:9" x14ac:dyDescent="0.25">
      <c r="A1489"/>
      <c r="B1489"/>
      <c r="C1489"/>
      <c r="D1489"/>
      <c r="E1489"/>
      <c r="F1489"/>
      <c r="G1489"/>
      <c r="H1489"/>
      <c r="I1489"/>
    </row>
    <row r="1490" spans="1:9" x14ac:dyDescent="0.25">
      <c r="A1490"/>
      <c r="B1490"/>
      <c r="C1490"/>
      <c r="D1490"/>
      <c r="E1490"/>
      <c r="F1490"/>
      <c r="G1490"/>
      <c r="H1490"/>
      <c r="I1490"/>
    </row>
    <row r="1491" spans="1:9" x14ac:dyDescent="0.25">
      <c r="A1491"/>
      <c r="B1491"/>
      <c r="C1491"/>
      <c r="D1491"/>
      <c r="E1491"/>
      <c r="F1491"/>
      <c r="G1491"/>
      <c r="H1491"/>
      <c r="I1491"/>
    </row>
    <row r="1492" spans="1:9" x14ac:dyDescent="0.25">
      <c r="A1492"/>
      <c r="B1492"/>
      <c r="C1492"/>
      <c r="D1492"/>
      <c r="E1492"/>
      <c r="F1492"/>
      <c r="G1492"/>
      <c r="H1492"/>
      <c r="I1492"/>
    </row>
    <row r="1493" spans="1:9" x14ac:dyDescent="0.25">
      <c r="A1493"/>
      <c r="B1493"/>
      <c r="C1493"/>
      <c r="D1493"/>
      <c r="E1493"/>
      <c r="F1493"/>
      <c r="G1493"/>
      <c r="H1493"/>
      <c r="I1493"/>
    </row>
    <row r="1494" spans="1:9" x14ac:dyDescent="0.25">
      <c r="A1494"/>
      <c r="B1494"/>
      <c r="C1494"/>
      <c r="D1494"/>
      <c r="E1494"/>
      <c r="F1494"/>
      <c r="G1494"/>
      <c r="H1494"/>
      <c r="I1494"/>
    </row>
    <row r="1495" spans="1:9" x14ac:dyDescent="0.25">
      <c r="A1495"/>
      <c r="B1495"/>
      <c r="C1495"/>
      <c r="D1495"/>
      <c r="E1495"/>
      <c r="F1495"/>
      <c r="G1495"/>
      <c r="H1495"/>
      <c r="I1495"/>
    </row>
    <row r="1496" spans="1:9" x14ac:dyDescent="0.25">
      <c r="A1496"/>
      <c r="B1496"/>
      <c r="C1496"/>
      <c r="D1496"/>
      <c r="E1496"/>
      <c r="F1496"/>
      <c r="G1496"/>
      <c r="H1496"/>
      <c r="I1496"/>
    </row>
    <row r="1497" spans="1:9" x14ac:dyDescent="0.25">
      <c r="A1497"/>
      <c r="B1497"/>
      <c r="C1497"/>
      <c r="D1497"/>
      <c r="E1497"/>
      <c r="F1497"/>
      <c r="G1497"/>
      <c r="H1497"/>
      <c r="I1497"/>
    </row>
    <row r="1498" spans="1:9" x14ac:dyDescent="0.25">
      <c r="A1498"/>
      <c r="B1498"/>
      <c r="C1498"/>
      <c r="D1498"/>
      <c r="E1498"/>
      <c r="F1498"/>
      <c r="G1498"/>
      <c r="H1498"/>
      <c r="I1498"/>
    </row>
    <row r="1499" spans="1:9" x14ac:dyDescent="0.25">
      <c r="A1499"/>
      <c r="B1499"/>
      <c r="C1499"/>
      <c r="D1499"/>
      <c r="E1499"/>
      <c r="F1499"/>
      <c r="G1499"/>
      <c r="H1499"/>
      <c r="I1499"/>
    </row>
    <row r="1500" spans="1:9" x14ac:dyDescent="0.25">
      <c r="A1500"/>
      <c r="B1500"/>
      <c r="C1500"/>
      <c r="D1500"/>
      <c r="E1500"/>
      <c r="F1500"/>
      <c r="G1500"/>
      <c r="H1500"/>
      <c r="I1500"/>
    </row>
    <row r="1501" spans="1:9" x14ac:dyDescent="0.25">
      <c r="A1501"/>
      <c r="B1501"/>
      <c r="C1501"/>
      <c r="D1501"/>
      <c r="E1501"/>
      <c r="F1501"/>
      <c r="G1501"/>
      <c r="H1501"/>
      <c r="I1501"/>
    </row>
    <row r="1502" spans="1:9" x14ac:dyDescent="0.25">
      <c r="A1502"/>
      <c r="B1502"/>
      <c r="C1502"/>
      <c r="D1502"/>
      <c r="E1502"/>
      <c r="F1502"/>
      <c r="G1502"/>
      <c r="H1502"/>
      <c r="I1502"/>
    </row>
    <row r="1503" spans="1:9" x14ac:dyDescent="0.25">
      <c r="A1503"/>
      <c r="B1503"/>
      <c r="C1503"/>
      <c r="D1503"/>
      <c r="E1503"/>
      <c r="F1503"/>
      <c r="G1503"/>
      <c r="H1503"/>
      <c r="I1503"/>
    </row>
    <row r="1504" spans="1:9" x14ac:dyDescent="0.25">
      <c r="A1504"/>
      <c r="B1504"/>
      <c r="C1504"/>
      <c r="D1504"/>
      <c r="E1504"/>
      <c r="F1504"/>
      <c r="G1504"/>
      <c r="H1504"/>
      <c r="I1504"/>
    </row>
    <row r="1505" spans="1:9" x14ac:dyDescent="0.25">
      <c r="A1505"/>
      <c r="B1505"/>
      <c r="C1505"/>
      <c r="D1505"/>
      <c r="E1505"/>
      <c r="F1505"/>
      <c r="G1505"/>
      <c r="H1505"/>
      <c r="I1505"/>
    </row>
    <row r="1506" spans="1:9" x14ac:dyDescent="0.25">
      <c r="A1506"/>
      <c r="B1506"/>
      <c r="C1506"/>
      <c r="D1506"/>
      <c r="E1506"/>
      <c r="F1506"/>
      <c r="G1506"/>
      <c r="H1506"/>
      <c r="I1506"/>
    </row>
    <row r="1507" spans="1:9" x14ac:dyDescent="0.25">
      <c r="A1507"/>
      <c r="B1507"/>
      <c r="C1507"/>
      <c r="D1507"/>
      <c r="E1507"/>
      <c r="F1507"/>
      <c r="G1507"/>
      <c r="H1507"/>
      <c r="I1507"/>
    </row>
    <row r="1508" spans="1:9" x14ac:dyDescent="0.25">
      <c r="A1508"/>
      <c r="B1508"/>
      <c r="C1508"/>
      <c r="D1508"/>
      <c r="E1508"/>
      <c r="F1508"/>
      <c r="G1508"/>
      <c r="H1508"/>
      <c r="I1508"/>
    </row>
    <row r="1509" spans="1:9" x14ac:dyDescent="0.25">
      <c r="A1509"/>
      <c r="B1509"/>
      <c r="C1509"/>
      <c r="D1509"/>
      <c r="E1509"/>
      <c r="F1509"/>
      <c r="G1509"/>
      <c r="H1509"/>
      <c r="I1509"/>
    </row>
    <row r="1510" spans="1:9" x14ac:dyDescent="0.25">
      <c r="A1510"/>
      <c r="B1510"/>
      <c r="C1510"/>
      <c r="D1510"/>
      <c r="E1510"/>
      <c r="F1510"/>
      <c r="G1510"/>
      <c r="H1510"/>
      <c r="I1510"/>
    </row>
    <row r="1511" spans="1:9" x14ac:dyDescent="0.25">
      <c r="A1511"/>
      <c r="B1511"/>
      <c r="C1511"/>
      <c r="D1511"/>
      <c r="E1511"/>
      <c r="F1511"/>
      <c r="G1511"/>
      <c r="H1511"/>
      <c r="I1511"/>
    </row>
    <row r="1512" spans="1:9" x14ac:dyDescent="0.25">
      <c r="A1512"/>
      <c r="B1512"/>
      <c r="C1512"/>
      <c r="D1512"/>
      <c r="E1512"/>
      <c r="F1512"/>
      <c r="G1512"/>
      <c r="H1512"/>
      <c r="I1512"/>
    </row>
    <row r="1513" spans="1:9" x14ac:dyDescent="0.25">
      <c r="A1513"/>
      <c r="B1513"/>
      <c r="C1513"/>
      <c r="D1513"/>
      <c r="E1513"/>
      <c r="F1513"/>
      <c r="G1513"/>
      <c r="H1513"/>
      <c r="I1513"/>
    </row>
    <row r="1514" spans="1:9" x14ac:dyDescent="0.25">
      <c r="A1514"/>
      <c r="B1514"/>
      <c r="C1514"/>
      <c r="D1514"/>
      <c r="E1514"/>
      <c r="F1514"/>
      <c r="G1514"/>
      <c r="H1514"/>
      <c r="I1514"/>
    </row>
    <row r="1515" spans="1:9" x14ac:dyDescent="0.25">
      <c r="A1515"/>
      <c r="B1515"/>
      <c r="C1515"/>
      <c r="D1515"/>
      <c r="E1515"/>
      <c r="F1515"/>
      <c r="G1515"/>
      <c r="H1515"/>
      <c r="I1515"/>
    </row>
    <row r="1516" spans="1:9" x14ac:dyDescent="0.25">
      <c r="A1516"/>
      <c r="B1516"/>
      <c r="C1516"/>
      <c r="D1516"/>
      <c r="E1516"/>
      <c r="F1516"/>
      <c r="G1516"/>
      <c r="H1516"/>
      <c r="I1516"/>
    </row>
    <row r="1517" spans="1:9" x14ac:dyDescent="0.25">
      <c r="A1517"/>
      <c r="B1517"/>
      <c r="C1517"/>
      <c r="D1517"/>
      <c r="E1517"/>
      <c r="F1517"/>
      <c r="G1517"/>
      <c r="H1517"/>
      <c r="I1517"/>
    </row>
    <row r="1518" spans="1:9" x14ac:dyDescent="0.25">
      <c r="A1518"/>
      <c r="B1518"/>
      <c r="C1518"/>
      <c r="D1518"/>
      <c r="E1518"/>
      <c r="F1518"/>
      <c r="G1518"/>
      <c r="H1518"/>
      <c r="I1518"/>
    </row>
    <row r="1519" spans="1:9" x14ac:dyDescent="0.25">
      <c r="A1519"/>
      <c r="B1519"/>
      <c r="C1519"/>
      <c r="D1519"/>
      <c r="E1519"/>
      <c r="F1519"/>
      <c r="G1519"/>
      <c r="H1519"/>
      <c r="I1519"/>
    </row>
    <row r="1520" spans="1:9" x14ac:dyDescent="0.25">
      <c r="A1520"/>
      <c r="B1520"/>
      <c r="C1520"/>
      <c r="D1520"/>
      <c r="E1520"/>
      <c r="F1520"/>
      <c r="G1520"/>
      <c r="H1520"/>
      <c r="I1520"/>
    </row>
    <row r="1521" spans="1:9" x14ac:dyDescent="0.25">
      <c r="A1521"/>
      <c r="B1521"/>
      <c r="C1521"/>
      <c r="D1521"/>
      <c r="E1521"/>
      <c r="F1521"/>
      <c r="G1521"/>
      <c r="H1521"/>
      <c r="I1521"/>
    </row>
    <row r="1522" spans="1:9" x14ac:dyDescent="0.25">
      <c r="A1522"/>
      <c r="B1522"/>
      <c r="C1522"/>
      <c r="D1522"/>
      <c r="E1522"/>
      <c r="F1522"/>
      <c r="G1522"/>
      <c r="H1522"/>
      <c r="I1522"/>
    </row>
    <row r="1523" spans="1:9" x14ac:dyDescent="0.25">
      <c r="A1523"/>
      <c r="B1523"/>
      <c r="C1523"/>
      <c r="D1523"/>
      <c r="E1523"/>
      <c r="F1523"/>
      <c r="G1523"/>
      <c r="H1523"/>
      <c r="I1523"/>
    </row>
    <row r="1524" spans="1:9" x14ac:dyDescent="0.25">
      <c r="A1524"/>
      <c r="B1524"/>
      <c r="C1524"/>
      <c r="D1524"/>
      <c r="E1524"/>
      <c r="F1524"/>
      <c r="G1524"/>
      <c r="H1524"/>
      <c r="I1524"/>
    </row>
    <row r="1525" spans="1:9" x14ac:dyDescent="0.25">
      <c r="A1525"/>
      <c r="B1525"/>
      <c r="C1525"/>
      <c r="D1525"/>
      <c r="E1525"/>
      <c r="F1525"/>
      <c r="G1525"/>
      <c r="H1525"/>
      <c r="I1525"/>
    </row>
    <row r="1526" spans="1:9" x14ac:dyDescent="0.25">
      <c r="A1526"/>
      <c r="B1526"/>
      <c r="C1526"/>
      <c r="D1526"/>
      <c r="E1526"/>
      <c r="F1526"/>
      <c r="G1526"/>
      <c r="H1526"/>
      <c r="I1526"/>
    </row>
    <row r="1527" spans="1:9" x14ac:dyDescent="0.25">
      <c r="A1527"/>
      <c r="B1527"/>
      <c r="C1527"/>
      <c r="D1527"/>
      <c r="E1527"/>
      <c r="F1527"/>
      <c r="G1527"/>
      <c r="H1527"/>
      <c r="I1527"/>
    </row>
    <row r="1528" spans="1:9" x14ac:dyDescent="0.25">
      <c r="A1528"/>
      <c r="B1528"/>
      <c r="C1528"/>
      <c r="D1528"/>
      <c r="E1528"/>
      <c r="F1528"/>
      <c r="G1528"/>
      <c r="H1528"/>
      <c r="I1528"/>
    </row>
    <row r="1529" spans="1:9" x14ac:dyDescent="0.25">
      <c r="A1529"/>
      <c r="B1529"/>
      <c r="C1529"/>
      <c r="D1529"/>
      <c r="E1529"/>
      <c r="F1529"/>
      <c r="G1529"/>
      <c r="H1529"/>
      <c r="I1529"/>
    </row>
    <row r="1530" spans="1:9" x14ac:dyDescent="0.25">
      <c r="A1530"/>
      <c r="B1530"/>
      <c r="C1530"/>
      <c r="D1530"/>
      <c r="E1530"/>
      <c r="F1530"/>
      <c r="G1530"/>
      <c r="H1530"/>
      <c r="I1530"/>
    </row>
    <row r="1531" spans="1:9" x14ac:dyDescent="0.25">
      <c r="A1531"/>
      <c r="B1531"/>
      <c r="C1531"/>
      <c r="D1531"/>
      <c r="E1531"/>
      <c r="F1531"/>
      <c r="G1531"/>
      <c r="H1531"/>
      <c r="I1531"/>
    </row>
    <row r="1532" spans="1:9" x14ac:dyDescent="0.25">
      <c r="A1532"/>
      <c r="B1532"/>
      <c r="C1532"/>
      <c r="D1532"/>
      <c r="E1532"/>
      <c r="F1532"/>
      <c r="G1532"/>
      <c r="H1532"/>
      <c r="I1532"/>
    </row>
    <row r="1533" spans="1:9" x14ac:dyDescent="0.25">
      <c r="A1533"/>
      <c r="B1533"/>
      <c r="C1533"/>
      <c r="D1533"/>
      <c r="E1533"/>
      <c r="F1533"/>
      <c r="G1533"/>
      <c r="H1533"/>
      <c r="I1533"/>
    </row>
    <row r="1534" spans="1:9" x14ac:dyDescent="0.25">
      <c r="A1534"/>
      <c r="B1534"/>
      <c r="C1534"/>
      <c r="D1534"/>
      <c r="E1534"/>
      <c r="F1534"/>
      <c r="G1534"/>
      <c r="H1534"/>
      <c r="I1534"/>
    </row>
    <row r="1535" spans="1:9" x14ac:dyDescent="0.25">
      <c r="A1535"/>
      <c r="B1535"/>
      <c r="C1535"/>
      <c r="D1535"/>
      <c r="E1535"/>
      <c r="F1535"/>
      <c r="G1535"/>
      <c r="H1535"/>
      <c r="I1535"/>
    </row>
    <row r="1536" spans="1:9" x14ac:dyDescent="0.25">
      <c r="A1536"/>
      <c r="B1536"/>
      <c r="C1536"/>
      <c r="D1536"/>
      <c r="E1536"/>
      <c r="F1536"/>
      <c r="G1536"/>
      <c r="H1536"/>
      <c r="I1536"/>
    </row>
    <row r="1537" spans="1:9" x14ac:dyDescent="0.25">
      <c r="A1537"/>
      <c r="B1537"/>
      <c r="C1537"/>
      <c r="D1537"/>
      <c r="E1537"/>
      <c r="F1537"/>
      <c r="G1537"/>
      <c r="H1537"/>
      <c r="I1537"/>
    </row>
    <row r="1538" spans="1:9" x14ac:dyDescent="0.25">
      <c r="A1538"/>
      <c r="B1538"/>
      <c r="C1538"/>
      <c r="D1538"/>
      <c r="E1538"/>
      <c r="F1538"/>
      <c r="G1538"/>
      <c r="H1538"/>
      <c r="I1538"/>
    </row>
    <row r="1539" spans="1:9" x14ac:dyDescent="0.25">
      <c r="A1539"/>
      <c r="B1539"/>
      <c r="C1539"/>
      <c r="D1539"/>
      <c r="E1539"/>
      <c r="F1539"/>
      <c r="G1539"/>
      <c r="H1539"/>
      <c r="I1539"/>
    </row>
    <row r="1540" spans="1:9" x14ac:dyDescent="0.25">
      <c r="A1540"/>
      <c r="B1540"/>
      <c r="C1540"/>
      <c r="D1540"/>
      <c r="E1540"/>
      <c r="F1540"/>
      <c r="G1540"/>
      <c r="H1540"/>
      <c r="I1540"/>
    </row>
    <row r="1541" spans="1:9" x14ac:dyDescent="0.25">
      <c r="A1541"/>
      <c r="B1541"/>
      <c r="C1541"/>
      <c r="D1541"/>
      <c r="E1541"/>
      <c r="F1541"/>
      <c r="G1541"/>
      <c r="H1541"/>
      <c r="I1541"/>
    </row>
    <row r="1542" spans="1:9" x14ac:dyDescent="0.25">
      <c r="A1542"/>
      <c r="B1542"/>
      <c r="C1542"/>
      <c r="D1542"/>
      <c r="E1542"/>
      <c r="F1542"/>
      <c r="G1542"/>
      <c r="H1542"/>
      <c r="I1542"/>
    </row>
    <row r="1543" spans="1:9" x14ac:dyDescent="0.25">
      <c r="A1543"/>
      <c r="B1543"/>
      <c r="C1543"/>
      <c r="D1543"/>
      <c r="E1543"/>
      <c r="F1543"/>
      <c r="G1543"/>
      <c r="H1543"/>
      <c r="I1543"/>
    </row>
    <row r="1544" spans="1:9" x14ac:dyDescent="0.25">
      <c r="A1544"/>
      <c r="B1544"/>
      <c r="C1544"/>
      <c r="D1544"/>
      <c r="E1544"/>
      <c r="F1544"/>
      <c r="G1544"/>
      <c r="H1544"/>
      <c r="I1544"/>
    </row>
    <row r="1545" spans="1:9" x14ac:dyDescent="0.25">
      <c r="A1545"/>
      <c r="B1545"/>
      <c r="C1545"/>
      <c r="D1545"/>
      <c r="E1545"/>
      <c r="F1545"/>
      <c r="G1545"/>
      <c r="H1545"/>
      <c r="I1545"/>
    </row>
    <row r="1546" spans="1:9" x14ac:dyDescent="0.25">
      <c r="A1546"/>
      <c r="B1546"/>
      <c r="C1546"/>
      <c r="D1546"/>
      <c r="E1546"/>
      <c r="F1546"/>
      <c r="G1546"/>
      <c r="H1546"/>
      <c r="I1546"/>
    </row>
    <row r="1547" spans="1:9" x14ac:dyDescent="0.25">
      <c r="A1547"/>
      <c r="B1547"/>
      <c r="C1547"/>
      <c r="D1547"/>
      <c r="E1547"/>
      <c r="F1547"/>
      <c r="G1547"/>
      <c r="H1547"/>
      <c r="I1547"/>
    </row>
    <row r="1548" spans="1:9" x14ac:dyDescent="0.25">
      <c r="A1548"/>
      <c r="B1548"/>
      <c r="C1548"/>
      <c r="D1548"/>
      <c r="E1548"/>
      <c r="F1548"/>
      <c r="G1548"/>
      <c r="H1548"/>
      <c r="I1548"/>
    </row>
    <row r="1549" spans="1:9" x14ac:dyDescent="0.25">
      <c r="A1549"/>
      <c r="B1549"/>
      <c r="C1549"/>
      <c r="D1549"/>
      <c r="E1549"/>
      <c r="F1549"/>
      <c r="G1549"/>
      <c r="H1549"/>
      <c r="I1549"/>
    </row>
    <row r="1550" spans="1:9" x14ac:dyDescent="0.25">
      <c r="A1550"/>
      <c r="B1550"/>
      <c r="C1550"/>
      <c r="D1550"/>
      <c r="E1550"/>
      <c r="F1550"/>
      <c r="G1550"/>
      <c r="H1550"/>
      <c r="I1550"/>
    </row>
    <row r="1551" spans="1:9" x14ac:dyDescent="0.25">
      <c r="A1551"/>
      <c r="B1551"/>
      <c r="C1551"/>
      <c r="D1551"/>
      <c r="E1551"/>
      <c r="F1551"/>
      <c r="G1551"/>
      <c r="H1551"/>
      <c r="I1551"/>
    </row>
    <row r="1552" spans="1:9" x14ac:dyDescent="0.25">
      <c r="A1552"/>
      <c r="B1552"/>
      <c r="C1552"/>
      <c r="D1552"/>
      <c r="E1552"/>
      <c r="F1552"/>
      <c r="G1552"/>
      <c r="H1552"/>
      <c r="I1552"/>
    </row>
    <row r="1553" spans="1:9" x14ac:dyDescent="0.25">
      <c r="A1553"/>
      <c r="B1553"/>
      <c r="C1553"/>
      <c r="D1553"/>
      <c r="E1553"/>
      <c r="F1553"/>
      <c r="G1553"/>
      <c r="H1553"/>
      <c r="I1553"/>
    </row>
    <row r="1554" spans="1:9" x14ac:dyDescent="0.25">
      <c r="A1554"/>
      <c r="B1554"/>
      <c r="C1554"/>
      <c r="D1554"/>
      <c r="E1554"/>
      <c r="F1554"/>
      <c r="G1554"/>
      <c r="H1554"/>
      <c r="I1554"/>
    </row>
    <row r="1555" spans="1:9" x14ac:dyDescent="0.25">
      <c r="A1555"/>
      <c r="B1555"/>
      <c r="C1555"/>
      <c r="D1555"/>
      <c r="E1555"/>
      <c r="F1555"/>
      <c r="G1555"/>
      <c r="H1555"/>
      <c r="I1555"/>
    </row>
    <row r="1556" spans="1:9" x14ac:dyDescent="0.25">
      <c r="A1556"/>
      <c r="B1556"/>
      <c r="C1556"/>
      <c r="D1556"/>
      <c r="E1556"/>
      <c r="F1556"/>
      <c r="G1556"/>
      <c r="H1556"/>
      <c r="I1556"/>
    </row>
    <row r="1557" spans="1:9" x14ac:dyDescent="0.25">
      <c r="A1557"/>
      <c r="B1557"/>
      <c r="C1557"/>
      <c r="D1557"/>
      <c r="E1557"/>
      <c r="F1557"/>
      <c r="G1557"/>
      <c r="H1557"/>
      <c r="I1557"/>
    </row>
    <row r="1558" spans="1:9" x14ac:dyDescent="0.25">
      <c r="A1558"/>
      <c r="B1558"/>
      <c r="C1558"/>
      <c r="D1558"/>
      <c r="E1558"/>
      <c r="F1558"/>
      <c r="G1558"/>
      <c r="H1558"/>
      <c r="I1558"/>
    </row>
    <row r="1559" spans="1:9" x14ac:dyDescent="0.25">
      <c r="A1559"/>
      <c r="B1559"/>
      <c r="C1559"/>
      <c r="D1559"/>
      <c r="E1559"/>
      <c r="F1559"/>
      <c r="G1559"/>
      <c r="H1559"/>
      <c r="I1559"/>
    </row>
    <row r="1560" spans="1:9" x14ac:dyDescent="0.25">
      <c r="A1560"/>
      <c r="B1560"/>
      <c r="C1560"/>
      <c r="D1560"/>
      <c r="E1560"/>
      <c r="F1560"/>
      <c r="G1560"/>
      <c r="H1560"/>
      <c r="I1560"/>
    </row>
    <row r="1561" spans="1:9" x14ac:dyDescent="0.25">
      <c r="A1561"/>
      <c r="B1561"/>
      <c r="C1561"/>
      <c r="D1561"/>
      <c r="E1561"/>
      <c r="F1561"/>
      <c r="G1561"/>
      <c r="H1561"/>
      <c r="I1561"/>
    </row>
    <row r="1562" spans="1:9" x14ac:dyDescent="0.25">
      <c r="A1562"/>
      <c r="B1562"/>
      <c r="C1562"/>
      <c r="D1562"/>
      <c r="E1562"/>
      <c r="F1562"/>
      <c r="G1562"/>
      <c r="H1562"/>
      <c r="I1562"/>
    </row>
    <row r="1563" spans="1:9" x14ac:dyDescent="0.25">
      <c r="A1563"/>
      <c r="B1563"/>
      <c r="C1563"/>
      <c r="D1563"/>
      <c r="E1563"/>
      <c r="F1563"/>
      <c r="G1563"/>
      <c r="H1563"/>
      <c r="I1563"/>
    </row>
    <row r="1564" spans="1:9" x14ac:dyDescent="0.25">
      <c r="A1564"/>
      <c r="B1564"/>
      <c r="C1564"/>
      <c r="D1564"/>
      <c r="E1564"/>
      <c r="F1564"/>
      <c r="G1564"/>
      <c r="H1564"/>
      <c r="I1564"/>
    </row>
    <row r="1565" spans="1:9" x14ac:dyDescent="0.25">
      <c r="A1565"/>
      <c r="B1565"/>
      <c r="C1565"/>
      <c r="D1565"/>
      <c r="E1565"/>
      <c r="F1565"/>
      <c r="G1565"/>
      <c r="H1565"/>
      <c r="I1565"/>
    </row>
    <row r="1566" spans="1:9" x14ac:dyDescent="0.25">
      <c r="A1566"/>
      <c r="B1566"/>
      <c r="C1566"/>
      <c r="D1566"/>
      <c r="E1566"/>
      <c r="F1566"/>
      <c r="G1566"/>
      <c r="H1566"/>
      <c r="I1566"/>
    </row>
    <row r="1567" spans="1:9" x14ac:dyDescent="0.25">
      <c r="A1567"/>
      <c r="B1567"/>
      <c r="C1567"/>
      <c r="D1567"/>
      <c r="E1567"/>
      <c r="F1567"/>
      <c r="G1567"/>
      <c r="H1567"/>
      <c r="I1567"/>
    </row>
    <row r="1568" spans="1:9" x14ac:dyDescent="0.25">
      <c r="A1568"/>
      <c r="B1568"/>
      <c r="C1568"/>
      <c r="D1568"/>
      <c r="E1568"/>
      <c r="F1568"/>
      <c r="G1568"/>
      <c r="H1568"/>
      <c r="I1568"/>
    </row>
    <row r="1569" spans="1:9" x14ac:dyDescent="0.25">
      <c r="A1569"/>
      <c r="B1569"/>
      <c r="C1569"/>
      <c r="D1569"/>
      <c r="E1569"/>
      <c r="F1569"/>
      <c r="G1569"/>
      <c r="H1569"/>
      <c r="I1569"/>
    </row>
    <row r="1570" spans="1:9" x14ac:dyDescent="0.25">
      <c r="A1570"/>
      <c r="B1570"/>
      <c r="C1570"/>
      <c r="D1570"/>
      <c r="E1570"/>
      <c r="F1570"/>
      <c r="G1570"/>
      <c r="H1570"/>
      <c r="I1570"/>
    </row>
    <row r="1571" spans="1:9" x14ac:dyDescent="0.25">
      <c r="A1571"/>
      <c r="B1571"/>
      <c r="C1571"/>
      <c r="D1571"/>
      <c r="E1571"/>
      <c r="F1571"/>
      <c r="G1571"/>
      <c r="H1571"/>
      <c r="I1571"/>
    </row>
    <row r="1572" spans="1:9" x14ac:dyDescent="0.25">
      <c r="A1572"/>
      <c r="B1572"/>
      <c r="C1572"/>
      <c r="D1572"/>
      <c r="E1572"/>
      <c r="F1572"/>
      <c r="G1572"/>
      <c r="H1572"/>
      <c r="I1572"/>
    </row>
    <row r="1573" spans="1:9" x14ac:dyDescent="0.25">
      <c r="A1573"/>
      <c r="B1573"/>
      <c r="C1573"/>
      <c r="D1573"/>
      <c r="E1573"/>
      <c r="F1573"/>
      <c r="G1573"/>
      <c r="H1573"/>
      <c r="I1573"/>
    </row>
    <row r="1574" spans="1:9" x14ac:dyDescent="0.25">
      <c r="A1574"/>
      <c r="B1574"/>
      <c r="C1574"/>
      <c r="D1574"/>
      <c r="E1574"/>
      <c r="F1574"/>
      <c r="G1574"/>
      <c r="H1574"/>
      <c r="I1574"/>
    </row>
    <row r="1575" spans="1:9" x14ac:dyDescent="0.25">
      <c r="A1575"/>
      <c r="B1575"/>
      <c r="C1575"/>
      <c r="D1575"/>
      <c r="E1575"/>
      <c r="F1575"/>
      <c r="G1575"/>
      <c r="H1575"/>
      <c r="I1575"/>
    </row>
    <row r="1576" spans="1:9" x14ac:dyDescent="0.25">
      <c r="A1576"/>
      <c r="B1576"/>
      <c r="C1576"/>
      <c r="D1576"/>
      <c r="E1576"/>
      <c r="F1576"/>
      <c r="G1576"/>
      <c r="H1576"/>
      <c r="I1576"/>
    </row>
    <row r="1577" spans="1:9" x14ac:dyDescent="0.25">
      <c r="A1577"/>
      <c r="B1577"/>
      <c r="C1577"/>
      <c r="D1577"/>
      <c r="E1577"/>
      <c r="F1577"/>
      <c r="G1577"/>
      <c r="H1577"/>
      <c r="I1577"/>
    </row>
    <row r="1578" spans="1:9" x14ac:dyDescent="0.25">
      <c r="A1578"/>
      <c r="B1578"/>
      <c r="C1578"/>
      <c r="D1578"/>
      <c r="E1578"/>
      <c r="F1578"/>
      <c r="G1578"/>
      <c r="H1578"/>
      <c r="I1578"/>
    </row>
    <row r="1579" spans="1:9" x14ac:dyDescent="0.25">
      <c r="A1579"/>
      <c r="B1579"/>
      <c r="C1579"/>
      <c r="D1579"/>
      <c r="E1579"/>
      <c r="F1579"/>
      <c r="G1579"/>
      <c r="H1579"/>
      <c r="I1579"/>
    </row>
    <row r="1580" spans="1:9" x14ac:dyDescent="0.25">
      <c r="A1580"/>
      <c r="B1580"/>
      <c r="C1580"/>
      <c r="D1580"/>
      <c r="E1580"/>
      <c r="F1580"/>
      <c r="G1580"/>
      <c r="H1580"/>
      <c r="I1580"/>
    </row>
    <row r="1581" spans="1:9" x14ac:dyDescent="0.25">
      <c r="A1581"/>
      <c r="B1581"/>
      <c r="C1581"/>
      <c r="D1581"/>
      <c r="E1581"/>
      <c r="F1581"/>
      <c r="G1581"/>
      <c r="H1581"/>
      <c r="I1581"/>
    </row>
    <row r="1582" spans="1:9" x14ac:dyDescent="0.25">
      <c r="A1582"/>
      <c r="B1582"/>
      <c r="C1582"/>
      <c r="D1582"/>
      <c r="E1582"/>
      <c r="F1582"/>
      <c r="G1582"/>
      <c r="H1582"/>
      <c r="I1582"/>
    </row>
    <row r="1583" spans="1:9" x14ac:dyDescent="0.25">
      <c r="A1583"/>
      <c r="B1583"/>
      <c r="C1583"/>
      <c r="D1583"/>
      <c r="E1583"/>
      <c r="F1583"/>
      <c r="G1583"/>
      <c r="H1583"/>
      <c r="I1583"/>
    </row>
    <row r="1584" spans="1:9" x14ac:dyDescent="0.25">
      <c r="A1584"/>
      <c r="B1584"/>
      <c r="C1584"/>
      <c r="D1584"/>
      <c r="E1584"/>
      <c r="F1584"/>
      <c r="G1584"/>
      <c r="H1584"/>
      <c r="I1584"/>
    </row>
    <row r="1585" spans="1:9" x14ac:dyDescent="0.25">
      <c r="A1585"/>
      <c r="B1585"/>
      <c r="C1585"/>
      <c r="D1585"/>
      <c r="E1585"/>
      <c r="F1585"/>
      <c r="G1585"/>
      <c r="H1585"/>
      <c r="I1585"/>
    </row>
    <row r="1586" spans="1:9" x14ac:dyDescent="0.25">
      <c r="A1586"/>
      <c r="B1586"/>
      <c r="C1586"/>
      <c r="D1586"/>
      <c r="E1586"/>
      <c r="F1586"/>
      <c r="G1586"/>
      <c r="H1586"/>
      <c r="I1586"/>
    </row>
    <row r="1587" spans="1:9" x14ac:dyDescent="0.25">
      <c r="A1587"/>
      <c r="B1587"/>
      <c r="C1587"/>
      <c r="D1587"/>
      <c r="E1587"/>
      <c r="F1587"/>
      <c r="G1587"/>
      <c r="H1587"/>
      <c r="I1587"/>
    </row>
    <row r="1588" spans="1:9" x14ac:dyDescent="0.25">
      <c r="A1588"/>
      <c r="B1588"/>
      <c r="C1588"/>
      <c r="D1588"/>
      <c r="E1588"/>
      <c r="F1588"/>
      <c r="G1588"/>
      <c r="H1588"/>
      <c r="I1588"/>
    </row>
    <row r="1589" spans="1:9" x14ac:dyDescent="0.25">
      <c r="A1589"/>
      <c r="B1589"/>
      <c r="C1589"/>
      <c r="D1589"/>
      <c r="E1589"/>
      <c r="F1589"/>
      <c r="G1589"/>
      <c r="H1589"/>
      <c r="I1589"/>
    </row>
    <row r="1590" spans="1:9" x14ac:dyDescent="0.25">
      <c r="A1590"/>
      <c r="B1590"/>
      <c r="C1590"/>
      <c r="D1590"/>
      <c r="E1590"/>
      <c r="F1590"/>
      <c r="G1590"/>
      <c r="H1590"/>
      <c r="I1590"/>
    </row>
    <row r="1591" spans="1:9" x14ac:dyDescent="0.25">
      <c r="A1591"/>
      <c r="B1591"/>
      <c r="C1591"/>
      <c r="D1591"/>
      <c r="E1591"/>
      <c r="F1591"/>
      <c r="G1591"/>
      <c r="H1591"/>
      <c r="I1591"/>
    </row>
    <row r="1592" spans="1:9" x14ac:dyDescent="0.25">
      <c r="A1592"/>
      <c r="B1592"/>
      <c r="C1592"/>
      <c r="D1592"/>
      <c r="E1592"/>
      <c r="F1592"/>
      <c r="G1592"/>
      <c r="H1592"/>
      <c r="I1592"/>
    </row>
    <row r="1593" spans="1:9" x14ac:dyDescent="0.25">
      <c r="A1593"/>
      <c r="B1593"/>
      <c r="C1593"/>
      <c r="D1593"/>
      <c r="E1593"/>
      <c r="F1593"/>
      <c r="G1593"/>
      <c r="H1593"/>
      <c r="I1593"/>
    </row>
    <row r="1594" spans="1:9" x14ac:dyDescent="0.25">
      <c r="A1594"/>
      <c r="B1594"/>
      <c r="C1594"/>
      <c r="D1594"/>
      <c r="E1594"/>
      <c r="F1594"/>
      <c r="G1594"/>
      <c r="H1594"/>
      <c r="I1594"/>
    </row>
    <row r="1595" spans="1:9" x14ac:dyDescent="0.25">
      <c r="A1595"/>
      <c r="B1595"/>
      <c r="C1595"/>
      <c r="D1595"/>
      <c r="E1595"/>
      <c r="F1595"/>
      <c r="G1595"/>
      <c r="H1595"/>
      <c r="I1595"/>
    </row>
    <row r="1596" spans="1:9" x14ac:dyDescent="0.25">
      <c r="A1596"/>
      <c r="B1596"/>
      <c r="C1596"/>
      <c r="D1596"/>
      <c r="E1596"/>
      <c r="F1596"/>
      <c r="G1596"/>
      <c r="H1596"/>
      <c r="I1596"/>
    </row>
    <row r="1597" spans="1:9" x14ac:dyDescent="0.25">
      <c r="A1597"/>
      <c r="B1597"/>
      <c r="C1597"/>
      <c r="D1597"/>
      <c r="E1597"/>
      <c r="F1597"/>
      <c r="G1597"/>
      <c r="H1597"/>
      <c r="I1597"/>
    </row>
    <row r="1598" spans="1:9" x14ac:dyDescent="0.25">
      <c r="A1598"/>
      <c r="B1598"/>
      <c r="C1598"/>
      <c r="D1598"/>
      <c r="E1598"/>
      <c r="F1598"/>
      <c r="G1598"/>
      <c r="H1598"/>
      <c r="I1598"/>
    </row>
    <row r="1599" spans="1:9" x14ac:dyDescent="0.25">
      <c r="A1599"/>
      <c r="B1599"/>
      <c r="C1599"/>
      <c r="D1599"/>
      <c r="E1599"/>
      <c r="F1599"/>
      <c r="G1599"/>
      <c r="H1599"/>
      <c r="I1599"/>
    </row>
    <row r="1600" spans="1:9" x14ac:dyDescent="0.25">
      <c r="A1600"/>
      <c r="B1600"/>
      <c r="C1600"/>
      <c r="D1600"/>
      <c r="E1600"/>
      <c r="F1600"/>
      <c r="G1600"/>
      <c r="H1600"/>
      <c r="I1600"/>
    </row>
    <row r="1601" spans="1:9" x14ac:dyDescent="0.25">
      <c r="A1601"/>
      <c r="B1601"/>
      <c r="C1601"/>
      <c r="D1601"/>
      <c r="E1601"/>
      <c r="F1601"/>
      <c r="G1601"/>
      <c r="H1601"/>
      <c r="I1601"/>
    </row>
    <row r="1602" spans="1:9" x14ac:dyDescent="0.25">
      <c r="A1602"/>
      <c r="B1602"/>
      <c r="C1602"/>
      <c r="D1602"/>
      <c r="E1602"/>
      <c r="F1602"/>
      <c r="G1602"/>
      <c r="H1602"/>
      <c r="I1602"/>
    </row>
    <row r="1603" spans="1:9" x14ac:dyDescent="0.25">
      <c r="A1603"/>
      <c r="B1603"/>
      <c r="C1603"/>
      <c r="D1603"/>
      <c r="E1603"/>
      <c r="F1603"/>
      <c r="G1603"/>
      <c r="H1603"/>
      <c r="I1603"/>
    </row>
    <row r="1604" spans="1:9" x14ac:dyDescent="0.25">
      <c r="A1604"/>
      <c r="B1604"/>
      <c r="C1604"/>
      <c r="D1604"/>
      <c r="E1604"/>
      <c r="F1604"/>
      <c r="G1604"/>
      <c r="H1604"/>
      <c r="I1604"/>
    </row>
    <row r="1605" spans="1:9" x14ac:dyDescent="0.25">
      <c r="A1605"/>
      <c r="B1605"/>
      <c r="C1605"/>
      <c r="D1605"/>
      <c r="E1605"/>
      <c r="F1605"/>
      <c r="G1605"/>
      <c r="H1605"/>
      <c r="I1605"/>
    </row>
    <row r="1606" spans="1:9" x14ac:dyDescent="0.25">
      <c r="A1606"/>
      <c r="B1606"/>
      <c r="C1606"/>
      <c r="D1606"/>
      <c r="E1606"/>
      <c r="F1606"/>
      <c r="G1606"/>
      <c r="H1606"/>
      <c r="I1606"/>
    </row>
    <row r="1607" spans="1:9" x14ac:dyDescent="0.25">
      <c r="A1607"/>
      <c r="B1607"/>
      <c r="C1607"/>
      <c r="D1607"/>
      <c r="E1607"/>
      <c r="F1607"/>
      <c r="G1607"/>
      <c r="H1607"/>
      <c r="I1607"/>
    </row>
    <row r="1608" spans="1:9" x14ac:dyDescent="0.25">
      <c r="A1608"/>
      <c r="B1608"/>
      <c r="C1608"/>
      <c r="D1608"/>
      <c r="E1608"/>
      <c r="F1608"/>
      <c r="G1608"/>
      <c r="H1608"/>
      <c r="I1608"/>
    </row>
    <row r="1609" spans="1:9" x14ac:dyDescent="0.25">
      <c r="A1609"/>
      <c r="B1609"/>
      <c r="C1609"/>
      <c r="D1609"/>
      <c r="E1609"/>
      <c r="F1609"/>
      <c r="G1609"/>
      <c r="H1609"/>
      <c r="I1609"/>
    </row>
    <row r="1610" spans="1:9" x14ac:dyDescent="0.25">
      <c r="A1610"/>
      <c r="B1610"/>
      <c r="C1610"/>
      <c r="D1610"/>
      <c r="E1610"/>
      <c r="F1610"/>
      <c r="G1610"/>
      <c r="H1610"/>
      <c r="I1610"/>
    </row>
    <row r="1611" spans="1:9" x14ac:dyDescent="0.25">
      <c r="A1611"/>
      <c r="B1611"/>
      <c r="C1611"/>
      <c r="D1611"/>
      <c r="E1611"/>
      <c r="F1611"/>
      <c r="G1611"/>
      <c r="H1611"/>
      <c r="I1611"/>
    </row>
    <row r="1612" spans="1:9" x14ac:dyDescent="0.25">
      <c r="A1612"/>
      <c r="B1612"/>
      <c r="C1612"/>
      <c r="D1612"/>
      <c r="E1612"/>
      <c r="F1612"/>
      <c r="G1612"/>
      <c r="H1612"/>
      <c r="I1612"/>
    </row>
    <row r="1613" spans="1:9" x14ac:dyDescent="0.25">
      <c r="A1613"/>
      <c r="B1613"/>
      <c r="C1613"/>
      <c r="D1613"/>
      <c r="E1613"/>
      <c r="F1613"/>
      <c r="G1613"/>
      <c r="H1613"/>
      <c r="I1613"/>
    </row>
    <row r="1614" spans="1:9" x14ac:dyDescent="0.25">
      <c r="A1614"/>
      <c r="B1614"/>
      <c r="C1614"/>
      <c r="D1614"/>
      <c r="E1614"/>
      <c r="F1614"/>
      <c r="G1614"/>
      <c r="H1614"/>
      <c r="I1614"/>
    </row>
    <row r="1615" spans="1:9" x14ac:dyDescent="0.25">
      <c r="A1615"/>
      <c r="B1615"/>
      <c r="C1615"/>
      <c r="D1615"/>
      <c r="E1615"/>
      <c r="F1615"/>
      <c r="G1615"/>
      <c r="H1615"/>
      <c r="I1615"/>
    </row>
    <row r="1616" spans="1:9" x14ac:dyDescent="0.25">
      <c r="A1616"/>
      <c r="B1616"/>
      <c r="C1616"/>
      <c r="D1616"/>
      <c r="E1616"/>
      <c r="F1616"/>
      <c r="G1616"/>
      <c r="H1616"/>
      <c r="I1616"/>
    </row>
    <row r="1617" spans="1:9" x14ac:dyDescent="0.25">
      <c r="A1617"/>
      <c r="B1617"/>
      <c r="C1617"/>
      <c r="D1617"/>
      <c r="E1617"/>
      <c r="F1617"/>
      <c r="G1617"/>
      <c r="H1617"/>
      <c r="I1617"/>
    </row>
    <row r="1618" spans="1:9" x14ac:dyDescent="0.25">
      <c r="A1618"/>
      <c r="B1618"/>
      <c r="C1618"/>
      <c r="D1618"/>
      <c r="E1618"/>
      <c r="F1618"/>
      <c r="G1618"/>
      <c r="H1618"/>
      <c r="I1618"/>
    </row>
    <row r="1619" spans="1:9" x14ac:dyDescent="0.25">
      <c r="A1619"/>
      <c r="B1619"/>
      <c r="C1619"/>
      <c r="D1619"/>
      <c r="E1619"/>
      <c r="F1619"/>
      <c r="G1619"/>
      <c r="H1619"/>
      <c r="I1619"/>
    </row>
    <row r="1620" spans="1:9" x14ac:dyDescent="0.25">
      <c r="A1620"/>
      <c r="B1620"/>
      <c r="C1620"/>
      <c r="D1620"/>
      <c r="E1620"/>
      <c r="F1620"/>
      <c r="G1620"/>
      <c r="H1620"/>
      <c r="I1620"/>
    </row>
    <row r="1621" spans="1:9" x14ac:dyDescent="0.25">
      <c r="A1621"/>
      <c r="B1621"/>
      <c r="C1621"/>
      <c r="D1621"/>
      <c r="E1621"/>
      <c r="F1621"/>
      <c r="G1621"/>
      <c r="H1621"/>
      <c r="I1621"/>
    </row>
    <row r="1622" spans="1:9" x14ac:dyDescent="0.25">
      <c r="A1622"/>
      <c r="B1622"/>
      <c r="C1622"/>
      <c r="D1622"/>
      <c r="E1622"/>
      <c r="F1622"/>
      <c r="G1622"/>
      <c r="H1622"/>
      <c r="I1622"/>
    </row>
    <row r="1623" spans="1:9" x14ac:dyDescent="0.25">
      <c r="A1623"/>
      <c r="B1623"/>
      <c r="C1623"/>
      <c r="D1623"/>
      <c r="E1623"/>
      <c r="F1623"/>
      <c r="G1623"/>
      <c r="H1623"/>
      <c r="I1623"/>
    </row>
    <row r="1624" spans="1:9" x14ac:dyDescent="0.25">
      <c r="A1624"/>
      <c r="B1624"/>
      <c r="C1624"/>
      <c r="D1624"/>
      <c r="E1624"/>
      <c r="F1624"/>
      <c r="G1624"/>
      <c r="H1624"/>
      <c r="I1624"/>
    </row>
    <row r="1625" spans="1:9" x14ac:dyDescent="0.25">
      <c r="A1625"/>
      <c r="B1625"/>
      <c r="C1625"/>
      <c r="D1625"/>
      <c r="E1625"/>
      <c r="F1625"/>
      <c r="G1625"/>
      <c r="H1625"/>
      <c r="I1625"/>
    </row>
    <row r="1626" spans="1:9" x14ac:dyDescent="0.25">
      <c r="A1626"/>
      <c r="B1626"/>
      <c r="C1626"/>
      <c r="D1626"/>
      <c r="E1626"/>
      <c r="F1626"/>
      <c r="G1626"/>
      <c r="H1626"/>
      <c r="I1626"/>
    </row>
    <row r="1627" spans="1:9" x14ac:dyDescent="0.25">
      <c r="A1627"/>
      <c r="B1627"/>
      <c r="C1627"/>
      <c r="D1627"/>
      <c r="E1627"/>
      <c r="F1627"/>
      <c r="G1627"/>
      <c r="H1627"/>
      <c r="I1627"/>
    </row>
    <row r="1628" spans="1:9" x14ac:dyDescent="0.25">
      <c r="A1628"/>
      <c r="B1628"/>
      <c r="C1628"/>
      <c r="D1628"/>
      <c r="E1628"/>
      <c r="F1628"/>
      <c r="G1628"/>
      <c r="H1628"/>
      <c r="I1628"/>
    </row>
    <row r="1629" spans="1:9" x14ac:dyDescent="0.25">
      <c r="A1629"/>
      <c r="B1629"/>
      <c r="C1629"/>
      <c r="D1629"/>
      <c r="E1629"/>
      <c r="F1629"/>
      <c r="G1629"/>
      <c r="H1629"/>
      <c r="I1629"/>
    </row>
    <row r="1630" spans="1:9" x14ac:dyDescent="0.25">
      <c r="A1630"/>
      <c r="B1630"/>
      <c r="C1630"/>
      <c r="D1630"/>
      <c r="E1630"/>
      <c r="F1630"/>
      <c r="G1630"/>
      <c r="H1630"/>
      <c r="I1630"/>
    </row>
    <row r="1631" spans="1:9" x14ac:dyDescent="0.25">
      <c r="A1631"/>
      <c r="B1631"/>
      <c r="C1631"/>
      <c r="D1631"/>
      <c r="E1631"/>
      <c r="F1631"/>
      <c r="G1631"/>
      <c r="H1631"/>
      <c r="I1631"/>
    </row>
    <row r="1632" spans="1:9" x14ac:dyDescent="0.25">
      <c r="A1632"/>
      <c r="B1632"/>
      <c r="C1632"/>
      <c r="D1632"/>
      <c r="E1632"/>
      <c r="F1632"/>
      <c r="G1632"/>
      <c r="H1632"/>
      <c r="I1632"/>
    </row>
    <row r="1633" spans="1:9" x14ac:dyDescent="0.25">
      <c r="A1633"/>
      <c r="B1633"/>
      <c r="C1633"/>
      <c r="D1633"/>
      <c r="E1633"/>
      <c r="F1633"/>
      <c r="G1633"/>
      <c r="H1633"/>
      <c r="I1633"/>
    </row>
    <row r="1634" spans="1:9" x14ac:dyDescent="0.25">
      <c r="A1634"/>
      <c r="B1634"/>
      <c r="C1634"/>
      <c r="D1634"/>
      <c r="E1634"/>
      <c r="F1634"/>
      <c r="G1634"/>
      <c r="H1634"/>
      <c r="I1634"/>
    </row>
    <row r="1635" spans="1:9" x14ac:dyDescent="0.25">
      <c r="A1635"/>
      <c r="B1635"/>
      <c r="C1635"/>
      <c r="D1635"/>
      <c r="E1635"/>
      <c r="F1635"/>
      <c r="G1635"/>
      <c r="H1635"/>
      <c r="I1635"/>
    </row>
    <row r="1636" spans="1:9" x14ac:dyDescent="0.25">
      <c r="A1636"/>
      <c r="B1636"/>
      <c r="C1636"/>
      <c r="D1636"/>
      <c r="E1636"/>
      <c r="F1636"/>
      <c r="G1636"/>
      <c r="H1636"/>
      <c r="I1636"/>
    </row>
    <row r="1637" spans="1:9" x14ac:dyDescent="0.25">
      <c r="A1637"/>
      <c r="B1637"/>
      <c r="C1637"/>
      <c r="D1637"/>
      <c r="E1637"/>
      <c r="F1637"/>
      <c r="G1637"/>
      <c r="H1637"/>
      <c r="I1637"/>
    </row>
    <row r="1638" spans="1:9" x14ac:dyDescent="0.25">
      <c r="A1638"/>
      <c r="B1638"/>
      <c r="C1638"/>
      <c r="D1638"/>
      <c r="E1638"/>
      <c r="F1638"/>
      <c r="G1638"/>
      <c r="H1638"/>
      <c r="I1638"/>
    </row>
    <row r="1639" spans="1:9" x14ac:dyDescent="0.25">
      <c r="A1639"/>
      <c r="B1639"/>
      <c r="C1639"/>
      <c r="D1639"/>
      <c r="E1639"/>
      <c r="F1639"/>
      <c r="G1639"/>
      <c r="H1639"/>
      <c r="I1639"/>
    </row>
    <row r="1640" spans="1:9" x14ac:dyDescent="0.25">
      <c r="A1640"/>
      <c r="B1640"/>
      <c r="C1640"/>
      <c r="D1640"/>
      <c r="E1640"/>
      <c r="F1640"/>
      <c r="G1640"/>
      <c r="H1640"/>
      <c r="I1640"/>
    </row>
    <row r="1641" spans="1:9" x14ac:dyDescent="0.25">
      <c r="A1641"/>
      <c r="B1641"/>
      <c r="C1641"/>
      <c r="D1641"/>
      <c r="E1641"/>
      <c r="F1641"/>
      <c r="G1641"/>
      <c r="H1641"/>
      <c r="I1641"/>
    </row>
    <row r="1642" spans="1:9" x14ac:dyDescent="0.25">
      <c r="A1642"/>
      <c r="B1642"/>
      <c r="C1642"/>
      <c r="D1642"/>
      <c r="E1642"/>
      <c r="F1642"/>
      <c r="G1642"/>
      <c r="H1642"/>
      <c r="I1642"/>
    </row>
    <row r="1643" spans="1:9" x14ac:dyDescent="0.25">
      <c r="A1643"/>
      <c r="B1643"/>
      <c r="C1643"/>
      <c r="D1643"/>
      <c r="E1643"/>
      <c r="F1643"/>
      <c r="G1643"/>
      <c r="H1643"/>
      <c r="I1643"/>
    </row>
    <row r="1644" spans="1:9" x14ac:dyDescent="0.25">
      <c r="A1644"/>
      <c r="B1644"/>
      <c r="C1644"/>
      <c r="D1644"/>
      <c r="E1644"/>
      <c r="F1644"/>
      <c r="G1644"/>
      <c r="H1644"/>
      <c r="I1644"/>
    </row>
    <row r="1645" spans="1:9" x14ac:dyDescent="0.25">
      <c r="A1645"/>
      <c r="B1645"/>
      <c r="C1645"/>
      <c r="D1645"/>
      <c r="E1645"/>
      <c r="F1645"/>
      <c r="G1645"/>
      <c r="H1645"/>
      <c r="I1645"/>
    </row>
    <row r="1646" spans="1:9" x14ac:dyDescent="0.25">
      <c r="A1646"/>
      <c r="B1646"/>
      <c r="C1646"/>
      <c r="D1646"/>
      <c r="E1646"/>
      <c r="F1646"/>
      <c r="G1646"/>
      <c r="H1646"/>
      <c r="I1646"/>
    </row>
    <row r="1647" spans="1:9" x14ac:dyDescent="0.25">
      <c r="A1647"/>
      <c r="B1647"/>
      <c r="C1647"/>
      <c r="D1647"/>
      <c r="E1647"/>
      <c r="F1647"/>
      <c r="G1647"/>
      <c r="H1647"/>
      <c r="I1647"/>
    </row>
    <row r="1648" spans="1:9" x14ac:dyDescent="0.25">
      <c r="A1648"/>
      <c r="B1648"/>
      <c r="C1648"/>
      <c r="D1648"/>
      <c r="E1648"/>
      <c r="F1648"/>
      <c r="G1648"/>
      <c r="H1648"/>
      <c r="I1648"/>
    </row>
    <row r="1649" spans="1:9" x14ac:dyDescent="0.25">
      <c r="A1649"/>
      <c r="B1649"/>
      <c r="C1649"/>
      <c r="D1649"/>
      <c r="E1649"/>
      <c r="F1649"/>
      <c r="G1649"/>
      <c r="H1649"/>
      <c r="I1649"/>
    </row>
    <row r="1650" spans="1:9" x14ac:dyDescent="0.25">
      <c r="A1650"/>
      <c r="B1650"/>
      <c r="C1650"/>
      <c r="D1650"/>
      <c r="E1650"/>
      <c r="F1650"/>
      <c r="G1650"/>
      <c r="H1650"/>
      <c r="I1650"/>
    </row>
    <row r="1651" spans="1:9" x14ac:dyDescent="0.25">
      <c r="A1651"/>
      <c r="B1651"/>
      <c r="C1651"/>
      <c r="D1651"/>
      <c r="E1651"/>
      <c r="F1651"/>
      <c r="G1651"/>
      <c r="H1651"/>
      <c r="I1651"/>
    </row>
    <row r="1652" spans="1:9" x14ac:dyDescent="0.25">
      <c r="A1652"/>
      <c r="B1652"/>
      <c r="C1652"/>
      <c r="D1652"/>
      <c r="E1652"/>
      <c r="F1652"/>
      <c r="G1652"/>
      <c r="H1652"/>
      <c r="I1652"/>
    </row>
    <row r="1653" spans="1:9" x14ac:dyDescent="0.25">
      <c r="A1653"/>
      <c r="B1653"/>
      <c r="C1653"/>
      <c r="D1653"/>
      <c r="E1653"/>
      <c r="F1653"/>
      <c r="G1653"/>
      <c r="H1653"/>
      <c r="I1653"/>
    </row>
    <row r="1654" spans="1:9" x14ac:dyDescent="0.25">
      <c r="A1654"/>
      <c r="B1654"/>
      <c r="C1654"/>
      <c r="D1654"/>
      <c r="E1654"/>
      <c r="F1654"/>
      <c r="G1654"/>
      <c r="H1654"/>
      <c r="I1654"/>
    </row>
    <row r="1655" spans="1:9" x14ac:dyDescent="0.25">
      <c r="A1655"/>
      <c r="B1655"/>
      <c r="C1655"/>
      <c r="D1655"/>
      <c r="E1655"/>
      <c r="F1655"/>
      <c r="G1655"/>
      <c r="H1655"/>
      <c r="I1655"/>
    </row>
    <row r="1656" spans="1:9" x14ac:dyDescent="0.25">
      <c r="A1656"/>
      <c r="B1656"/>
      <c r="C1656"/>
      <c r="D1656"/>
      <c r="E1656"/>
      <c r="F1656"/>
      <c r="G1656"/>
      <c r="H1656"/>
      <c r="I1656"/>
    </row>
    <row r="1657" spans="1:9" x14ac:dyDescent="0.25">
      <c r="A1657"/>
      <c r="B1657"/>
      <c r="C1657"/>
      <c r="D1657"/>
      <c r="E1657"/>
      <c r="F1657"/>
      <c r="G1657"/>
      <c r="H1657"/>
      <c r="I1657"/>
    </row>
    <row r="1658" spans="1:9" x14ac:dyDescent="0.25">
      <c r="A1658"/>
      <c r="B1658"/>
      <c r="C1658"/>
      <c r="D1658"/>
      <c r="E1658"/>
      <c r="F1658"/>
      <c r="G1658"/>
      <c r="H1658"/>
      <c r="I1658"/>
    </row>
    <row r="1659" spans="1:9" x14ac:dyDescent="0.25">
      <c r="A1659"/>
      <c r="B1659"/>
      <c r="C1659"/>
      <c r="D1659"/>
      <c r="E1659"/>
      <c r="F1659"/>
      <c r="G1659"/>
      <c r="H1659"/>
      <c r="I1659"/>
    </row>
    <row r="1660" spans="1:9" x14ac:dyDescent="0.25">
      <c r="A1660"/>
      <c r="B1660"/>
      <c r="C1660"/>
      <c r="D1660"/>
      <c r="E1660"/>
      <c r="F1660"/>
      <c r="G1660"/>
      <c r="H1660"/>
      <c r="I1660"/>
    </row>
    <row r="1661" spans="1:9" x14ac:dyDescent="0.25">
      <c r="A1661"/>
      <c r="B1661"/>
      <c r="C1661"/>
      <c r="D1661"/>
      <c r="E1661"/>
      <c r="F1661"/>
      <c r="G1661"/>
      <c r="H1661"/>
      <c r="I1661"/>
    </row>
    <row r="1662" spans="1:9" x14ac:dyDescent="0.25">
      <c r="A1662"/>
      <c r="B1662"/>
      <c r="C1662"/>
      <c r="D1662"/>
      <c r="E1662"/>
      <c r="F1662"/>
      <c r="G1662"/>
      <c r="H1662"/>
      <c r="I1662"/>
    </row>
    <row r="1663" spans="1:9" x14ac:dyDescent="0.25">
      <c r="A1663"/>
      <c r="B1663"/>
      <c r="C1663"/>
      <c r="D1663"/>
      <c r="E1663"/>
      <c r="F1663"/>
      <c r="G1663"/>
      <c r="H1663"/>
      <c r="I1663"/>
    </row>
    <row r="1664" spans="1:9" x14ac:dyDescent="0.25">
      <c r="A1664"/>
      <c r="B1664"/>
      <c r="C1664"/>
      <c r="D1664"/>
      <c r="E1664"/>
      <c r="F1664"/>
      <c r="G1664"/>
      <c r="H1664"/>
      <c r="I1664"/>
    </row>
    <row r="1665" spans="1:9" x14ac:dyDescent="0.25">
      <c r="A1665"/>
      <c r="B1665"/>
      <c r="C1665"/>
      <c r="D1665"/>
      <c r="E1665"/>
      <c r="F1665"/>
      <c r="G1665"/>
      <c r="H1665"/>
      <c r="I1665"/>
    </row>
    <row r="1666" spans="1:9" x14ac:dyDescent="0.25">
      <c r="A1666"/>
      <c r="B1666"/>
      <c r="C1666"/>
      <c r="D1666"/>
      <c r="E1666"/>
      <c r="F1666"/>
      <c r="G1666"/>
      <c r="H1666"/>
      <c r="I1666"/>
    </row>
    <row r="1667" spans="1:9" x14ac:dyDescent="0.25">
      <c r="A1667"/>
      <c r="B1667"/>
      <c r="C1667"/>
      <c r="D1667"/>
      <c r="E1667"/>
      <c r="F1667"/>
      <c r="G1667"/>
      <c r="H1667"/>
      <c r="I1667"/>
    </row>
    <row r="1668" spans="1:9" x14ac:dyDescent="0.25">
      <c r="A1668"/>
      <c r="B1668"/>
      <c r="C1668"/>
      <c r="D1668"/>
      <c r="E1668"/>
      <c r="F1668"/>
      <c r="G1668"/>
      <c r="H1668"/>
      <c r="I1668"/>
    </row>
    <row r="1669" spans="1:9" x14ac:dyDescent="0.25">
      <c r="A1669"/>
      <c r="B1669"/>
      <c r="C1669"/>
      <c r="D1669"/>
      <c r="E1669"/>
      <c r="F1669"/>
      <c r="G1669"/>
      <c r="H1669"/>
      <c r="I1669"/>
    </row>
    <row r="1670" spans="1:9" x14ac:dyDescent="0.25">
      <c r="A1670"/>
      <c r="B1670"/>
      <c r="C1670"/>
      <c r="D1670"/>
      <c r="E1670"/>
      <c r="F1670"/>
      <c r="G1670"/>
      <c r="H1670"/>
      <c r="I1670"/>
    </row>
    <row r="1671" spans="1:9" x14ac:dyDescent="0.25">
      <c r="A1671"/>
      <c r="B1671"/>
      <c r="C1671"/>
      <c r="D1671"/>
      <c r="E1671"/>
      <c r="F1671"/>
      <c r="G1671"/>
      <c r="H1671"/>
      <c r="I1671"/>
    </row>
    <row r="1672" spans="1:9" x14ac:dyDescent="0.25">
      <c r="A1672"/>
      <c r="B1672"/>
      <c r="C1672"/>
      <c r="D1672"/>
      <c r="E1672"/>
      <c r="F1672"/>
      <c r="G1672"/>
      <c r="H1672"/>
      <c r="I1672"/>
    </row>
    <row r="1673" spans="1:9" x14ac:dyDescent="0.25">
      <c r="A1673"/>
      <c r="B1673"/>
      <c r="C1673"/>
      <c r="D1673"/>
      <c r="E1673"/>
      <c r="F1673"/>
      <c r="G1673"/>
      <c r="H1673"/>
      <c r="I1673"/>
    </row>
    <row r="1674" spans="1:9" x14ac:dyDescent="0.25">
      <c r="A1674"/>
      <c r="B1674"/>
      <c r="C1674"/>
      <c r="D1674"/>
      <c r="E1674"/>
      <c r="F1674"/>
      <c r="G1674"/>
      <c r="H1674"/>
      <c r="I1674"/>
    </row>
    <row r="1675" spans="1:9" x14ac:dyDescent="0.25">
      <c r="A1675"/>
      <c r="B1675"/>
      <c r="C1675"/>
      <c r="D1675"/>
      <c r="E1675"/>
      <c r="F1675"/>
      <c r="G1675"/>
      <c r="H1675"/>
      <c r="I1675"/>
    </row>
    <row r="1676" spans="1:9" x14ac:dyDescent="0.25">
      <c r="A1676"/>
      <c r="B1676"/>
      <c r="C1676"/>
      <c r="D1676"/>
      <c r="E1676"/>
      <c r="F1676"/>
      <c r="G1676"/>
      <c r="H1676"/>
      <c r="I1676"/>
    </row>
    <row r="1677" spans="1:9" x14ac:dyDescent="0.25">
      <c r="A1677"/>
      <c r="B1677"/>
      <c r="C1677"/>
      <c r="D1677"/>
      <c r="E1677"/>
      <c r="F1677"/>
      <c r="G1677"/>
      <c r="H1677"/>
      <c r="I1677"/>
    </row>
    <row r="1678" spans="1:9" x14ac:dyDescent="0.25">
      <c r="A1678"/>
      <c r="B1678"/>
      <c r="C1678"/>
      <c r="D1678"/>
      <c r="E1678"/>
      <c r="F1678"/>
      <c r="G1678"/>
      <c r="H1678"/>
      <c r="I1678"/>
    </row>
    <row r="1679" spans="1:9" x14ac:dyDescent="0.25">
      <c r="A1679"/>
      <c r="B1679"/>
      <c r="C1679"/>
      <c r="D1679"/>
      <c r="E1679"/>
      <c r="F1679"/>
      <c r="G1679"/>
      <c r="H1679"/>
      <c r="I1679"/>
    </row>
    <row r="1680" spans="1:9" x14ac:dyDescent="0.25">
      <c r="A1680"/>
      <c r="B1680"/>
      <c r="C1680"/>
      <c r="D1680"/>
      <c r="E1680"/>
      <c r="F1680"/>
      <c r="G1680"/>
      <c r="H1680"/>
      <c r="I1680"/>
    </row>
    <row r="1681" spans="1:9" x14ac:dyDescent="0.25">
      <c r="A1681"/>
      <c r="B1681"/>
      <c r="C1681"/>
      <c r="D1681"/>
      <c r="E1681"/>
      <c r="F1681"/>
      <c r="G1681"/>
      <c r="H1681"/>
      <c r="I1681"/>
    </row>
    <row r="1682" spans="1:9" x14ac:dyDescent="0.25">
      <c r="A1682"/>
      <c r="B1682"/>
      <c r="C1682"/>
      <c r="D1682"/>
      <c r="E1682"/>
      <c r="F1682"/>
      <c r="G1682"/>
      <c r="H1682"/>
      <c r="I1682"/>
    </row>
    <row r="1683" spans="1:9" x14ac:dyDescent="0.25">
      <c r="A1683"/>
      <c r="B1683"/>
      <c r="C1683"/>
      <c r="D1683"/>
      <c r="E1683"/>
      <c r="F1683"/>
      <c r="G1683"/>
      <c r="H1683"/>
      <c r="I1683"/>
    </row>
    <row r="1684" spans="1:9" x14ac:dyDescent="0.25">
      <c r="A1684"/>
      <c r="B1684"/>
      <c r="C1684"/>
      <c r="D1684"/>
      <c r="E1684"/>
      <c r="F1684"/>
      <c r="G1684"/>
      <c r="H1684"/>
      <c r="I1684"/>
    </row>
    <row r="1685" spans="1:9" x14ac:dyDescent="0.25">
      <c r="A1685"/>
      <c r="B1685"/>
      <c r="C1685"/>
      <c r="D1685"/>
      <c r="E1685"/>
      <c r="F1685"/>
      <c r="G1685"/>
      <c r="H1685"/>
      <c r="I1685"/>
    </row>
    <row r="1686" spans="1:9" x14ac:dyDescent="0.25">
      <c r="A1686"/>
      <c r="B1686"/>
      <c r="C1686"/>
      <c r="D1686"/>
      <c r="E1686"/>
      <c r="F1686"/>
      <c r="G1686"/>
      <c r="H1686"/>
      <c r="I1686"/>
    </row>
    <row r="1687" spans="1:9" x14ac:dyDescent="0.25">
      <c r="A1687"/>
      <c r="B1687"/>
      <c r="C1687"/>
      <c r="D1687"/>
      <c r="E1687"/>
      <c r="F1687"/>
      <c r="G1687"/>
      <c r="H1687"/>
      <c r="I1687"/>
    </row>
    <row r="1688" spans="1:9" x14ac:dyDescent="0.25">
      <c r="A1688"/>
      <c r="B1688"/>
      <c r="C1688"/>
      <c r="D1688"/>
      <c r="E1688"/>
      <c r="F1688"/>
      <c r="G1688"/>
      <c r="H1688"/>
      <c r="I1688"/>
    </row>
    <row r="1689" spans="1:9" x14ac:dyDescent="0.25">
      <c r="A1689"/>
      <c r="B1689"/>
      <c r="C1689"/>
      <c r="D1689"/>
      <c r="E1689"/>
      <c r="F1689"/>
      <c r="G1689"/>
      <c r="H1689"/>
      <c r="I1689"/>
    </row>
    <row r="1690" spans="1:9" x14ac:dyDescent="0.25">
      <c r="A1690"/>
      <c r="B1690"/>
      <c r="C1690"/>
      <c r="D1690"/>
      <c r="E1690"/>
      <c r="F1690"/>
      <c r="G1690"/>
      <c r="H1690"/>
      <c r="I1690"/>
    </row>
    <row r="1691" spans="1:9" x14ac:dyDescent="0.25">
      <c r="A1691"/>
      <c r="B1691"/>
      <c r="C1691"/>
      <c r="D1691"/>
      <c r="E1691"/>
      <c r="F1691"/>
      <c r="G1691"/>
      <c r="H1691"/>
      <c r="I1691"/>
    </row>
    <row r="1692" spans="1:9" x14ac:dyDescent="0.25">
      <c r="A1692"/>
      <c r="B1692"/>
      <c r="C1692"/>
      <c r="D1692"/>
      <c r="E1692"/>
      <c r="F1692"/>
      <c r="G1692"/>
      <c r="H1692"/>
      <c r="I1692"/>
    </row>
    <row r="1693" spans="1:9" x14ac:dyDescent="0.25">
      <c r="A1693"/>
      <c r="B1693"/>
      <c r="C1693"/>
      <c r="D1693"/>
      <c r="E1693"/>
      <c r="F1693"/>
      <c r="G1693"/>
      <c r="H1693"/>
      <c r="I1693"/>
    </row>
    <row r="1694" spans="1:9" x14ac:dyDescent="0.25">
      <c r="A1694"/>
      <c r="B1694"/>
      <c r="C1694"/>
      <c r="D1694"/>
      <c r="E1694"/>
      <c r="F1694"/>
      <c r="G1694"/>
      <c r="H1694"/>
      <c r="I1694"/>
    </row>
    <row r="1695" spans="1:9" x14ac:dyDescent="0.25">
      <c r="A1695"/>
      <c r="B1695"/>
      <c r="C1695"/>
      <c r="D1695"/>
      <c r="E1695"/>
      <c r="F1695"/>
      <c r="G1695"/>
      <c r="H1695"/>
      <c r="I1695"/>
    </row>
    <row r="1696" spans="1:9" x14ac:dyDescent="0.25">
      <c r="A1696"/>
      <c r="B1696"/>
      <c r="C1696"/>
      <c r="D1696"/>
      <c r="E1696"/>
      <c r="F1696"/>
      <c r="G1696"/>
      <c r="H1696"/>
      <c r="I1696"/>
    </row>
    <row r="1697" spans="1:9" x14ac:dyDescent="0.25">
      <c r="A1697"/>
      <c r="B1697"/>
      <c r="C1697"/>
      <c r="D1697"/>
      <c r="E1697"/>
      <c r="F1697"/>
      <c r="G1697"/>
      <c r="H1697"/>
      <c r="I1697"/>
    </row>
    <row r="1698" spans="1:9" x14ac:dyDescent="0.25">
      <c r="A1698"/>
      <c r="B1698"/>
      <c r="C1698"/>
      <c r="D1698"/>
      <c r="E1698"/>
      <c r="F1698"/>
      <c r="G1698"/>
      <c r="H1698"/>
      <c r="I1698"/>
    </row>
    <row r="1699" spans="1:9" x14ac:dyDescent="0.25">
      <c r="A1699"/>
      <c r="B1699"/>
      <c r="C1699"/>
      <c r="D1699"/>
      <c r="E1699"/>
      <c r="F1699"/>
      <c r="G1699"/>
      <c r="H1699"/>
      <c r="I1699"/>
    </row>
    <row r="1700" spans="1:9" x14ac:dyDescent="0.25">
      <c r="A1700"/>
      <c r="B1700"/>
      <c r="C1700"/>
      <c r="D1700"/>
      <c r="E1700"/>
      <c r="F1700"/>
      <c r="G1700"/>
      <c r="H1700"/>
      <c r="I1700"/>
    </row>
    <row r="1701" spans="1:9" x14ac:dyDescent="0.25">
      <c r="A1701"/>
      <c r="B1701"/>
      <c r="C1701"/>
      <c r="D1701"/>
      <c r="E1701"/>
      <c r="F1701"/>
      <c r="G1701"/>
      <c r="H1701"/>
      <c r="I1701"/>
    </row>
    <row r="1702" spans="1:9" x14ac:dyDescent="0.25">
      <c r="A1702"/>
      <c r="B1702"/>
      <c r="C1702"/>
      <c r="D1702"/>
      <c r="E1702"/>
      <c r="F1702"/>
      <c r="G1702"/>
      <c r="H1702"/>
      <c r="I1702"/>
    </row>
    <row r="1703" spans="1:9" x14ac:dyDescent="0.25">
      <c r="A1703"/>
      <c r="B1703"/>
      <c r="C1703"/>
      <c r="D1703"/>
      <c r="E1703"/>
      <c r="F1703"/>
      <c r="G1703"/>
      <c r="H1703"/>
      <c r="I1703"/>
    </row>
    <row r="1704" spans="1:9" x14ac:dyDescent="0.25">
      <c r="A1704"/>
      <c r="B1704"/>
      <c r="C1704"/>
      <c r="D1704"/>
      <c r="E1704"/>
      <c r="F1704"/>
      <c r="G1704"/>
      <c r="H1704"/>
      <c r="I1704"/>
    </row>
    <row r="1705" spans="1:9" x14ac:dyDescent="0.25">
      <c r="A1705"/>
      <c r="B1705"/>
      <c r="C1705"/>
      <c r="D1705"/>
      <c r="E1705"/>
      <c r="F1705"/>
      <c r="G1705"/>
      <c r="H1705"/>
      <c r="I1705"/>
    </row>
    <row r="1706" spans="1:9" x14ac:dyDescent="0.25">
      <c r="A1706"/>
      <c r="B1706"/>
      <c r="C1706"/>
      <c r="D1706"/>
      <c r="E1706"/>
      <c r="F1706"/>
      <c r="G1706"/>
      <c r="H1706"/>
      <c r="I1706"/>
    </row>
    <row r="1707" spans="1:9" x14ac:dyDescent="0.25">
      <c r="A1707"/>
      <c r="B1707"/>
      <c r="C1707"/>
      <c r="D1707"/>
      <c r="E1707"/>
      <c r="F1707"/>
      <c r="G1707"/>
      <c r="H1707"/>
      <c r="I1707"/>
    </row>
    <row r="1708" spans="1:9" x14ac:dyDescent="0.25">
      <c r="A1708"/>
      <c r="B1708"/>
      <c r="C1708"/>
      <c r="D1708"/>
      <c r="E1708"/>
      <c r="F1708"/>
      <c r="G1708"/>
      <c r="H1708"/>
      <c r="I1708"/>
    </row>
    <row r="1709" spans="1:9" x14ac:dyDescent="0.25">
      <c r="A1709"/>
      <c r="B1709"/>
      <c r="C1709"/>
      <c r="D1709"/>
      <c r="E1709"/>
      <c r="F1709"/>
      <c r="G1709"/>
      <c r="H1709"/>
      <c r="I1709"/>
    </row>
    <row r="1710" spans="1:9" x14ac:dyDescent="0.25">
      <c r="A1710"/>
      <c r="B1710"/>
      <c r="C1710"/>
      <c r="D1710"/>
      <c r="E1710"/>
      <c r="F1710"/>
      <c r="G1710"/>
      <c r="H1710"/>
      <c r="I1710"/>
    </row>
    <row r="1711" spans="1:9" x14ac:dyDescent="0.25">
      <c r="A1711"/>
      <c r="B1711"/>
      <c r="C1711"/>
      <c r="D1711"/>
      <c r="E1711"/>
      <c r="F1711"/>
      <c r="G1711"/>
      <c r="H1711"/>
      <c r="I1711"/>
    </row>
    <row r="1712" spans="1:9" x14ac:dyDescent="0.25">
      <c r="A1712"/>
      <c r="B1712"/>
      <c r="C1712"/>
      <c r="D1712"/>
      <c r="E1712"/>
      <c r="F1712"/>
      <c r="G1712"/>
      <c r="H1712"/>
      <c r="I1712"/>
    </row>
    <row r="1713" spans="1:9" x14ac:dyDescent="0.25">
      <c r="A1713"/>
      <c r="B1713"/>
      <c r="C1713"/>
      <c r="D1713"/>
      <c r="E1713"/>
      <c r="F1713"/>
      <c r="G1713"/>
      <c r="H1713"/>
      <c r="I1713"/>
    </row>
    <row r="1714" spans="1:9" x14ac:dyDescent="0.25">
      <c r="A1714"/>
      <c r="B1714"/>
      <c r="C1714"/>
      <c r="D1714"/>
      <c r="E1714"/>
      <c r="F1714"/>
      <c r="G1714"/>
      <c r="H1714"/>
      <c r="I1714"/>
    </row>
    <row r="1715" spans="1:9" x14ac:dyDescent="0.25">
      <c r="A1715"/>
      <c r="B1715"/>
      <c r="C1715"/>
      <c r="D1715"/>
      <c r="E1715"/>
      <c r="F1715"/>
      <c r="G1715"/>
      <c r="H1715"/>
      <c r="I1715"/>
    </row>
    <row r="1716" spans="1:9" x14ac:dyDescent="0.25">
      <c r="A1716"/>
      <c r="B1716"/>
      <c r="C1716"/>
      <c r="D1716"/>
      <c r="E1716"/>
      <c r="F1716"/>
      <c r="G1716"/>
      <c r="H1716"/>
      <c r="I1716"/>
    </row>
    <row r="1717" spans="1:9" x14ac:dyDescent="0.25">
      <c r="A1717"/>
      <c r="B1717"/>
      <c r="C1717"/>
      <c r="D1717"/>
      <c r="E1717"/>
      <c r="F1717"/>
      <c r="G1717"/>
      <c r="H1717"/>
      <c r="I1717"/>
    </row>
    <row r="1718" spans="1:9" x14ac:dyDescent="0.25">
      <c r="A1718"/>
      <c r="B1718"/>
      <c r="C1718"/>
      <c r="D1718"/>
      <c r="E1718"/>
      <c r="F1718"/>
      <c r="G1718"/>
      <c r="H1718"/>
      <c r="I1718"/>
    </row>
    <row r="1719" spans="1:9" x14ac:dyDescent="0.25">
      <c r="A1719"/>
      <c r="B1719"/>
      <c r="C1719"/>
      <c r="D1719"/>
      <c r="E1719"/>
      <c r="F1719"/>
      <c r="G1719"/>
      <c r="H1719"/>
      <c r="I1719"/>
    </row>
    <row r="1720" spans="1:9" x14ac:dyDescent="0.25">
      <c r="A1720"/>
      <c r="B1720"/>
      <c r="C1720"/>
      <c r="D1720"/>
      <c r="E1720"/>
      <c r="F1720"/>
      <c r="G1720"/>
      <c r="H1720"/>
      <c r="I1720"/>
    </row>
    <row r="1721" spans="1:9" x14ac:dyDescent="0.25">
      <c r="A1721"/>
      <c r="B1721"/>
      <c r="C1721"/>
      <c r="D1721"/>
      <c r="E1721"/>
      <c r="F1721"/>
      <c r="G1721"/>
      <c r="H1721"/>
      <c r="I1721"/>
    </row>
    <row r="1722" spans="1:9" x14ac:dyDescent="0.25">
      <c r="A1722"/>
      <c r="B1722"/>
      <c r="C1722"/>
      <c r="D1722"/>
      <c r="E1722"/>
      <c r="F1722"/>
      <c r="G1722"/>
      <c r="H1722"/>
      <c r="I1722"/>
    </row>
    <row r="1723" spans="1:9" x14ac:dyDescent="0.25">
      <c r="A1723"/>
      <c r="B1723"/>
      <c r="C1723"/>
      <c r="D1723"/>
      <c r="E1723"/>
      <c r="F1723"/>
      <c r="G1723"/>
      <c r="H1723"/>
      <c r="I1723"/>
    </row>
    <row r="1724" spans="1:9" x14ac:dyDescent="0.25">
      <c r="A1724"/>
      <c r="B1724"/>
      <c r="C1724"/>
      <c r="D1724"/>
      <c r="E1724"/>
      <c r="F1724"/>
      <c r="G1724"/>
      <c r="H1724"/>
      <c r="I1724"/>
    </row>
    <row r="1725" spans="1:9" x14ac:dyDescent="0.25">
      <c r="A1725"/>
      <c r="B1725"/>
      <c r="C1725"/>
      <c r="D1725"/>
      <c r="E1725"/>
      <c r="F1725"/>
      <c r="G1725"/>
      <c r="H1725"/>
      <c r="I1725"/>
    </row>
    <row r="1726" spans="1:9" x14ac:dyDescent="0.25">
      <c r="A1726"/>
      <c r="B1726"/>
      <c r="C1726"/>
      <c r="D1726"/>
      <c r="E1726"/>
      <c r="F1726"/>
      <c r="G1726"/>
      <c r="H1726"/>
      <c r="I1726"/>
    </row>
    <row r="1727" spans="1:9" x14ac:dyDescent="0.25">
      <c r="A1727"/>
      <c r="B1727"/>
      <c r="C1727"/>
      <c r="D1727"/>
      <c r="E1727"/>
      <c r="F1727"/>
      <c r="G1727"/>
      <c r="H1727"/>
      <c r="I1727"/>
    </row>
    <row r="1728" spans="1:9" x14ac:dyDescent="0.25">
      <c r="A1728"/>
      <c r="B1728"/>
      <c r="C1728"/>
      <c r="D1728"/>
      <c r="E1728"/>
      <c r="F1728"/>
      <c r="G1728"/>
      <c r="H1728"/>
      <c r="I1728"/>
    </row>
    <row r="1729" spans="1:9" x14ac:dyDescent="0.25">
      <c r="A1729"/>
      <c r="B1729"/>
      <c r="C1729"/>
      <c r="D1729"/>
      <c r="E1729"/>
      <c r="F1729"/>
      <c r="G1729"/>
      <c r="H1729"/>
      <c r="I1729"/>
    </row>
    <row r="1730" spans="1:9" x14ac:dyDescent="0.25">
      <c r="A1730"/>
      <c r="B1730"/>
      <c r="C1730"/>
      <c r="D1730"/>
      <c r="E1730"/>
      <c r="F1730"/>
      <c r="G1730"/>
      <c r="H1730"/>
      <c r="I1730"/>
    </row>
    <row r="1731" spans="1:9" x14ac:dyDescent="0.25">
      <c r="A1731"/>
      <c r="B1731"/>
      <c r="C1731"/>
      <c r="D1731"/>
      <c r="E1731"/>
      <c r="F1731"/>
      <c r="G1731"/>
      <c r="H1731"/>
      <c r="I1731"/>
    </row>
    <row r="1732" spans="1:9" x14ac:dyDescent="0.25">
      <c r="A1732"/>
      <c r="B1732"/>
      <c r="C1732"/>
      <c r="D1732"/>
      <c r="E1732"/>
      <c r="F1732"/>
      <c r="G1732"/>
      <c r="H1732"/>
      <c r="I1732"/>
    </row>
    <row r="1733" spans="1:9" x14ac:dyDescent="0.25">
      <c r="A1733"/>
      <c r="B1733"/>
      <c r="C1733"/>
      <c r="D1733"/>
      <c r="E1733"/>
      <c r="F1733"/>
      <c r="G1733"/>
      <c r="H1733"/>
      <c r="I1733"/>
    </row>
    <row r="1734" spans="1:9" x14ac:dyDescent="0.25">
      <c r="A1734"/>
      <c r="B1734"/>
      <c r="C1734"/>
      <c r="D1734"/>
      <c r="E1734"/>
      <c r="F1734"/>
      <c r="G1734"/>
      <c r="H1734"/>
      <c r="I1734"/>
    </row>
    <row r="1735" spans="1:9" x14ac:dyDescent="0.25">
      <c r="A1735"/>
      <c r="B1735"/>
      <c r="C1735"/>
      <c r="D1735"/>
      <c r="E1735"/>
      <c r="F1735"/>
      <c r="G1735"/>
      <c r="H1735"/>
      <c r="I1735"/>
    </row>
    <row r="1736" spans="1:9" x14ac:dyDescent="0.25">
      <c r="A1736"/>
      <c r="B1736"/>
      <c r="C1736"/>
      <c r="D1736"/>
      <c r="E1736"/>
      <c r="F1736"/>
      <c r="G1736"/>
      <c r="H1736"/>
      <c r="I1736"/>
    </row>
    <row r="1737" spans="1:9" x14ac:dyDescent="0.25">
      <c r="A1737"/>
      <c r="B1737"/>
      <c r="C1737"/>
      <c r="D1737"/>
      <c r="E1737"/>
      <c r="F1737"/>
      <c r="G1737"/>
      <c r="H1737"/>
      <c r="I1737"/>
    </row>
    <row r="1738" spans="1:9" x14ac:dyDescent="0.25">
      <c r="A1738"/>
      <c r="B1738"/>
      <c r="C1738"/>
      <c r="D1738"/>
      <c r="E1738"/>
      <c r="F1738"/>
      <c r="G1738"/>
      <c r="H1738"/>
      <c r="I1738"/>
    </row>
    <row r="1739" spans="1:9" x14ac:dyDescent="0.25">
      <c r="A1739"/>
      <c r="B1739"/>
      <c r="C1739"/>
      <c r="D1739"/>
      <c r="E1739"/>
      <c r="F1739"/>
      <c r="G1739"/>
      <c r="H1739"/>
      <c r="I1739"/>
    </row>
    <row r="1740" spans="1:9" x14ac:dyDescent="0.25">
      <c r="A1740"/>
      <c r="B1740"/>
      <c r="C1740"/>
      <c r="D1740"/>
      <c r="E1740"/>
      <c r="F1740"/>
      <c r="G1740"/>
      <c r="H1740"/>
      <c r="I1740"/>
    </row>
    <row r="1741" spans="1:9" x14ac:dyDescent="0.25">
      <c r="A1741"/>
      <c r="B1741"/>
      <c r="C1741"/>
      <c r="D1741"/>
      <c r="E1741"/>
      <c r="F1741"/>
      <c r="G1741"/>
      <c r="H1741"/>
      <c r="I1741"/>
    </row>
    <row r="1742" spans="1:9" x14ac:dyDescent="0.25">
      <c r="A1742"/>
      <c r="B1742"/>
      <c r="C1742"/>
      <c r="D1742"/>
      <c r="E1742"/>
      <c r="F1742"/>
      <c r="G1742"/>
      <c r="H1742"/>
      <c r="I1742"/>
    </row>
    <row r="1743" spans="1:9" x14ac:dyDescent="0.25">
      <c r="A1743"/>
      <c r="B1743"/>
      <c r="C1743"/>
      <c r="D1743"/>
      <c r="E1743"/>
      <c r="F1743"/>
      <c r="G1743"/>
      <c r="H1743"/>
      <c r="I1743"/>
    </row>
    <row r="1744" spans="1:9" x14ac:dyDescent="0.25">
      <c r="A1744"/>
      <c r="B1744"/>
      <c r="C1744"/>
      <c r="D1744"/>
      <c r="E1744"/>
      <c r="F1744"/>
      <c r="G1744"/>
      <c r="H1744"/>
      <c r="I1744"/>
    </row>
    <row r="1745" spans="1:9" x14ac:dyDescent="0.25">
      <c r="A1745"/>
      <c r="B1745"/>
      <c r="C1745"/>
      <c r="D1745"/>
      <c r="E1745"/>
      <c r="F1745"/>
      <c r="G1745"/>
      <c r="H1745"/>
      <c r="I1745"/>
    </row>
    <row r="1746" spans="1:9" x14ac:dyDescent="0.25">
      <c r="A1746"/>
      <c r="B1746"/>
      <c r="C1746"/>
      <c r="D1746"/>
      <c r="E1746"/>
      <c r="F1746"/>
      <c r="G1746"/>
      <c r="H1746"/>
      <c r="I1746"/>
    </row>
    <row r="1747" spans="1:9" x14ac:dyDescent="0.25">
      <c r="A1747"/>
      <c r="B1747"/>
      <c r="C1747"/>
      <c r="D1747"/>
      <c r="E1747"/>
      <c r="F1747"/>
      <c r="G1747"/>
      <c r="H1747"/>
      <c r="I1747"/>
    </row>
    <row r="1748" spans="1:9" x14ac:dyDescent="0.25">
      <c r="A1748"/>
      <c r="B1748"/>
      <c r="C1748"/>
      <c r="D1748"/>
      <c r="E1748"/>
      <c r="F1748"/>
      <c r="G1748"/>
      <c r="H1748"/>
      <c r="I1748"/>
    </row>
    <row r="1749" spans="1:9" x14ac:dyDescent="0.25">
      <c r="A1749"/>
      <c r="B1749"/>
      <c r="C1749"/>
      <c r="D1749"/>
      <c r="E1749"/>
      <c r="F1749"/>
      <c r="G1749"/>
      <c r="H1749"/>
      <c r="I1749"/>
    </row>
    <row r="1750" spans="1:9" x14ac:dyDescent="0.25">
      <c r="A1750"/>
      <c r="B1750"/>
      <c r="C1750"/>
      <c r="D1750"/>
      <c r="E1750"/>
      <c r="F1750"/>
      <c r="G1750"/>
      <c r="H1750"/>
      <c r="I1750"/>
    </row>
    <row r="1751" spans="1:9" x14ac:dyDescent="0.25">
      <c r="A1751"/>
      <c r="B1751"/>
      <c r="C1751"/>
      <c r="D1751"/>
      <c r="E1751"/>
      <c r="F1751"/>
      <c r="G1751"/>
      <c r="H1751"/>
      <c r="I1751"/>
    </row>
    <row r="1752" spans="1:9" x14ac:dyDescent="0.25">
      <c r="A1752"/>
      <c r="B1752"/>
      <c r="C1752"/>
      <c r="D1752"/>
      <c r="E1752"/>
      <c r="F1752"/>
      <c r="G1752"/>
      <c r="H1752"/>
      <c r="I1752"/>
    </row>
    <row r="1753" spans="1:9" x14ac:dyDescent="0.25">
      <c r="A1753"/>
      <c r="B1753"/>
      <c r="C1753"/>
      <c r="D1753"/>
      <c r="E1753"/>
      <c r="F1753"/>
      <c r="G1753"/>
      <c r="H1753"/>
      <c r="I1753"/>
    </row>
    <row r="1754" spans="1:9" x14ac:dyDescent="0.25">
      <c r="A1754"/>
      <c r="B1754"/>
      <c r="C1754"/>
      <c r="D1754"/>
      <c r="E1754"/>
      <c r="F1754"/>
      <c r="G1754"/>
      <c r="H1754"/>
      <c r="I1754"/>
    </row>
    <row r="1755" spans="1:9" x14ac:dyDescent="0.25">
      <c r="A1755"/>
      <c r="B1755"/>
      <c r="C1755"/>
      <c r="D1755"/>
      <c r="E1755"/>
      <c r="F1755"/>
      <c r="G1755"/>
      <c r="H1755"/>
      <c r="I1755"/>
    </row>
    <row r="1756" spans="1:9" x14ac:dyDescent="0.25">
      <c r="A1756"/>
      <c r="B1756"/>
      <c r="C1756"/>
      <c r="D1756"/>
      <c r="E1756"/>
      <c r="F1756"/>
      <c r="G1756"/>
      <c r="H1756"/>
      <c r="I1756"/>
    </row>
    <row r="1757" spans="1:9" x14ac:dyDescent="0.25">
      <c r="A1757"/>
      <c r="B1757"/>
      <c r="C1757"/>
      <c r="D1757"/>
      <c r="E1757"/>
      <c r="F1757"/>
      <c r="G1757"/>
      <c r="H1757"/>
      <c r="I1757"/>
    </row>
    <row r="1758" spans="1:9" x14ac:dyDescent="0.25">
      <c r="A1758"/>
      <c r="B1758"/>
      <c r="C1758"/>
      <c r="D1758"/>
      <c r="E1758"/>
      <c r="F1758"/>
      <c r="G1758"/>
      <c r="H1758"/>
      <c r="I1758"/>
    </row>
    <row r="1759" spans="1:9" x14ac:dyDescent="0.25">
      <c r="A1759"/>
      <c r="B1759"/>
      <c r="C1759"/>
      <c r="D1759"/>
      <c r="E1759"/>
      <c r="F1759"/>
      <c r="G1759"/>
      <c r="H1759"/>
      <c r="I1759"/>
    </row>
    <row r="1760" spans="1:9" x14ac:dyDescent="0.25">
      <c r="A1760"/>
      <c r="B1760"/>
      <c r="C1760"/>
      <c r="D1760"/>
      <c r="E1760"/>
      <c r="F1760"/>
      <c r="G1760"/>
      <c r="H1760"/>
      <c r="I1760"/>
    </row>
    <row r="1761" spans="1:9" x14ac:dyDescent="0.25">
      <c r="A1761"/>
      <c r="B1761"/>
      <c r="C1761"/>
      <c r="D1761"/>
      <c r="E1761"/>
      <c r="F1761"/>
      <c r="G1761"/>
      <c r="H1761"/>
      <c r="I1761"/>
    </row>
    <row r="1762" spans="1:9" x14ac:dyDescent="0.25">
      <c r="A1762"/>
      <c r="B1762"/>
      <c r="C1762"/>
      <c r="D1762"/>
      <c r="E1762"/>
      <c r="F1762"/>
      <c r="G1762"/>
      <c r="H1762"/>
      <c r="I1762"/>
    </row>
    <row r="1763" spans="1:9" x14ac:dyDescent="0.25">
      <c r="A1763"/>
      <c r="B1763"/>
      <c r="C1763"/>
      <c r="D1763"/>
      <c r="E1763"/>
      <c r="F1763"/>
      <c r="G1763"/>
      <c r="H1763"/>
      <c r="I1763"/>
    </row>
    <row r="1764" spans="1:9" x14ac:dyDescent="0.25">
      <c r="A1764"/>
      <c r="B1764"/>
      <c r="C1764"/>
      <c r="D1764"/>
      <c r="E1764"/>
      <c r="F1764"/>
      <c r="G1764"/>
      <c r="H1764"/>
      <c r="I1764"/>
    </row>
    <row r="1765" spans="1:9" x14ac:dyDescent="0.25">
      <c r="A1765"/>
      <c r="B1765"/>
      <c r="C1765"/>
      <c r="D1765"/>
      <c r="E1765"/>
      <c r="F1765"/>
      <c r="G1765"/>
      <c r="H1765"/>
      <c r="I1765"/>
    </row>
    <row r="1766" spans="1:9" x14ac:dyDescent="0.25">
      <c r="A1766"/>
      <c r="B1766"/>
      <c r="C1766"/>
      <c r="D1766"/>
      <c r="E1766"/>
      <c r="F1766"/>
      <c r="G1766"/>
      <c r="H1766"/>
      <c r="I1766"/>
    </row>
    <row r="1767" spans="1:9" x14ac:dyDescent="0.25">
      <c r="A1767"/>
      <c r="B1767"/>
      <c r="C1767"/>
      <c r="D1767"/>
      <c r="E1767"/>
      <c r="F1767"/>
      <c r="G1767"/>
      <c r="H1767"/>
      <c r="I1767"/>
    </row>
    <row r="1768" spans="1:9" x14ac:dyDescent="0.25">
      <c r="A1768"/>
      <c r="B1768"/>
      <c r="C1768"/>
      <c r="D1768"/>
      <c r="E1768"/>
      <c r="F1768"/>
      <c r="G1768"/>
      <c r="H1768"/>
      <c r="I1768"/>
    </row>
    <row r="1769" spans="1:9" x14ac:dyDescent="0.25">
      <c r="A1769"/>
      <c r="B1769"/>
      <c r="C1769"/>
      <c r="D1769"/>
      <c r="E1769"/>
      <c r="F1769"/>
      <c r="G1769"/>
      <c r="H1769"/>
      <c r="I1769"/>
    </row>
    <row r="1770" spans="1:9" x14ac:dyDescent="0.25">
      <c r="A1770"/>
      <c r="B1770"/>
      <c r="C1770"/>
      <c r="D1770"/>
      <c r="E1770"/>
      <c r="F1770"/>
      <c r="G1770"/>
      <c r="H1770"/>
      <c r="I1770"/>
    </row>
    <row r="1771" spans="1:9" x14ac:dyDescent="0.25">
      <c r="A1771"/>
      <c r="B1771"/>
      <c r="C1771"/>
      <c r="D1771"/>
      <c r="E1771"/>
      <c r="F1771"/>
      <c r="G1771"/>
      <c r="H1771"/>
      <c r="I1771"/>
    </row>
    <row r="1772" spans="1:9" x14ac:dyDescent="0.25">
      <c r="A1772"/>
      <c r="B1772"/>
      <c r="C1772"/>
      <c r="D1772"/>
      <c r="E1772"/>
      <c r="F1772"/>
      <c r="G1772"/>
      <c r="H1772"/>
      <c r="I1772"/>
    </row>
    <row r="1773" spans="1:9" x14ac:dyDescent="0.25">
      <c r="A1773"/>
      <c r="B1773"/>
      <c r="C1773"/>
      <c r="D1773"/>
      <c r="E1773"/>
      <c r="F1773"/>
      <c r="G1773"/>
      <c r="H1773"/>
      <c r="I1773"/>
    </row>
    <row r="1774" spans="1:9" x14ac:dyDescent="0.25">
      <c r="A1774"/>
      <c r="B1774"/>
      <c r="C1774"/>
      <c r="D1774"/>
      <c r="E1774"/>
      <c r="F1774"/>
      <c r="G1774"/>
      <c r="H1774"/>
      <c r="I1774"/>
    </row>
    <row r="1775" spans="1:9" x14ac:dyDescent="0.25">
      <c r="A1775"/>
      <c r="B1775"/>
      <c r="C1775"/>
      <c r="D1775"/>
      <c r="E1775"/>
      <c r="F1775"/>
      <c r="G1775"/>
      <c r="H1775"/>
      <c r="I1775"/>
    </row>
    <row r="1776" spans="1:9" x14ac:dyDescent="0.25">
      <c r="A1776"/>
      <c r="B1776"/>
      <c r="C1776"/>
      <c r="D1776"/>
      <c r="E1776"/>
      <c r="F1776"/>
      <c r="G1776"/>
      <c r="H1776"/>
      <c r="I1776"/>
    </row>
    <row r="1777" spans="1:9" x14ac:dyDescent="0.25">
      <c r="A1777"/>
      <c r="B1777"/>
      <c r="C1777"/>
      <c r="D1777"/>
      <c r="E1777"/>
      <c r="F1777"/>
      <c r="G1777"/>
      <c r="H1777"/>
      <c r="I1777"/>
    </row>
    <row r="1778" spans="1:9" x14ac:dyDescent="0.25">
      <c r="A1778"/>
      <c r="B1778"/>
      <c r="C1778"/>
      <c r="D1778"/>
      <c r="E1778"/>
      <c r="F1778"/>
      <c r="G1778"/>
      <c r="H1778"/>
      <c r="I1778"/>
    </row>
    <row r="1779" spans="1:9" x14ac:dyDescent="0.25">
      <c r="A1779"/>
      <c r="B1779"/>
      <c r="C1779"/>
      <c r="D1779"/>
      <c r="E1779"/>
      <c r="F1779"/>
      <c r="G1779"/>
      <c r="H1779"/>
      <c r="I1779"/>
    </row>
    <row r="1780" spans="1:9" x14ac:dyDescent="0.25">
      <c r="A1780"/>
      <c r="B1780"/>
      <c r="C1780"/>
      <c r="D1780"/>
      <c r="E1780"/>
      <c r="F1780"/>
      <c r="G1780"/>
      <c r="H1780"/>
      <c r="I1780"/>
    </row>
    <row r="1781" spans="1:9" x14ac:dyDescent="0.25">
      <c r="A1781"/>
      <c r="B1781"/>
      <c r="C1781"/>
      <c r="D1781"/>
      <c r="E1781"/>
      <c r="F1781"/>
      <c r="G1781"/>
      <c r="H1781"/>
      <c r="I1781"/>
    </row>
    <row r="1782" spans="1:9" x14ac:dyDescent="0.25">
      <c r="A1782"/>
      <c r="B1782"/>
      <c r="C1782"/>
      <c r="D1782"/>
      <c r="E1782"/>
      <c r="F1782"/>
      <c r="G1782"/>
      <c r="H1782"/>
      <c r="I1782"/>
    </row>
    <row r="1783" spans="1:9" x14ac:dyDescent="0.25">
      <c r="A1783"/>
      <c r="B1783"/>
      <c r="C1783"/>
      <c r="D1783"/>
      <c r="E1783"/>
      <c r="F1783"/>
      <c r="G1783"/>
      <c r="H1783"/>
      <c r="I1783"/>
    </row>
    <row r="1784" spans="1:9" x14ac:dyDescent="0.25">
      <c r="A1784"/>
      <c r="B1784"/>
      <c r="C1784"/>
      <c r="D1784"/>
      <c r="E1784"/>
      <c r="F1784"/>
      <c r="G1784"/>
      <c r="H1784"/>
      <c r="I1784"/>
    </row>
    <row r="1785" spans="1:9" x14ac:dyDescent="0.25">
      <c r="A1785"/>
      <c r="B1785"/>
      <c r="C1785"/>
      <c r="D1785"/>
      <c r="E1785"/>
      <c r="F1785"/>
      <c r="G1785"/>
      <c r="H1785"/>
      <c r="I1785"/>
    </row>
    <row r="1786" spans="1:9" x14ac:dyDescent="0.25">
      <c r="A1786"/>
      <c r="B1786"/>
      <c r="C1786"/>
      <c r="D1786"/>
      <c r="E1786"/>
      <c r="F1786"/>
      <c r="G1786"/>
      <c r="H1786"/>
      <c r="I1786"/>
    </row>
    <row r="1787" spans="1:9" x14ac:dyDescent="0.25">
      <c r="A1787"/>
      <c r="B1787"/>
      <c r="C1787"/>
      <c r="D1787"/>
      <c r="E1787"/>
      <c r="F1787"/>
      <c r="G1787"/>
      <c r="H1787"/>
      <c r="I1787"/>
    </row>
    <row r="1788" spans="1:9" x14ac:dyDescent="0.25">
      <c r="A1788"/>
      <c r="B1788"/>
      <c r="C1788"/>
      <c r="D1788"/>
      <c r="E1788"/>
      <c r="F1788"/>
      <c r="G1788"/>
      <c r="H1788"/>
      <c r="I1788"/>
    </row>
    <row r="1789" spans="1:9" x14ac:dyDescent="0.25">
      <c r="A1789"/>
      <c r="B1789"/>
      <c r="C1789"/>
      <c r="D1789"/>
      <c r="E1789"/>
      <c r="F1789"/>
      <c r="G1789"/>
      <c r="H1789"/>
      <c r="I1789"/>
    </row>
    <row r="1790" spans="1:9" x14ac:dyDescent="0.25">
      <c r="A1790"/>
      <c r="B1790"/>
      <c r="C1790"/>
      <c r="D1790"/>
      <c r="E1790"/>
      <c r="F1790"/>
      <c r="G1790"/>
      <c r="H1790"/>
      <c r="I1790"/>
    </row>
    <row r="1791" spans="1:9" x14ac:dyDescent="0.25">
      <c r="A1791"/>
      <c r="B1791"/>
      <c r="C1791"/>
      <c r="D1791"/>
      <c r="E1791"/>
      <c r="F1791"/>
      <c r="G1791"/>
      <c r="H1791"/>
      <c r="I1791"/>
    </row>
    <row r="1792" spans="1:9" x14ac:dyDescent="0.25">
      <c r="A1792"/>
      <c r="B1792"/>
      <c r="C1792"/>
      <c r="D1792"/>
      <c r="E1792"/>
      <c r="F1792"/>
      <c r="G1792"/>
      <c r="H1792"/>
      <c r="I1792"/>
    </row>
    <row r="1793" spans="1:9" x14ac:dyDescent="0.25">
      <c r="A1793"/>
      <c r="B1793"/>
      <c r="C1793"/>
      <c r="D1793"/>
      <c r="E1793"/>
      <c r="F1793"/>
      <c r="G1793"/>
      <c r="H1793"/>
      <c r="I1793"/>
    </row>
    <row r="1794" spans="1:9" x14ac:dyDescent="0.25">
      <c r="A1794"/>
      <c r="B1794"/>
      <c r="C1794"/>
      <c r="D1794"/>
      <c r="E1794"/>
      <c r="F1794"/>
      <c r="G1794"/>
      <c r="H1794"/>
      <c r="I1794"/>
    </row>
    <row r="1795" spans="1:9" x14ac:dyDescent="0.25">
      <c r="A1795"/>
      <c r="B1795"/>
      <c r="C1795"/>
      <c r="D1795"/>
      <c r="E1795"/>
      <c r="F1795"/>
      <c r="G1795"/>
      <c r="H1795"/>
      <c r="I1795"/>
    </row>
    <row r="1796" spans="1:9" x14ac:dyDescent="0.25">
      <c r="A1796"/>
      <c r="B1796"/>
      <c r="C1796"/>
      <c r="D1796"/>
      <c r="E1796"/>
      <c r="F1796"/>
      <c r="G1796"/>
      <c r="H1796"/>
      <c r="I1796"/>
    </row>
    <row r="1797" spans="1:9" x14ac:dyDescent="0.25">
      <c r="A1797"/>
      <c r="B1797"/>
      <c r="C1797"/>
      <c r="D1797"/>
      <c r="E1797"/>
      <c r="F1797"/>
      <c r="G1797"/>
      <c r="H1797"/>
      <c r="I1797"/>
    </row>
    <row r="1798" spans="1:9" x14ac:dyDescent="0.25">
      <c r="A1798"/>
      <c r="B1798"/>
      <c r="C1798"/>
      <c r="D1798"/>
      <c r="E1798"/>
      <c r="F1798"/>
      <c r="G1798"/>
      <c r="H1798"/>
      <c r="I1798"/>
    </row>
    <row r="1799" spans="1:9" x14ac:dyDescent="0.25">
      <c r="A1799"/>
      <c r="B1799"/>
      <c r="C1799"/>
      <c r="D1799"/>
      <c r="E1799"/>
      <c r="F1799"/>
      <c r="G1799"/>
      <c r="H1799"/>
      <c r="I1799"/>
    </row>
    <row r="1800" spans="1:9" x14ac:dyDescent="0.25">
      <c r="A1800"/>
      <c r="B1800"/>
      <c r="C1800"/>
      <c r="D1800"/>
      <c r="E1800"/>
      <c r="F1800"/>
      <c r="G1800"/>
      <c r="H1800"/>
      <c r="I1800"/>
    </row>
    <row r="1801" spans="1:9" x14ac:dyDescent="0.25">
      <c r="A1801"/>
      <c r="B1801"/>
      <c r="C1801"/>
      <c r="D1801"/>
      <c r="E1801"/>
      <c r="F1801"/>
      <c r="G1801"/>
      <c r="H1801"/>
      <c r="I1801"/>
    </row>
    <row r="1802" spans="1:9" x14ac:dyDescent="0.25">
      <c r="A1802"/>
      <c r="B1802"/>
      <c r="C1802"/>
      <c r="D1802"/>
      <c r="E1802"/>
      <c r="F1802"/>
      <c r="G1802"/>
      <c r="H1802"/>
      <c r="I1802"/>
    </row>
    <row r="1803" spans="1:9" x14ac:dyDescent="0.25">
      <c r="A1803"/>
      <c r="B1803"/>
      <c r="C1803"/>
      <c r="D1803"/>
      <c r="E1803"/>
      <c r="F1803"/>
      <c r="G1803"/>
      <c r="H1803"/>
      <c r="I1803"/>
    </row>
    <row r="1804" spans="1:9" x14ac:dyDescent="0.25">
      <c r="A1804"/>
      <c r="B1804"/>
      <c r="C1804"/>
      <c r="D1804"/>
      <c r="E1804"/>
      <c r="F1804"/>
      <c r="G1804"/>
      <c r="H1804"/>
      <c r="I1804"/>
    </row>
    <row r="1805" spans="1:9" x14ac:dyDescent="0.25">
      <c r="A1805"/>
      <c r="B1805"/>
      <c r="C1805"/>
      <c r="D1805"/>
      <c r="E1805"/>
      <c r="F1805"/>
      <c r="G1805"/>
      <c r="H1805"/>
      <c r="I1805"/>
    </row>
    <row r="1806" spans="1:9" x14ac:dyDescent="0.25">
      <c r="A1806"/>
      <c r="B1806"/>
      <c r="C1806"/>
      <c r="D1806"/>
      <c r="E1806"/>
      <c r="F1806"/>
      <c r="G1806"/>
      <c r="H1806"/>
      <c r="I1806"/>
    </row>
    <row r="1807" spans="1:9" x14ac:dyDescent="0.25">
      <c r="A1807"/>
      <c r="B1807"/>
      <c r="C1807"/>
      <c r="D1807"/>
      <c r="E1807"/>
      <c r="F1807"/>
      <c r="G1807"/>
      <c r="H1807"/>
      <c r="I1807"/>
    </row>
    <row r="1808" spans="1:9" x14ac:dyDescent="0.25">
      <c r="A1808"/>
      <c r="B1808"/>
      <c r="C1808"/>
      <c r="D1808"/>
      <c r="E1808"/>
      <c r="F1808"/>
      <c r="G1808"/>
      <c r="H1808"/>
      <c r="I1808"/>
    </row>
    <row r="1809" spans="1:9" x14ac:dyDescent="0.25">
      <c r="A1809"/>
      <c r="B1809"/>
      <c r="C1809"/>
      <c r="D1809"/>
      <c r="E1809"/>
      <c r="F1809"/>
      <c r="G1809"/>
      <c r="H1809"/>
      <c r="I1809"/>
    </row>
    <row r="1810" spans="1:9" x14ac:dyDescent="0.25">
      <c r="A1810"/>
      <c r="B1810"/>
      <c r="C1810"/>
      <c r="D1810"/>
      <c r="E1810"/>
      <c r="F1810"/>
      <c r="G1810"/>
      <c r="H1810"/>
      <c r="I1810"/>
    </row>
    <row r="1811" spans="1:9" x14ac:dyDescent="0.25">
      <c r="A1811"/>
      <c r="B1811"/>
      <c r="C1811"/>
      <c r="D1811"/>
      <c r="E1811"/>
      <c r="F1811"/>
      <c r="G1811"/>
      <c r="H1811"/>
      <c r="I1811"/>
    </row>
    <row r="1812" spans="1:9" x14ac:dyDescent="0.25">
      <c r="A1812"/>
      <c r="B1812"/>
      <c r="C1812"/>
      <c r="D1812"/>
      <c r="E1812"/>
      <c r="F1812"/>
      <c r="G1812"/>
      <c r="H1812"/>
      <c r="I1812"/>
    </row>
    <row r="1813" spans="1:9" x14ac:dyDescent="0.25">
      <c r="A1813"/>
      <c r="B1813"/>
      <c r="C1813"/>
      <c r="D1813"/>
      <c r="E1813"/>
      <c r="F1813"/>
      <c r="G1813"/>
      <c r="H1813"/>
      <c r="I1813"/>
    </row>
    <row r="1814" spans="1:9" x14ac:dyDescent="0.25">
      <c r="A1814"/>
      <c r="B1814"/>
      <c r="C1814"/>
      <c r="D1814"/>
      <c r="E1814"/>
      <c r="F1814"/>
      <c r="G1814"/>
      <c r="H1814"/>
      <c r="I1814"/>
    </row>
    <row r="1815" spans="1:9" x14ac:dyDescent="0.25">
      <c r="A1815"/>
      <c r="B1815"/>
      <c r="C1815"/>
      <c r="D1815"/>
      <c r="E1815"/>
      <c r="F1815"/>
      <c r="G1815"/>
      <c r="H1815"/>
      <c r="I1815"/>
    </row>
    <row r="1816" spans="1:9" x14ac:dyDescent="0.25">
      <c r="A1816"/>
      <c r="B1816"/>
      <c r="C1816"/>
      <c r="D1816"/>
      <c r="E1816"/>
      <c r="F1816"/>
      <c r="G1816"/>
      <c r="H1816"/>
      <c r="I1816"/>
    </row>
    <row r="1817" spans="1:9" x14ac:dyDescent="0.25">
      <c r="A1817"/>
      <c r="B1817"/>
      <c r="C1817"/>
      <c r="D1817"/>
      <c r="E1817"/>
      <c r="F1817"/>
      <c r="G1817"/>
      <c r="H1817"/>
      <c r="I1817"/>
    </row>
    <row r="1818" spans="1:9" x14ac:dyDescent="0.25">
      <c r="A1818"/>
      <c r="B1818"/>
      <c r="C1818"/>
      <c r="D1818"/>
      <c r="E1818"/>
      <c r="F1818"/>
      <c r="G1818"/>
      <c r="H1818"/>
      <c r="I1818"/>
    </row>
    <row r="1819" spans="1:9" x14ac:dyDescent="0.25">
      <c r="A1819"/>
      <c r="B1819"/>
      <c r="C1819"/>
      <c r="D1819"/>
      <c r="E1819"/>
      <c r="F1819"/>
      <c r="G1819"/>
      <c r="H1819"/>
      <c r="I1819"/>
    </row>
    <row r="1820" spans="1:9" x14ac:dyDescent="0.25">
      <c r="A1820"/>
      <c r="B1820"/>
      <c r="C1820"/>
      <c r="D1820"/>
      <c r="E1820"/>
      <c r="F1820"/>
      <c r="G1820"/>
      <c r="H1820"/>
      <c r="I1820"/>
    </row>
    <row r="1821" spans="1:9" x14ac:dyDescent="0.25">
      <c r="A1821"/>
      <c r="B1821"/>
      <c r="C1821"/>
      <c r="D1821"/>
      <c r="E1821"/>
      <c r="F1821"/>
      <c r="G1821"/>
      <c r="H1821"/>
      <c r="I1821"/>
    </row>
    <row r="1822" spans="1:9" x14ac:dyDescent="0.25">
      <c r="A1822"/>
      <c r="B1822"/>
      <c r="C1822"/>
      <c r="D1822"/>
      <c r="E1822"/>
      <c r="F1822"/>
      <c r="G1822"/>
      <c r="H1822"/>
      <c r="I1822"/>
    </row>
    <row r="1823" spans="1:9" x14ac:dyDescent="0.25">
      <c r="A1823"/>
      <c r="B1823"/>
      <c r="C1823"/>
      <c r="D1823"/>
      <c r="E1823"/>
      <c r="F1823"/>
      <c r="G1823"/>
      <c r="H1823"/>
      <c r="I1823"/>
    </row>
    <row r="1824" spans="1:9" x14ac:dyDescent="0.25">
      <c r="A1824"/>
      <c r="B1824"/>
      <c r="C1824"/>
      <c r="D1824"/>
      <c r="E1824"/>
      <c r="F1824"/>
      <c r="G1824"/>
      <c r="H1824"/>
      <c r="I1824"/>
    </row>
    <row r="1825" spans="1:9" x14ac:dyDescent="0.25">
      <c r="A1825"/>
      <c r="B1825"/>
      <c r="C1825"/>
      <c r="D1825"/>
      <c r="E1825"/>
      <c r="F1825"/>
      <c r="G1825"/>
      <c r="H1825"/>
      <c r="I1825"/>
    </row>
    <row r="1826" spans="1:9" x14ac:dyDescent="0.25">
      <c r="A1826"/>
      <c r="B1826"/>
      <c r="C1826"/>
      <c r="D1826"/>
      <c r="E1826"/>
      <c r="F1826"/>
      <c r="G1826"/>
      <c r="H1826"/>
      <c r="I1826"/>
    </row>
    <row r="1827" spans="1:9" x14ac:dyDescent="0.25">
      <c r="A1827"/>
      <c r="B1827"/>
      <c r="C1827"/>
      <c r="D1827"/>
      <c r="E1827"/>
      <c r="F1827"/>
      <c r="G1827"/>
      <c r="H1827"/>
      <c r="I1827"/>
    </row>
    <row r="1828" spans="1:9" x14ac:dyDescent="0.25">
      <c r="A1828"/>
      <c r="B1828"/>
      <c r="C1828"/>
      <c r="D1828"/>
      <c r="E1828"/>
      <c r="F1828"/>
      <c r="G1828"/>
      <c r="H1828"/>
      <c r="I1828"/>
    </row>
    <row r="1829" spans="1:9" x14ac:dyDescent="0.25">
      <c r="A1829"/>
      <c r="B1829"/>
      <c r="C1829"/>
      <c r="D1829"/>
      <c r="E1829"/>
      <c r="F1829"/>
      <c r="G1829"/>
      <c r="H1829"/>
      <c r="I1829"/>
    </row>
    <row r="1830" spans="1:9" x14ac:dyDescent="0.25">
      <c r="A1830"/>
      <c r="B1830"/>
      <c r="C1830"/>
      <c r="D1830"/>
      <c r="E1830"/>
      <c r="F1830"/>
      <c r="G1830"/>
      <c r="H1830"/>
      <c r="I1830"/>
    </row>
    <row r="1831" spans="1:9" x14ac:dyDescent="0.25">
      <c r="A1831"/>
      <c r="B1831"/>
      <c r="C1831"/>
      <c r="D1831"/>
      <c r="E1831"/>
      <c r="F1831"/>
      <c r="G1831"/>
      <c r="H1831"/>
      <c r="I1831"/>
    </row>
    <row r="1832" spans="1:9" x14ac:dyDescent="0.25">
      <c r="A1832"/>
      <c r="B1832"/>
      <c r="C1832"/>
      <c r="D1832"/>
      <c r="E1832"/>
      <c r="F1832"/>
      <c r="G1832"/>
      <c r="H1832"/>
      <c r="I1832"/>
    </row>
    <row r="1833" spans="1:9" x14ac:dyDescent="0.25">
      <c r="A1833"/>
      <c r="B1833"/>
      <c r="C1833"/>
      <c r="D1833"/>
      <c r="E1833"/>
      <c r="F1833"/>
      <c r="G1833"/>
      <c r="H1833"/>
      <c r="I1833"/>
    </row>
    <row r="1834" spans="1:9" x14ac:dyDescent="0.25">
      <c r="A1834"/>
      <c r="B1834"/>
      <c r="C1834"/>
      <c r="D1834"/>
      <c r="E1834"/>
      <c r="F1834"/>
      <c r="G1834"/>
      <c r="H1834"/>
      <c r="I1834"/>
    </row>
    <row r="1835" spans="1:9" x14ac:dyDescent="0.25">
      <c r="A1835"/>
      <c r="B1835"/>
      <c r="C1835"/>
      <c r="D1835"/>
      <c r="E1835"/>
      <c r="F1835"/>
      <c r="G1835"/>
      <c r="H1835"/>
      <c r="I1835"/>
    </row>
    <row r="1836" spans="1:9" x14ac:dyDescent="0.25">
      <c r="A1836"/>
      <c r="B1836"/>
      <c r="C1836"/>
      <c r="D1836"/>
      <c r="E1836"/>
      <c r="F1836"/>
      <c r="G1836"/>
      <c r="H1836"/>
      <c r="I1836"/>
    </row>
    <row r="1837" spans="1:9" x14ac:dyDescent="0.25">
      <c r="A1837"/>
      <c r="B1837"/>
      <c r="C1837"/>
      <c r="D1837"/>
      <c r="E1837"/>
      <c r="F1837"/>
      <c r="G1837"/>
      <c r="H1837"/>
      <c r="I1837"/>
    </row>
    <row r="1838" spans="1:9" x14ac:dyDescent="0.25">
      <c r="A1838"/>
      <c r="B1838"/>
      <c r="C1838"/>
      <c r="D1838"/>
      <c r="E1838"/>
      <c r="F1838"/>
      <c r="G1838"/>
      <c r="H1838"/>
      <c r="I1838"/>
    </row>
    <row r="1839" spans="1:9" x14ac:dyDescent="0.25">
      <c r="A1839"/>
      <c r="B1839"/>
      <c r="C1839"/>
      <c r="D1839"/>
      <c r="E1839"/>
      <c r="F1839"/>
      <c r="G1839"/>
      <c r="H1839"/>
      <c r="I1839"/>
    </row>
    <row r="1840" spans="1:9" x14ac:dyDescent="0.25">
      <c r="A1840"/>
      <c r="B1840"/>
      <c r="C1840"/>
      <c r="D1840"/>
      <c r="E1840"/>
      <c r="F1840"/>
      <c r="G1840"/>
      <c r="H1840"/>
      <c r="I1840"/>
    </row>
    <row r="1841" spans="1:9" x14ac:dyDescent="0.25">
      <c r="A1841"/>
      <c r="B1841"/>
      <c r="C1841"/>
      <c r="D1841"/>
      <c r="E1841"/>
      <c r="F1841"/>
      <c r="G1841"/>
      <c r="H1841"/>
      <c r="I1841"/>
    </row>
    <row r="1842" spans="1:9" x14ac:dyDescent="0.25">
      <c r="A1842"/>
      <c r="B1842"/>
      <c r="C1842"/>
      <c r="D1842"/>
      <c r="E1842"/>
      <c r="F1842"/>
      <c r="G1842"/>
      <c r="H1842"/>
      <c r="I1842"/>
    </row>
    <row r="1843" spans="1:9" x14ac:dyDescent="0.25">
      <c r="A1843"/>
      <c r="B1843"/>
      <c r="C1843"/>
      <c r="D1843"/>
      <c r="E1843"/>
      <c r="F1843"/>
      <c r="G1843"/>
      <c r="H1843"/>
      <c r="I1843"/>
    </row>
    <row r="1844" spans="1:9" x14ac:dyDescent="0.25">
      <c r="A1844"/>
      <c r="B1844"/>
      <c r="C1844"/>
      <c r="D1844"/>
      <c r="E1844"/>
      <c r="F1844"/>
      <c r="G1844"/>
      <c r="H1844"/>
      <c r="I1844"/>
    </row>
    <row r="1845" spans="1:9" x14ac:dyDescent="0.25">
      <c r="A1845"/>
      <c r="B1845"/>
      <c r="C1845"/>
      <c r="D1845"/>
      <c r="E1845"/>
      <c r="F1845"/>
      <c r="G1845"/>
      <c r="H1845"/>
      <c r="I1845"/>
    </row>
    <row r="1846" spans="1:9" x14ac:dyDescent="0.25">
      <c r="A1846"/>
      <c r="B1846"/>
      <c r="C1846"/>
      <c r="D1846"/>
      <c r="E1846"/>
      <c r="F1846"/>
      <c r="G1846"/>
      <c r="H1846"/>
      <c r="I1846"/>
    </row>
    <row r="1847" spans="1:9" x14ac:dyDescent="0.25">
      <c r="A1847"/>
      <c r="B1847"/>
      <c r="C1847"/>
      <c r="D1847"/>
      <c r="E1847"/>
      <c r="F1847"/>
      <c r="G1847"/>
      <c r="H1847"/>
      <c r="I1847"/>
    </row>
    <row r="1848" spans="1:9" x14ac:dyDescent="0.25">
      <c r="A1848"/>
      <c r="B1848"/>
      <c r="C1848"/>
      <c r="D1848"/>
      <c r="E1848"/>
      <c r="F1848"/>
      <c r="G1848"/>
      <c r="H1848"/>
      <c r="I1848"/>
    </row>
    <row r="1849" spans="1:9" x14ac:dyDescent="0.25">
      <c r="A1849"/>
      <c r="B1849"/>
      <c r="C1849"/>
      <c r="D1849"/>
      <c r="E1849"/>
      <c r="F1849"/>
      <c r="G1849"/>
      <c r="H1849"/>
      <c r="I1849"/>
    </row>
    <row r="1850" spans="1:9" x14ac:dyDescent="0.25">
      <c r="A1850"/>
      <c r="B1850"/>
      <c r="C1850"/>
      <c r="D1850"/>
      <c r="E1850"/>
      <c r="F1850"/>
      <c r="G1850"/>
      <c r="H1850"/>
      <c r="I1850"/>
    </row>
    <row r="1851" spans="1:9" x14ac:dyDescent="0.25">
      <c r="A1851"/>
      <c r="B1851"/>
      <c r="C1851"/>
      <c r="D1851"/>
      <c r="E1851"/>
      <c r="F1851"/>
      <c r="G1851"/>
      <c r="H1851"/>
      <c r="I1851"/>
    </row>
    <row r="1852" spans="1:9" x14ac:dyDescent="0.25">
      <c r="A1852"/>
      <c r="B1852"/>
      <c r="C1852"/>
      <c r="D1852"/>
      <c r="E1852"/>
      <c r="F1852"/>
      <c r="G1852"/>
      <c r="H1852"/>
      <c r="I1852"/>
    </row>
    <row r="1853" spans="1:9" x14ac:dyDescent="0.25">
      <c r="A1853"/>
      <c r="B1853"/>
      <c r="C1853"/>
      <c r="D1853"/>
      <c r="E1853"/>
      <c r="F1853"/>
      <c r="G1853"/>
      <c r="H1853"/>
      <c r="I1853"/>
    </row>
    <row r="1854" spans="1:9" x14ac:dyDescent="0.25">
      <c r="A1854"/>
      <c r="B1854"/>
      <c r="C1854"/>
      <c r="D1854"/>
      <c r="E1854"/>
      <c r="F1854"/>
      <c r="G1854"/>
      <c r="H1854"/>
      <c r="I1854"/>
    </row>
    <row r="1855" spans="1:9" x14ac:dyDescent="0.25">
      <c r="A1855"/>
      <c r="B1855"/>
      <c r="C1855"/>
      <c r="D1855"/>
      <c r="E1855"/>
      <c r="F1855"/>
      <c r="G1855"/>
      <c r="H1855"/>
      <c r="I1855"/>
    </row>
    <row r="1856" spans="1:9" x14ac:dyDescent="0.25">
      <c r="A1856"/>
      <c r="B1856"/>
      <c r="C1856"/>
      <c r="D1856"/>
      <c r="E1856"/>
      <c r="F1856"/>
      <c r="G1856"/>
      <c r="H1856"/>
      <c r="I1856"/>
    </row>
    <row r="1857" spans="1:9" x14ac:dyDescent="0.25">
      <c r="A1857"/>
      <c r="B1857"/>
      <c r="C1857"/>
      <c r="D1857"/>
      <c r="E1857"/>
      <c r="F1857"/>
      <c r="G1857"/>
      <c r="H1857"/>
      <c r="I1857"/>
    </row>
    <row r="1858" spans="1:9" x14ac:dyDescent="0.25">
      <c r="A1858"/>
      <c r="B1858"/>
      <c r="C1858"/>
      <c r="D1858"/>
      <c r="E1858"/>
      <c r="F1858"/>
      <c r="G1858"/>
      <c r="H1858"/>
      <c r="I1858"/>
    </row>
    <row r="1859" spans="1:9" x14ac:dyDescent="0.25">
      <c r="A1859"/>
      <c r="B1859"/>
      <c r="C1859"/>
      <c r="D1859"/>
      <c r="E1859"/>
      <c r="F1859"/>
      <c r="G1859"/>
      <c r="H1859"/>
      <c r="I1859"/>
    </row>
    <row r="1860" spans="1:9" x14ac:dyDescent="0.25">
      <c r="A1860"/>
      <c r="B1860"/>
      <c r="C1860"/>
      <c r="D1860"/>
      <c r="E1860"/>
      <c r="F1860"/>
      <c r="G1860"/>
      <c r="H1860"/>
      <c r="I1860"/>
    </row>
    <row r="1861" spans="1:9" x14ac:dyDescent="0.25">
      <c r="A1861"/>
      <c r="B1861"/>
      <c r="C1861"/>
      <c r="D1861"/>
      <c r="E1861"/>
      <c r="F1861"/>
      <c r="G1861"/>
      <c r="H1861"/>
      <c r="I1861"/>
    </row>
    <row r="1862" spans="1:9" x14ac:dyDescent="0.25">
      <c r="A1862"/>
      <c r="B1862"/>
      <c r="C1862"/>
      <c r="D1862"/>
      <c r="E1862"/>
      <c r="F1862"/>
      <c r="G1862"/>
      <c r="H1862"/>
      <c r="I1862"/>
    </row>
    <row r="1863" spans="1:9" x14ac:dyDescent="0.25">
      <c r="A1863"/>
      <c r="B1863"/>
      <c r="C1863"/>
      <c r="D1863"/>
      <c r="E1863"/>
      <c r="F1863"/>
      <c r="G1863"/>
      <c r="H1863"/>
      <c r="I1863"/>
    </row>
    <row r="1864" spans="1:9" x14ac:dyDescent="0.25">
      <c r="A1864"/>
      <c r="B1864"/>
      <c r="C1864"/>
      <c r="D1864"/>
      <c r="E1864"/>
      <c r="F1864"/>
      <c r="G1864"/>
      <c r="H1864"/>
      <c r="I1864"/>
    </row>
    <row r="1865" spans="1:9" x14ac:dyDescent="0.25">
      <c r="A1865"/>
      <c r="B1865"/>
      <c r="C1865"/>
      <c r="D1865"/>
      <c r="E1865"/>
      <c r="F1865"/>
      <c r="G1865"/>
      <c r="H1865"/>
      <c r="I1865"/>
    </row>
    <row r="1866" spans="1:9" x14ac:dyDescent="0.25">
      <c r="A1866"/>
      <c r="B1866"/>
      <c r="C1866"/>
      <c r="D1866"/>
      <c r="E1866"/>
      <c r="F1866"/>
      <c r="G1866"/>
      <c r="H1866"/>
      <c r="I1866"/>
    </row>
    <row r="1867" spans="1:9" x14ac:dyDescent="0.25">
      <c r="A1867"/>
      <c r="B1867"/>
      <c r="C1867"/>
      <c r="D1867"/>
      <c r="E1867"/>
      <c r="F1867"/>
      <c r="G1867"/>
      <c r="H1867"/>
      <c r="I1867"/>
    </row>
    <row r="1868" spans="1:9" x14ac:dyDescent="0.25">
      <c r="A1868"/>
      <c r="B1868"/>
      <c r="C1868"/>
      <c r="D1868"/>
      <c r="E1868"/>
      <c r="F1868"/>
      <c r="G1868"/>
      <c r="H1868"/>
      <c r="I1868"/>
    </row>
    <row r="1869" spans="1:9" x14ac:dyDescent="0.25">
      <c r="A1869"/>
      <c r="B1869"/>
      <c r="C1869"/>
      <c r="D1869"/>
      <c r="E1869"/>
      <c r="F1869"/>
      <c r="G1869"/>
      <c r="H1869"/>
      <c r="I1869"/>
    </row>
    <row r="1870" spans="1:9" x14ac:dyDescent="0.25">
      <c r="A1870"/>
      <c r="B1870"/>
      <c r="C1870"/>
      <c r="D1870"/>
      <c r="E1870"/>
      <c r="F1870"/>
      <c r="G1870"/>
      <c r="H1870"/>
      <c r="I1870"/>
    </row>
    <row r="1871" spans="1:9" x14ac:dyDescent="0.25">
      <c r="A1871"/>
      <c r="B1871"/>
      <c r="C1871"/>
      <c r="D1871"/>
      <c r="E1871"/>
      <c r="F1871"/>
      <c r="G1871"/>
      <c r="H1871"/>
      <c r="I1871"/>
    </row>
    <row r="1872" spans="1:9" x14ac:dyDescent="0.25">
      <c r="A1872"/>
      <c r="B1872"/>
      <c r="C1872"/>
      <c r="D1872"/>
      <c r="E1872"/>
      <c r="F1872"/>
      <c r="G1872"/>
      <c r="H1872"/>
      <c r="I1872"/>
    </row>
    <row r="1873" spans="1:9" x14ac:dyDescent="0.25">
      <c r="A1873"/>
      <c r="B1873"/>
      <c r="C1873"/>
      <c r="D1873"/>
      <c r="E1873"/>
      <c r="F1873"/>
      <c r="G1873"/>
      <c r="H1873"/>
      <c r="I1873"/>
    </row>
    <row r="1874" spans="1:9" x14ac:dyDescent="0.25">
      <c r="A1874"/>
      <c r="B1874"/>
      <c r="C1874"/>
      <c r="D1874"/>
      <c r="E1874"/>
      <c r="F1874"/>
      <c r="G1874"/>
      <c r="H1874"/>
      <c r="I1874"/>
    </row>
    <row r="1875" spans="1:9" x14ac:dyDescent="0.25">
      <c r="A1875"/>
      <c r="B1875"/>
      <c r="C1875"/>
      <c r="D1875"/>
      <c r="E1875"/>
      <c r="F1875"/>
      <c r="G1875"/>
      <c r="H1875"/>
      <c r="I1875"/>
    </row>
    <row r="1876" spans="1:9" x14ac:dyDescent="0.25">
      <c r="A1876"/>
      <c r="B1876"/>
      <c r="C1876"/>
      <c r="D1876"/>
      <c r="E1876"/>
      <c r="F1876"/>
      <c r="G1876"/>
      <c r="H1876"/>
      <c r="I1876"/>
    </row>
    <row r="1877" spans="1:9" x14ac:dyDescent="0.25">
      <c r="A1877"/>
      <c r="B1877"/>
      <c r="C1877"/>
      <c r="D1877"/>
      <c r="E1877"/>
      <c r="F1877"/>
      <c r="G1877"/>
      <c r="H1877"/>
      <c r="I1877"/>
    </row>
    <row r="1878" spans="1:9" x14ac:dyDescent="0.25">
      <c r="A1878"/>
      <c r="B1878"/>
      <c r="C1878"/>
      <c r="D1878"/>
      <c r="E1878"/>
      <c r="F1878"/>
      <c r="G1878"/>
      <c r="H1878"/>
      <c r="I1878"/>
    </row>
    <row r="1879" spans="1:9" x14ac:dyDescent="0.25">
      <c r="A1879"/>
      <c r="B1879"/>
      <c r="C1879"/>
      <c r="D1879"/>
      <c r="E1879"/>
      <c r="F1879"/>
      <c r="G1879"/>
      <c r="H1879"/>
      <c r="I1879"/>
    </row>
    <row r="1880" spans="1:9" x14ac:dyDescent="0.25">
      <c r="A1880"/>
      <c r="B1880"/>
      <c r="C1880"/>
      <c r="D1880"/>
      <c r="E1880"/>
      <c r="F1880"/>
      <c r="G1880"/>
      <c r="H1880"/>
      <c r="I1880"/>
    </row>
    <row r="1881" spans="1:9" x14ac:dyDescent="0.25">
      <c r="A1881"/>
      <c r="B1881"/>
      <c r="C1881"/>
      <c r="D1881"/>
      <c r="E1881"/>
      <c r="F1881"/>
      <c r="G1881"/>
      <c r="H1881"/>
      <c r="I1881"/>
    </row>
    <row r="1882" spans="1:9" x14ac:dyDescent="0.25">
      <c r="A1882"/>
      <c r="B1882"/>
      <c r="C1882"/>
      <c r="D1882"/>
      <c r="E1882"/>
      <c r="F1882"/>
      <c r="G1882"/>
      <c r="H1882"/>
      <c r="I1882"/>
    </row>
    <row r="1883" spans="1:9" x14ac:dyDescent="0.25">
      <c r="A1883"/>
      <c r="B1883"/>
      <c r="C1883"/>
      <c r="D1883"/>
      <c r="E1883"/>
      <c r="F1883"/>
      <c r="G1883"/>
      <c r="H1883"/>
      <c r="I1883"/>
    </row>
    <row r="1884" spans="1:9" x14ac:dyDescent="0.25">
      <c r="A1884"/>
      <c r="B1884"/>
      <c r="C1884"/>
      <c r="D1884"/>
      <c r="E1884"/>
      <c r="F1884"/>
      <c r="G1884"/>
      <c r="H1884"/>
      <c r="I1884"/>
    </row>
    <row r="1885" spans="1:9" x14ac:dyDescent="0.25">
      <c r="A1885"/>
      <c r="B1885"/>
      <c r="C1885"/>
      <c r="D1885"/>
      <c r="E1885"/>
      <c r="F1885"/>
      <c r="G1885"/>
      <c r="H1885"/>
      <c r="I1885"/>
    </row>
    <row r="1886" spans="1:9" x14ac:dyDescent="0.25">
      <c r="A1886"/>
      <c r="B1886"/>
      <c r="C1886"/>
      <c r="D1886"/>
      <c r="E1886"/>
      <c r="F1886"/>
      <c r="G1886"/>
      <c r="H1886"/>
      <c r="I1886"/>
    </row>
    <row r="1887" spans="1:9" x14ac:dyDescent="0.25">
      <c r="A1887"/>
      <c r="B1887"/>
      <c r="C1887"/>
      <c r="D1887"/>
      <c r="E1887"/>
      <c r="F1887"/>
      <c r="G1887"/>
      <c r="H1887"/>
      <c r="I1887"/>
    </row>
    <row r="1888" spans="1:9" x14ac:dyDescent="0.25">
      <c r="A1888"/>
      <c r="B1888"/>
      <c r="C1888"/>
      <c r="D1888"/>
      <c r="E1888"/>
      <c r="F1888"/>
      <c r="G1888"/>
      <c r="H1888"/>
      <c r="I1888"/>
    </row>
    <row r="1889" spans="1:9" x14ac:dyDescent="0.25">
      <c r="A1889"/>
      <c r="B1889"/>
      <c r="C1889"/>
      <c r="D1889"/>
      <c r="E1889"/>
      <c r="F1889"/>
      <c r="G1889"/>
      <c r="H1889"/>
      <c r="I1889"/>
    </row>
    <row r="1890" spans="1:9" x14ac:dyDescent="0.25">
      <c r="A1890"/>
      <c r="B1890"/>
      <c r="C1890"/>
      <c r="D1890"/>
      <c r="E1890"/>
      <c r="F1890"/>
      <c r="G1890"/>
      <c r="H1890"/>
      <c r="I1890"/>
    </row>
    <row r="1891" spans="1:9" x14ac:dyDescent="0.25">
      <c r="A1891"/>
      <c r="B1891"/>
      <c r="C1891"/>
      <c r="D1891"/>
      <c r="E1891"/>
      <c r="F1891"/>
      <c r="G1891"/>
      <c r="H1891"/>
      <c r="I1891"/>
    </row>
    <row r="1892" spans="1:9" x14ac:dyDescent="0.25">
      <c r="A1892"/>
      <c r="B1892"/>
      <c r="C1892"/>
      <c r="D1892"/>
      <c r="E1892"/>
      <c r="F1892"/>
      <c r="G1892"/>
      <c r="H1892"/>
      <c r="I1892"/>
    </row>
    <row r="1893" spans="1:9" x14ac:dyDescent="0.25">
      <c r="A1893"/>
      <c r="B1893"/>
      <c r="C1893"/>
      <c r="D1893"/>
      <c r="E1893"/>
      <c r="F1893"/>
      <c r="G1893"/>
      <c r="H1893"/>
      <c r="I1893"/>
    </row>
    <row r="1894" spans="1:9" x14ac:dyDescent="0.25">
      <c r="A1894"/>
      <c r="B1894"/>
      <c r="C1894"/>
      <c r="D1894"/>
      <c r="E1894"/>
      <c r="F1894"/>
      <c r="G1894"/>
      <c r="H1894"/>
      <c r="I1894"/>
    </row>
    <row r="1895" spans="1:9" x14ac:dyDescent="0.25">
      <c r="A1895"/>
      <c r="B1895"/>
      <c r="C1895"/>
      <c r="D1895"/>
      <c r="E1895"/>
      <c r="F1895"/>
      <c r="G1895"/>
      <c r="H1895"/>
      <c r="I1895"/>
    </row>
    <row r="1896" spans="1:9" x14ac:dyDescent="0.25">
      <c r="A1896"/>
      <c r="B1896"/>
      <c r="C1896"/>
      <c r="D1896"/>
      <c r="E1896"/>
      <c r="F1896"/>
      <c r="G1896"/>
      <c r="H1896"/>
      <c r="I1896"/>
    </row>
    <row r="1897" spans="1:9" x14ac:dyDescent="0.25">
      <c r="A1897"/>
      <c r="B1897"/>
      <c r="C1897"/>
      <c r="D1897"/>
      <c r="E1897"/>
      <c r="F1897"/>
      <c r="G1897"/>
      <c r="H1897"/>
      <c r="I1897"/>
    </row>
    <row r="1898" spans="1:9" x14ac:dyDescent="0.25">
      <c r="A1898"/>
      <c r="B1898"/>
      <c r="C1898"/>
      <c r="D1898"/>
      <c r="E1898"/>
      <c r="F1898"/>
      <c r="G1898"/>
      <c r="H1898"/>
      <c r="I1898"/>
    </row>
    <row r="1899" spans="1:9" x14ac:dyDescent="0.25">
      <c r="A1899"/>
      <c r="B1899"/>
      <c r="C1899"/>
      <c r="D1899"/>
      <c r="E1899"/>
      <c r="F1899"/>
      <c r="G1899"/>
      <c r="H1899"/>
      <c r="I1899"/>
    </row>
    <row r="1900" spans="1:9" x14ac:dyDescent="0.25">
      <c r="A1900"/>
      <c r="B1900"/>
      <c r="C1900"/>
      <c r="D1900"/>
      <c r="E1900"/>
      <c r="F1900"/>
      <c r="G1900"/>
      <c r="H1900"/>
      <c r="I1900"/>
    </row>
    <row r="1901" spans="1:9" x14ac:dyDescent="0.25">
      <c r="A1901"/>
      <c r="B1901"/>
      <c r="C1901"/>
      <c r="D1901"/>
      <c r="E1901"/>
      <c r="F1901"/>
      <c r="G1901"/>
      <c r="H1901"/>
      <c r="I1901"/>
    </row>
    <row r="1902" spans="1:9" x14ac:dyDescent="0.25">
      <c r="A1902"/>
      <c r="B1902"/>
      <c r="C1902"/>
      <c r="D1902"/>
      <c r="E1902"/>
      <c r="F1902"/>
      <c r="G1902"/>
      <c r="H1902"/>
      <c r="I1902"/>
    </row>
    <row r="1903" spans="1:9" x14ac:dyDescent="0.25">
      <c r="A1903"/>
      <c r="B1903"/>
      <c r="C1903"/>
      <c r="D1903"/>
      <c r="E1903"/>
      <c r="F1903"/>
      <c r="G1903"/>
      <c r="H1903"/>
      <c r="I1903"/>
    </row>
    <row r="1904" spans="1:9" x14ac:dyDescent="0.25">
      <c r="A1904"/>
      <c r="B1904"/>
      <c r="C1904"/>
      <c r="D1904"/>
      <c r="E1904"/>
      <c r="F1904"/>
      <c r="G1904"/>
      <c r="H1904"/>
      <c r="I1904"/>
    </row>
    <row r="1905" spans="1:9" x14ac:dyDescent="0.25">
      <c r="A1905"/>
      <c r="B1905"/>
      <c r="C1905"/>
      <c r="D1905"/>
      <c r="E1905"/>
      <c r="F1905"/>
      <c r="G1905"/>
      <c r="H1905"/>
      <c r="I1905"/>
    </row>
    <row r="1906" spans="1:9" x14ac:dyDescent="0.25">
      <c r="A1906"/>
      <c r="B1906"/>
      <c r="C1906"/>
      <c r="D1906"/>
      <c r="E1906"/>
      <c r="F1906"/>
      <c r="G1906"/>
      <c r="H1906"/>
      <c r="I1906"/>
    </row>
    <row r="1907" spans="1:9" x14ac:dyDescent="0.25">
      <c r="A1907"/>
      <c r="B1907"/>
      <c r="C1907"/>
      <c r="D1907"/>
      <c r="E1907"/>
      <c r="F1907"/>
      <c r="G1907"/>
      <c r="H1907"/>
      <c r="I1907"/>
    </row>
    <row r="1908" spans="1:9" x14ac:dyDescent="0.25">
      <c r="A1908"/>
      <c r="B1908"/>
      <c r="C1908"/>
      <c r="D1908"/>
      <c r="E1908"/>
      <c r="F1908"/>
      <c r="G1908"/>
      <c r="H1908"/>
      <c r="I1908"/>
    </row>
    <row r="1909" spans="1:9" x14ac:dyDescent="0.25">
      <c r="A1909"/>
      <c r="B1909"/>
      <c r="C1909"/>
      <c r="D1909"/>
      <c r="E1909"/>
      <c r="F1909"/>
      <c r="G1909"/>
      <c r="H1909"/>
      <c r="I1909"/>
    </row>
    <row r="1910" spans="1:9" x14ac:dyDescent="0.25">
      <c r="A1910"/>
      <c r="B1910"/>
      <c r="C1910"/>
      <c r="D1910"/>
      <c r="E1910"/>
      <c r="F1910"/>
      <c r="G1910"/>
      <c r="H1910"/>
      <c r="I1910"/>
    </row>
    <row r="1911" spans="1:9" x14ac:dyDescent="0.25">
      <c r="A1911"/>
      <c r="B1911"/>
      <c r="C1911"/>
      <c r="D1911"/>
      <c r="E1911"/>
      <c r="F1911"/>
      <c r="G1911"/>
      <c r="H1911"/>
      <c r="I1911"/>
    </row>
    <row r="1912" spans="1:9" x14ac:dyDescent="0.25">
      <c r="A1912"/>
      <c r="B1912"/>
      <c r="C1912"/>
      <c r="D1912"/>
      <c r="E1912"/>
      <c r="F1912"/>
      <c r="G1912"/>
      <c r="H1912"/>
      <c r="I1912"/>
    </row>
    <row r="1913" spans="1:9" x14ac:dyDescent="0.25">
      <c r="A1913"/>
      <c r="B1913"/>
      <c r="C1913"/>
      <c r="D1913"/>
      <c r="E1913"/>
      <c r="F1913"/>
      <c r="G1913"/>
      <c r="H1913"/>
      <c r="I1913"/>
    </row>
    <row r="1914" spans="1:9" x14ac:dyDescent="0.25">
      <c r="A1914"/>
      <c r="B1914"/>
      <c r="C1914"/>
      <c r="D1914"/>
      <c r="E1914"/>
      <c r="F1914"/>
      <c r="G1914"/>
      <c r="H1914"/>
      <c r="I1914"/>
    </row>
    <row r="1915" spans="1:9" x14ac:dyDescent="0.25">
      <c r="A1915"/>
      <c r="B1915"/>
      <c r="C1915"/>
      <c r="D1915"/>
      <c r="E1915"/>
      <c r="F1915"/>
      <c r="G1915"/>
      <c r="H1915"/>
      <c r="I1915"/>
    </row>
    <row r="1916" spans="1:9" x14ac:dyDescent="0.25">
      <c r="A1916"/>
      <c r="B1916"/>
      <c r="C1916"/>
      <c r="D1916"/>
      <c r="E1916"/>
      <c r="F1916"/>
      <c r="G1916"/>
      <c r="H1916"/>
      <c r="I1916"/>
    </row>
    <row r="1917" spans="1:9" x14ac:dyDescent="0.25">
      <c r="A1917"/>
      <c r="B1917"/>
      <c r="C1917"/>
      <c r="D1917"/>
      <c r="E1917"/>
      <c r="F1917"/>
      <c r="G1917"/>
      <c r="H1917"/>
      <c r="I1917"/>
    </row>
    <row r="1918" spans="1:9" x14ac:dyDescent="0.25">
      <c r="A1918"/>
      <c r="B1918"/>
      <c r="C1918"/>
      <c r="D1918"/>
      <c r="E1918"/>
      <c r="F1918"/>
      <c r="G1918"/>
      <c r="H1918"/>
      <c r="I1918"/>
    </row>
    <row r="1919" spans="1:9" x14ac:dyDescent="0.25">
      <c r="A1919"/>
      <c r="B1919"/>
      <c r="C1919"/>
      <c r="D1919"/>
      <c r="E1919"/>
      <c r="F1919"/>
      <c r="G1919"/>
      <c r="H1919"/>
      <c r="I1919"/>
    </row>
    <row r="1920" spans="1:9" x14ac:dyDescent="0.25">
      <c r="A1920"/>
      <c r="B1920"/>
      <c r="C1920"/>
      <c r="D1920"/>
      <c r="E1920"/>
      <c r="F1920"/>
      <c r="G1920"/>
      <c r="H1920"/>
      <c r="I1920"/>
    </row>
    <row r="1921" spans="1:9" x14ac:dyDescent="0.25">
      <c r="A1921"/>
      <c r="B1921"/>
      <c r="C1921"/>
      <c r="D1921"/>
      <c r="E1921"/>
      <c r="F1921"/>
      <c r="G1921"/>
      <c r="H1921"/>
      <c r="I1921"/>
    </row>
    <row r="1922" spans="1:9" x14ac:dyDescent="0.25">
      <c r="A1922"/>
      <c r="B1922"/>
      <c r="C1922"/>
      <c r="D1922"/>
      <c r="E1922"/>
      <c r="F1922"/>
      <c r="G1922"/>
      <c r="H1922"/>
      <c r="I1922"/>
    </row>
    <row r="1923" spans="1:9" x14ac:dyDescent="0.25">
      <c r="A1923"/>
      <c r="B1923"/>
      <c r="C1923"/>
      <c r="D1923"/>
      <c r="E1923"/>
      <c r="F1923"/>
      <c r="G1923"/>
      <c r="H1923"/>
      <c r="I1923"/>
    </row>
    <row r="1924" spans="1:9" x14ac:dyDescent="0.25">
      <c r="A1924"/>
      <c r="B1924"/>
      <c r="C1924"/>
      <c r="D1924"/>
      <c r="E1924"/>
      <c r="F1924"/>
      <c r="G1924"/>
      <c r="H1924"/>
      <c r="I1924"/>
    </row>
    <row r="1925" spans="1:9" x14ac:dyDescent="0.25">
      <c r="A1925"/>
      <c r="B1925"/>
      <c r="C1925"/>
      <c r="D1925"/>
      <c r="E1925"/>
      <c r="F1925"/>
      <c r="G1925"/>
      <c r="H1925"/>
      <c r="I1925"/>
    </row>
    <row r="1926" spans="1:9" x14ac:dyDescent="0.25">
      <c r="A1926"/>
      <c r="B1926"/>
      <c r="C1926"/>
      <c r="D1926"/>
      <c r="E1926"/>
      <c r="F1926"/>
      <c r="G1926"/>
      <c r="H1926"/>
      <c r="I1926"/>
    </row>
    <row r="1927" spans="1:9" x14ac:dyDescent="0.25">
      <c r="A1927"/>
      <c r="B1927"/>
      <c r="C1927"/>
      <c r="D1927"/>
      <c r="E1927"/>
      <c r="F1927"/>
      <c r="G1927"/>
      <c r="H1927"/>
      <c r="I1927"/>
    </row>
    <row r="1928" spans="1:9" x14ac:dyDescent="0.25">
      <c r="A1928"/>
      <c r="B1928"/>
      <c r="C1928"/>
      <c r="D1928"/>
      <c r="E1928"/>
      <c r="F1928"/>
      <c r="G1928"/>
      <c r="H1928"/>
      <c r="I1928"/>
    </row>
    <row r="1929" spans="1:9" x14ac:dyDescent="0.25">
      <c r="A1929"/>
      <c r="B1929"/>
      <c r="C1929"/>
      <c r="D1929"/>
      <c r="E1929"/>
      <c r="F1929"/>
      <c r="G1929"/>
      <c r="H1929"/>
      <c r="I1929"/>
    </row>
    <row r="1930" spans="1:9" x14ac:dyDescent="0.25">
      <c r="A1930"/>
      <c r="B1930"/>
      <c r="C1930"/>
      <c r="D1930"/>
      <c r="E1930"/>
      <c r="F1930"/>
      <c r="G1930"/>
      <c r="H1930"/>
      <c r="I1930"/>
    </row>
    <row r="1931" spans="1:9" x14ac:dyDescent="0.25">
      <c r="A1931"/>
      <c r="B1931"/>
      <c r="C1931"/>
      <c r="D1931"/>
      <c r="E1931"/>
      <c r="F1931"/>
      <c r="G1931"/>
      <c r="H1931"/>
      <c r="I1931"/>
    </row>
    <row r="1932" spans="1:9" x14ac:dyDescent="0.25">
      <c r="A1932"/>
      <c r="B1932"/>
      <c r="C1932"/>
      <c r="D1932"/>
      <c r="E1932"/>
      <c r="F1932"/>
      <c r="G1932"/>
      <c r="H1932"/>
      <c r="I1932"/>
    </row>
    <row r="1933" spans="1:9" x14ac:dyDescent="0.25">
      <c r="A1933"/>
      <c r="B1933"/>
      <c r="C1933"/>
      <c r="D1933"/>
      <c r="E1933"/>
      <c r="F1933"/>
      <c r="G1933"/>
      <c r="H1933"/>
      <c r="I1933"/>
    </row>
    <row r="1934" spans="1:9" x14ac:dyDescent="0.25">
      <c r="A1934"/>
      <c r="B1934"/>
      <c r="C1934"/>
      <c r="D1934"/>
      <c r="E1934"/>
      <c r="F1934"/>
      <c r="G1934"/>
      <c r="H1934"/>
      <c r="I1934"/>
    </row>
    <row r="1935" spans="1:9" x14ac:dyDescent="0.25">
      <c r="A1935"/>
      <c r="B1935"/>
      <c r="C1935"/>
      <c r="D1935"/>
      <c r="E1935"/>
      <c r="F1935"/>
      <c r="G1935"/>
      <c r="H1935"/>
      <c r="I1935"/>
    </row>
    <row r="1936" spans="1:9" x14ac:dyDescent="0.25">
      <c r="A1936"/>
      <c r="B1936"/>
      <c r="C1936"/>
      <c r="D1936"/>
      <c r="E1936"/>
      <c r="F1936"/>
      <c r="G1936"/>
      <c r="H1936"/>
      <c r="I1936"/>
    </row>
    <row r="1937" spans="1:9" x14ac:dyDescent="0.25">
      <c r="A1937"/>
      <c r="B1937"/>
      <c r="C1937"/>
      <c r="D1937"/>
      <c r="E1937"/>
      <c r="F1937"/>
      <c r="G1937"/>
      <c r="H1937"/>
      <c r="I1937"/>
    </row>
    <row r="1938" spans="1:9" x14ac:dyDescent="0.25">
      <c r="A1938"/>
      <c r="B1938"/>
      <c r="C1938"/>
      <c r="D1938"/>
      <c r="E1938"/>
      <c r="F1938"/>
      <c r="G1938"/>
      <c r="H1938"/>
      <c r="I1938"/>
    </row>
    <row r="1939" spans="1:9" x14ac:dyDescent="0.25">
      <c r="A1939"/>
      <c r="B1939"/>
      <c r="C1939"/>
      <c r="D1939"/>
      <c r="E1939"/>
      <c r="F1939"/>
      <c r="G1939"/>
      <c r="H1939"/>
      <c r="I1939"/>
    </row>
    <row r="1940" spans="1:9" x14ac:dyDescent="0.25">
      <c r="A1940"/>
      <c r="B1940"/>
      <c r="C1940"/>
      <c r="D1940"/>
      <c r="E1940"/>
      <c r="F1940"/>
      <c r="G1940"/>
      <c r="H1940"/>
      <c r="I1940"/>
    </row>
    <row r="1941" spans="1:9" x14ac:dyDescent="0.25">
      <c r="A1941"/>
      <c r="B1941"/>
      <c r="C1941"/>
      <c r="D1941"/>
      <c r="E1941"/>
      <c r="F1941"/>
      <c r="G1941"/>
      <c r="H1941"/>
      <c r="I1941"/>
    </row>
    <row r="1942" spans="1:9" x14ac:dyDescent="0.25">
      <c r="A1942"/>
      <c r="B1942"/>
      <c r="C1942"/>
      <c r="D1942"/>
      <c r="E1942"/>
      <c r="F1942"/>
      <c r="G1942"/>
      <c r="H1942"/>
      <c r="I1942"/>
    </row>
    <row r="1943" spans="1:9" x14ac:dyDescent="0.25">
      <c r="A1943"/>
      <c r="B1943"/>
      <c r="C1943"/>
      <c r="D1943"/>
      <c r="E1943"/>
      <c r="F1943"/>
      <c r="G1943"/>
      <c r="H1943"/>
      <c r="I1943"/>
    </row>
    <row r="1944" spans="1:9" x14ac:dyDescent="0.25">
      <c r="A1944"/>
      <c r="B1944"/>
      <c r="C1944"/>
      <c r="D1944"/>
      <c r="E1944"/>
      <c r="F1944"/>
      <c r="G1944"/>
      <c r="H1944"/>
      <c r="I1944"/>
    </row>
    <row r="1945" spans="1:9" x14ac:dyDescent="0.25">
      <c r="A1945"/>
      <c r="B1945"/>
      <c r="C1945"/>
      <c r="D1945"/>
      <c r="E1945"/>
      <c r="F1945"/>
      <c r="G1945"/>
      <c r="H1945"/>
      <c r="I1945"/>
    </row>
    <row r="1946" spans="1:9" x14ac:dyDescent="0.25">
      <c r="A1946"/>
      <c r="B1946"/>
      <c r="C1946"/>
      <c r="D1946"/>
      <c r="E1946"/>
      <c r="F1946"/>
      <c r="G1946"/>
      <c r="H1946"/>
      <c r="I1946"/>
    </row>
    <row r="1947" spans="1:9" x14ac:dyDescent="0.25">
      <c r="A1947"/>
      <c r="B1947"/>
      <c r="C1947"/>
      <c r="D1947"/>
      <c r="E1947"/>
      <c r="F1947"/>
      <c r="G1947"/>
      <c r="H1947"/>
      <c r="I1947"/>
    </row>
    <row r="1948" spans="1:9" x14ac:dyDescent="0.25">
      <c r="A1948"/>
      <c r="B1948"/>
      <c r="C1948"/>
      <c r="D1948"/>
      <c r="E1948"/>
      <c r="F1948"/>
      <c r="G1948"/>
      <c r="H1948"/>
      <c r="I1948"/>
    </row>
    <row r="1949" spans="1:9" x14ac:dyDescent="0.25">
      <c r="A1949"/>
      <c r="B1949"/>
      <c r="C1949"/>
      <c r="D1949"/>
      <c r="E1949"/>
      <c r="F1949"/>
      <c r="G1949"/>
      <c r="H1949"/>
      <c r="I1949"/>
    </row>
    <row r="1950" spans="1:9" x14ac:dyDescent="0.25">
      <c r="A1950"/>
      <c r="B1950"/>
      <c r="C1950"/>
      <c r="D1950"/>
      <c r="E1950"/>
      <c r="F1950"/>
      <c r="G1950"/>
      <c r="H1950"/>
      <c r="I1950"/>
    </row>
    <row r="1951" spans="1:9" x14ac:dyDescent="0.25">
      <c r="A1951"/>
      <c r="B1951"/>
      <c r="C1951"/>
      <c r="D1951"/>
      <c r="E1951"/>
      <c r="F1951"/>
      <c r="G1951"/>
      <c r="H1951"/>
      <c r="I1951"/>
    </row>
    <row r="1952" spans="1:9" x14ac:dyDescent="0.25">
      <c r="A1952"/>
      <c r="B1952"/>
      <c r="C1952"/>
      <c r="D1952"/>
      <c r="E1952"/>
      <c r="F1952"/>
      <c r="G1952"/>
      <c r="H1952"/>
      <c r="I1952"/>
    </row>
    <row r="1953" spans="1:9" x14ac:dyDescent="0.25">
      <c r="A1953"/>
      <c r="B1953"/>
      <c r="C1953"/>
      <c r="D1953"/>
      <c r="E1953"/>
      <c r="F1953"/>
      <c r="G1953"/>
      <c r="H1953"/>
      <c r="I1953"/>
    </row>
    <row r="1954" spans="1:9" x14ac:dyDescent="0.25">
      <c r="A1954"/>
      <c r="B1954"/>
      <c r="C1954"/>
      <c r="D1954"/>
      <c r="E1954"/>
      <c r="F1954"/>
      <c r="G1954"/>
      <c r="H1954"/>
      <c r="I1954"/>
    </row>
    <row r="1955" spans="1:9" x14ac:dyDescent="0.25">
      <c r="A1955"/>
      <c r="B1955"/>
      <c r="C1955"/>
      <c r="D1955"/>
      <c r="E1955"/>
      <c r="F1955"/>
      <c r="G1955"/>
      <c r="H1955"/>
      <c r="I1955"/>
    </row>
    <row r="1956" spans="1:9" x14ac:dyDescent="0.25">
      <c r="A1956"/>
      <c r="B1956"/>
      <c r="C1956"/>
      <c r="D1956"/>
      <c r="E1956"/>
      <c r="F1956"/>
      <c r="G1956"/>
      <c r="H1956"/>
      <c r="I1956"/>
    </row>
    <row r="1957" spans="1:9" x14ac:dyDescent="0.25">
      <c r="A1957"/>
      <c r="B1957"/>
      <c r="C1957"/>
      <c r="D1957"/>
      <c r="E1957"/>
      <c r="F1957"/>
      <c r="G1957"/>
      <c r="H1957"/>
      <c r="I1957"/>
    </row>
    <row r="1958" spans="1:9" x14ac:dyDescent="0.25">
      <c r="A1958"/>
      <c r="B1958"/>
      <c r="C1958"/>
      <c r="D1958"/>
      <c r="E1958"/>
      <c r="F1958"/>
      <c r="G1958"/>
      <c r="H1958"/>
      <c r="I1958"/>
    </row>
    <row r="1959" spans="1:9" x14ac:dyDescent="0.25">
      <c r="A1959"/>
      <c r="B1959"/>
      <c r="C1959"/>
      <c r="D1959"/>
      <c r="E1959"/>
      <c r="F1959"/>
      <c r="G1959"/>
      <c r="H1959"/>
      <c r="I1959"/>
    </row>
    <row r="1960" spans="1:9" x14ac:dyDescent="0.25">
      <c r="A1960"/>
      <c r="B1960"/>
      <c r="C1960"/>
      <c r="D1960"/>
      <c r="E1960"/>
      <c r="F1960"/>
      <c r="G1960"/>
      <c r="H1960"/>
      <c r="I1960"/>
    </row>
    <row r="1961" spans="1:9" x14ac:dyDescent="0.25">
      <c r="A1961"/>
      <c r="B1961"/>
      <c r="C1961"/>
      <c r="D1961"/>
      <c r="E1961"/>
      <c r="F1961"/>
      <c r="G1961"/>
      <c r="H1961"/>
      <c r="I1961"/>
    </row>
    <row r="1962" spans="1:9" x14ac:dyDescent="0.25">
      <c r="A1962"/>
      <c r="B1962"/>
      <c r="C1962"/>
      <c r="D1962"/>
      <c r="E1962"/>
      <c r="F1962"/>
      <c r="G1962"/>
      <c r="H1962"/>
      <c r="I1962"/>
    </row>
    <row r="1963" spans="1:9" x14ac:dyDescent="0.25">
      <c r="A1963"/>
      <c r="B1963"/>
      <c r="C1963"/>
      <c r="D1963"/>
      <c r="E1963"/>
      <c r="F1963"/>
      <c r="G1963"/>
      <c r="H1963"/>
      <c r="I1963"/>
    </row>
    <row r="1964" spans="1:9" x14ac:dyDescent="0.25">
      <c r="A1964"/>
      <c r="B1964"/>
      <c r="C1964"/>
      <c r="D1964"/>
      <c r="E1964"/>
      <c r="F1964"/>
      <c r="G1964"/>
      <c r="H1964"/>
      <c r="I1964"/>
    </row>
    <row r="1965" spans="1:9" x14ac:dyDescent="0.25">
      <c r="A1965"/>
      <c r="B1965"/>
      <c r="C1965"/>
      <c r="D1965"/>
      <c r="E1965"/>
      <c r="F1965"/>
      <c r="G1965"/>
      <c r="H1965"/>
      <c r="I1965"/>
    </row>
    <row r="1966" spans="1:9" x14ac:dyDescent="0.25">
      <c r="A1966"/>
      <c r="B1966"/>
      <c r="C1966"/>
      <c r="D1966"/>
      <c r="E1966"/>
      <c r="F1966"/>
      <c r="G1966"/>
      <c r="H1966"/>
      <c r="I1966"/>
    </row>
    <row r="1967" spans="1:9" x14ac:dyDescent="0.25">
      <c r="A1967"/>
      <c r="B1967"/>
      <c r="C1967"/>
      <c r="D1967"/>
      <c r="E1967"/>
      <c r="F1967"/>
      <c r="G1967"/>
      <c r="H1967"/>
      <c r="I1967"/>
    </row>
    <row r="1968" spans="1:9" x14ac:dyDescent="0.25">
      <c r="A1968"/>
      <c r="B1968"/>
      <c r="C1968"/>
      <c r="D1968"/>
      <c r="E1968"/>
      <c r="F1968"/>
      <c r="G1968"/>
      <c r="H1968"/>
      <c r="I1968"/>
    </row>
    <row r="1969" spans="1:9" x14ac:dyDescent="0.25">
      <c r="A1969"/>
      <c r="B1969"/>
      <c r="C1969"/>
      <c r="D1969"/>
      <c r="E1969"/>
      <c r="F1969"/>
      <c r="G1969"/>
      <c r="H1969"/>
      <c r="I1969"/>
    </row>
    <row r="1970" spans="1:9" x14ac:dyDescent="0.25">
      <c r="A1970"/>
      <c r="B1970"/>
      <c r="C1970"/>
      <c r="D1970"/>
      <c r="E1970"/>
      <c r="F1970"/>
      <c r="G1970"/>
      <c r="H1970"/>
      <c r="I1970"/>
    </row>
    <row r="1971" spans="1:9" x14ac:dyDescent="0.25">
      <c r="A1971"/>
      <c r="B1971"/>
      <c r="C1971"/>
      <c r="D1971"/>
      <c r="E1971"/>
      <c r="F1971"/>
      <c r="G1971"/>
      <c r="H1971"/>
      <c r="I1971"/>
    </row>
    <row r="1972" spans="1:9" x14ac:dyDescent="0.25">
      <c r="A1972"/>
      <c r="B1972"/>
      <c r="C1972"/>
      <c r="D1972"/>
      <c r="E1972"/>
      <c r="F1972"/>
      <c r="G1972"/>
      <c r="H1972"/>
      <c r="I1972"/>
    </row>
    <row r="1973" spans="1:9" x14ac:dyDescent="0.25">
      <c r="A1973"/>
      <c r="B1973"/>
      <c r="C1973"/>
      <c r="D1973"/>
      <c r="E1973"/>
      <c r="F1973"/>
      <c r="G1973"/>
      <c r="H1973"/>
      <c r="I1973"/>
    </row>
    <row r="1974" spans="1:9" x14ac:dyDescent="0.25">
      <c r="A1974"/>
      <c r="B1974"/>
      <c r="C1974"/>
      <c r="D1974"/>
      <c r="E1974"/>
      <c r="F1974"/>
      <c r="G1974"/>
      <c r="H1974"/>
      <c r="I1974"/>
    </row>
    <row r="1975" spans="1:9" x14ac:dyDescent="0.25">
      <c r="A1975"/>
      <c r="B1975"/>
      <c r="C1975"/>
      <c r="D1975"/>
      <c r="E1975"/>
      <c r="F1975"/>
      <c r="G1975"/>
      <c r="H1975"/>
      <c r="I1975"/>
    </row>
    <row r="1976" spans="1:9" x14ac:dyDescent="0.25">
      <c r="A1976"/>
      <c r="B1976"/>
      <c r="C1976"/>
      <c r="D1976"/>
      <c r="E1976"/>
      <c r="F1976"/>
      <c r="G1976"/>
      <c r="H1976"/>
      <c r="I1976"/>
    </row>
    <row r="1977" spans="1:9" x14ac:dyDescent="0.25">
      <c r="A1977"/>
      <c r="B1977"/>
      <c r="C1977"/>
      <c r="D1977"/>
      <c r="E1977"/>
      <c r="F1977"/>
      <c r="G1977"/>
      <c r="H1977"/>
      <c r="I1977"/>
    </row>
    <row r="1978" spans="1:9" x14ac:dyDescent="0.25">
      <c r="A1978"/>
      <c r="B1978"/>
      <c r="C1978"/>
      <c r="D1978"/>
      <c r="E1978"/>
      <c r="F1978"/>
      <c r="G1978"/>
      <c r="H1978"/>
      <c r="I1978"/>
    </row>
    <row r="1979" spans="1:9" x14ac:dyDescent="0.25">
      <c r="A1979"/>
      <c r="B1979"/>
      <c r="C1979"/>
      <c r="D1979"/>
      <c r="E1979"/>
      <c r="F1979"/>
      <c r="G1979"/>
      <c r="H1979"/>
      <c r="I1979"/>
    </row>
    <row r="1980" spans="1:9" x14ac:dyDescent="0.25">
      <c r="A1980"/>
      <c r="B1980"/>
      <c r="C1980"/>
      <c r="D1980"/>
      <c r="E1980"/>
      <c r="F1980"/>
      <c r="G1980"/>
      <c r="H1980"/>
      <c r="I1980"/>
    </row>
    <row r="1981" spans="1:9" x14ac:dyDescent="0.25">
      <c r="A1981"/>
      <c r="B1981"/>
      <c r="C1981"/>
      <c r="D1981"/>
      <c r="E1981"/>
      <c r="F1981"/>
      <c r="G1981"/>
      <c r="H1981"/>
      <c r="I1981"/>
    </row>
    <row r="1982" spans="1:9" x14ac:dyDescent="0.25">
      <c r="A1982"/>
      <c r="B1982"/>
      <c r="C1982"/>
      <c r="D1982"/>
      <c r="E1982"/>
      <c r="F1982"/>
      <c r="G1982"/>
      <c r="H1982"/>
      <c r="I1982"/>
    </row>
    <row r="1983" spans="1:9" x14ac:dyDescent="0.25">
      <c r="A1983"/>
      <c r="B1983"/>
      <c r="C1983"/>
      <c r="D1983"/>
      <c r="E1983"/>
      <c r="F1983"/>
      <c r="G1983"/>
      <c r="H1983"/>
      <c r="I1983"/>
    </row>
    <row r="1984" spans="1:9" x14ac:dyDescent="0.25">
      <c r="A1984"/>
      <c r="B1984"/>
      <c r="C1984"/>
      <c r="D1984"/>
      <c r="E1984"/>
      <c r="F1984"/>
      <c r="G1984"/>
      <c r="H1984"/>
      <c r="I1984"/>
    </row>
    <row r="1985" spans="1:9" x14ac:dyDescent="0.25">
      <c r="A1985"/>
      <c r="B1985"/>
      <c r="C1985"/>
      <c r="D1985"/>
      <c r="E1985"/>
      <c r="F1985"/>
      <c r="G1985"/>
      <c r="H1985"/>
      <c r="I1985"/>
    </row>
    <row r="1986" spans="1:9" x14ac:dyDescent="0.25">
      <c r="A1986"/>
      <c r="B1986"/>
      <c r="C1986"/>
      <c r="D1986"/>
      <c r="E1986"/>
      <c r="F1986"/>
      <c r="G1986"/>
      <c r="H1986"/>
      <c r="I1986"/>
    </row>
    <row r="1987" spans="1:9" x14ac:dyDescent="0.25">
      <c r="A1987"/>
      <c r="B1987"/>
      <c r="C1987"/>
      <c r="D1987"/>
      <c r="E1987"/>
      <c r="F1987"/>
      <c r="G1987"/>
      <c r="H1987"/>
      <c r="I1987"/>
    </row>
    <row r="1988" spans="1:9" x14ac:dyDescent="0.25">
      <c r="A1988"/>
      <c r="B1988"/>
      <c r="C1988"/>
      <c r="D1988"/>
      <c r="E1988"/>
      <c r="F1988"/>
      <c r="G1988"/>
      <c r="H1988"/>
      <c r="I1988"/>
    </row>
    <row r="1989" spans="1:9" x14ac:dyDescent="0.25">
      <c r="A1989"/>
      <c r="B1989"/>
      <c r="C1989"/>
      <c r="D1989"/>
      <c r="E1989"/>
      <c r="F1989"/>
      <c r="G1989"/>
      <c r="H1989"/>
      <c r="I1989"/>
    </row>
    <row r="1990" spans="1:9" x14ac:dyDescent="0.25">
      <c r="A1990"/>
      <c r="B1990"/>
      <c r="C1990"/>
      <c r="D1990"/>
      <c r="E1990"/>
      <c r="F1990"/>
      <c r="G1990"/>
      <c r="H1990"/>
      <c r="I1990"/>
    </row>
    <row r="1991" spans="1:9" x14ac:dyDescent="0.25">
      <c r="A1991"/>
      <c r="B1991"/>
      <c r="C1991"/>
      <c r="D1991"/>
      <c r="E1991"/>
      <c r="F1991"/>
      <c r="G1991"/>
      <c r="H1991"/>
      <c r="I1991"/>
    </row>
    <row r="1992" spans="1:9" x14ac:dyDescent="0.25">
      <c r="A1992"/>
      <c r="B1992"/>
      <c r="C1992"/>
      <c r="D1992"/>
      <c r="E1992"/>
      <c r="F1992"/>
      <c r="G1992"/>
      <c r="H1992"/>
      <c r="I1992"/>
    </row>
    <row r="1993" spans="1:9" x14ac:dyDescent="0.25">
      <c r="A1993"/>
      <c r="B1993"/>
      <c r="C1993"/>
      <c r="D1993"/>
      <c r="E1993"/>
      <c r="F1993"/>
      <c r="G1993"/>
      <c r="H1993"/>
      <c r="I1993"/>
    </row>
    <row r="1994" spans="1:9" x14ac:dyDescent="0.25">
      <c r="A1994"/>
      <c r="B1994"/>
      <c r="C1994"/>
      <c r="D1994"/>
      <c r="E1994"/>
      <c r="F1994"/>
      <c r="G1994"/>
      <c r="H1994"/>
      <c r="I1994"/>
    </row>
    <row r="1995" spans="1:9" x14ac:dyDescent="0.25">
      <c r="A1995"/>
      <c r="B1995"/>
      <c r="C1995"/>
      <c r="D1995"/>
      <c r="E1995"/>
      <c r="F1995"/>
      <c r="G1995"/>
      <c r="H1995"/>
      <c r="I1995"/>
    </row>
    <row r="1996" spans="1:9" x14ac:dyDescent="0.25">
      <c r="A1996"/>
      <c r="B1996"/>
      <c r="C1996"/>
      <c r="D1996"/>
      <c r="E1996"/>
      <c r="F1996"/>
      <c r="G1996"/>
      <c r="H1996"/>
      <c r="I1996"/>
    </row>
    <row r="1997" spans="1:9" x14ac:dyDescent="0.25">
      <c r="A1997"/>
      <c r="B1997"/>
      <c r="C1997"/>
      <c r="D1997"/>
      <c r="E1997"/>
      <c r="F1997"/>
      <c r="G1997"/>
      <c r="H1997"/>
      <c r="I1997"/>
    </row>
    <row r="1998" spans="1:9" x14ac:dyDescent="0.25">
      <c r="A1998"/>
      <c r="B1998"/>
      <c r="C1998"/>
      <c r="D1998"/>
      <c r="E1998"/>
      <c r="F1998"/>
      <c r="G1998"/>
      <c r="H1998"/>
      <c r="I1998"/>
    </row>
    <row r="1999" spans="1:9" x14ac:dyDescent="0.25">
      <c r="A1999"/>
      <c r="B1999"/>
      <c r="C1999"/>
      <c r="D1999"/>
      <c r="E1999"/>
      <c r="F1999"/>
      <c r="G1999"/>
      <c r="H1999"/>
      <c r="I1999"/>
    </row>
    <row r="2000" spans="1:9" x14ac:dyDescent="0.25">
      <c r="A2000"/>
      <c r="B2000"/>
      <c r="C2000"/>
      <c r="D2000"/>
      <c r="E2000"/>
      <c r="F2000"/>
      <c r="G2000"/>
      <c r="H2000"/>
      <c r="I2000"/>
    </row>
    <row r="2001" spans="1:9" x14ac:dyDescent="0.25">
      <c r="A2001"/>
      <c r="B2001"/>
      <c r="C2001"/>
      <c r="D2001"/>
      <c r="E2001"/>
      <c r="F2001"/>
      <c r="G2001"/>
      <c r="H2001"/>
      <c r="I2001"/>
    </row>
    <row r="2002" spans="1:9" x14ac:dyDescent="0.25">
      <c r="A2002"/>
      <c r="B2002"/>
      <c r="C2002"/>
      <c r="D2002"/>
      <c r="E2002"/>
      <c r="F2002"/>
      <c r="G2002"/>
      <c r="H2002"/>
      <c r="I2002"/>
    </row>
    <row r="2003" spans="1:9" x14ac:dyDescent="0.25">
      <c r="A2003"/>
      <c r="B2003"/>
      <c r="C2003"/>
      <c r="D2003"/>
      <c r="E2003"/>
      <c r="F2003"/>
      <c r="G2003"/>
      <c r="H2003"/>
      <c r="I2003"/>
    </row>
    <row r="2004" spans="1:9" x14ac:dyDescent="0.25">
      <c r="A2004" s="28">
        <v>11</v>
      </c>
    </row>
    <row r="2005" spans="1:9" x14ac:dyDescent="0.25">
      <c r="A2005" s="28">
        <v>1101</v>
      </c>
    </row>
    <row r="2006" spans="1:9" x14ac:dyDescent="0.25">
      <c r="A2006" s="28">
        <v>110101</v>
      </c>
    </row>
    <row r="2007" spans="1:9" x14ac:dyDescent="0.25">
      <c r="A2007" s="28">
        <v>11010101</v>
      </c>
    </row>
    <row r="2008" spans="1:9" x14ac:dyDescent="0.25">
      <c r="A2008" s="28">
        <v>110102</v>
      </c>
    </row>
    <row r="2009" spans="1:9" x14ac:dyDescent="0.25">
      <c r="A2009" s="28">
        <v>11010201</v>
      </c>
    </row>
    <row r="2010" spans="1:9" x14ac:dyDescent="0.25">
      <c r="A2010" s="28">
        <v>110103</v>
      </c>
    </row>
    <row r="2011" spans="1:9" x14ac:dyDescent="0.25">
      <c r="A2011" s="28">
        <v>11010303</v>
      </c>
    </row>
    <row r="2012" spans="1:9" x14ac:dyDescent="0.25">
      <c r="A2012" s="28">
        <v>11010304</v>
      </c>
    </row>
    <row r="2013" spans="1:9" x14ac:dyDescent="0.25">
      <c r="A2013" s="28">
        <v>11010305</v>
      </c>
    </row>
    <row r="2014" spans="1:9" x14ac:dyDescent="0.25">
      <c r="A2014" s="28">
        <v>11010306</v>
      </c>
    </row>
    <row r="2015" spans="1:9" x14ac:dyDescent="0.25">
      <c r="A2015" s="28">
        <v>12</v>
      </c>
    </row>
    <row r="2016" spans="1:9" x14ac:dyDescent="0.25">
      <c r="A2016" s="28">
        <v>120101</v>
      </c>
    </row>
    <row r="2017" spans="1:1" x14ac:dyDescent="0.25">
      <c r="A2017" s="28">
        <v>120101</v>
      </c>
    </row>
    <row r="2018" spans="1:1" x14ac:dyDescent="0.25">
      <c r="A2018" s="28">
        <v>12010101</v>
      </c>
    </row>
    <row r="2019" spans="1:1" x14ac:dyDescent="0.25">
      <c r="A2019" s="28">
        <v>12010102</v>
      </c>
    </row>
    <row r="2020" spans="1:1" x14ac:dyDescent="0.25">
      <c r="A2020" s="28">
        <v>12010103</v>
      </c>
    </row>
    <row r="2021" spans="1:1" x14ac:dyDescent="0.25">
      <c r="A2021" s="28">
        <v>12010104</v>
      </c>
    </row>
    <row r="2022" spans="1:1" x14ac:dyDescent="0.25">
      <c r="A2022" s="28">
        <v>12010105</v>
      </c>
    </row>
    <row r="2023" spans="1:1" x14ac:dyDescent="0.25">
      <c r="A2023" s="28">
        <v>12010106</v>
      </c>
    </row>
    <row r="2024" spans="1:1" x14ac:dyDescent="0.25">
      <c r="A2024" s="28">
        <v>12010107</v>
      </c>
    </row>
    <row r="2025" spans="1:1" x14ac:dyDescent="0.25">
      <c r="A2025" s="28">
        <v>12010108</v>
      </c>
    </row>
    <row r="2026" spans="1:1" x14ac:dyDescent="0.25">
      <c r="A2026" s="28">
        <v>12010109</v>
      </c>
    </row>
    <row r="2027" spans="1:1" x14ac:dyDescent="0.25">
      <c r="A2027" s="28">
        <v>12010110</v>
      </c>
    </row>
    <row r="2028" spans="1:1" x14ac:dyDescent="0.25">
      <c r="A2028" s="28">
        <v>12010111</v>
      </c>
    </row>
    <row r="2029" spans="1:1" x14ac:dyDescent="0.25">
      <c r="A2029" s="28">
        <v>12010112</v>
      </c>
    </row>
    <row r="2030" spans="1:1" x14ac:dyDescent="0.25">
      <c r="A2030" s="28">
        <v>12010113</v>
      </c>
    </row>
    <row r="2031" spans="1:1" x14ac:dyDescent="0.25">
      <c r="A2031" s="28">
        <v>12010114</v>
      </c>
    </row>
    <row r="2032" spans="1:1" x14ac:dyDescent="0.25">
      <c r="A2032" s="28">
        <v>12010115</v>
      </c>
    </row>
    <row r="2033" spans="1:1" x14ac:dyDescent="0.25">
      <c r="A2033" s="28">
        <v>12010116</v>
      </c>
    </row>
    <row r="2034" spans="1:1" x14ac:dyDescent="0.25">
      <c r="A2034" s="28">
        <v>1202</v>
      </c>
    </row>
    <row r="2035" spans="1:1" x14ac:dyDescent="0.25">
      <c r="A2035" s="28">
        <v>120201</v>
      </c>
    </row>
    <row r="2036" spans="1:1" x14ac:dyDescent="0.25">
      <c r="A2036" s="28">
        <v>12020105</v>
      </c>
    </row>
    <row r="2037" spans="1:1" x14ac:dyDescent="0.25">
      <c r="A2037" s="28">
        <v>12020107</v>
      </c>
    </row>
    <row r="2038" spans="1:1" x14ac:dyDescent="0.25">
      <c r="A2038" s="28">
        <v>12020109</v>
      </c>
    </row>
    <row r="2039" spans="1:1" x14ac:dyDescent="0.25">
      <c r="A2039" s="28">
        <v>12020110</v>
      </c>
    </row>
    <row r="2040" spans="1:1" x14ac:dyDescent="0.25">
      <c r="A2040" s="28">
        <v>12020111</v>
      </c>
    </row>
    <row r="2041" spans="1:1" x14ac:dyDescent="0.25">
      <c r="A2041" s="28">
        <v>12020113</v>
      </c>
    </row>
    <row r="2042" spans="1:1" x14ac:dyDescent="0.25">
      <c r="A2042" s="28">
        <v>12020114</v>
      </c>
    </row>
    <row r="2043" spans="1:1" x14ac:dyDescent="0.25">
      <c r="A2043" s="28">
        <v>12020115</v>
      </c>
    </row>
    <row r="2044" spans="1:1" x14ac:dyDescent="0.25">
      <c r="A2044" s="28">
        <v>12020116</v>
      </c>
    </row>
    <row r="2045" spans="1:1" x14ac:dyDescent="0.25">
      <c r="A2045" s="28">
        <v>12020117</v>
      </c>
    </row>
    <row r="2046" spans="1:1" x14ac:dyDescent="0.25">
      <c r="A2046" s="28">
        <v>12020118</v>
      </c>
    </row>
    <row r="2047" spans="1:1" x14ac:dyDescent="0.25">
      <c r="A2047" s="28">
        <v>12020119</v>
      </c>
    </row>
    <row r="2048" spans="1:1" x14ac:dyDescent="0.25">
      <c r="A2048" s="28">
        <v>12020120</v>
      </c>
    </row>
    <row r="2049" spans="1:1" x14ac:dyDescent="0.25">
      <c r="A2049" s="28">
        <v>12020126</v>
      </c>
    </row>
    <row r="2050" spans="1:1" x14ac:dyDescent="0.25">
      <c r="A2050" s="28">
        <v>12020127</v>
      </c>
    </row>
    <row r="2051" spans="1:1" x14ac:dyDescent="0.25">
      <c r="A2051" s="28">
        <v>12020128</v>
      </c>
    </row>
    <row r="2052" spans="1:1" x14ac:dyDescent="0.25">
      <c r="A2052" s="28">
        <v>12020129</v>
      </c>
    </row>
    <row r="2053" spans="1:1" x14ac:dyDescent="0.25">
      <c r="A2053" s="28">
        <v>12020131</v>
      </c>
    </row>
    <row r="2054" spans="1:1" x14ac:dyDescent="0.25">
      <c r="A2054" s="28">
        <v>12020132</v>
      </c>
    </row>
    <row r="2055" spans="1:1" x14ac:dyDescent="0.25">
      <c r="A2055" s="28">
        <v>12020133</v>
      </c>
    </row>
    <row r="2056" spans="1:1" x14ac:dyDescent="0.25">
      <c r="A2056" s="28">
        <v>12020134</v>
      </c>
    </row>
    <row r="2057" spans="1:1" x14ac:dyDescent="0.25">
      <c r="A2057" s="28">
        <v>12020135</v>
      </c>
    </row>
    <row r="2058" spans="1:1" x14ac:dyDescent="0.25">
      <c r="A2058" s="28">
        <v>12020136</v>
      </c>
    </row>
    <row r="2059" spans="1:1" x14ac:dyDescent="0.25">
      <c r="A2059" s="28">
        <v>12020137</v>
      </c>
    </row>
    <row r="2060" spans="1:1" x14ac:dyDescent="0.25">
      <c r="A2060" s="28">
        <v>12020138</v>
      </c>
    </row>
    <row r="2061" spans="1:1" x14ac:dyDescent="0.25">
      <c r="A2061" s="28">
        <v>12020139</v>
      </c>
    </row>
    <row r="2062" spans="1:1" x14ac:dyDescent="0.25">
      <c r="A2062" s="28">
        <v>12020140</v>
      </c>
    </row>
    <row r="2063" spans="1:1" x14ac:dyDescent="0.25">
      <c r="A2063" s="28">
        <v>12020141</v>
      </c>
    </row>
    <row r="2064" spans="1:1" x14ac:dyDescent="0.25">
      <c r="A2064" s="28">
        <v>12020142</v>
      </c>
    </row>
    <row r="2065" spans="1:1" x14ac:dyDescent="0.25">
      <c r="A2065" s="28">
        <v>12020143</v>
      </c>
    </row>
    <row r="2066" spans="1:1" x14ac:dyDescent="0.25">
      <c r="A2066" s="28">
        <v>12020144</v>
      </c>
    </row>
    <row r="2067" spans="1:1" x14ac:dyDescent="0.25">
      <c r="A2067" s="28">
        <v>12020145</v>
      </c>
    </row>
    <row r="2068" spans="1:1" x14ac:dyDescent="0.25">
      <c r="A2068" s="28">
        <v>12020146</v>
      </c>
    </row>
    <row r="2069" spans="1:1" x14ac:dyDescent="0.25">
      <c r="A2069" s="28">
        <v>12020201</v>
      </c>
    </row>
    <row r="2070" spans="1:1" x14ac:dyDescent="0.25">
      <c r="A2070" s="28">
        <v>12020301</v>
      </c>
    </row>
    <row r="2071" spans="1:1" x14ac:dyDescent="0.25">
      <c r="A2071" s="28">
        <v>120204</v>
      </c>
    </row>
    <row r="2072" spans="1:1" x14ac:dyDescent="0.25">
      <c r="A2072" s="28">
        <v>12020401</v>
      </c>
    </row>
    <row r="2073" spans="1:1" x14ac:dyDescent="0.25">
      <c r="A2073" s="28">
        <v>12020404</v>
      </c>
    </row>
    <row r="2074" spans="1:1" x14ac:dyDescent="0.25">
      <c r="A2074" s="28">
        <v>12020409</v>
      </c>
    </row>
    <row r="2075" spans="1:1" x14ac:dyDescent="0.25">
      <c r="A2075" s="28">
        <v>12020410</v>
      </c>
    </row>
    <row r="2076" spans="1:1" x14ac:dyDescent="0.25">
      <c r="A2076" s="28">
        <v>12020412</v>
      </c>
    </row>
    <row r="2077" spans="1:1" x14ac:dyDescent="0.25">
      <c r="A2077" s="28">
        <v>12020413</v>
      </c>
    </row>
    <row r="2078" spans="1:1" x14ac:dyDescent="0.25">
      <c r="A2078" s="28">
        <v>12020415</v>
      </c>
    </row>
    <row r="2079" spans="1:1" x14ac:dyDescent="0.25">
      <c r="A2079" s="28">
        <v>12020417</v>
      </c>
    </row>
    <row r="2080" spans="1:1" x14ac:dyDescent="0.25">
      <c r="A2080" s="28">
        <v>12020418</v>
      </c>
    </row>
    <row r="2081" spans="1:1" x14ac:dyDescent="0.25">
      <c r="A2081" s="28">
        <v>12020419</v>
      </c>
    </row>
    <row r="2082" spans="1:1" x14ac:dyDescent="0.25">
      <c r="A2082" s="28">
        <v>12020420</v>
      </c>
    </row>
    <row r="2083" spans="1:1" x14ac:dyDescent="0.25">
      <c r="A2083" s="28">
        <v>12020424</v>
      </c>
    </row>
    <row r="2084" spans="1:1" x14ac:dyDescent="0.25">
      <c r="A2084" s="28">
        <v>12020425</v>
      </c>
    </row>
    <row r="2085" spans="1:1" x14ac:dyDescent="0.25">
      <c r="A2085" s="28">
        <v>12020426</v>
      </c>
    </row>
    <row r="2086" spans="1:1" x14ac:dyDescent="0.25">
      <c r="A2086" s="28">
        <v>12020427</v>
      </c>
    </row>
    <row r="2087" spans="1:1" x14ac:dyDescent="0.25">
      <c r="A2087" s="28">
        <v>12020428</v>
      </c>
    </row>
    <row r="2088" spans="1:1" x14ac:dyDescent="0.25">
      <c r="A2088" s="28">
        <v>12020430</v>
      </c>
    </row>
    <row r="2089" spans="1:1" x14ac:dyDescent="0.25">
      <c r="A2089" s="28">
        <v>12020431</v>
      </c>
    </row>
    <row r="2090" spans="1:1" x14ac:dyDescent="0.25">
      <c r="A2090" s="28">
        <v>12020436</v>
      </c>
    </row>
    <row r="2091" spans="1:1" x14ac:dyDescent="0.25">
      <c r="A2091" s="28">
        <v>12020437</v>
      </c>
    </row>
    <row r="2092" spans="1:1" x14ac:dyDescent="0.25">
      <c r="A2092" s="28">
        <v>12020438</v>
      </c>
    </row>
    <row r="2093" spans="1:1" x14ac:dyDescent="0.25">
      <c r="A2093" s="28">
        <v>12020439</v>
      </c>
    </row>
    <row r="2094" spans="1:1" x14ac:dyDescent="0.25">
      <c r="A2094" s="28">
        <v>12020440</v>
      </c>
    </row>
    <row r="2095" spans="1:1" x14ac:dyDescent="0.25">
      <c r="A2095" s="28">
        <v>12020441</v>
      </c>
    </row>
    <row r="2096" spans="1:1" x14ac:dyDescent="0.25">
      <c r="A2096" s="28">
        <v>12020442</v>
      </c>
    </row>
    <row r="2097" spans="1:1" x14ac:dyDescent="0.25">
      <c r="A2097" s="28">
        <v>12020443</v>
      </c>
    </row>
    <row r="2098" spans="1:1" x14ac:dyDescent="0.25">
      <c r="A2098" s="28">
        <v>12020444</v>
      </c>
    </row>
    <row r="2099" spans="1:1" x14ac:dyDescent="0.25">
      <c r="A2099" s="28">
        <v>12020445</v>
      </c>
    </row>
    <row r="2100" spans="1:1" x14ac:dyDescent="0.25">
      <c r="A2100" s="28">
        <v>12020446</v>
      </c>
    </row>
    <row r="2101" spans="1:1" x14ac:dyDescent="0.25">
      <c r="A2101" s="28">
        <v>12020447</v>
      </c>
    </row>
    <row r="2102" spans="1:1" x14ac:dyDescent="0.25">
      <c r="A2102" s="28">
        <v>12020448</v>
      </c>
    </row>
    <row r="2103" spans="1:1" x14ac:dyDescent="0.25">
      <c r="A2103" s="28">
        <v>12020449</v>
      </c>
    </row>
    <row r="2104" spans="1:1" x14ac:dyDescent="0.25">
      <c r="A2104" s="28">
        <v>12020450</v>
      </c>
    </row>
    <row r="2105" spans="1:1" x14ac:dyDescent="0.25">
      <c r="A2105" s="28">
        <v>12020451</v>
      </c>
    </row>
    <row r="2106" spans="1:1" x14ac:dyDescent="0.25">
      <c r="A2106" s="28">
        <v>12020452</v>
      </c>
    </row>
    <row r="2107" spans="1:1" x14ac:dyDescent="0.25">
      <c r="A2107" s="28">
        <v>12020453</v>
      </c>
    </row>
    <row r="2108" spans="1:1" x14ac:dyDescent="0.25">
      <c r="A2108" s="28">
        <v>12020454</v>
      </c>
    </row>
    <row r="2109" spans="1:1" x14ac:dyDescent="0.25">
      <c r="A2109" s="28">
        <v>12020455</v>
      </c>
    </row>
    <row r="2110" spans="1:1" x14ac:dyDescent="0.25">
      <c r="A2110" s="28">
        <v>12020456</v>
      </c>
    </row>
    <row r="2111" spans="1:1" x14ac:dyDescent="0.25">
      <c r="A2111" s="28">
        <v>12020457</v>
      </c>
    </row>
    <row r="2112" spans="1:1" x14ac:dyDescent="0.25">
      <c r="A2112" s="28">
        <v>12020458</v>
      </c>
    </row>
    <row r="2113" spans="1:1" x14ac:dyDescent="0.25">
      <c r="A2113" s="28">
        <v>12020459</v>
      </c>
    </row>
    <row r="2114" spans="1:1" x14ac:dyDescent="0.25">
      <c r="A2114" s="28">
        <v>12020460</v>
      </c>
    </row>
    <row r="2115" spans="1:1" x14ac:dyDescent="0.25">
      <c r="A2115" s="28">
        <v>12020461</v>
      </c>
    </row>
    <row r="2116" spans="1:1" x14ac:dyDescent="0.25">
      <c r="A2116" s="28">
        <v>12020462</v>
      </c>
    </row>
    <row r="2117" spans="1:1" x14ac:dyDescent="0.25">
      <c r="A2117" s="28">
        <v>12020463</v>
      </c>
    </row>
    <row r="2118" spans="1:1" x14ac:dyDescent="0.25">
      <c r="A2118" s="28">
        <v>12020464</v>
      </c>
    </row>
    <row r="2119" spans="1:1" x14ac:dyDescent="0.25">
      <c r="A2119" s="28">
        <v>12020465</v>
      </c>
    </row>
    <row r="2120" spans="1:1" x14ac:dyDescent="0.25">
      <c r="A2120" s="28">
        <v>12020466</v>
      </c>
    </row>
    <row r="2121" spans="1:1" x14ac:dyDescent="0.25">
      <c r="A2121" s="28">
        <v>12020467</v>
      </c>
    </row>
    <row r="2122" spans="1:1" x14ac:dyDescent="0.25">
      <c r="A2122" s="28">
        <v>12020468</v>
      </c>
    </row>
    <row r="2123" spans="1:1" x14ac:dyDescent="0.25">
      <c r="A2123" s="28">
        <v>12020469</v>
      </c>
    </row>
    <row r="2124" spans="1:1" x14ac:dyDescent="0.25">
      <c r="A2124" s="28">
        <v>12020470</v>
      </c>
    </row>
    <row r="2125" spans="1:1" x14ac:dyDescent="0.25">
      <c r="A2125" s="28">
        <v>12020471</v>
      </c>
    </row>
    <row r="2126" spans="1:1" x14ac:dyDescent="0.25">
      <c r="A2126" s="28">
        <v>12020472</v>
      </c>
    </row>
    <row r="2127" spans="1:1" x14ac:dyDescent="0.25">
      <c r="A2127" s="28">
        <v>12020473</v>
      </c>
    </row>
    <row r="2128" spans="1:1" x14ac:dyDescent="0.25">
      <c r="A2128" s="28">
        <v>12020474</v>
      </c>
    </row>
    <row r="2129" spans="1:1" x14ac:dyDescent="0.25">
      <c r="A2129" s="28">
        <v>12020475</v>
      </c>
    </row>
    <row r="2130" spans="1:1" x14ac:dyDescent="0.25">
      <c r="A2130" s="28">
        <v>12020476</v>
      </c>
    </row>
    <row r="2131" spans="1:1" x14ac:dyDescent="0.25">
      <c r="A2131" s="28">
        <v>12020477</v>
      </c>
    </row>
    <row r="2132" spans="1:1" x14ac:dyDescent="0.25">
      <c r="A2132" s="28">
        <v>12020478</v>
      </c>
    </row>
    <row r="2133" spans="1:1" x14ac:dyDescent="0.25">
      <c r="A2133" s="28">
        <v>12020479</v>
      </c>
    </row>
    <row r="2134" spans="1:1" x14ac:dyDescent="0.25">
      <c r="A2134" s="28">
        <v>12020480</v>
      </c>
    </row>
    <row r="2135" spans="1:1" x14ac:dyDescent="0.25">
      <c r="A2135" s="28">
        <v>12020481</v>
      </c>
    </row>
    <row r="2136" spans="1:1" x14ac:dyDescent="0.25">
      <c r="A2136" s="28">
        <v>12020482</v>
      </c>
    </row>
    <row r="2137" spans="1:1" x14ac:dyDescent="0.25">
      <c r="A2137" s="28">
        <v>12020483</v>
      </c>
    </row>
    <row r="2138" spans="1:1" x14ac:dyDescent="0.25">
      <c r="A2138" s="28">
        <v>12020484</v>
      </c>
    </row>
    <row r="2139" spans="1:1" x14ac:dyDescent="0.25">
      <c r="A2139" s="28">
        <v>12020485</v>
      </c>
    </row>
    <row r="2140" spans="1:1" x14ac:dyDescent="0.25">
      <c r="A2140" s="28">
        <v>12020486</v>
      </c>
    </row>
    <row r="2141" spans="1:1" x14ac:dyDescent="0.25">
      <c r="A2141" s="28">
        <v>12020487</v>
      </c>
    </row>
    <row r="2142" spans="1:1" x14ac:dyDescent="0.25">
      <c r="A2142" s="28">
        <v>12020488</v>
      </c>
    </row>
    <row r="2143" spans="1:1" x14ac:dyDescent="0.25">
      <c r="A2143" s="28">
        <v>12020489</v>
      </c>
    </row>
    <row r="2144" spans="1:1" x14ac:dyDescent="0.25">
      <c r="A2144" s="28">
        <v>12020490</v>
      </c>
    </row>
    <row r="2145" spans="1:1" x14ac:dyDescent="0.25">
      <c r="A2145" s="28">
        <v>12020491</v>
      </c>
    </row>
    <row r="2146" spans="1:1" x14ac:dyDescent="0.25">
      <c r="A2146" s="28">
        <v>12020492</v>
      </c>
    </row>
    <row r="2147" spans="1:1" x14ac:dyDescent="0.25">
      <c r="A2147" s="28">
        <v>12020493</v>
      </c>
    </row>
    <row r="2148" spans="1:1" x14ac:dyDescent="0.25">
      <c r="A2148" s="28">
        <v>12020494</v>
      </c>
    </row>
    <row r="2149" spans="1:1" x14ac:dyDescent="0.25">
      <c r="A2149" s="28">
        <v>12020495</v>
      </c>
    </row>
    <row r="2150" spans="1:1" x14ac:dyDescent="0.25">
      <c r="A2150" s="28">
        <v>12020496</v>
      </c>
    </row>
    <row r="2151" spans="1:1" x14ac:dyDescent="0.25">
      <c r="A2151" s="28">
        <v>12020497</v>
      </c>
    </row>
    <row r="2152" spans="1:1" x14ac:dyDescent="0.25">
      <c r="A2152" s="28">
        <v>12020498</v>
      </c>
    </row>
    <row r="2153" spans="1:1" x14ac:dyDescent="0.25">
      <c r="A2153" s="28">
        <v>12020499</v>
      </c>
    </row>
    <row r="2154" spans="1:1" x14ac:dyDescent="0.25">
      <c r="A2154" s="28">
        <v>120205</v>
      </c>
    </row>
    <row r="2155" spans="1:1" x14ac:dyDescent="0.25">
      <c r="A2155" s="28">
        <v>12020501</v>
      </c>
    </row>
    <row r="2156" spans="1:1" x14ac:dyDescent="0.25">
      <c r="A2156" s="28">
        <v>12020502</v>
      </c>
    </row>
    <row r="2157" spans="1:1" x14ac:dyDescent="0.25">
      <c r="A2157" s="28">
        <v>12020503</v>
      </c>
    </row>
    <row r="2158" spans="1:1" x14ac:dyDescent="0.25">
      <c r="A2158" s="28">
        <v>12020504</v>
      </c>
    </row>
    <row r="2159" spans="1:1" x14ac:dyDescent="0.25">
      <c r="A2159" s="28">
        <v>12020505</v>
      </c>
    </row>
    <row r="2160" spans="1:1" x14ac:dyDescent="0.25">
      <c r="A2160" s="28">
        <v>12020506</v>
      </c>
    </row>
    <row r="2161" spans="1:1" x14ac:dyDescent="0.25">
      <c r="A2161" s="28">
        <v>12020507</v>
      </c>
    </row>
    <row r="2162" spans="1:1" x14ac:dyDescent="0.25">
      <c r="A2162" s="28">
        <v>12020508</v>
      </c>
    </row>
    <row r="2163" spans="1:1" x14ac:dyDescent="0.25">
      <c r="A2163" s="28">
        <v>120206</v>
      </c>
    </row>
    <row r="2164" spans="1:1" x14ac:dyDescent="0.25">
      <c r="A2164" s="28">
        <v>12020601</v>
      </c>
    </row>
    <row r="2165" spans="1:1" x14ac:dyDescent="0.25">
      <c r="A2165" s="28">
        <v>12020603</v>
      </c>
    </row>
    <row r="2166" spans="1:1" x14ac:dyDescent="0.25">
      <c r="A2166" s="28">
        <v>12020604</v>
      </c>
    </row>
    <row r="2167" spans="1:1" x14ac:dyDescent="0.25">
      <c r="A2167" s="28">
        <v>12020605</v>
      </c>
    </row>
    <row r="2168" spans="1:1" x14ac:dyDescent="0.25">
      <c r="A2168" s="28">
        <v>12020606</v>
      </c>
    </row>
    <row r="2169" spans="1:1" x14ac:dyDescent="0.25">
      <c r="A2169" s="28">
        <v>12020607</v>
      </c>
    </row>
    <row r="2170" spans="1:1" x14ac:dyDescent="0.25">
      <c r="A2170" s="28">
        <v>12020608</v>
      </c>
    </row>
    <row r="2171" spans="1:1" x14ac:dyDescent="0.25">
      <c r="A2171" s="28">
        <v>12020609</v>
      </c>
    </row>
    <row r="2172" spans="1:1" x14ac:dyDescent="0.25">
      <c r="A2172" s="28">
        <v>12020610</v>
      </c>
    </row>
    <row r="2173" spans="1:1" x14ac:dyDescent="0.25">
      <c r="A2173" s="28">
        <v>12020611</v>
      </c>
    </row>
    <row r="2174" spans="1:1" x14ac:dyDescent="0.25">
      <c r="A2174" s="28">
        <v>12020612</v>
      </c>
    </row>
    <row r="2175" spans="1:1" x14ac:dyDescent="0.25">
      <c r="A2175" s="28">
        <v>12020613</v>
      </c>
    </row>
    <row r="2176" spans="1:1" x14ac:dyDescent="0.25">
      <c r="A2176" s="28">
        <v>12020614</v>
      </c>
    </row>
    <row r="2177" spans="1:1" x14ac:dyDescent="0.25">
      <c r="A2177" s="28">
        <v>12020615</v>
      </c>
    </row>
    <row r="2178" spans="1:1" x14ac:dyDescent="0.25">
      <c r="A2178" s="28">
        <v>12020616</v>
      </c>
    </row>
    <row r="2179" spans="1:1" x14ac:dyDescent="0.25">
      <c r="A2179" s="28">
        <v>12020617</v>
      </c>
    </row>
    <row r="2180" spans="1:1" x14ac:dyDescent="0.25">
      <c r="A2180" s="28">
        <v>12020618</v>
      </c>
    </row>
    <row r="2181" spans="1:1" x14ac:dyDescent="0.25">
      <c r="A2181" s="28">
        <v>12020619</v>
      </c>
    </row>
    <row r="2182" spans="1:1" x14ac:dyDescent="0.25">
      <c r="A2182" s="28">
        <v>12020620</v>
      </c>
    </row>
    <row r="2183" spans="1:1" x14ac:dyDescent="0.25">
      <c r="A2183" s="28">
        <v>12020621</v>
      </c>
    </row>
    <row r="2184" spans="1:1" x14ac:dyDescent="0.25">
      <c r="A2184" s="28">
        <v>12020622</v>
      </c>
    </row>
    <row r="2185" spans="1:1" x14ac:dyDescent="0.25">
      <c r="A2185" s="28">
        <v>12020623</v>
      </c>
    </row>
    <row r="2186" spans="1:1" x14ac:dyDescent="0.25">
      <c r="A2186" s="28">
        <v>12020624</v>
      </c>
    </row>
    <row r="2187" spans="1:1" x14ac:dyDescent="0.25">
      <c r="A2187" s="28">
        <v>12020625</v>
      </c>
    </row>
    <row r="2188" spans="1:1" x14ac:dyDescent="0.25">
      <c r="A2188" s="28">
        <v>12020626</v>
      </c>
    </row>
    <row r="2189" spans="1:1" x14ac:dyDescent="0.25">
      <c r="A2189" s="28">
        <v>12020627</v>
      </c>
    </row>
    <row r="2190" spans="1:1" x14ac:dyDescent="0.25">
      <c r="A2190" s="28">
        <v>12020628</v>
      </c>
    </row>
    <row r="2191" spans="1:1" x14ac:dyDescent="0.25">
      <c r="A2191" s="28">
        <v>12020629</v>
      </c>
    </row>
    <row r="2192" spans="1:1" x14ac:dyDescent="0.25">
      <c r="A2192" s="28">
        <v>12020630</v>
      </c>
    </row>
    <row r="2193" spans="1:1" x14ac:dyDescent="0.25">
      <c r="A2193" s="28">
        <v>12020631</v>
      </c>
    </row>
    <row r="2194" spans="1:1" x14ac:dyDescent="0.25">
      <c r="A2194" s="28">
        <v>12020632</v>
      </c>
    </row>
    <row r="2195" spans="1:1" x14ac:dyDescent="0.25">
      <c r="A2195" s="28">
        <v>12020633</v>
      </c>
    </row>
    <row r="2196" spans="1:1" x14ac:dyDescent="0.25">
      <c r="A2196" s="28">
        <v>12020634</v>
      </c>
    </row>
    <row r="2197" spans="1:1" x14ac:dyDescent="0.25">
      <c r="A2197" s="28">
        <v>12020635</v>
      </c>
    </row>
    <row r="2198" spans="1:1" x14ac:dyDescent="0.25">
      <c r="A2198" s="28">
        <v>12020636</v>
      </c>
    </row>
    <row r="2199" spans="1:1" x14ac:dyDescent="0.25">
      <c r="A2199" s="28">
        <v>12020637</v>
      </c>
    </row>
    <row r="2200" spans="1:1" x14ac:dyDescent="0.25">
      <c r="A2200" s="28">
        <v>12020638</v>
      </c>
    </row>
    <row r="2201" spans="1:1" x14ac:dyDescent="0.25">
      <c r="A2201" s="28">
        <v>12020639</v>
      </c>
    </row>
    <row r="2202" spans="1:1" x14ac:dyDescent="0.25">
      <c r="A2202" s="28">
        <v>12020640</v>
      </c>
    </row>
    <row r="2203" spans="1:1" x14ac:dyDescent="0.25">
      <c r="A2203" s="28">
        <v>12020641</v>
      </c>
    </row>
    <row r="2204" spans="1:1" x14ac:dyDescent="0.25">
      <c r="A2204" s="28">
        <v>12020642</v>
      </c>
    </row>
    <row r="2205" spans="1:1" x14ac:dyDescent="0.25">
      <c r="A2205" s="28">
        <v>12020643</v>
      </c>
    </row>
    <row r="2206" spans="1:1" x14ac:dyDescent="0.25">
      <c r="A2206" s="28">
        <v>12020644</v>
      </c>
    </row>
    <row r="2207" spans="1:1" x14ac:dyDescent="0.25">
      <c r="A2207" s="28">
        <v>12020645</v>
      </c>
    </row>
    <row r="2208" spans="1:1" x14ac:dyDescent="0.25">
      <c r="A2208" s="28">
        <v>12020646</v>
      </c>
    </row>
    <row r="2209" spans="1:1" x14ac:dyDescent="0.25">
      <c r="A2209" s="28">
        <v>12020647</v>
      </c>
    </row>
    <row r="2210" spans="1:1" x14ac:dyDescent="0.25">
      <c r="A2210" s="28">
        <v>12020648</v>
      </c>
    </row>
    <row r="2211" spans="1:1" x14ac:dyDescent="0.25">
      <c r="A2211" s="28">
        <v>12020649</v>
      </c>
    </row>
    <row r="2212" spans="1:1" x14ac:dyDescent="0.25">
      <c r="A2212" s="28">
        <v>12020650</v>
      </c>
    </row>
    <row r="2213" spans="1:1" x14ac:dyDescent="0.25">
      <c r="A2213" s="28">
        <v>12020651</v>
      </c>
    </row>
    <row r="2214" spans="1:1" x14ac:dyDescent="0.25">
      <c r="A2214" s="28">
        <v>12020652</v>
      </c>
    </row>
    <row r="2215" spans="1:1" x14ac:dyDescent="0.25">
      <c r="A2215" s="28">
        <v>12020653</v>
      </c>
    </row>
    <row r="2216" spans="1:1" x14ac:dyDescent="0.25">
      <c r="A2216" s="28">
        <v>12020654</v>
      </c>
    </row>
    <row r="2217" spans="1:1" x14ac:dyDescent="0.25">
      <c r="A2217" s="28">
        <v>12020655</v>
      </c>
    </row>
    <row r="2218" spans="1:1" x14ac:dyDescent="0.25">
      <c r="A2218" s="28">
        <v>12020656</v>
      </c>
    </row>
    <row r="2219" spans="1:1" x14ac:dyDescent="0.25">
      <c r="A2219" s="28">
        <v>12020657</v>
      </c>
    </row>
    <row r="2220" spans="1:1" x14ac:dyDescent="0.25">
      <c r="A2220" s="28">
        <v>12020658</v>
      </c>
    </row>
    <row r="2221" spans="1:1" x14ac:dyDescent="0.25">
      <c r="A2221" s="28">
        <v>12020659</v>
      </c>
    </row>
    <row r="2222" spans="1:1" x14ac:dyDescent="0.25">
      <c r="A2222" s="28">
        <v>12020660</v>
      </c>
    </row>
    <row r="2223" spans="1:1" x14ac:dyDescent="0.25">
      <c r="A2223" s="28">
        <v>12020661</v>
      </c>
    </row>
    <row r="2224" spans="1:1" x14ac:dyDescent="0.25">
      <c r="A2224" s="28">
        <v>12020662</v>
      </c>
    </row>
    <row r="2225" spans="1:1" x14ac:dyDescent="0.25">
      <c r="A2225" s="28">
        <v>12020663</v>
      </c>
    </row>
    <row r="2226" spans="1:1" x14ac:dyDescent="0.25">
      <c r="A2226" s="28">
        <v>12020664</v>
      </c>
    </row>
    <row r="2227" spans="1:1" x14ac:dyDescent="0.25">
      <c r="A2227" s="28">
        <v>12020665</v>
      </c>
    </row>
    <row r="2228" spans="1:1" x14ac:dyDescent="0.25">
      <c r="A2228" s="28">
        <v>12020666</v>
      </c>
    </row>
    <row r="2229" spans="1:1" x14ac:dyDescent="0.25">
      <c r="A2229" s="28">
        <v>12020667</v>
      </c>
    </row>
    <row r="2230" spans="1:1" x14ac:dyDescent="0.25">
      <c r="A2230" s="28">
        <v>12020668</v>
      </c>
    </row>
    <row r="2231" spans="1:1" x14ac:dyDescent="0.25">
      <c r="A2231" s="28">
        <v>12020669</v>
      </c>
    </row>
    <row r="2232" spans="1:1" x14ac:dyDescent="0.25">
      <c r="A2232" s="28">
        <v>12020670</v>
      </c>
    </row>
    <row r="2233" spans="1:1" x14ac:dyDescent="0.25">
      <c r="A2233" s="28">
        <v>12020671</v>
      </c>
    </row>
    <row r="2234" spans="1:1" x14ac:dyDescent="0.25">
      <c r="A2234" s="28">
        <v>12020672</v>
      </c>
    </row>
    <row r="2235" spans="1:1" x14ac:dyDescent="0.25">
      <c r="A2235" s="28">
        <v>12020673</v>
      </c>
    </row>
    <row r="2236" spans="1:1" x14ac:dyDescent="0.25">
      <c r="A2236" s="28">
        <v>12020674</v>
      </c>
    </row>
    <row r="2237" spans="1:1" x14ac:dyDescent="0.25">
      <c r="A2237" s="28">
        <v>12020675</v>
      </c>
    </row>
    <row r="2238" spans="1:1" x14ac:dyDescent="0.25">
      <c r="A2238" s="28">
        <v>12020676</v>
      </c>
    </row>
    <row r="2239" spans="1:1" x14ac:dyDescent="0.25">
      <c r="A2239" s="28">
        <v>12020677</v>
      </c>
    </row>
    <row r="2240" spans="1:1" x14ac:dyDescent="0.25">
      <c r="A2240" s="28">
        <v>12020678</v>
      </c>
    </row>
    <row r="2241" spans="1:1" x14ac:dyDescent="0.25">
      <c r="A2241" s="28">
        <v>12020679</v>
      </c>
    </row>
    <row r="2242" spans="1:1" x14ac:dyDescent="0.25">
      <c r="A2242" s="28">
        <v>12020680</v>
      </c>
    </row>
    <row r="2243" spans="1:1" x14ac:dyDescent="0.25">
      <c r="A2243" s="28">
        <v>12020681</v>
      </c>
    </row>
    <row r="2244" spans="1:1" x14ac:dyDescent="0.25">
      <c r="A2244" s="28">
        <v>12020682</v>
      </c>
    </row>
    <row r="2245" spans="1:1" x14ac:dyDescent="0.25">
      <c r="A2245" s="28">
        <v>12020683</v>
      </c>
    </row>
    <row r="2246" spans="1:1" x14ac:dyDescent="0.25">
      <c r="A2246" s="28">
        <v>12020684</v>
      </c>
    </row>
    <row r="2247" spans="1:1" x14ac:dyDescent="0.25">
      <c r="A2247" s="28">
        <v>12020685</v>
      </c>
    </row>
    <row r="2248" spans="1:1" x14ac:dyDescent="0.25">
      <c r="A2248" s="28">
        <v>12020686</v>
      </c>
    </row>
    <row r="2249" spans="1:1" x14ac:dyDescent="0.25">
      <c r="A2249" s="28">
        <v>12020687</v>
      </c>
    </row>
    <row r="2250" spans="1:1" x14ac:dyDescent="0.25">
      <c r="A2250" s="28">
        <v>12020688</v>
      </c>
    </row>
    <row r="2251" spans="1:1" x14ac:dyDescent="0.25">
      <c r="A2251" s="28">
        <v>12020689</v>
      </c>
    </row>
    <row r="2252" spans="1:1" x14ac:dyDescent="0.25">
      <c r="A2252" s="28">
        <v>12020690</v>
      </c>
    </row>
    <row r="2253" spans="1:1" x14ac:dyDescent="0.25">
      <c r="A2253" s="28">
        <v>12020691</v>
      </c>
    </row>
    <row r="2254" spans="1:1" x14ac:dyDescent="0.25">
      <c r="A2254" s="28">
        <v>12020692</v>
      </c>
    </row>
    <row r="2255" spans="1:1" x14ac:dyDescent="0.25">
      <c r="A2255" s="28">
        <v>12020693</v>
      </c>
    </row>
    <row r="2256" spans="1:1" x14ac:dyDescent="0.25">
      <c r="A2256" s="28">
        <v>12020694</v>
      </c>
    </row>
    <row r="2257" spans="1:1" x14ac:dyDescent="0.25">
      <c r="A2257" s="28">
        <v>120207</v>
      </c>
    </row>
    <row r="2258" spans="1:1" x14ac:dyDescent="0.25">
      <c r="A2258" s="28">
        <v>12020701</v>
      </c>
    </row>
    <row r="2259" spans="1:1" x14ac:dyDescent="0.25">
      <c r="A2259" s="28">
        <v>12020702</v>
      </c>
    </row>
    <row r="2260" spans="1:1" x14ac:dyDescent="0.25">
      <c r="A2260" s="28">
        <v>12020703</v>
      </c>
    </row>
    <row r="2261" spans="1:1" x14ac:dyDescent="0.25">
      <c r="A2261" s="28">
        <v>12020704</v>
      </c>
    </row>
    <row r="2262" spans="1:1" x14ac:dyDescent="0.25">
      <c r="A2262" s="28">
        <v>12020705</v>
      </c>
    </row>
    <row r="2263" spans="1:1" x14ac:dyDescent="0.25">
      <c r="A2263" s="28">
        <v>12020706</v>
      </c>
    </row>
    <row r="2264" spans="1:1" x14ac:dyDescent="0.25">
      <c r="A2264" s="28">
        <v>12020707</v>
      </c>
    </row>
    <row r="2265" spans="1:1" x14ac:dyDescent="0.25">
      <c r="A2265" s="28">
        <v>12020708</v>
      </c>
    </row>
    <row r="2266" spans="1:1" x14ac:dyDescent="0.25">
      <c r="A2266" s="28">
        <v>12020709</v>
      </c>
    </row>
    <row r="2267" spans="1:1" x14ac:dyDescent="0.25">
      <c r="A2267" s="28">
        <v>12020710</v>
      </c>
    </row>
    <row r="2268" spans="1:1" x14ac:dyDescent="0.25">
      <c r="A2268" s="28">
        <v>12020711</v>
      </c>
    </row>
    <row r="2269" spans="1:1" x14ac:dyDescent="0.25">
      <c r="A2269" s="28">
        <v>120208</v>
      </c>
    </row>
    <row r="2270" spans="1:1" x14ac:dyDescent="0.25">
      <c r="A2270" s="28">
        <v>12020801</v>
      </c>
    </row>
    <row r="2271" spans="1:1" x14ac:dyDescent="0.25">
      <c r="A2271" s="28">
        <v>12020802</v>
      </c>
    </row>
    <row r="2272" spans="1:1" x14ac:dyDescent="0.25">
      <c r="A2272" s="28">
        <v>12020803</v>
      </c>
    </row>
    <row r="2273" spans="1:1" x14ac:dyDescent="0.25">
      <c r="A2273" s="28">
        <v>12020804</v>
      </c>
    </row>
    <row r="2274" spans="1:1" x14ac:dyDescent="0.25">
      <c r="A2274" s="28">
        <v>12020805</v>
      </c>
    </row>
    <row r="2275" spans="1:1" x14ac:dyDescent="0.25">
      <c r="A2275" s="28">
        <v>120209</v>
      </c>
    </row>
    <row r="2276" spans="1:1" x14ac:dyDescent="0.25">
      <c r="A2276" s="28">
        <v>12020901</v>
      </c>
    </row>
    <row r="2277" spans="1:1" x14ac:dyDescent="0.25">
      <c r="A2277" s="28">
        <v>12020902</v>
      </c>
    </row>
    <row r="2278" spans="1:1" x14ac:dyDescent="0.25">
      <c r="A2278" s="28">
        <v>12020903</v>
      </c>
    </row>
    <row r="2279" spans="1:1" x14ac:dyDescent="0.25">
      <c r="A2279" s="28">
        <v>12020904</v>
      </c>
    </row>
    <row r="2280" spans="1:1" x14ac:dyDescent="0.25">
      <c r="A2280" s="28">
        <v>12020905</v>
      </c>
    </row>
    <row r="2281" spans="1:1" x14ac:dyDescent="0.25">
      <c r="A2281" s="28">
        <v>12020906</v>
      </c>
    </row>
    <row r="2282" spans="1:1" x14ac:dyDescent="0.25">
      <c r="A2282" s="28">
        <v>12020907</v>
      </c>
    </row>
    <row r="2283" spans="1:1" x14ac:dyDescent="0.25">
      <c r="A2283" s="28">
        <v>12020908</v>
      </c>
    </row>
    <row r="2284" spans="1:1" x14ac:dyDescent="0.25">
      <c r="A2284" s="28">
        <v>12020909</v>
      </c>
    </row>
    <row r="2285" spans="1:1" x14ac:dyDescent="0.25">
      <c r="A2285" s="28">
        <v>12020910</v>
      </c>
    </row>
    <row r="2286" spans="1:1" x14ac:dyDescent="0.25">
      <c r="A2286" s="28">
        <v>12020911</v>
      </c>
    </row>
    <row r="2287" spans="1:1" x14ac:dyDescent="0.25">
      <c r="A2287" s="28">
        <v>12020912</v>
      </c>
    </row>
    <row r="2288" spans="1:1" x14ac:dyDescent="0.25">
      <c r="A2288" s="28">
        <v>12020913</v>
      </c>
    </row>
    <row r="2289" spans="1:1" x14ac:dyDescent="0.25">
      <c r="A2289" s="28">
        <v>12020914</v>
      </c>
    </row>
    <row r="2290" spans="1:1" x14ac:dyDescent="0.25">
      <c r="A2290" s="28">
        <v>12020915</v>
      </c>
    </row>
    <row r="2291" spans="1:1" x14ac:dyDescent="0.25">
      <c r="A2291" s="28">
        <v>12020916</v>
      </c>
    </row>
    <row r="2292" spans="1:1" x14ac:dyDescent="0.25">
      <c r="A2292" s="28">
        <v>12020917</v>
      </c>
    </row>
    <row r="2293" spans="1:1" x14ac:dyDescent="0.25">
      <c r="A2293" s="28">
        <v>12020918</v>
      </c>
    </row>
    <row r="2294" spans="1:1" x14ac:dyDescent="0.25">
      <c r="A2294" s="28">
        <v>12020919</v>
      </c>
    </row>
    <row r="2295" spans="1:1" x14ac:dyDescent="0.25">
      <c r="A2295" s="28">
        <v>12020920</v>
      </c>
    </row>
    <row r="2296" spans="1:1" x14ac:dyDescent="0.25">
      <c r="A2296" s="28">
        <v>12020921</v>
      </c>
    </row>
    <row r="2297" spans="1:1" x14ac:dyDescent="0.25">
      <c r="A2297" s="28">
        <v>12020922</v>
      </c>
    </row>
    <row r="2298" spans="1:1" x14ac:dyDescent="0.25">
      <c r="A2298" s="28">
        <v>12020923</v>
      </c>
    </row>
    <row r="2299" spans="1:1" x14ac:dyDescent="0.25">
      <c r="A2299" s="28">
        <v>12020924</v>
      </c>
    </row>
    <row r="2300" spans="1:1" x14ac:dyDescent="0.25">
      <c r="A2300" s="28">
        <v>12020925</v>
      </c>
    </row>
    <row r="2301" spans="1:1" x14ac:dyDescent="0.25">
      <c r="A2301" s="28">
        <v>12020926</v>
      </c>
    </row>
    <row r="2302" spans="1:1" x14ac:dyDescent="0.25">
      <c r="A2302" s="28">
        <v>12020927</v>
      </c>
    </row>
    <row r="2303" spans="1:1" x14ac:dyDescent="0.25">
      <c r="A2303" s="28">
        <v>12020928</v>
      </c>
    </row>
    <row r="2304" spans="1:1" x14ac:dyDescent="0.25">
      <c r="A2304" s="28">
        <v>12020929</v>
      </c>
    </row>
    <row r="2305" spans="1:1" x14ac:dyDescent="0.25">
      <c r="A2305" s="28">
        <v>12020930</v>
      </c>
    </row>
    <row r="2306" spans="1:1" x14ac:dyDescent="0.25">
      <c r="A2306" s="28">
        <v>12020931</v>
      </c>
    </row>
    <row r="2307" spans="1:1" x14ac:dyDescent="0.25">
      <c r="A2307" s="28">
        <v>12020932</v>
      </c>
    </row>
    <row r="2308" spans="1:1" x14ac:dyDescent="0.25">
      <c r="A2308" s="28">
        <v>12020933</v>
      </c>
    </row>
    <row r="2309" spans="1:1" x14ac:dyDescent="0.25">
      <c r="A2309" s="28">
        <v>12020934</v>
      </c>
    </row>
    <row r="2310" spans="1:1" x14ac:dyDescent="0.25">
      <c r="A2310" s="28">
        <v>12020935</v>
      </c>
    </row>
    <row r="2311" spans="1:1" x14ac:dyDescent="0.25">
      <c r="A2311" s="28">
        <v>12020936</v>
      </c>
    </row>
    <row r="2312" spans="1:1" x14ac:dyDescent="0.25">
      <c r="A2312" s="28">
        <v>12020937</v>
      </c>
    </row>
    <row r="2313" spans="1:1" x14ac:dyDescent="0.25">
      <c r="A2313" s="28">
        <v>12020938</v>
      </c>
    </row>
    <row r="2314" spans="1:1" x14ac:dyDescent="0.25">
      <c r="A2314" s="28">
        <v>12020939</v>
      </c>
    </row>
    <row r="2315" spans="1:1" x14ac:dyDescent="0.25">
      <c r="A2315" s="28">
        <v>120210</v>
      </c>
    </row>
    <row r="2316" spans="1:1" x14ac:dyDescent="0.25">
      <c r="A2316" s="28">
        <v>12021002</v>
      </c>
    </row>
    <row r="2317" spans="1:1" x14ac:dyDescent="0.25">
      <c r="A2317" s="28">
        <v>12021003</v>
      </c>
    </row>
    <row r="2318" spans="1:1" x14ac:dyDescent="0.25">
      <c r="A2318" s="28">
        <v>12021004</v>
      </c>
    </row>
    <row r="2319" spans="1:1" x14ac:dyDescent="0.25">
      <c r="A2319" s="28">
        <v>12021005</v>
      </c>
    </row>
    <row r="2320" spans="1:1" x14ac:dyDescent="0.25">
      <c r="A2320" s="28">
        <v>12021006</v>
      </c>
    </row>
    <row r="2321" spans="1:1" x14ac:dyDescent="0.25">
      <c r="A2321" s="28">
        <v>12021007</v>
      </c>
    </row>
    <row r="2322" spans="1:1" x14ac:dyDescent="0.25">
      <c r="A2322" s="28">
        <v>12021008</v>
      </c>
    </row>
    <row r="2323" spans="1:1" x14ac:dyDescent="0.25">
      <c r="A2323" s="28">
        <v>12021009</v>
      </c>
    </row>
    <row r="2324" spans="1:1" x14ac:dyDescent="0.25">
      <c r="A2324" s="28">
        <v>120211</v>
      </c>
    </row>
    <row r="2325" spans="1:1" x14ac:dyDescent="0.25">
      <c r="A2325" s="28">
        <v>12021101</v>
      </c>
    </row>
    <row r="2326" spans="1:1" x14ac:dyDescent="0.25">
      <c r="A2326" s="28">
        <v>12021102</v>
      </c>
    </row>
    <row r="2327" spans="1:1" x14ac:dyDescent="0.25">
      <c r="A2327" s="28">
        <v>12021103</v>
      </c>
    </row>
    <row r="2328" spans="1:1" x14ac:dyDescent="0.25">
      <c r="A2328" s="28">
        <v>120212</v>
      </c>
    </row>
    <row r="2329" spans="1:1" x14ac:dyDescent="0.25">
      <c r="A2329" s="28">
        <v>12021201</v>
      </c>
    </row>
    <row r="2330" spans="1:1" x14ac:dyDescent="0.25">
      <c r="A2330" s="28">
        <v>12021202</v>
      </c>
    </row>
    <row r="2331" spans="1:1" x14ac:dyDescent="0.25">
      <c r="A2331" s="28">
        <v>12021203</v>
      </c>
    </row>
    <row r="2332" spans="1:1" x14ac:dyDescent="0.25">
      <c r="A2332" s="28">
        <v>12021204</v>
      </c>
    </row>
    <row r="2333" spans="1:1" x14ac:dyDescent="0.25">
      <c r="A2333" s="28">
        <v>12021205</v>
      </c>
    </row>
    <row r="2334" spans="1:1" x14ac:dyDescent="0.25">
      <c r="A2334" s="28">
        <v>12021206</v>
      </c>
    </row>
    <row r="2335" spans="1:1" x14ac:dyDescent="0.25">
      <c r="A2335" s="28">
        <v>12021207</v>
      </c>
    </row>
    <row r="2336" spans="1:1" x14ac:dyDescent="0.25">
      <c r="A2336" s="28">
        <v>12021208</v>
      </c>
    </row>
    <row r="2337" spans="1:1" x14ac:dyDescent="0.25">
      <c r="A2337" s="28">
        <v>12021209</v>
      </c>
    </row>
    <row r="2338" spans="1:1" x14ac:dyDescent="0.25">
      <c r="A2338" s="28">
        <v>12021210</v>
      </c>
    </row>
    <row r="2339" spans="1:1" x14ac:dyDescent="0.25">
      <c r="A2339" s="28">
        <v>12021211</v>
      </c>
    </row>
    <row r="2340" spans="1:1" x14ac:dyDescent="0.25">
      <c r="A2340" s="28">
        <v>12021212</v>
      </c>
    </row>
    <row r="2341" spans="1:1" x14ac:dyDescent="0.25">
      <c r="A2341" s="28">
        <v>120213</v>
      </c>
    </row>
    <row r="2342" spans="1:1" x14ac:dyDescent="0.25">
      <c r="A2342" s="28">
        <v>12021302</v>
      </c>
    </row>
    <row r="2343" spans="1:1" x14ac:dyDescent="0.25">
      <c r="A2343" s="28">
        <v>12021303</v>
      </c>
    </row>
    <row r="2344" spans="1:1" x14ac:dyDescent="0.25">
      <c r="A2344" s="28">
        <v>12021304</v>
      </c>
    </row>
    <row r="2345" spans="1:1" x14ac:dyDescent="0.25">
      <c r="A2345" s="28">
        <v>12021305</v>
      </c>
    </row>
    <row r="2346" spans="1:1" x14ac:dyDescent="0.25">
      <c r="A2346" s="28">
        <v>12021306</v>
      </c>
    </row>
    <row r="2347" spans="1:1" x14ac:dyDescent="0.25">
      <c r="A2347" s="28">
        <v>12021307</v>
      </c>
    </row>
    <row r="2348" spans="1:1" x14ac:dyDescent="0.25">
      <c r="A2348" s="28">
        <v>12021308</v>
      </c>
    </row>
    <row r="2349" spans="1:1" x14ac:dyDescent="0.25">
      <c r="A2349" s="28">
        <v>12021309</v>
      </c>
    </row>
    <row r="2350" spans="1:1" x14ac:dyDescent="0.25">
      <c r="A2350" s="28">
        <v>12021310</v>
      </c>
    </row>
    <row r="2351" spans="1:1" x14ac:dyDescent="0.25">
      <c r="A2351" s="28">
        <v>12021311</v>
      </c>
    </row>
    <row r="2352" spans="1:1" x14ac:dyDescent="0.25">
      <c r="A2352" s="28">
        <v>13</v>
      </c>
    </row>
    <row r="2353" spans="1:1" x14ac:dyDescent="0.25">
      <c r="A2353" s="28">
        <v>1301</v>
      </c>
    </row>
    <row r="2354" spans="1:1" x14ac:dyDescent="0.25">
      <c r="A2354" s="28">
        <v>130101</v>
      </c>
    </row>
    <row r="2355" spans="1:1" x14ac:dyDescent="0.25">
      <c r="A2355" s="28">
        <v>13010101</v>
      </c>
    </row>
    <row r="2356" spans="1:1" x14ac:dyDescent="0.25">
      <c r="A2356" s="28">
        <v>13010102</v>
      </c>
    </row>
    <row r="2357" spans="1:1" x14ac:dyDescent="0.25">
      <c r="A2357" s="28">
        <v>130102</v>
      </c>
    </row>
    <row r="2358" spans="1:1" x14ac:dyDescent="0.25">
      <c r="A2358" s="28">
        <v>13010201</v>
      </c>
    </row>
    <row r="2359" spans="1:1" x14ac:dyDescent="0.25">
      <c r="A2359" s="28">
        <v>13010202</v>
      </c>
    </row>
    <row r="2360" spans="1:1" x14ac:dyDescent="0.25">
      <c r="A2360" s="28">
        <v>130203</v>
      </c>
    </row>
    <row r="2361" spans="1:1" x14ac:dyDescent="0.25">
      <c r="A2361" s="28">
        <v>13020301</v>
      </c>
    </row>
    <row r="2362" spans="1:1" x14ac:dyDescent="0.25">
      <c r="A2362" s="28">
        <v>13020302</v>
      </c>
    </row>
    <row r="2363" spans="1:1" x14ac:dyDescent="0.25">
      <c r="A2363" s="28">
        <v>13020303</v>
      </c>
    </row>
    <row r="2364" spans="1:1" x14ac:dyDescent="0.25">
      <c r="A2364" s="28">
        <v>13020304</v>
      </c>
    </row>
    <row r="2365" spans="1:1" x14ac:dyDescent="0.25">
      <c r="A2365" s="28">
        <v>13020305</v>
      </c>
    </row>
    <row r="2366" spans="1:1" x14ac:dyDescent="0.25">
      <c r="A2366" s="28">
        <v>13020306</v>
      </c>
    </row>
    <row r="2367" spans="1:1" x14ac:dyDescent="0.25">
      <c r="A2367" s="28">
        <v>13020307</v>
      </c>
    </row>
    <row r="2368" spans="1:1" x14ac:dyDescent="0.25">
      <c r="A2368" s="28">
        <v>13020308</v>
      </c>
    </row>
    <row r="2369" spans="1:1" x14ac:dyDescent="0.25">
      <c r="A2369" s="28">
        <v>13020309</v>
      </c>
    </row>
    <row r="2370" spans="1:1" x14ac:dyDescent="0.25">
      <c r="A2370" s="28">
        <v>13020310</v>
      </c>
    </row>
    <row r="2371" spans="1:1" x14ac:dyDescent="0.25">
      <c r="A2371" s="28">
        <v>13020311</v>
      </c>
    </row>
    <row r="2372" spans="1:1" x14ac:dyDescent="0.25">
      <c r="A2372" s="28">
        <v>13020312</v>
      </c>
    </row>
    <row r="2373" spans="1:1" x14ac:dyDescent="0.25">
      <c r="A2373" s="28">
        <v>13020313</v>
      </c>
    </row>
    <row r="2374" spans="1:1" x14ac:dyDescent="0.25">
      <c r="A2374" s="28">
        <v>13020314</v>
      </c>
    </row>
    <row r="2375" spans="1:1" x14ac:dyDescent="0.25">
      <c r="A2375" s="28">
        <v>13020315</v>
      </c>
    </row>
    <row r="2376" spans="1:1" x14ac:dyDescent="0.25">
      <c r="A2376" s="28">
        <v>13020316</v>
      </c>
    </row>
    <row r="2377" spans="1:1" x14ac:dyDescent="0.25">
      <c r="A2377" s="28">
        <v>13020317</v>
      </c>
    </row>
    <row r="2378" spans="1:1" x14ac:dyDescent="0.25">
      <c r="A2378" s="28">
        <v>13020318</v>
      </c>
    </row>
    <row r="2379" spans="1:1" x14ac:dyDescent="0.25">
      <c r="A2379" s="28">
        <v>13020319</v>
      </c>
    </row>
    <row r="2380" spans="1:1" x14ac:dyDescent="0.25">
      <c r="A2380" s="28">
        <v>13020320</v>
      </c>
    </row>
    <row r="2381" spans="1:1" x14ac:dyDescent="0.25">
      <c r="A2381" s="28">
        <v>13020321</v>
      </c>
    </row>
    <row r="2382" spans="1:1" x14ac:dyDescent="0.25">
      <c r="A2382" s="28">
        <v>13020322</v>
      </c>
    </row>
    <row r="2383" spans="1:1" x14ac:dyDescent="0.25">
      <c r="A2383" s="28">
        <v>13020323</v>
      </c>
    </row>
    <row r="2384" spans="1:1" x14ac:dyDescent="0.25">
      <c r="A2384" s="28">
        <v>130204</v>
      </c>
    </row>
    <row r="2385" spans="1:1" x14ac:dyDescent="0.25">
      <c r="A2385" s="28">
        <v>13020401</v>
      </c>
    </row>
    <row r="2386" spans="1:1" x14ac:dyDescent="0.25">
      <c r="A2386" s="28">
        <v>13020402</v>
      </c>
    </row>
    <row r="2387" spans="1:1" x14ac:dyDescent="0.25">
      <c r="A2387" s="28">
        <v>13020403</v>
      </c>
    </row>
    <row r="2388" spans="1:1" x14ac:dyDescent="0.25">
      <c r="A2388" s="28">
        <v>13020404</v>
      </c>
    </row>
    <row r="2389" spans="1:1" x14ac:dyDescent="0.25">
      <c r="A2389" s="28">
        <v>13020405</v>
      </c>
    </row>
    <row r="2390" spans="1:1" x14ac:dyDescent="0.25">
      <c r="A2390" s="28">
        <v>13020406</v>
      </c>
    </row>
    <row r="2391" spans="1:1" x14ac:dyDescent="0.25">
      <c r="A2391" s="28">
        <v>13020407</v>
      </c>
    </row>
    <row r="2392" spans="1:1" x14ac:dyDescent="0.25">
      <c r="A2392" s="28">
        <v>13020408</v>
      </c>
    </row>
    <row r="2393" spans="1:1" x14ac:dyDescent="0.25">
      <c r="A2393" s="28">
        <v>13020409</v>
      </c>
    </row>
    <row r="2394" spans="1:1" x14ac:dyDescent="0.25">
      <c r="A2394" s="28">
        <v>13020410</v>
      </c>
    </row>
    <row r="2395" spans="1:1" x14ac:dyDescent="0.25">
      <c r="A2395" s="28">
        <v>13020411</v>
      </c>
    </row>
    <row r="2396" spans="1:1" x14ac:dyDescent="0.25">
      <c r="A2396" s="28">
        <v>13020412</v>
      </c>
    </row>
    <row r="2397" spans="1:1" x14ac:dyDescent="0.25">
      <c r="A2397" s="28">
        <v>13020413</v>
      </c>
    </row>
    <row r="2398" spans="1:1" x14ac:dyDescent="0.25">
      <c r="A2398" s="28">
        <v>13020414</v>
      </c>
    </row>
    <row r="2399" spans="1:1" x14ac:dyDescent="0.25">
      <c r="A2399" s="28">
        <v>14</v>
      </c>
    </row>
    <row r="2400" spans="1:1" x14ac:dyDescent="0.25">
      <c r="A2400" s="28">
        <v>1401</v>
      </c>
    </row>
    <row r="2401" spans="1:1" x14ac:dyDescent="0.25">
      <c r="A2401" s="28">
        <v>140201</v>
      </c>
    </row>
    <row r="2402" spans="1:1" x14ac:dyDescent="0.25">
      <c r="A2402" s="28">
        <v>14010101</v>
      </c>
    </row>
    <row r="2403" spans="1:1" x14ac:dyDescent="0.25">
      <c r="A2403" s="28">
        <v>1402</v>
      </c>
    </row>
    <row r="2404" spans="1:1" x14ac:dyDescent="0.25">
      <c r="A2404" s="28">
        <v>140202</v>
      </c>
    </row>
    <row r="2405" spans="1:1" x14ac:dyDescent="0.25">
      <c r="A2405" s="28">
        <v>14020201</v>
      </c>
    </row>
    <row r="2406" spans="1:1" x14ac:dyDescent="0.25">
      <c r="A2406" s="28">
        <v>14020202</v>
      </c>
    </row>
    <row r="2407" spans="1:1" x14ac:dyDescent="0.25">
      <c r="A2407" s="28">
        <v>1403</v>
      </c>
    </row>
    <row r="2408" spans="1:1" x14ac:dyDescent="0.25">
      <c r="A2408" s="28">
        <v>140301</v>
      </c>
    </row>
    <row r="2409" spans="1:1" x14ac:dyDescent="0.25">
      <c r="A2409" s="28">
        <v>14030101</v>
      </c>
    </row>
    <row r="2410" spans="1:1" x14ac:dyDescent="0.25">
      <c r="A2410" s="28">
        <v>14030102</v>
      </c>
    </row>
    <row r="2411" spans="1:1" x14ac:dyDescent="0.25">
      <c r="A2411" s="28">
        <v>14030103</v>
      </c>
    </row>
    <row r="2412" spans="1:1" x14ac:dyDescent="0.25">
      <c r="A2412" s="28">
        <v>14030104</v>
      </c>
    </row>
    <row r="2413" spans="1:1" x14ac:dyDescent="0.25">
      <c r="A2413" s="28">
        <v>140302</v>
      </c>
    </row>
    <row r="2414" spans="1:1" x14ac:dyDescent="0.25">
      <c r="A2414" s="28">
        <v>14030201</v>
      </c>
    </row>
    <row r="2415" spans="1:1" x14ac:dyDescent="0.25">
      <c r="A2415" s="28">
        <v>14030202</v>
      </c>
    </row>
    <row r="2416" spans="1:1" x14ac:dyDescent="0.25">
      <c r="A2416" s="28">
        <v>14030203</v>
      </c>
    </row>
    <row r="2417" spans="1:1" x14ac:dyDescent="0.25">
      <c r="A2417" s="28">
        <v>1404</v>
      </c>
    </row>
    <row r="2418" spans="1:1" x14ac:dyDescent="0.25">
      <c r="A2418" s="28">
        <v>140401</v>
      </c>
    </row>
    <row r="2419" spans="1:1" x14ac:dyDescent="0.25">
      <c r="A2419" s="28">
        <v>14040101</v>
      </c>
    </row>
    <row r="2420" spans="1:1" x14ac:dyDescent="0.25">
      <c r="A2420" s="28">
        <v>140402</v>
      </c>
    </row>
    <row r="2421" spans="1:1" x14ac:dyDescent="0.25">
      <c r="A2421" s="28">
        <v>14040201</v>
      </c>
    </row>
    <row r="2422" spans="1:1" x14ac:dyDescent="0.25">
      <c r="A2422" s="28">
        <v>1405</v>
      </c>
    </row>
    <row r="2423" spans="1:1" x14ac:dyDescent="0.25">
      <c r="A2423" s="28">
        <v>140501</v>
      </c>
    </row>
    <row r="2424" spans="1:1" x14ac:dyDescent="0.25">
      <c r="A2424" s="28">
        <v>14050101</v>
      </c>
    </row>
    <row r="2425" spans="1:1" x14ac:dyDescent="0.25">
      <c r="A2425" s="28">
        <v>140502</v>
      </c>
    </row>
    <row r="2426" spans="1:1" x14ac:dyDescent="0.25">
      <c r="A2426" s="28">
        <v>14050201</v>
      </c>
    </row>
    <row r="2427" spans="1:1" x14ac:dyDescent="0.25">
      <c r="A2427" s="28">
        <v>1406</v>
      </c>
    </row>
    <row r="2428" spans="1:1" x14ac:dyDescent="0.25">
      <c r="A2428" s="28">
        <v>140601</v>
      </c>
    </row>
    <row r="2429" spans="1:1" x14ac:dyDescent="0.25">
      <c r="A2429" s="28">
        <v>14060101</v>
      </c>
    </row>
    <row r="2430" spans="1:1" x14ac:dyDescent="0.25">
      <c r="A2430" s="28">
        <v>1407</v>
      </c>
    </row>
    <row r="2431" spans="1:1" x14ac:dyDescent="0.25">
      <c r="A2431" s="28">
        <v>140701</v>
      </c>
    </row>
    <row r="2432" spans="1:1" x14ac:dyDescent="0.25">
      <c r="A2432" s="28">
        <v>14070101</v>
      </c>
    </row>
    <row r="2433" spans="1:1" x14ac:dyDescent="0.25">
      <c r="A2433" s="28">
        <v>14070102</v>
      </c>
    </row>
    <row r="2434" spans="1:1" x14ac:dyDescent="0.25">
      <c r="A2434" s="28">
        <v>15</v>
      </c>
    </row>
    <row r="2435" spans="1:1" x14ac:dyDescent="0.25">
      <c r="A2435" s="28">
        <v>1501</v>
      </c>
    </row>
    <row r="2436" spans="1:1" x14ac:dyDescent="0.25">
      <c r="A2436" s="28">
        <v>150101</v>
      </c>
    </row>
    <row r="2437" spans="1:1" x14ac:dyDescent="0.25">
      <c r="A2437" s="28">
        <v>15010101</v>
      </c>
    </row>
    <row r="2438" spans="1:1" x14ac:dyDescent="0.25">
      <c r="A2438" s="28">
        <v>2</v>
      </c>
    </row>
    <row r="2439" spans="1:1" x14ac:dyDescent="0.25">
      <c r="A2439" s="28">
        <v>21</v>
      </c>
    </row>
    <row r="2440" spans="1:1" x14ac:dyDescent="0.25">
      <c r="A2440" s="28">
        <v>2101</v>
      </c>
    </row>
    <row r="2441" spans="1:1" x14ac:dyDescent="0.25">
      <c r="A2441" s="28">
        <v>210101</v>
      </c>
    </row>
    <row r="2442" spans="1:1" x14ac:dyDescent="0.25">
      <c r="A2442" s="28">
        <v>21010101</v>
      </c>
    </row>
    <row r="2443" spans="1:1" x14ac:dyDescent="0.25">
      <c r="A2443" s="28">
        <v>21010102</v>
      </c>
    </row>
    <row r="2444" spans="1:1" x14ac:dyDescent="0.25">
      <c r="A2444" s="28">
        <v>21010103</v>
      </c>
    </row>
    <row r="2445" spans="1:1" x14ac:dyDescent="0.25">
      <c r="A2445" s="28">
        <v>2102</v>
      </c>
    </row>
    <row r="2446" spans="1:1" x14ac:dyDescent="0.25">
      <c r="A2446" s="28">
        <v>210201</v>
      </c>
    </row>
    <row r="2447" spans="1:1" x14ac:dyDescent="0.25">
      <c r="A2447" s="28">
        <v>21020101</v>
      </c>
    </row>
    <row r="2448" spans="1:1" x14ac:dyDescent="0.25">
      <c r="A2448" s="28">
        <v>21020102</v>
      </c>
    </row>
    <row r="2449" spans="1:1" x14ac:dyDescent="0.25">
      <c r="A2449" s="28">
        <v>21020103</v>
      </c>
    </row>
    <row r="2450" spans="1:1" x14ac:dyDescent="0.25">
      <c r="A2450" s="28">
        <v>21020104</v>
      </c>
    </row>
    <row r="2451" spans="1:1" x14ac:dyDescent="0.25">
      <c r="A2451" s="28">
        <v>21020105</v>
      </c>
    </row>
    <row r="2452" spans="1:1" x14ac:dyDescent="0.25">
      <c r="A2452" s="28">
        <v>21020106</v>
      </c>
    </row>
    <row r="2453" spans="1:1" x14ac:dyDescent="0.25">
      <c r="A2453" s="28">
        <v>21020107</v>
      </c>
    </row>
    <row r="2454" spans="1:1" x14ac:dyDescent="0.25">
      <c r="A2454" s="28">
        <v>21020108</v>
      </c>
    </row>
    <row r="2455" spans="1:1" x14ac:dyDescent="0.25">
      <c r="A2455" s="28">
        <v>21020109</v>
      </c>
    </row>
    <row r="2456" spans="1:1" x14ac:dyDescent="0.25">
      <c r="A2456" s="28">
        <v>21020110</v>
      </c>
    </row>
    <row r="2457" spans="1:1" x14ac:dyDescent="0.25">
      <c r="A2457" s="28">
        <v>21020111</v>
      </c>
    </row>
    <row r="2458" spans="1:1" x14ac:dyDescent="0.25">
      <c r="A2458" s="28">
        <v>21020112</v>
      </c>
    </row>
    <row r="2459" spans="1:1" x14ac:dyDescent="0.25">
      <c r="A2459" s="28">
        <v>21020113</v>
      </c>
    </row>
    <row r="2460" spans="1:1" x14ac:dyDescent="0.25">
      <c r="A2460" s="28">
        <v>21020114</v>
      </c>
    </row>
    <row r="2461" spans="1:1" x14ac:dyDescent="0.25">
      <c r="A2461" s="28">
        <v>21020115</v>
      </c>
    </row>
    <row r="2462" spans="1:1" x14ac:dyDescent="0.25">
      <c r="A2462" s="28">
        <v>21020116</v>
      </c>
    </row>
    <row r="2463" spans="1:1" x14ac:dyDescent="0.25">
      <c r="A2463" s="28">
        <v>21020117</v>
      </c>
    </row>
    <row r="2464" spans="1:1" x14ac:dyDescent="0.25">
      <c r="A2464" s="28">
        <v>21020118</v>
      </c>
    </row>
    <row r="2465" spans="1:1" x14ac:dyDescent="0.25">
      <c r="A2465" s="28">
        <v>21020119</v>
      </c>
    </row>
    <row r="2466" spans="1:1" x14ac:dyDescent="0.25">
      <c r="A2466" s="28">
        <v>21020120</v>
      </c>
    </row>
    <row r="2467" spans="1:1" x14ac:dyDescent="0.25">
      <c r="A2467" s="28">
        <v>21020121</v>
      </c>
    </row>
    <row r="2468" spans="1:1" x14ac:dyDescent="0.25">
      <c r="A2468" s="28">
        <v>21020122</v>
      </c>
    </row>
    <row r="2469" spans="1:1" x14ac:dyDescent="0.25">
      <c r="A2469" s="28">
        <v>21020123</v>
      </c>
    </row>
    <row r="2470" spans="1:1" x14ac:dyDescent="0.25">
      <c r="A2470" s="28">
        <v>21020124</v>
      </c>
    </row>
    <row r="2471" spans="1:1" x14ac:dyDescent="0.25">
      <c r="A2471" s="28">
        <v>21020125</v>
      </c>
    </row>
    <row r="2472" spans="1:1" x14ac:dyDescent="0.25">
      <c r="A2472" s="28">
        <v>21020126</v>
      </c>
    </row>
    <row r="2473" spans="1:1" x14ac:dyDescent="0.25">
      <c r="A2473" s="28">
        <v>21020127</v>
      </c>
    </row>
    <row r="2474" spans="1:1" x14ac:dyDescent="0.25">
      <c r="A2474" s="28">
        <v>21020128</v>
      </c>
    </row>
    <row r="2475" spans="1:1" x14ac:dyDescent="0.25">
      <c r="A2475" s="28">
        <v>21020129</v>
      </c>
    </row>
    <row r="2476" spans="1:1" x14ac:dyDescent="0.25">
      <c r="A2476" s="28">
        <v>21020130</v>
      </c>
    </row>
    <row r="2477" spans="1:1" x14ac:dyDescent="0.25">
      <c r="A2477" s="28">
        <v>21020131</v>
      </c>
    </row>
    <row r="2478" spans="1:1" x14ac:dyDescent="0.25">
      <c r="A2478" s="28">
        <v>21020132</v>
      </c>
    </row>
    <row r="2479" spans="1:1" x14ac:dyDescent="0.25">
      <c r="A2479" s="28">
        <v>21020133</v>
      </c>
    </row>
    <row r="2480" spans="1:1" x14ac:dyDescent="0.25">
      <c r="A2480" s="28">
        <v>21020134</v>
      </c>
    </row>
    <row r="2481" spans="1:1" x14ac:dyDescent="0.25">
      <c r="A2481" s="28">
        <v>21020135</v>
      </c>
    </row>
    <row r="2482" spans="1:1" x14ac:dyDescent="0.25">
      <c r="A2482" s="28">
        <v>21020136</v>
      </c>
    </row>
    <row r="2483" spans="1:1" x14ac:dyDescent="0.25">
      <c r="A2483" s="28">
        <v>21020137</v>
      </c>
    </row>
    <row r="2484" spans="1:1" x14ac:dyDescent="0.25">
      <c r="A2484" s="28">
        <v>21020138</v>
      </c>
    </row>
    <row r="2485" spans="1:1" x14ac:dyDescent="0.25">
      <c r="A2485" s="28">
        <v>21020139</v>
      </c>
    </row>
    <row r="2486" spans="1:1" x14ac:dyDescent="0.25">
      <c r="A2486" s="28">
        <v>21020140</v>
      </c>
    </row>
    <row r="2487" spans="1:1" x14ac:dyDescent="0.25">
      <c r="A2487" s="28">
        <v>21020141</v>
      </c>
    </row>
    <row r="2488" spans="1:1" x14ac:dyDescent="0.25">
      <c r="A2488" s="28">
        <v>21020142</v>
      </c>
    </row>
    <row r="2489" spans="1:1" x14ac:dyDescent="0.25">
      <c r="A2489" s="28">
        <v>21020143</v>
      </c>
    </row>
    <row r="2490" spans="1:1" x14ac:dyDescent="0.25">
      <c r="A2490" s="28">
        <v>21020144</v>
      </c>
    </row>
    <row r="2491" spans="1:1" x14ac:dyDescent="0.25">
      <c r="A2491" s="28">
        <v>21020145</v>
      </c>
    </row>
    <row r="2492" spans="1:1" x14ac:dyDescent="0.25">
      <c r="A2492" s="28">
        <v>21020146</v>
      </c>
    </row>
    <row r="2493" spans="1:1" x14ac:dyDescent="0.25">
      <c r="A2493" s="28">
        <v>210202</v>
      </c>
    </row>
    <row r="2494" spans="1:1" x14ac:dyDescent="0.25">
      <c r="A2494" s="28">
        <v>21020201</v>
      </c>
    </row>
    <row r="2495" spans="1:1" x14ac:dyDescent="0.25">
      <c r="A2495" s="28">
        <v>21020202</v>
      </c>
    </row>
    <row r="2496" spans="1:1" x14ac:dyDescent="0.25">
      <c r="A2496" s="28">
        <v>21020203</v>
      </c>
    </row>
    <row r="2497" spans="1:1" x14ac:dyDescent="0.25">
      <c r="A2497" s="28">
        <v>21020204</v>
      </c>
    </row>
    <row r="2498" spans="1:1" x14ac:dyDescent="0.25">
      <c r="A2498" s="28">
        <v>21020205</v>
      </c>
    </row>
    <row r="2499" spans="1:1" x14ac:dyDescent="0.25">
      <c r="A2499" s="28">
        <v>22</v>
      </c>
    </row>
    <row r="2500" spans="1:1" x14ac:dyDescent="0.25">
      <c r="A2500" s="28">
        <v>2201</v>
      </c>
    </row>
    <row r="2501" spans="1:1" x14ac:dyDescent="0.25">
      <c r="A2501" s="28">
        <v>220101</v>
      </c>
    </row>
    <row r="2502" spans="1:1" x14ac:dyDescent="0.25">
      <c r="A2502" s="28">
        <v>22010101</v>
      </c>
    </row>
    <row r="2503" spans="1:1" x14ac:dyDescent="0.25">
      <c r="A2503" s="28">
        <v>22010102</v>
      </c>
    </row>
    <row r="2504" spans="1:1" x14ac:dyDescent="0.25">
      <c r="A2504" s="28">
        <v>22010103</v>
      </c>
    </row>
    <row r="2505" spans="1:1" x14ac:dyDescent="0.25">
      <c r="A2505" s="28">
        <v>2202</v>
      </c>
    </row>
    <row r="2506" spans="1:1" x14ac:dyDescent="0.25">
      <c r="A2506" s="28">
        <v>220201</v>
      </c>
    </row>
    <row r="2507" spans="1:1" x14ac:dyDescent="0.25">
      <c r="A2507" s="28">
        <v>22020101</v>
      </c>
    </row>
    <row r="2508" spans="1:1" x14ac:dyDescent="0.25">
      <c r="A2508" s="28">
        <v>22020102</v>
      </c>
    </row>
    <row r="2509" spans="1:1" x14ac:dyDescent="0.25">
      <c r="A2509" s="28">
        <v>22020103</v>
      </c>
    </row>
    <row r="2510" spans="1:1" x14ac:dyDescent="0.25">
      <c r="A2510" s="28">
        <v>22020104</v>
      </c>
    </row>
    <row r="2511" spans="1:1" x14ac:dyDescent="0.25">
      <c r="A2511" s="28">
        <v>220202</v>
      </c>
    </row>
    <row r="2512" spans="1:1" x14ac:dyDescent="0.25">
      <c r="A2512" s="28">
        <v>22020201</v>
      </c>
    </row>
    <row r="2513" spans="1:1" x14ac:dyDescent="0.25">
      <c r="A2513" s="28">
        <v>22020202</v>
      </c>
    </row>
    <row r="2514" spans="1:1" x14ac:dyDescent="0.25">
      <c r="A2514" s="28">
        <v>22020203</v>
      </c>
    </row>
    <row r="2515" spans="1:1" x14ac:dyDescent="0.25">
      <c r="A2515" s="28">
        <v>22020204</v>
      </c>
    </row>
    <row r="2516" spans="1:1" x14ac:dyDescent="0.25">
      <c r="A2516" s="28">
        <v>22020205</v>
      </c>
    </row>
    <row r="2517" spans="1:1" x14ac:dyDescent="0.25">
      <c r="A2517" s="28">
        <v>22020206</v>
      </c>
    </row>
    <row r="2518" spans="1:1" x14ac:dyDescent="0.25">
      <c r="A2518" s="28">
        <v>22020207</v>
      </c>
    </row>
    <row r="2519" spans="1:1" x14ac:dyDescent="0.25">
      <c r="A2519" s="28">
        <v>22020208</v>
      </c>
    </row>
    <row r="2520" spans="1:1" x14ac:dyDescent="0.25">
      <c r="A2520" s="28">
        <v>220203</v>
      </c>
    </row>
    <row r="2521" spans="1:1" x14ac:dyDescent="0.25">
      <c r="A2521" s="28">
        <v>22020301</v>
      </c>
    </row>
    <row r="2522" spans="1:1" x14ac:dyDescent="0.25">
      <c r="A2522" s="28">
        <v>22020302</v>
      </c>
    </row>
    <row r="2523" spans="1:1" x14ac:dyDescent="0.25">
      <c r="A2523" s="28">
        <v>22020303</v>
      </c>
    </row>
    <row r="2524" spans="1:1" x14ac:dyDescent="0.25">
      <c r="A2524" s="28">
        <v>22020304</v>
      </c>
    </row>
    <row r="2525" spans="1:1" x14ac:dyDescent="0.25">
      <c r="A2525" s="28">
        <v>22020305</v>
      </c>
    </row>
    <row r="2526" spans="1:1" x14ac:dyDescent="0.25">
      <c r="A2526" s="28">
        <v>22020306</v>
      </c>
    </row>
    <row r="2527" spans="1:1" x14ac:dyDescent="0.25">
      <c r="A2527" s="28">
        <v>22020307</v>
      </c>
    </row>
    <row r="2528" spans="1:1" x14ac:dyDescent="0.25">
      <c r="A2528" s="28">
        <v>22020308</v>
      </c>
    </row>
    <row r="2529" spans="1:1" x14ac:dyDescent="0.25">
      <c r="A2529" s="28">
        <v>22020309</v>
      </c>
    </row>
    <row r="2530" spans="1:1" x14ac:dyDescent="0.25">
      <c r="A2530" s="28">
        <v>22020310</v>
      </c>
    </row>
    <row r="2531" spans="1:1" x14ac:dyDescent="0.25">
      <c r="A2531" s="28">
        <v>22020311</v>
      </c>
    </row>
    <row r="2532" spans="1:1" x14ac:dyDescent="0.25">
      <c r="A2532" s="28">
        <v>22020312</v>
      </c>
    </row>
    <row r="2533" spans="1:1" x14ac:dyDescent="0.25">
      <c r="A2533" s="28">
        <v>22020313</v>
      </c>
    </row>
    <row r="2534" spans="1:1" x14ac:dyDescent="0.25">
      <c r="A2534" s="28">
        <v>220204</v>
      </c>
    </row>
    <row r="2535" spans="1:1" x14ac:dyDescent="0.25">
      <c r="A2535" s="28">
        <v>22020401</v>
      </c>
    </row>
    <row r="2536" spans="1:1" x14ac:dyDescent="0.25">
      <c r="A2536" s="28">
        <v>22020402</v>
      </c>
    </row>
    <row r="2537" spans="1:1" x14ac:dyDescent="0.25">
      <c r="A2537" s="28">
        <v>22020403</v>
      </c>
    </row>
    <row r="2538" spans="1:1" x14ac:dyDescent="0.25">
      <c r="A2538" s="28">
        <v>22020404</v>
      </c>
    </row>
    <row r="2539" spans="1:1" x14ac:dyDescent="0.25">
      <c r="A2539" s="28">
        <v>22020405</v>
      </c>
    </row>
    <row r="2540" spans="1:1" x14ac:dyDescent="0.25">
      <c r="A2540" s="28">
        <v>22020406</v>
      </c>
    </row>
    <row r="2541" spans="1:1" x14ac:dyDescent="0.25">
      <c r="A2541" s="28">
        <v>22020407</v>
      </c>
    </row>
    <row r="2542" spans="1:1" x14ac:dyDescent="0.25">
      <c r="A2542" s="28">
        <v>22020408</v>
      </c>
    </row>
    <row r="2543" spans="1:1" x14ac:dyDescent="0.25">
      <c r="A2543" s="28">
        <v>22020409</v>
      </c>
    </row>
    <row r="2544" spans="1:1" x14ac:dyDescent="0.25">
      <c r="A2544" s="28">
        <v>22020410</v>
      </c>
    </row>
    <row r="2545" spans="1:1" x14ac:dyDescent="0.25">
      <c r="A2545" s="28">
        <v>22020411</v>
      </c>
    </row>
    <row r="2546" spans="1:1" x14ac:dyDescent="0.25">
      <c r="A2546" s="28">
        <v>22020412</v>
      </c>
    </row>
    <row r="2547" spans="1:1" x14ac:dyDescent="0.25">
      <c r="A2547" s="28">
        <v>22020413</v>
      </c>
    </row>
    <row r="2548" spans="1:1" x14ac:dyDescent="0.25">
      <c r="A2548" s="28">
        <v>220205</v>
      </c>
    </row>
    <row r="2549" spans="1:1" x14ac:dyDescent="0.25">
      <c r="A2549" s="28">
        <v>22020501</v>
      </c>
    </row>
    <row r="2550" spans="1:1" x14ac:dyDescent="0.25">
      <c r="A2550" s="28">
        <v>22020502</v>
      </c>
    </row>
    <row r="2551" spans="1:1" x14ac:dyDescent="0.25">
      <c r="A2551" s="28">
        <v>220206</v>
      </c>
    </row>
    <row r="2552" spans="1:1" x14ac:dyDescent="0.25">
      <c r="A2552" s="28">
        <v>22020601</v>
      </c>
    </row>
    <row r="2553" spans="1:1" x14ac:dyDescent="0.25">
      <c r="A2553" s="28">
        <v>22020602</v>
      </c>
    </row>
    <row r="2554" spans="1:1" x14ac:dyDescent="0.25">
      <c r="A2554" s="28">
        <v>22020602</v>
      </c>
    </row>
    <row r="2555" spans="1:1" x14ac:dyDescent="0.25">
      <c r="A2555" s="28">
        <v>22020603</v>
      </c>
    </row>
    <row r="2556" spans="1:1" x14ac:dyDescent="0.25">
      <c r="A2556" s="28">
        <v>22020604</v>
      </c>
    </row>
    <row r="2557" spans="1:1" x14ac:dyDescent="0.25">
      <c r="A2557" s="28">
        <v>22020605</v>
      </c>
    </row>
    <row r="2558" spans="1:1" x14ac:dyDescent="0.25">
      <c r="A2558" s="28">
        <v>22020606</v>
      </c>
    </row>
    <row r="2559" spans="1:1" x14ac:dyDescent="0.25">
      <c r="A2559" s="28">
        <v>22020607</v>
      </c>
    </row>
    <row r="2560" spans="1:1" x14ac:dyDescent="0.25">
      <c r="A2560" s="28">
        <v>220207</v>
      </c>
    </row>
    <row r="2561" spans="1:1" x14ac:dyDescent="0.25">
      <c r="A2561" s="28">
        <v>22020701</v>
      </c>
    </row>
    <row r="2562" spans="1:1" x14ac:dyDescent="0.25">
      <c r="A2562" s="28">
        <v>22020702</v>
      </c>
    </row>
    <row r="2563" spans="1:1" x14ac:dyDescent="0.25">
      <c r="A2563" s="28">
        <v>22020703</v>
      </c>
    </row>
    <row r="2564" spans="1:1" x14ac:dyDescent="0.25">
      <c r="A2564" s="28">
        <v>22020704</v>
      </c>
    </row>
    <row r="2565" spans="1:1" x14ac:dyDescent="0.25">
      <c r="A2565" s="28">
        <v>22020705</v>
      </c>
    </row>
    <row r="2566" spans="1:1" x14ac:dyDescent="0.25">
      <c r="A2566" s="28">
        <v>22020706</v>
      </c>
    </row>
    <row r="2567" spans="1:1" x14ac:dyDescent="0.25">
      <c r="A2567" s="28">
        <v>22020707</v>
      </c>
    </row>
    <row r="2568" spans="1:1" x14ac:dyDescent="0.25">
      <c r="A2568" s="28">
        <v>22020708</v>
      </c>
    </row>
    <row r="2569" spans="1:1" x14ac:dyDescent="0.25">
      <c r="A2569" s="28">
        <v>22020709</v>
      </c>
    </row>
    <row r="2570" spans="1:1" x14ac:dyDescent="0.25">
      <c r="A2570" s="28">
        <v>22020710</v>
      </c>
    </row>
    <row r="2571" spans="1:1" x14ac:dyDescent="0.25">
      <c r="A2571" s="28">
        <v>22020711</v>
      </c>
    </row>
    <row r="2572" spans="1:1" x14ac:dyDescent="0.25">
      <c r="A2572" s="28">
        <v>220208</v>
      </c>
    </row>
    <row r="2573" spans="1:1" x14ac:dyDescent="0.25">
      <c r="A2573" s="28">
        <v>22020801</v>
      </c>
    </row>
    <row r="2574" spans="1:1" x14ac:dyDescent="0.25">
      <c r="A2574" s="28">
        <v>22020802</v>
      </c>
    </row>
    <row r="2575" spans="1:1" x14ac:dyDescent="0.25">
      <c r="A2575" s="28">
        <v>22020803</v>
      </c>
    </row>
    <row r="2576" spans="1:1" x14ac:dyDescent="0.25">
      <c r="A2576" s="28">
        <v>22020804</v>
      </c>
    </row>
    <row r="2577" spans="1:1" x14ac:dyDescent="0.25">
      <c r="A2577" s="28">
        <v>22020805</v>
      </c>
    </row>
    <row r="2578" spans="1:1" x14ac:dyDescent="0.25">
      <c r="A2578" s="28">
        <v>22020806</v>
      </c>
    </row>
    <row r="2579" spans="1:1" x14ac:dyDescent="0.25">
      <c r="A2579" s="28">
        <v>22020807</v>
      </c>
    </row>
    <row r="2580" spans="1:1" x14ac:dyDescent="0.25">
      <c r="A2580" s="28">
        <v>220209</v>
      </c>
    </row>
    <row r="2581" spans="1:1" x14ac:dyDescent="0.25">
      <c r="A2581" s="28">
        <v>22020901</v>
      </c>
    </row>
    <row r="2582" spans="1:1" x14ac:dyDescent="0.25">
      <c r="A2582" s="28">
        <v>22020902</v>
      </c>
    </row>
    <row r="2583" spans="1:1" x14ac:dyDescent="0.25">
      <c r="A2583" s="28">
        <v>22020903</v>
      </c>
    </row>
    <row r="2584" spans="1:1" x14ac:dyDescent="0.25">
      <c r="A2584" s="28">
        <v>22020904</v>
      </c>
    </row>
    <row r="2585" spans="1:1" x14ac:dyDescent="0.25">
      <c r="A2585" s="28">
        <v>22020905</v>
      </c>
    </row>
    <row r="2586" spans="1:1" x14ac:dyDescent="0.25">
      <c r="A2586" s="28">
        <v>220210</v>
      </c>
    </row>
    <row r="2587" spans="1:1" x14ac:dyDescent="0.25">
      <c r="A2587" s="28">
        <v>22021001</v>
      </c>
    </row>
    <row r="2588" spans="1:1" x14ac:dyDescent="0.25">
      <c r="A2588" s="28">
        <v>22021002</v>
      </c>
    </row>
    <row r="2589" spans="1:1" x14ac:dyDescent="0.25">
      <c r="A2589" s="28">
        <v>22021003</v>
      </c>
    </row>
    <row r="2590" spans="1:1" x14ac:dyDescent="0.25">
      <c r="A2590" s="28">
        <v>22021004</v>
      </c>
    </row>
    <row r="2591" spans="1:1" x14ac:dyDescent="0.25">
      <c r="A2591" s="28">
        <v>22021005</v>
      </c>
    </row>
    <row r="2592" spans="1:1" x14ac:dyDescent="0.25">
      <c r="A2592" s="28">
        <v>22021006</v>
      </c>
    </row>
    <row r="2593" spans="1:1" x14ac:dyDescent="0.25">
      <c r="A2593" s="28">
        <v>22021007</v>
      </c>
    </row>
    <row r="2594" spans="1:1" x14ac:dyDescent="0.25">
      <c r="A2594" s="28">
        <v>22021008</v>
      </c>
    </row>
    <row r="2595" spans="1:1" x14ac:dyDescent="0.25">
      <c r="A2595" s="28">
        <v>22021009</v>
      </c>
    </row>
    <row r="2596" spans="1:1" x14ac:dyDescent="0.25">
      <c r="A2596" s="28">
        <v>22021010</v>
      </c>
    </row>
    <row r="2597" spans="1:1" x14ac:dyDescent="0.25">
      <c r="A2597" s="28">
        <v>22021019</v>
      </c>
    </row>
    <row r="2598" spans="1:1" x14ac:dyDescent="0.25">
      <c r="A2598" s="28">
        <v>22021020</v>
      </c>
    </row>
    <row r="2599" spans="1:1" x14ac:dyDescent="0.25">
      <c r="A2599" s="28">
        <v>22021021</v>
      </c>
    </row>
    <row r="2600" spans="1:1" x14ac:dyDescent="0.25">
      <c r="A2600" s="28">
        <v>22021022</v>
      </c>
    </row>
    <row r="2601" spans="1:1" x14ac:dyDescent="0.25">
      <c r="A2601" s="28">
        <v>22021023</v>
      </c>
    </row>
    <row r="2602" spans="1:1" x14ac:dyDescent="0.25">
      <c r="A2602" s="28">
        <v>22021024</v>
      </c>
    </row>
    <row r="2603" spans="1:1" x14ac:dyDescent="0.25">
      <c r="A2603" s="28">
        <v>22021025</v>
      </c>
    </row>
    <row r="2604" spans="1:1" x14ac:dyDescent="0.25">
      <c r="A2604" s="28">
        <v>22021026</v>
      </c>
    </row>
    <row r="2605" spans="1:1" x14ac:dyDescent="0.25">
      <c r="A2605" s="28">
        <v>2203</v>
      </c>
    </row>
    <row r="2606" spans="1:1" x14ac:dyDescent="0.25">
      <c r="A2606" s="28">
        <v>220301</v>
      </c>
    </row>
    <row r="2607" spans="1:1" x14ac:dyDescent="0.25">
      <c r="A2607" s="28">
        <v>22030101</v>
      </c>
    </row>
    <row r="2608" spans="1:1" x14ac:dyDescent="0.25">
      <c r="A2608" s="28">
        <v>22030102</v>
      </c>
    </row>
    <row r="2609" spans="1:1" x14ac:dyDescent="0.25">
      <c r="A2609" s="28">
        <v>22030103</v>
      </c>
    </row>
    <row r="2610" spans="1:1" x14ac:dyDescent="0.25">
      <c r="A2610" s="28">
        <v>22030104</v>
      </c>
    </row>
    <row r="2611" spans="1:1" x14ac:dyDescent="0.25">
      <c r="A2611" s="28">
        <v>22030105</v>
      </c>
    </row>
    <row r="2612" spans="1:1" x14ac:dyDescent="0.25">
      <c r="A2612" s="28">
        <v>22030106</v>
      </c>
    </row>
    <row r="2613" spans="1:1" x14ac:dyDescent="0.25">
      <c r="A2613" s="28">
        <v>22030107</v>
      </c>
    </row>
    <row r="2614" spans="1:1" x14ac:dyDescent="0.25">
      <c r="A2614" s="28">
        <v>22030108</v>
      </c>
    </row>
    <row r="2615" spans="1:1" x14ac:dyDescent="0.25">
      <c r="A2615" s="28">
        <v>22030109</v>
      </c>
    </row>
    <row r="2616" spans="1:1" x14ac:dyDescent="0.25">
      <c r="A2616" s="28">
        <v>2204</v>
      </c>
    </row>
    <row r="2617" spans="1:1" x14ac:dyDescent="0.25">
      <c r="A2617" s="28">
        <v>220401</v>
      </c>
    </row>
    <row r="2618" spans="1:1" x14ac:dyDescent="0.25">
      <c r="A2618" s="28">
        <v>22040101</v>
      </c>
    </row>
    <row r="2619" spans="1:1" x14ac:dyDescent="0.25">
      <c r="A2619" s="28">
        <v>22040102</v>
      </c>
    </row>
    <row r="2620" spans="1:1" x14ac:dyDescent="0.25">
      <c r="A2620" s="28">
        <v>22040103</v>
      </c>
    </row>
    <row r="2621" spans="1:1" x14ac:dyDescent="0.25">
      <c r="A2621" s="28">
        <v>22040104</v>
      </c>
    </row>
    <row r="2622" spans="1:1" x14ac:dyDescent="0.25">
      <c r="A2622" s="28">
        <v>22040105</v>
      </c>
    </row>
    <row r="2623" spans="1:1" x14ac:dyDescent="0.25">
      <c r="A2623" s="28">
        <v>22040106</v>
      </c>
    </row>
    <row r="2624" spans="1:1" x14ac:dyDescent="0.25">
      <c r="A2624" s="28">
        <v>22040107</v>
      </c>
    </row>
    <row r="2625" spans="1:1" x14ac:dyDescent="0.25">
      <c r="A2625" s="28">
        <v>22040108</v>
      </c>
    </row>
    <row r="2626" spans="1:1" x14ac:dyDescent="0.25">
      <c r="A2626" s="28">
        <v>22040109</v>
      </c>
    </row>
    <row r="2627" spans="1:1" x14ac:dyDescent="0.25">
      <c r="A2627" s="28">
        <v>220402</v>
      </c>
    </row>
    <row r="2628" spans="1:1" x14ac:dyDescent="0.25">
      <c r="A2628" s="28">
        <v>22040201</v>
      </c>
    </row>
    <row r="2629" spans="1:1" x14ac:dyDescent="0.25">
      <c r="A2629" s="28">
        <v>22040202</v>
      </c>
    </row>
    <row r="2630" spans="1:1" x14ac:dyDescent="0.25">
      <c r="A2630" s="28">
        <v>2205</v>
      </c>
    </row>
    <row r="2631" spans="1:1" x14ac:dyDescent="0.25">
      <c r="A2631" s="28">
        <v>220501</v>
      </c>
    </row>
    <row r="2632" spans="1:1" x14ac:dyDescent="0.25">
      <c r="A2632" s="28">
        <v>22050101</v>
      </c>
    </row>
    <row r="2633" spans="1:1" x14ac:dyDescent="0.25">
      <c r="A2633" s="28">
        <v>22050102</v>
      </c>
    </row>
    <row r="2634" spans="1:1" x14ac:dyDescent="0.25">
      <c r="A2634" s="28">
        <v>220502</v>
      </c>
    </row>
    <row r="2635" spans="1:1" x14ac:dyDescent="0.25">
      <c r="A2635" s="28">
        <v>22050201</v>
      </c>
    </row>
    <row r="2636" spans="1:1" x14ac:dyDescent="0.25">
      <c r="A2636" s="28">
        <v>2206</v>
      </c>
    </row>
    <row r="2637" spans="1:1" x14ac:dyDescent="0.25">
      <c r="A2637" s="28">
        <v>220601</v>
      </c>
    </row>
    <row r="2638" spans="1:1" x14ac:dyDescent="0.25">
      <c r="A2638" s="28">
        <v>22060101</v>
      </c>
    </row>
    <row r="2639" spans="1:1" x14ac:dyDescent="0.25">
      <c r="A2639" s="28">
        <v>22060102</v>
      </c>
    </row>
    <row r="2640" spans="1:1" x14ac:dyDescent="0.25">
      <c r="A2640" s="28">
        <v>220602</v>
      </c>
    </row>
    <row r="2641" spans="1:1" x14ac:dyDescent="0.25">
      <c r="A2641" s="28">
        <v>22060201</v>
      </c>
    </row>
    <row r="2642" spans="1:1" x14ac:dyDescent="0.25">
      <c r="A2642" s="28">
        <v>22060202</v>
      </c>
    </row>
    <row r="2643" spans="1:1" x14ac:dyDescent="0.25">
      <c r="A2643" s="28">
        <v>22060203</v>
      </c>
    </row>
    <row r="2644" spans="1:1" x14ac:dyDescent="0.25">
      <c r="A2644" s="28">
        <v>220603</v>
      </c>
    </row>
    <row r="2645" spans="1:1" x14ac:dyDescent="0.25">
      <c r="A2645" s="28">
        <v>22060301</v>
      </c>
    </row>
    <row r="2646" spans="1:1" x14ac:dyDescent="0.25">
      <c r="A2646" s="28">
        <v>220604</v>
      </c>
    </row>
    <row r="2647" spans="1:1" x14ac:dyDescent="0.25">
      <c r="A2647" s="28">
        <v>22060401</v>
      </c>
    </row>
    <row r="2648" spans="1:1" x14ac:dyDescent="0.25">
      <c r="A2648" s="28">
        <v>220605</v>
      </c>
    </row>
    <row r="2649" spans="1:1" x14ac:dyDescent="0.25">
      <c r="A2649" s="28">
        <v>22060501</v>
      </c>
    </row>
    <row r="2650" spans="1:1" x14ac:dyDescent="0.25">
      <c r="A2650" s="28">
        <v>2207</v>
      </c>
    </row>
    <row r="2651" spans="1:1" x14ac:dyDescent="0.25">
      <c r="A2651" s="28">
        <v>22070401</v>
      </c>
    </row>
    <row r="2652" spans="1:1" x14ac:dyDescent="0.25">
      <c r="A2652" s="28">
        <v>22070402</v>
      </c>
    </row>
    <row r="2653" spans="1:1" x14ac:dyDescent="0.25">
      <c r="A2653" s="28">
        <v>22070403</v>
      </c>
    </row>
    <row r="2654" spans="1:1" x14ac:dyDescent="0.25">
      <c r="A2654" s="28">
        <v>2208</v>
      </c>
    </row>
    <row r="2655" spans="1:1" x14ac:dyDescent="0.25">
      <c r="A2655" s="28">
        <v>220801</v>
      </c>
    </row>
    <row r="2656" spans="1:1" x14ac:dyDescent="0.25">
      <c r="A2656" s="28">
        <v>23</v>
      </c>
    </row>
    <row r="2657" spans="1:1" x14ac:dyDescent="0.25">
      <c r="A2657" s="28">
        <v>2301</v>
      </c>
    </row>
    <row r="2658" spans="1:1" x14ac:dyDescent="0.25">
      <c r="A2658" s="28">
        <v>230101</v>
      </c>
    </row>
    <row r="2659" spans="1:1" x14ac:dyDescent="0.25">
      <c r="A2659" s="28">
        <v>23010101</v>
      </c>
    </row>
    <row r="2660" spans="1:1" x14ac:dyDescent="0.25">
      <c r="A2660" s="28">
        <v>23010102</v>
      </c>
    </row>
    <row r="2661" spans="1:1" x14ac:dyDescent="0.25">
      <c r="A2661" s="28">
        <v>23010103</v>
      </c>
    </row>
    <row r="2662" spans="1:1" x14ac:dyDescent="0.25">
      <c r="A2662" s="28">
        <v>23010104</v>
      </c>
    </row>
    <row r="2663" spans="1:1" x14ac:dyDescent="0.25">
      <c r="A2663" s="28">
        <v>23010105</v>
      </c>
    </row>
    <row r="2664" spans="1:1" x14ac:dyDescent="0.25">
      <c r="A2664" s="28">
        <v>23010106</v>
      </c>
    </row>
    <row r="2665" spans="1:1" x14ac:dyDescent="0.25">
      <c r="A2665" s="28">
        <v>23010107</v>
      </c>
    </row>
    <row r="2666" spans="1:1" x14ac:dyDescent="0.25">
      <c r="A2666" s="28">
        <v>23010108</v>
      </c>
    </row>
    <row r="2667" spans="1:1" x14ac:dyDescent="0.25">
      <c r="A2667" s="28">
        <v>23010109</v>
      </c>
    </row>
    <row r="2668" spans="1:1" x14ac:dyDescent="0.25">
      <c r="A2668" s="28">
        <v>23010110</v>
      </c>
    </row>
    <row r="2669" spans="1:1" x14ac:dyDescent="0.25">
      <c r="A2669" s="28">
        <v>23010111</v>
      </c>
    </row>
    <row r="2670" spans="1:1" x14ac:dyDescent="0.25">
      <c r="A2670" s="28">
        <v>23010112</v>
      </c>
    </row>
    <row r="2671" spans="1:1" x14ac:dyDescent="0.25">
      <c r="A2671" s="28">
        <v>23010113</v>
      </c>
    </row>
    <row r="2672" spans="1:1" x14ac:dyDescent="0.25">
      <c r="A2672" s="28">
        <v>23010114</v>
      </c>
    </row>
    <row r="2673" spans="1:1" x14ac:dyDescent="0.25">
      <c r="A2673" s="28">
        <v>23010115</v>
      </c>
    </row>
    <row r="2674" spans="1:1" x14ac:dyDescent="0.25">
      <c r="A2674" s="28">
        <v>23010116</v>
      </c>
    </row>
    <row r="2675" spans="1:1" x14ac:dyDescent="0.25">
      <c r="A2675" s="28">
        <v>23010117</v>
      </c>
    </row>
    <row r="2676" spans="1:1" x14ac:dyDescent="0.25">
      <c r="A2676" s="28">
        <v>23010118</v>
      </c>
    </row>
    <row r="2677" spans="1:1" x14ac:dyDescent="0.25">
      <c r="A2677" s="28">
        <v>23010119</v>
      </c>
    </row>
    <row r="2678" spans="1:1" x14ac:dyDescent="0.25">
      <c r="A2678" s="28">
        <v>23010120</v>
      </c>
    </row>
    <row r="2679" spans="1:1" x14ac:dyDescent="0.25">
      <c r="A2679" s="28">
        <v>23010121</v>
      </c>
    </row>
    <row r="2680" spans="1:1" x14ac:dyDescent="0.25">
      <c r="A2680" s="28">
        <v>23010122</v>
      </c>
    </row>
    <row r="2681" spans="1:1" x14ac:dyDescent="0.25">
      <c r="A2681" s="28">
        <v>23010123</v>
      </c>
    </row>
    <row r="2682" spans="1:1" x14ac:dyDescent="0.25">
      <c r="A2682" s="28">
        <v>23010124</v>
      </c>
    </row>
    <row r="2683" spans="1:1" x14ac:dyDescent="0.25">
      <c r="A2683" s="28">
        <v>23010125</v>
      </c>
    </row>
    <row r="2684" spans="1:1" x14ac:dyDescent="0.25">
      <c r="A2684" s="28">
        <v>23010126</v>
      </c>
    </row>
    <row r="2685" spans="1:1" x14ac:dyDescent="0.25">
      <c r="A2685" s="28">
        <v>23010127</v>
      </c>
    </row>
    <row r="2686" spans="1:1" x14ac:dyDescent="0.25">
      <c r="A2686" s="28">
        <v>23010128</v>
      </c>
    </row>
    <row r="2687" spans="1:1" x14ac:dyDescent="0.25">
      <c r="A2687" s="28">
        <v>23010129</v>
      </c>
    </row>
    <row r="2688" spans="1:1" x14ac:dyDescent="0.25">
      <c r="A2688" s="28">
        <v>23010130</v>
      </c>
    </row>
    <row r="2689" spans="1:1" x14ac:dyDescent="0.25">
      <c r="A2689" s="28">
        <v>23010131</v>
      </c>
    </row>
    <row r="2690" spans="1:1" x14ac:dyDescent="0.25">
      <c r="A2690" s="28">
        <v>23010132</v>
      </c>
    </row>
    <row r="2691" spans="1:1" x14ac:dyDescent="0.25">
      <c r="A2691" s="28">
        <v>23010133</v>
      </c>
    </row>
    <row r="2692" spans="1:1" x14ac:dyDescent="0.25">
      <c r="A2692" s="28">
        <v>23010134</v>
      </c>
    </row>
    <row r="2693" spans="1:1" x14ac:dyDescent="0.25">
      <c r="A2693" s="28">
        <v>23010137</v>
      </c>
    </row>
    <row r="2694" spans="1:1" x14ac:dyDescent="0.25">
      <c r="A2694" s="28">
        <v>23010138</v>
      </c>
    </row>
    <row r="2695" spans="1:1" x14ac:dyDescent="0.25">
      <c r="A2695" s="28">
        <v>23010139</v>
      </c>
    </row>
    <row r="2696" spans="1:1" x14ac:dyDescent="0.25">
      <c r="A2696" s="28">
        <v>2302</v>
      </c>
    </row>
    <row r="2697" spans="1:1" x14ac:dyDescent="0.25">
      <c r="A2697" s="28">
        <v>230201</v>
      </c>
    </row>
    <row r="2698" spans="1:1" x14ac:dyDescent="0.25">
      <c r="A2698" s="28">
        <v>23020101</v>
      </c>
    </row>
    <row r="2699" spans="1:1" x14ac:dyDescent="0.25">
      <c r="A2699" s="28">
        <v>23020102</v>
      </c>
    </row>
    <row r="2700" spans="1:1" x14ac:dyDescent="0.25">
      <c r="A2700" s="28">
        <v>23020103</v>
      </c>
    </row>
    <row r="2701" spans="1:1" x14ac:dyDescent="0.25">
      <c r="A2701" s="28">
        <v>23020104</v>
      </c>
    </row>
    <row r="2702" spans="1:1" x14ac:dyDescent="0.25">
      <c r="A2702" s="28">
        <v>23020105</v>
      </c>
    </row>
    <row r="2703" spans="1:1" x14ac:dyDescent="0.25">
      <c r="A2703" s="28">
        <v>23020106</v>
      </c>
    </row>
    <row r="2704" spans="1:1" x14ac:dyDescent="0.25">
      <c r="A2704" s="28">
        <v>23020107</v>
      </c>
    </row>
    <row r="2705" spans="1:1" x14ac:dyDescent="0.25">
      <c r="A2705" s="28">
        <v>23020108</v>
      </c>
    </row>
    <row r="2706" spans="1:1" x14ac:dyDescent="0.25">
      <c r="A2706" s="28">
        <v>23020109</v>
      </c>
    </row>
    <row r="2707" spans="1:1" x14ac:dyDescent="0.25">
      <c r="A2707" s="28">
        <v>23020110</v>
      </c>
    </row>
    <row r="2708" spans="1:1" x14ac:dyDescent="0.25">
      <c r="A2708" s="28">
        <v>23020111</v>
      </c>
    </row>
    <row r="2709" spans="1:1" x14ac:dyDescent="0.25">
      <c r="A2709" s="28">
        <v>23020112</v>
      </c>
    </row>
    <row r="2710" spans="1:1" x14ac:dyDescent="0.25">
      <c r="A2710" s="28">
        <v>23020113</v>
      </c>
    </row>
    <row r="2711" spans="1:1" x14ac:dyDescent="0.25">
      <c r="A2711" s="28">
        <v>23020114</v>
      </c>
    </row>
    <row r="2712" spans="1:1" x14ac:dyDescent="0.25">
      <c r="A2712" s="28">
        <v>23020115</v>
      </c>
    </row>
    <row r="2713" spans="1:1" x14ac:dyDescent="0.25">
      <c r="A2713" s="28">
        <v>23020116</v>
      </c>
    </row>
    <row r="2714" spans="1:1" x14ac:dyDescent="0.25">
      <c r="A2714" s="28">
        <v>23020117</v>
      </c>
    </row>
    <row r="2715" spans="1:1" x14ac:dyDescent="0.25">
      <c r="A2715" s="28">
        <v>23020118</v>
      </c>
    </row>
    <row r="2716" spans="1:1" x14ac:dyDescent="0.25">
      <c r="A2716" s="28">
        <v>23020119</v>
      </c>
    </row>
    <row r="2717" spans="1:1" x14ac:dyDescent="0.25">
      <c r="A2717" s="28">
        <v>23020120</v>
      </c>
    </row>
    <row r="2718" spans="1:1" x14ac:dyDescent="0.25">
      <c r="A2718" s="28">
        <v>23020121</v>
      </c>
    </row>
    <row r="2719" spans="1:1" x14ac:dyDescent="0.25">
      <c r="A2719" s="28">
        <v>23020122</v>
      </c>
    </row>
    <row r="2720" spans="1:1" x14ac:dyDescent="0.25">
      <c r="A2720" s="28">
        <v>23020123</v>
      </c>
    </row>
    <row r="2721" spans="1:1" x14ac:dyDescent="0.25">
      <c r="A2721" s="28">
        <v>23020124</v>
      </c>
    </row>
    <row r="2722" spans="1:1" x14ac:dyDescent="0.25">
      <c r="A2722" s="28">
        <v>23020125</v>
      </c>
    </row>
    <row r="2723" spans="1:1" x14ac:dyDescent="0.25">
      <c r="A2723" s="28">
        <v>23020126</v>
      </c>
    </row>
    <row r="2724" spans="1:1" x14ac:dyDescent="0.25">
      <c r="A2724" s="28">
        <v>23020127</v>
      </c>
    </row>
    <row r="2725" spans="1:1" x14ac:dyDescent="0.25">
      <c r="A2725" s="28">
        <v>23020128</v>
      </c>
    </row>
    <row r="2726" spans="1:1" x14ac:dyDescent="0.25">
      <c r="A2726" s="28">
        <v>23020129</v>
      </c>
    </row>
    <row r="2727" spans="1:1" x14ac:dyDescent="0.25">
      <c r="A2727" s="28">
        <v>2303</v>
      </c>
    </row>
    <row r="2728" spans="1:1" x14ac:dyDescent="0.25">
      <c r="A2728" s="28">
        <v>230301</v>
      </c>
    </row>
    <row r="2729" spans="1:1" x14ac:dyDescent="0.25">
      <c r="A2729" s="28">
        <v>23030101</v>
      </c>
    </row>
    <row r="2730" spans="1:1" x14ac:dyDescent="0.25">
      <c r="A2730" s="28">
        <v>23030102</v>
      </c>
    </row>
    <row r="2731" spans="1:1" x14ac:dyDescent="0.25">
      <c r="A2731" s="28">
        <v>23030103</v>
      </c>
    </row>
    <row r="2732" spans="1:1" x14ac:dyDescent="0.25">
      <c r="A2732" s="28">
        <v>23030104</v>
      </c>
    </row>
    <row r="2733" spans="1:1" x14ac:dyDescent="0.25">
      <c r="A2733" s="28">
        <v>23030105</v>
      </c>
    </row>
    <row r="2734" spans="1:1" x14ac:dyDescent="0.25">
      <c r="A2734" s="28">
        <v>23030106</v>
      </c>
    </row>
    <row r="2735" spans="1:1" x14ac:dyDescent="0.25">
      <c r="A2735" s="28">
        <v>23030109</v>
      </c>
    </row>
    <row r="2736" spans="1:1" x14ac:dyDescent="0.25">
      <c r="A2736" s="28">
        <v>23030110</v>
      </c>
    </row>
    <row r="2737" spans="1:1" x14ac:dyDescent="0.25">
      <c r="A2737" s="28">
        <v>23030111</v>
      </c>
    </row>
    <row r="2738" spans="1:1" x14ac:dyDescent="0.25">
      <c r="A2738" s="28">
        <v>23030112</v>
      </c>
    </row>
    <row r="2739" spans="1:1" x14ac:dyDescent="0.25">
      <c r="A2739" s="28">
        <v>23030113</v>
      </c>
    </row>
    <row r="2740" spans="1:1" x14ac:dyDescent="0.25">
      <c r="A2740" s="28">
        <v>23030114</v>
      </c>
    </row>
    <row r="2741" spans="1:1" x14ac:dyDescent="0.25">
      <c r="A2741" s="28">
        <v>23030115</v>
      </c>
    </row>
    <row r="2742" spans="1:1" x14ac:dyDescent="0.25">
      <c r="A2742" s="28">
        <v>23030116</v>
      </c>
    </row>
    <row r="2743" spans="1:1" x14ac:dyDescent="0.25">
      <c r="A2743" s="28">
        <v>23030117</v>
      </c>
    </row>
    <row r="2744" spans="1:1" x14ac:dyDescent="0.25">
      <c r="A2744" s="28">
        <v>23030118</v>
      </c>
    </row>
    <row r="2745" spans="1:1" x14ac:dyDescent="0.25">
      <c r="A2745" s="28">
        <v>23030119</v>
      </c>
    </row>
    <row r="2746" spans="1:1" x14ac:dyDescent="0.25">
      <c r="A2746" s="28">
        <v>23030120</v>
      </c>
    </row>
    <row r="2747" spans="1:1" x14ac:dyDescent="0.25">
      <c r="A2747" s="28">
        <v>23030121</v>
      </c>
    </row>
    <row r="2748" spans="1:1" x14ac:dyDescent="0.25">
      <c r="A2748" s="28">
        <v>23030122</v>
      </c>
    </row>
    <row r="2749" spans="1:1" x14ac:dyDescent="0.25">
      <c r="A2749" s="28">
        <v>23030123</v>
      </c>
    </row>
    <row r="2750" spans="1:1" x14ac:dyDescent="0.25">
      <c r="A2750" s="28">
        <v>23030124</v>
      </c>
    </row>
    <row r="2751" spans="1:1" x14ac:dyDescent="0.25">
      <c r="A2751" s="28">
        <v>23030125</v>
      </c>
    </row>
    <row r="2752" spans="1:1" x14ac:dyDescent="0.25">
      <c r="A2752" s="28">
        <v>23030126</v>
      </c>
    </row>
    <row r="2753" spans="1:1" x14ac:dyDescent="0.25">
      <c r="A2753" s="28">
        <v>23030127</v>
      </c>
    </row>
    <row r="2754" spans="1:1" x14ac:dyDescent="0.25">
      <c r="A2754" s="28">
        <v>2304</v>
      </c>
    </row>
    <row r="2755" spans="1:1" x14ac:dyDescent="0.25">
      <c r="A2755" s="28">
        <v>230401</v>
      </c>
    </row>
    <row r="2756" spans="1:1" x14ac:dyDescent="0.25">
      <c r="A2756" s="28">
        <v>23040101</v>
      </c>
    </row>
    <row r="2757" spans="1:1" x14ac:dyDescent="0.25">
      <c r="A2757" s="28">
        <v>23040102</v>
      </c>
    </row>
    <row r="2758" spans="1:1" x14ac:dyDescent="0.25">
      <c r="A2758" s="28">
        <v>23040103</v>
      </c>
    </row>
    <row r="2759" spans="1:1" x14ac:dyDescent="0.25">
      <c r="A2759" s="28">
        <v>23040104</v>
      </c>
    </row>
    <row r="2760" spans="1:1" x14ac:dyDescent="0.25">
      <c r="A2760" s="28">
        <v>23040105</v>
      </c>
    </row>
    <row r="2761" spans="1:1" x14ac:dyDescent="0.25">
      <c r="A2761" s="28">
        <v>2305</v>
      </c>
    </row>
    <row r="2762" spans="1:1" x14ac:dyDescent="0.25">
      <c r="A2762" s="28">
        <v>230501</v>
      </c>
    </row>
    <row r="2763" spans="1:1" x14ac:dyDescent="0.25">
      <c r="A2763" s="28">
        <v>23050101</v>
      </c>
    </row>
    <row r="2764" spans="1:1" x14ac:dyDescent="0.25">
      <c r="A2764" s="28">
        <v>23050102</v>
      </c>
    </row>
    <row r="2765" spans="1:1" x14ac:dyDescent="0.25">
      <c r="A2765" s="28">
        <v>23050103</v>
      </c>
    </row>
    <row r="2766" spans="1:1" x14ac:dyDescent="0.25">
      <c r="A2766" s="28">
        <v>23050104</v>
      </c>
    </row>
    <row r="2767" spans="1:1" x14ac:dyDescent="0.25">
      <c r="A2767" s="28">
        <v>23050107</v>
      </c>
    </row>
    <row r="2768" spans="1:1" x14ac:dyDescent="0.25">
      <c r="A2768" s="28">
        <v>2306</v>
      </c>
    </row>
    <row r="2769" spans="1:1" x14ac:dyDescent="0.25">
      <c r="A2769" s="28">
        <v>230601</v>
      </c>
    </row>
    <row r="2770" spans="1:1" x14ac:dyDescent="0.25">
      <c r="A2770" s="28">
        <v>23060101</v>
      </c>
    </row>
    <row r="2771" spans="1:1" x14ac:dyDescent="0.25">
      <c r="A2771" s="28">
        <v>23060102</v>
      </c>
    </row>
    <row r="2772" spans="1:1" x14ac:dyDescent="0.25">
      <c r="A2772" s="28">
        <v>23060103</v>
      </c>
    </row>
    <row r="2773" spans="1:1" x14ac:dyDescent="0.25">
      <c r="A2773" s="28">
        <v>23060104</v>
      </c>
    </row>
    <row r="2774" spans="1:1" x14ac:dyDescent="0.25">
      <c r="A2774" s="28">
        <v>23060105</v>
      </c>
    </row>
    <row r="2775" spans="1:1" x14ac:dyDescent="0.25">
      <c r="A2775" s="28">
        <v>24</v>
      </c>
    </row>
    <row r="2776" spans="1:1" x14ac:dyDescent="0.25">
      <c r="A2776" s="28">
        <v>2401</v>
      </c>
    </row>
    <row r="2777" spans="1:1" x14ac:dyDescent="0.25">
      <c r="A2777" s="28">
        <v>240101</v>
      </c>
    </row>
    <row r="2778" spans="1:1" x14ac:dyDescent="0.25">
      <c r="A2778" s="28">
        <v>24010101</v>
      </c>
    </row>
    <row r="2779" spans="1:1" x14ac:dyDescent="0.25">
      <c r="A2779" s="28">
        <v>24010102</v>
      </c>
    </row>
    <row r="2780" spans="1:1" x14ac:dyDescent="0.25">
      <c r="A2780" s="28">
        <v>24010103</v>
      </c>
    </row>
    <row r="2781" spans="1:1" x14ac:dyDescent="0.25">
      <c r="A2781" s="28">
        <v>24010104</v>
      </c>
    </row>
    <row r="2782" spans="1:1" x14ac:dyDescent="0.25">
      <c r="A2782" s="28">
        <v>240102</v>
      </c>
    </row>
    <row r="2783" spans="1:1" x14ac:dyDescent="0.25">
      <c r="A2783" s="28">
        <v>24010201</v>
      </c>
    </row>
    <row r="2784" spans="1:1" x14ac:dyDescent="0.25">
      <c r="A2784" s="28">
        <v>24010202</v>
      </c>
    </row>
    <row r="2785" spans="1:1" x14ac:dyDescent="0.25">
      <c r="A2785" s="28">
        <v>24010203</v>
      </c>
    </row>
    <row r="2786" spans="1:1" x14ac:dyDescent="0.25">
      <c r="A2786" s="28">
        <v>24010204</v>
      </c>
    </row>
    <row r="2787" spans="1:1" x14ac:dyDescent="0.25">
      <c r="A2787" s="28">
        <v>24010205</v>
      </c>
    </row>
    <row r="2788" spans="1:1" x14ac:dyDescent="0.25">
      <c r="A2788" s="28">
        <v>24010206</v>
      </c>
    </row>
    <row r="2789" spans="1:1" x14ac:dyDescent="0.25">
      <c r="A2789" s="28">
        <v>24010207</v>
      </c>
    </row>
    <row r="2790" spans="1:1" x14ac:dyDescent="0.25">
      <c r="A2790" s="28">
        <v>24010208</v>
      </c>
    </row>
    <row r="2791" spans="1:1" x14ac:dyDescent="0.25">
      <c r="A2791" s="28">
        <v>24010209</v>
      </c>
    </row>
    <row r="2792" spans="1:1" x14ac:dyDescent="0.25">
      <c r="A2792" s="28">
        <v>24010210</v>
      </c>
    </row>
    <row r="2793" spans="1:1" x14ac:dyDescent="0.25">
      <c r="A2793" s="28">
        <v>24010211</v>
      </c>
    </row>
    <row r="2794" spans="1:1" x14ac:dyDescent="0.25">
      <c r="A2794" s="28">
        <v>240103</v>
      </c>
    </row>
    <row r="2795" spans="1:1" x14ac:dyDescent="0.25">
      <c r="A2795" s="28">
        <v>24010301</v>
      </c>
    </row>
    <row r="2796" spans="1:1" x14ac:dyDescent="0.25">
      <c r="A2796" s="28">
        <v>24010302</v>
      </c>
    </row>
    <row r="2797" spans="1:1" x14ac:dyDescent="0.25">
      <c r="A2797" s="28">
        <v>24010303</v>
      </c>
    </row>
    <row r="2798" spans="1:1" x14ac:dyDescent="0.25">
      <c r="A2798" s="28">
        <v>24010304</v>
      </c>
    </row>
    <row r="2799" spans="1:1" x14ac:dyDescent="0.25">
      <c r="A2799" s="28">
        <v>24010305</v>
      </c>
    </row>
    <row r="2800" spans="1:1" x14ac:dyDescent="0.25">
      <c r="A2800" s="28">
        <v>240104</v>
      </c>
    </row>
    <row r="2801" spans="1:1" x14ac:dyDescent="0.25">
      <c r="A2801" s="28">
        <v>24010401</v>
      </c>
    </row>
    <row r="2802" spans="1:1" x14ac:dyDescent="0.25">
      <c r="A2802" s="28">
        <v>24010402</v>
      </c>
    </row>
    <row r="2803" spans="1:1" x14ac:dyDescent="0.25">
      <c r="A2803" s="28">
        <v>24010403</v>
      </c>
    </row>
    <row r="2804" spans="1:1" x14ac:dyDescent="0.25">
      <c r="A2804" s="28">
        <v>24010404</v>
      </c>
    </row>
    <row r="2805" spans="1:1" x14ac:dyDescent="0.25">
      <c r="A2805" s="28">
        <v>24010405</v>
      </c>
    </row>
    <row r="2806" spans="1:1" x14ac:dyDescent="0.25">
      <c r="A2806" s="28">
        <v>24010406</v>
      </c>
    </row>
    <row r="2807" spans="1:1" x14ac:dyDescent="0.25">
      <c r="A2807" s="28">
        <v>24010407</v>
      </c>
    </row>
    <row r="2808" spans="1:1" x14ac:dyDescent="0.25">
      <c r="A2808" s="28">
        <v>24010408</v>
      </c>
    </row>
    <row r="2809" spans="1:1" x14ac:dyDescent="0.25">
      <c r="A2809" s="28">
        <v>240105</v>
      </c>
    </row>
    <row r="2810" spans="1:1" x14ac:dyDescent="0.25">
      <c r="A2810" s="28">
        <v>24010501</v>
      </c>
    </row>
    <row r="2811" spans="1:1" x14ac:dyDescent="0.25">
      <c r="A2811" s="28">
        <v>24010502</v>
      </c>
    </row>
    <row r="2812" spans="1:1" x14ac:dyDescent="0.25">
      <c r="A2812" s="28">
        <v>24010503</v>
      </c>
    </row>
    <row r="2813" spans="1:1" x14ac:dyDescent="0.25">
      <c r="A2813" s="28">
        <v>24010504</v>
      </c>
    </row>
    <row r="2814" spans="1:1" x14ac:dyDescent="0.25">
      <c r="A2814" s="28">
        <v>24010505</v>
      </c>
    </row>
    <row r="2815" spans="1:1" x14ac:dyDescent="0.25">
      <c r="A2815" s="28">
        <v>24010506</v>
      </c>
    </row>
    <row r="2816" spans="1:1" x14ac:dyDescent="0.25">
      <c r="A2816" s="28">
        <v>24010507</v>
      </c>
    </row>
    <row r="2817" spans="1:1" x14ac:dyDescent="0.25">
      <c r="A2817" s="28">
        <v>24010508</v>
      </c>
    </row>
    <row r="2818" spans="1:1" x14ac:dyDescent="0.25">
      <c r="A2818" s="28">
        <v>24010509</v>
      </c>
    </row>
    <row r="2819" spans="1:1" x14ac:dyDescent="0.25">
      <c r="A2819" s="28">
        <v>24010510</v>
      </c>
    </row>
    <row r="2820" spans="1:1" x14ac:dyDescent="0.25">
      <c r="A2820" s="28">
        <v>24010511</v>
      </c>
    </row>
    <row r="2821" spans="1:1" x14ac:dyDescent="0.25">
      <c r="A2821" s="28">
        <v>24010512</v>
      </c>
    </row>
    <row r="2822" spans="1:1" x14ac:dyDescent="0.25">
      <c r="A2822" s="28">
        <v>240106</v>
      </c>
    </row>
    <row r="2823" spans="1:1" x14ac:dyDescent="0.25">
      <c r="A2823" s="28">
        <v>24010601</v>
      </c>
    </row>
    <row r="2824" spans="1:1" x14ac:dyDescent="0.25">
      <c r="A2824" s="28">
        <v>24010602</v>
      </c>
    </row>
    <row r="2825" spans="1:1" x14ac:dyDescent="0.25">
      <c r="A2825" s="28">
        <v>24010603</v>
      </c>
    </row>
    <row r="2826" spans="1:1" x14ac:dyDescent="0.25">
      <c r="A2826" s="28">
        <v>24010604</v>
      </c>
    </row>
    <row r="2827" spans="1:1" x14ac:dyDescent="0.25">
      <c r="A2827" s="28">
        <v>24010605</v>
      </c>
    </row>
    <row r="2828" spans="1:1" x14ac:dyDescent="0.25">
      <c r="A2828" s="28">
        <v>24010606</v>
      </c>
    </row>
    <row r="2829" spans="1:1" x14ac:dyDescent="0.25">
      <c r="A2829" s="28">
        <v>2402</v>
      </c>
    </row>
    <row r="2830" spans="1:1" x14ac:dyDescent="0.25">
      <c r="A2830" s="28">
        <v>240101</v>
      </c>
    </row>
    <row r="2831" spans="1:1" x14ac:dyDescent="0.25">
      <c r="A2831" s="28">
        <v>24020101</v>
      </c>
    </row>
    <row r="2832" spans="1:1" x14ac:dyDescent="0.25">
      <c r="A2832" s="28">
        <v>24020102</v>
      </c>
    </row>
    <row r="2833" spans="1:1" x14ac:dyDescent="0.25">
      <c r="A2833" s="28">
        <v>24020103</v>
      </c>
    </row>
    <row r="2834" spans="1:1" x14ac:dyDescent="0.25">
      <c r="A2834" s="28">
        <v>24020104</v>
      </c>
    </row>
    <row r="2835" spans="1:1" x14ac:dyDescent="0.25">
      <c r="A2835" s="28">
        <v>240202</v>
      </c>
    </row>
    <row r="2836" spans="1:1" x14ac:dyDescent="0.25">
      <c r="A2836" s="28">
        <v>24020201</v>
      </c>
    </row>
    <row r="2837" spans="1:1" x14ac:dyDescent="0.25">
      <c r="A2837" s="28">
        <v>24020202</v>
      </c>
    </row>
    <row r="2838" spans="1:1" x14ac:dyDescent="0.25">
      <c r="A2838" s="28">
        <v>24020203</v>
      </c>
    </row>
    <row r="2839" spans="1:1" x14ac:dyDescent="0.25">
      <c r="A2839" s="28">
        <v>24020204</v>
      </c>
    </row>
    <row r="2840" spans="1:1" x14ac:dyDescent="0.25">
      <c r="A2840" s="28">
        <v>24020205</v>
      </c>
    </row>
    <row r="2841" spans="1:1" x14ac:dyDescent="0.25">
      <c r="A2841" s="28">
        <v>24020206</v>
      </c>
    </row>
    <row r="2842" spans="1:1" x14ac:dyDescent="0.25">
      <c r="A2842" s="28">
        <v>24020207</v>
      </c>
    </row>
    <row r="2843" spans="1:1" x14ac:dyDescent="0.25">
      <c r="A2843" s="28">
        <v>24020208</v>
      </c>
    </row>
    <row r="2844" spans="1:1" x14ac:dyDescent="0.25">
      <c r="A2844" s="28">
        <v>24020209</v>
      </c>
    </row>
    <row r="2845" spans="1:1" x14ac:dyDescent="0.25">
      <c r="A2845" s="28">
        <v>24020210</v>
      </c>
    </row>
    <row r="2846" spans="1:1" x14ac:dyDescent="0.25">
      <c r="A2846" s="28">
        <v>24020211</v>
      </c>
    </row>
    <row r="2847" spans="1:1" x14ac:dyDescent="0.25">
      <c r="A2847" s="28">
        <v>240203</v>
      </c>
    </row>
    <row r="2848" spans="1:1" x14ac:dyDescent="0.25">
      <c r="A2848" s="28">
        <v>24020301</v>
      </c>
    </row>
    <row r="2849" spans="1:1" x14ac:dyDescent="0.25">
      <c r="A2849" s="28">
        <v>24020302</v>
      </c>
    </row>
    <row r="2850" spans="1:1" x14ac:dyDescent="0.25">
      <c r="A2850" s="28">
        <v>24020303</v>
      </c>
    </row>
    <row r="2851" spans="1:1" x14ac:dyDescent="0.25">
      <c r="A2851" s="28">
        <v>24020304</v>
      </c>
    </row>
    <row r="2852" spans="1:1" x14ac:dyDescent="0.25">
      <c r="A2852" s="28">
        <v>24020305</v>
      </c>
    </row>
    <row r="2853" spans="1:1" x14ac:dyDescent="0.25">
      <c r="A2853" s="28">
        <v>240204</v>
      </c>
    </row>
    <row r="2854" spans="1:1" x14ac:dyDescent="0.25">
      <c r="A2854" s="28">
        <v>24020401</v>
      </c>
    </row>
    <row r="2855" spans="1:1" x14ac:dyDescent="0.25">
      <c r="A2855" s="28">
        <v>24020402</v>
      </c>
    </row>
    <row r="2856" spans="1:1" x14ac:dyDescent="0.25">
      <c r="A2856" s="28">
        <v>24020403</v>
      </c>
    </row>
    <row r="2857" spans="1:1" x14ac:dyDescent="0.25">
      <c r="A2857" s="28">
        <v>24020404</v>
      </c>
    </row>
    <row r="2858" spans="1:1" x14ac:dyDescent="0.25">
      <c r="A2858" s="28">
        <v>24020405</v>
      </c>
    </row>
    <row r="2859" spans="1:1" x14ac:dyDescent="0.25">
      <c r="A2859" s="28">
        <v>24020406</v>
      </c>
    </row>
    <row r="2860" spans="1:1" x14ac:dyDescent="0.25">
      <c r="A2860" s="28">
        <v>24020407</v>
      </c>
    </row>
    <row r="2861" spans="1:1" x14ac:dyDescent="0.25">
      <c r="A2861" s="28">
        <v>24020408</v>
      </c>
    </row>
    <row r="2862" spans="1:1" x14ac:dyDescent="0.25">
      <c r="A2862" s="28">
        <v>240205</v>
      </c>
    </row>
    <row r="2863" spans="1:1" x14ac:dyDescent="0.25">
      <c r="A2863" s="28">
        <v>24020501</v>
      </c>
    </row>
    <row r="2864" spans="1:1" x14ac:dyDescent="0.25">
      <c r="A2864" s="28">
        <v>24020502</v>
      </c>
    </row>
    <row r="2865" spans="1:1" x14ac:dyDescent="0.25">
      <c r="A2865" s="28">
        <v>24020503</v>
      </c>
    </row>
    <row r="2866" spans="1:1" x14ac:dyDescent="0.25">
      <c r="A2866" s="28">
        <v>24020504</v>
      </c>
    </row>
    <row r="2867" spans="1:1" x14ac:dyDescent="0.25">
      <c r="A2867" s="28">
        <v>24020505</v>
      </c>
    </row>
    <row r="2868" spans="1:1" x14ac:dyDescent="0.25">
      <c r="A2868" s="28">
        <v>24020506</v>
      </c>
    </row>
    <row r="2869" spans="1:1" x14ac:dyDescent="0.25">
      <c r="A2869" s="28">
        <v>24020507</v>
      </c>
    </row>
    <row r="2870" spans="1:1" x14ac:dyDescent="0.25">
      <c r="A2870" s="28">
        <v>24020508</v>
      </c>
    </row>
    <row r="2871" spans="1:1" x14ac:dyDescent="0.25">
      <c r="A2871" s="28">
        <v>24020509</v>
      </c>
    </row>
    <row r="2872" spans="1:1" x14ac:dyDescent="0.25">
      <c r="A2872" s="28">
        <v>24020510</v>
      </c>
    </row>
    <row r="2873" spans="1:1" x14ac:dyDescent="0.25">
      <c r="A2873" s="28">
        <v>24020511</v>
      </c>
    </row>
    <row r="2874" spans="1:1" x14ac:dyDescent="0.25">
      <c r="A2874" s="28">
        <v>24020512</v>
      </c>
    </row>
    <row r="2875" spans="1:1" x14ac:dyDescent="0.25">
      <c r="A2875" s="28">
        <v>240206</v>
      </c>
    </row>
    <row r="2876" spans="1:1" x14ac:dyDescent="0.25">
      <c r="A2876" s="28">
        <v>24020601</v>
      </c>
    </row>
    <row r="2877" spans="1:1" x14ac:dyDescent="0.25">
      <c r="A2877" s="28">
        <v>24020602</v>
      </c>
    </row>
    <row r="2878" spans="1:1" x14ac:dyDescent="0.25">
      <c r="A2878" s="28">
        <v>24020603</v>
      </c>
    </row>
    <row r="2879" spans="1:1" x14ac:dyDescent="0.25">
      <c r="A2879" s="28">
        <v>24020604</v>
      </c>
    </row>
    <row r="2880" spans="1:1" x14ac:dyDescent="0.25">
      <c r="A2880" s="28">
        <v>24020605</v>
      </c>
    </row>
    <row r="2881" spans="1:1" x14ac:dyDescent="0.25">
      <c r="A2881" s="28">
        <v>24020606</v>
      </c>
    </row>
    <row r="2882" spans="1:1" x14ac:dyDescent="0.25">
      <c r="A2882" s="28">
        <v>25</v>
      </c>
    </row>
    <row r="2883" spans="1:1" x14ac:dyDescent="0.25">
      <c r="A2883" s="28">
        <v>2501</v>
      </c>
    </row>
    <row r="2884" spans="1:1" x14ac:dyDescent="0.25">
      <c r="A2884" s="28">
        <v>250101</v>
      </c>
    </row>
    <row r="2885" spans="1:1" x14ac:dyDescent="0.25">
      <c r="A2885" s="28">
        <v>25010101</v>
      </c>
    </row>
    <row r="2886" spans="1:1" x14ac:dyDescent="0.25">
      <c r="A2886" s="28">
        <v>25010102</v>
      </c>
    </row>
    <row r="2887" spans="1:1" x14ac:dyDescent="0.25">
      <c r="A2887" s="28">
        <v>25010103</v>
      </c>
    </row>
    <row r="2888" spans="1:1" x14ac:dyDescent="0.25">
      <c r="A2888" s="28">
        <v>25010104</v>
      </c>
    </row>
    <row r="2889" spans="1:1" x14ac:dyDescent="0.25">
      <c r="A2889" s="28">
        <v>250102</v>
      </c>
    </row>
    <row r="2890" spans="1:1" x14ac:dyDescent="0.25">
      <c r="A2890" s="28">
        <v>25010201</v>
      </c>
    </row>
    <row r="2891" spans="1:1" x14ac:dyDescent="0.25">
      <c r="A2891" s="28">
        <v>25010202</v>
      </c>
    </row>
    <row r="2892" spans="1:1" x14ac:dyDescent="0.25">
      <c r="A2892" s="28">
        <v>25010203</v>
      </c>
    </row>
    <row r="2893" spans="1:1" x14ac:dyDescent="0.25">
      <c r="A2893" s="28">
        <v>25010204</v>
      </c>
    </row>
    <row r="2894" spans="1:1" x14ac:dyDescent="0.25">
      <c r="A2894" s="28">
        <v>25010205</v>
      </c>
    </row>
    <row r="2895" spans="1:1" x14ac:dyDescent="0.25">
      <c r="A2895" s="28">
        <v>25010206</v>
      </c>
    </row>
    <row r="2896" spans="1:1" x14ac:dyDescent="0.25">
      <c r="A2896" s="28">
        <v>25010207</v>
      </c>
    </row>
    <row r="2897" spans="1:1" x14ac:dyDescent="0.25">
      <c r="A2897" s="28">
        <v>25010208</v>
      </c>
    </row>
    <row r="2898" spans="1:1" x14ac:dyDescent="0.25">
      <c r="A2898" s="28">
        <v>25010209</v>
      </c>
    </row>
    <row r="2899" spans="1:1" x14ac:dyDescent="0.25">
      <c r="A2899" s="28">
        <v>25010210</v>
      </c>
    </row>
    <row r="2900" spans="1:1" x14ac:dyDescent="0.25">
      <c r="A2900" s="28">
        <v>25010211</v>
      </c>
    </row>
    <row r="2901" spans="1:1" x14ac:dyDescent="0.25">
      <c r="A2901" s="28">
        <v>250103</v>
      </c>
    </row>
    <row r="2902" spans="1:1" x14ac:dyDescent="0.25">
      <c r="A2902" s="28">
        <v>25010301</v>
      </c>
    </row>
    <row r="2903" spans="1:1" x14ac:dyDescent="0.25">
      <c r="A2903" s="28">
        <v>25010302</v>
      </c>
    </row>
    <row r="2904" spans="1:1" x14ac:dyDescent="0.25">
      <c r="A2904" s="28">
        <v>25010303</v>
      </c>
    </row>
    <row r="2905" spans="1:1" x14ac:dyDescent="0.25">
      <c r="A2905" s="28">
        <v>25010304</v>
      </c>
    </row>
    <row r="2906" spans="1:1" x14ac:dyDescent="0.25">
      <c r="A2906" s="28">
        <v>25010305</v>
      </c>
    </row>
    <row r="2907" spans="1:1" x14ac:dyDescent="0.25">
      <c r="A2907" s="28">
        <v>250104</v>
      </c>
    </row>
    <row r="2908" spans="1:1" x14ac:dyDescent="0.25">
      <c r="A2908" s="28">
        <v>25010401</v>
      </c>
    </row>
    <row r="2909" spans="1:1" x14ac:dyDescent="0.25">
      <c r="A2909" s="28">
        <v>25010402</v>
      </c>
    </row>
    <row r="2910" spans="1:1" x14ac:dyDescent="0.25">
      <c r="A2910" s="28">
        <v>25010403</v>
      </c>
    </row>
    <row r="2911" spans="1:1" x14ac:dyDescent="0.25">
      <c r="A2911" s="28">
        <v>25010404</v>
      </c>
    </row>
    <row r="2912" spans="1:1" x14ac:dyDescent="0.25">
      <c r="A2912" s="28">
        <v>25010405</v>
      </c>
    </row>
    <row r="2913" spans="1:1" x14ac:dyDescent="0.25">
      <c r="A2913" s="28">
        <v>25010406</v>
      </c>
    </row>
    <row r="2914" spans="1:1" x14ac:dyDescent="0.25">
      <c r="A2914" s="28">
        <v>25010407</v>
      </c>
    </row>
    <row r="2915" spans="1:1" x14ac:dyDescent="0.25">
      <c r="A2915" s="28">
        <v>25010408</v>
      </c>
    </row>
    <row r="2916" spans="1:1" x14ac:dyDescent="0.25">
      <c r="A2916" s="28">
        <v>250105</v>
      </c>
    </row>
    <row r="2917" spans="1:1" x14ac:dyDescent="0.25">
      <c r="A2917" s="28">
        <v>25010501</v>
      </c>
    </row>
    <row r="2918" spans="1:1" x14ac:dyDescent="0.25">
      <c r="A2918" s="28">
        <v>25010502</v>
      </c>
    </row>
    <row r="2919" spans="1:1" x14ac:dyDescent="0.25">
      <c r="A2919" s="28">
        <v>25010503</v>
      </c>
    </row>
    <row r="2920" spans="1:1" x14ac:dyDescent="0.25">
      <c r="A2920" s="28">
        <v>25010504</v>
      </c>
    </row>
    <row r="2921" spans="1:1" x14ac:dyDescent="0.25">
      <c r="A2921" s="28">
        <v>25010505</v>
      </c>
    </row>
    <row r="2922" spans="1:1" x14ac:dyDescent="0.25">
      <c r="A2922" s="28">
        <v>25010506</v>
      </c>
    </row>
    <row r="2923" spans="1:1" x14ac:dyDescent="0.25">
      <c r="A2923" s="28">
        <v>25010507</v>
      </c>
    </row>
    <row r="2924" spans="1:1" x14ac:dyDescent="0.25">
      <c r="A2924" s="28">
        <v>25010508</v>
      </c>
    </row>
    <row r="2925" spans="1:1" x14ac:dyDescent="0.25">
      <c r="A2925" s="28">
        <v>25010509</v>
      </c>
    </row>
    <row r="2926" spans="1:1" x14ac:dyDescent="0.25">
      <c r="A2926" s="28">
        <v>25010510</v>
      </c>
    </row>
    <row r="2927" spans="1:1" x14ac:dyDescent="0.25">
      <c r="A2927" s="28">
        <v>25010511</v>
      </c>
    </row>
    <row r="2928" spans="1:1" x14ac:dyDescent="0.25">
      <c r="A2928" s="28">
        <v>25010512</v>
      </c>
    </row>
    <row r="2929" spans="1:1" x14ac:dyDescent="0.25">
      <c r="A2929" s="28">
        <v>250106</v>
      </c>
    </row>
    <row r="2930" spans="1:1" x14ac:dyDescent="0.25">
      <c r="A2930" s="28">
        <v>25010601</v>
      </c>
    </row>
    <row r="2931" spans="1:1" x14ac:dyDescent="0.25">
      <c r="A2931" s="28">
        <v>25010602</v>
      </c>
    </row>
    <row r="2932" spans="1:1" x14ac:dyDescent="0.25">
      <c r="A2932" s="28">
        <v>25010603</v>
      </c>
    </row>
    <row r="2933" spans="1:1" x14ac:dyDescent="0.25">
      <c r="A2933" s="28">
        <v>25010604</v>
      </c>
    </row>
    <row r="2934" spans="1:1" x14ac:dyDescent="0.25">
      <c r="A2934" s="28">
        <v>25010605</v>
      </c>
    </row>
    <row r="2935" spans="1:1" x14ac:dyDescent="0.25">
      <c r="A2935" s="28">
        <v>25010606</v>
      </c>
    </row>
    <row r="2936" spans="1:1" x14ac:dyDescent="0.25">
      <c r="A2936" s="28">
        <v>2502</v>
      </c>
    </row>
    <row r="2937" spans="1:1" x14ac:dyDescent="0.25">
      <c r="A2937" s="28">
        <v>250201</v>
      </c>
    </row>
    <row r="2938" spans="1:1" x14ac:dyDescent="0.25">
      <c r="A2938" s="28">
        <v>25020101</v>
      </c>
    </row>
    <row r="2939" spans="1:1" x14ac:dyDescent="0.25">
      <c r="A2939" s="28">
        <v>25020102</v>
      </c>
    </row>
    <row r="2940" spans="1:1" x14ac:dyDescent="0.25">
      <c r="A2940" s="28">
        <v>25020103</v>
      </c>
    </row>
    <row r="2941" spans="1:1" x14ac:dyDescent="0.25">
      <c r="A2941" s="28">
        <v>25020104</v>
      </c>
    </row>
    <row r="2942" spans="1:1" x14ac:dyDescent="0.25">
      <c r="A2942" s="28">
        <v>250202</v>
      </c>
    </row>
    <row r="2943" spans="1:1" x14ac:dyDescent="0.25">
      <c r="A2943" s="28">
        <v>25020201</v>
      </c>
    </row>
    <row r="2944" spans="1:1" x14ac:dyDescent="0.25">
      <c r="A2944" s="28">
        <v>25020202</v>
      </c>
    </row>
    <row r="2945" spans="1:1" x14ac:dyDescent="0.25">
      <c r="A2945" s="28">
        <v>25020203</v>
      </c>
    </row>
    <row r="2946" spans="1:1" x14ac:dyDescent="0.25">
      <c r="A2946" s="28">
        <v>25020204</v>
      </c>
    </row>
    <row r="2947" spans="1:1" x14ac:dyDescent="0.25">
      <c r="A2947" s="28">
        <v>25020205</v>
      </c>
    </row>
    <row r="2948" spans="1:1" x14ac:dyDescent="0.25">
      <c r="A2948" s="28">
        <v>25020206</v>
      </c>
    </row>
    <row r="2949" spans="1:1" x14ac:dyDescent="0.25">
      <c r="A2949" s="28">
        <v>25020207</v>
      </c>
    </row>
    <row r="2950" spans="1:1" x14ac:dyDescent="0.25">
      <c r="A2950" s="28">
        <v>25020208</v>
      </c>
    </row>
    <row r="2951" spans="1:1" x14ac:dyDescent="0.25">
      <c r="A2951" s="28">
        <v>25020209</v>
      </c>
    </row>
    <row r="2952" spans="1:1" x14ac:dyDescent="0.25">
      <c r="A2952" s="28">
        <v>25020210</v>
      </c>
    </row>
    <row r="2953" spans="1:1" x14ac:dyDescent="0.25">
      <c r="A2953" s="28">
        <v>25020211</v>
      </c>
    </row>
    <row r="2954" spans="1:1" x14ac:dyDescent="0.25">
      <c r="A2954" s="28">
        <v>250203</v>
      </c>
    </row>
    <row r="2955" spans="1:1" x14ac:dyDescent="0.25">
      <c r="A2955" s="28">
        <v>25020301</v>
      </c>
    </row>
    <row r="2956" spans="1:1" x14ac:dyDescent="0.25">
      <c r="A2956" s="28">
        <v>25020302</v>
      </c>
    </row>
    <row r="2957" spans="1:1" x14ac:dyDescent="0.25">
      <c r="A2957" s="28">
        <v>25020303</v>
      </c>
    </row>
    <row r="2958" spans="1:1" x14ac:dyDescent="0.25">
      <c r="A2958" s="28">
        <v>25020304</v>
      </c>
    </row>
    <row r="2959" spans="1:1" x14ac:dyDescent="0.25">
      <c r="A2959" s="28">
        <v>25020305</v>
      </c>
    </row>
    <row r="2960" spans="1:1" x14ac:dyDescent="0.25">
      <c r="A2960" s="28">
        <v>250204</v>
      </c>
    </row>
    <row r="2961" spans="1:1" x14ac:dyDescent="0.25">
      <c r="A2961" s="28">
        <v>25020401</v>
      </c>
    </row>
    <row r="2962" spans="1:1" x14ac:dyDescent="0.25">
      <c r="A2962" s="28">
        <v>25020402</v>
      </c>
    </row>
    <row r="2963" spans="1:1" x14ac:dyDescent="0.25">
      <c r="A2963" s="28">
        <v>25020403</v>
      </c>
    </row>
    <row r="2964" spans="1:1" x14ac:dyDescent="0.25">
      <c r="A2964" s="28">
        <v>25020404</v>
      </c>
    </row>
    <row r="2965" spans="1:1" x14ac:dyDescent="0.25">
      <c r="A2965" s="28">
        <v>25020405</v>
      </c>
    </row>
    <row r="2966" spans="1:1" x14ac:dyDescent="0.25">
      <c r="A2966" s="28">
        <v>25020406</v>
      </c>
    </row>
    <row r="2967" spans="1:1" x14ac:dyDescent="0.25">
      <c r="A2967" s="28">
        <v>25020407</v>
      </c>
    </row>
    <row r="2968" spans="1:1" x14ac:dyDescent="0.25">
      <c r="A2968" s="28">
        <v>25020408</v>
      </c>
    </row>
    <row r="2969" spans="1:1" x14ac:dyDescent="0.25">
      <c r="A2969" s="28">
        <v>250205</v>
      </c>
    </row>
    <row r="2970" spans="1:1" x14ac:dyDescent="0.25">
      <c r="A2970" s="28">
        <v>25020501</v>
      </c>
    </row>
    <row r="2971" spans="1:1" x14ac:dyDescent="0.25">
      <c r="A2971" s="28">
        <v>25020502</v>
      </c>
    </row>
    <row r="2972" spans="1:1" x14ac:dyDescent="0.25">
      <c r="A2972" s="28">
        <v>25020503</v>
      </c>
    </row>
    <row r="2973" spans="1:1" x14ac:dyDescent="0.25">
      <c r="A2973" s="28">
        <v>25020504</v>
      </c>
    </row>
    <row r="2974" spans="1:1" x14ac:dyDescent="0.25">
      <c r="A2974" s="28">
        <v>25020505</v>
      </c>
    </row>
    <row r="2975" spans="1:1" x14ac:dyDescent="0.25">
      <c r="A2975" s="28">
        <v>25020506</v>
      </c>
    </row>
    <row r="2976" spans="1:1" x14ac:dyDescent="0.25">
      <c r="A2976" s="28">
        <v>25020507</v>
      </c>
    </row>
    <row r="2977" spans="1:1" x14ac:dyDescent="0.25">
      <c r="A2977" s="28">
        <v>25020508</v>
      </c>
    </row>
    <row r="2978" spans="1:1" x14ac:dyDescent="0.25">
      <c r="A2978" s="28">
        <v>25020509</v>
      </c>
    </row>
    <row r="2979" spans="1:1" x14ac:dyDescent="0.25">
      <c r="A2979" s="28">
        <v>25020510</v>
      </c>
    </row>
    <row r="2980" spans="1:1" x14ac:dyDescent="0.25">
      <c r="A2980" s="28">
        <v>25020511</v>
      </c>
    </row>
    <row r="2981" spans="1:1" x14ac:dyDescent="0.25">
      <c r="A2981" s="28">
        <v>25020512</v>
      </c>
    </row>
    <row r="2982" spans="1:1" x14ac:dyDescent="0.25">
      <c r="A2982" s="28">
        <v>250206</v>
      </c>
    </row>
    <row r="2983" spans="1:1" x14ac:dyDescent="0.25">
      <c r="A2983" s="28">
        <v>25020601</v>
      </c>
    </row>
    <row r="2984" spans="1:1" x14ac:dyDescent="0.25">
      <c r="A2984" s="28">
        <v>25020602</v>
      </c>
    </row>
    <row r="2985" spans="1:1" x14ac:dyDescent="0.25">
      <c r="A2985" s="28">
        <v>25020603</v>
      </c>
    </row>
    <row r="2986" spans="1:1" x14ac:dyDescent="0.25">
      <c r="A2986" s="28">
        <v>25020604</v>
      </c>
    </row>
    <row r="2987" spans="1:1" x14ac:dyDescent="0.25">
      <c r="A2987" s="28">
        <v>25020605</v>
      </c>
    </row>
    <row r="2988" spans="1:1" x14ac:dyDescent="0.25">
      <c r="A2988" s="28">
        <v>25020606</v>
      </c>
    </row>
    <row r="2989" spans="1:1" x14ac:dyDescent="0.25">
      <c r="A2989" s="28">
        <v>2503</v>
      </c>
    </row>
    <row r="2990" spans="1:1" x14ac:dyDescent="0.25">
      <c r="A2990" s="28">
        <v>250301</v>
      </c>
    </row>
    <row r="2991" spans="1:1" x14ac:dyDescent="0.25">
      <c r="A2991" s="28">
        <v>25030101</v>
      </c>
    </row>
    <row r="2992" spans="1:1" x14ac:dyDescent="0.25">
      <c r="A2992" s="28">
        <v>25030102</v>
      </c>
    </row>
    <row r="2993" spans="1:1" x14ac:dyDescent="0.25">
      <c r="A2993" s="28">
        <v>25030103</v>
      </c>
    </row>
    <row r="2994" spans="1:1" x14ac:dyDescent="0.25">
      <c r="A2994" s="28">
        <v>25030104</v>
      </c>
    </row>
    <row r="2995" spans="1:1" x14ac:dyDescent="0.25">
      <c r="A2995" s="28">
        <v>25030105</v>
      </c>
    </row>
    <row r="2996" spans="1:1" x14ac:dyDescent="0.25">
      <c r="A2996" s="28">
        <v>26</v>
      </c>
    </row>
    <row r="2997" spans="1:1" x14ac:dyDescent="0.25">
      <c r="A2997" s="28">
        <v>2601</v>
      </c>
    </row>
    <row r="2998" spans="1:1" x14ac:dyDescent="0.25">
      <c r="A2998" s="28">
        <v>260101</v>
      </c>
    </row>
    <row r="2999" spans="1:1" x14ac:dyDescent="0.25">
      <c r="A2999" s="28">
        <v>26010101</v>
      </c>
    </row>
    <row r="3000" spans="1:1" x14ac:dyDescent="0.25">
      <c r="A3000" s="28">
        <v>26010102</v>
      </c>
    </row>
    <row r="3001" spans="1:1" x14ac:dyDescent="0.25">
      <c r="A3001" s="28">
        <v>26010103</v>
      </c>
    </row>
    <row r="3002" spans="1:1" x14ac:dyDescent="0.25">
      <c r="A3002" s="28">
        <v>26010104</v>
      </c>
    </row>
    <row r="3003" spans="1:1" x14ac:dyDescent="0.25">
      <c r="A3003" s="28">
        <v>26010105</v>
      </c>
    </row>
    <row r="3004" spans="1:1" x14ac:dyDescent="0.25">
      <c r="A3004" s="28">
        <v>27</v>
      </c>
    </row>
    <row r="3005" spans="1:1" x14ac:dyDescent="0.25">
      <c r="A3005" s="28">
        <v>2701</v>
      </c>
    </row>
    <row r="3006" spans="1:1" x14ac:dyDescent="0.25">
      <c r="A3006" s="28">
        <v>270101</v>
      </c>
    </row>
    <row r="3007" spans="1:1" x14ac:dyDescent="0.25">
      <c r="A3007" s="28">
        <v>27010101</v>
      </c>
    </row>
    <row r="3008" spans="1:1" x14ac:dyDescent="0.25">
      <c r="A3008" s="28">
        <v>270102</v>
      </c>
    </row>
    <row r="3009" spans="1:1" x14ac:dyDescent="0.25">
      <c r="A3009" s="28">
        <v>27010101</v>
      </c>
    </row>
    <row r="3010" spans="1:1" x14ac:dyDescent="0.25">
      <c r="A3010" s="28">
        <v>27010102</v>
      </c>
    </row>
    <row r="3011" spans="1:1" x14ac:dyDescent="0.25">
      <c r="A3011" s="28">
        <v>27010103</v>
      </c>
    </row>
    <row r="3012" spans="1:1" x14ac:dyDescent="0.25">
      <c r="A3012" s="28">
        <v>27010104</v>
      </c>
    </row>
    <row r="3013" spans="1:1" x14ac:dyDescent="0.25">
      <c r="A3013" s="28">
        <v>27010105</v>
      </c>
    </row>
    <row r="3014" spans="1:1" x14ac:dyDescent="0.25">
      <c r="A3014" s="28">
        <v>28</v>
      </c>
    </row>
    <row r="3015" spans="1:1" x14ac:dyDescent="0.25">
      <c r="A3015" s="28">
        <v>2801</v>
      </c>
    </row>
    <row r="3016" spans="1:1" x14ac:dyDescent="0.25">
      <c r="A3016" s="28">
        <v>280101</v>
      </c>
    </row>
    <row r="3017" spans="1:1" x14ac:dyDescent="0.25">
      <c r="A3017" s="28">
        <v>28010101</v>
      </c>
    </row>
    <row r="3018" spans="1:1" x14ac:dyDescent="0.25">
      <c r="A3018" s="28">
        <v>280102</v>
      </c>
    </row>
    <row r="3019" spans="1:1" x14ac:dyDescent="0.25">
      <c r="A3019" s="28">
        <v>28010201</v>
      </c>
    </row>
    <row r="3020" spans="1:1" x14ac:dyDescent="0.25">
      <c r="A3020" s="28">
        <v>29010101</v>
      </c>
    </row>
    <row r="3021" spans="1:1" x14ac:dyDescent="0.25">
      <c r="A3021" s="28">
        <v>3</v>
      </c>
    </row>
    <row r="3022" spans="1:1" x14ac:dyDescent="0.25">
      <c r="A3022" s="28">
        <v>31</v>
      </c>
    </row>
    <row r="3023" spans="1:1" x14ac:dyDescent="0.25">
      <c r="A3023" s="28">
        <v>3101</v>
      </c>
    </row>
    <row r="3024" spans="1:1" x14ac:dyDescent="0.25">
      <c r="A3024" s="28">
        <v>310101</v>
      </c>
    </row>
    <row r="3025" spans="1:1" x14ac:dyDescent="0.25">
      <c r="A3025" s="28">
        <v>31010101</v>
      </c>
    </row>
    <row r="3026" spans="1:1" x14ac:dyDescent="0.25">
      <c r="A3026" s="28">
        <v>31010102</v>
      </c>
    </row>
    <row r="3027" spans="1:1" x14ac:dyDescent="0.25">
      <c r="A3027" s="28">
        <v>310102</v>
      </c>
    </row>
    <row r="3028" spans="1:1" x14ac:dyDescent="0.25">
      <c r="A3028" s="28">
        <v>31010201</v>
      </c>
    </row>
    <row r="3029" spans="1:1" x14ac:dyDescent="0.25">
      <c r="A3029" s="28">
        <v>31010202</v>
      </c>
    </row>
    <row r="3030" spans="1:1" x14ac:dyDescent="0.25">
      <c r="A3030" s="28">
        <v>310103</v>
      </c>
    </row>
    <row r="3031" spans="1:1" x14ac:dyDescent="0.25">
      <c r="A3031" s="28">
        <v>31010301</v>
      </c>
    </row>
    <row r="3032" spans="1:1" x14ac:dyDescent="0.25">
      <c r="A3032" s="28">
        <v>3101014</v>
      </c>
    </row>
    <row r="3033" spans="1:1" x14ac:dyDescent="0.25">
      <c r="A3033" s="28">
        <v>31010401</v>
      </c>
    </row>
    <row r="3034" spans="1:1" x14ac:dyDescent="0.25">
      <c r="A3034" s="28">
        <v>3102</v>
      </c>
    </row>
    <row r="3035" spans="1:1" x14ac:dyDescent="0.25">
      <c r="A3035" s="28">
        <v>310201</v>
      </c>
    </row>
    <row r="3036" spans="1:1" x14ac:dyDescent="0.25">
      <c r="A3036" s="28">
        <v>31020101</v>
      </c>
    </row>
    <row r="3037" spans="1:1" x14ac:dyDescent="0.25">
      <c r="A3037" s="28">
        <v>31020102</v>
      </c>
    </row>
    <row r="3038" spans="1:1" x14ac:dyDescent="0.25">
      <c r="A3038" s="28">
        <v>31020103</v>
      </c>
    </row>
    <row r="3039" spans="1:1" x14ac:dyDescent="0.25">
      <c r="A3039" s="28">
        <v>31020104</v>
      </c>
    </row>
    <row r="3040" spans="1:1" x14ac:dyDescent="0.25">
      <c r="A3040" s="28">
        <v>31020105</v>
      </c>
    </row>
    <row r="3041" spans="1:1" x14ac:dyDescent="0.25">
      <c r="A3041" s="28">
        <v>31020106</v>
      </c>
    </row>
    <row r="3042" spans="1:1" x14ac:dyDescent="0.25">
      <c r="A3042" s="28">
        <v>31020107</v>
      </c>
    </row>
    <row r="3043" spans="1:1" x14ac:dyDescent="0.25">
      <c r="A3043" s="28">
        <v>31020108</v>
      </c>
    </row>
    <row r="3044" spans="1:1" x14ac:dyDescent="0.25">
      <c r="A3044" s="28">
        <v>3103</v>
      </c>
    </row>
    <row r="3045" spans="1:1" x14ac:dyDescent="0.25">
      <c r="A3045" s="28">
        <v>310301</v>
      </c>
    </row>
    <row r="3046" spans="1:1" x14ac:dyDescent="0.25">
      <c r="A3046" s="28">
        <v>31030101</v>
      </c>
    </row>
    <row r="3047" spans="1:1" x14ac:dyDescent="0.25">
      <c r="A3047" s="28">
        <v>310302</v>
      </c>
    </row>
    <row r="3048" spans="1:1" x14ac:dyDescent="0.25">
      <c r="A3048" s="28">
        <v>31030201</v>
      </c>
    </row>
    <row r="3049" spans="1:1" x14ac:dyDescent="0.25">
      <c r="A3049" s="28">
        <v>31030202</v>
      </c>
    </row>
    <row r="3050" spans="1:1" x14ac:dyDescent="0.25">
      <c r="A3050" s="28">
        <v>31030203</v>
      </c>
    </row>
    <row r="3051" spans="1:1" x14ac:dyDescent="0.25">
      <c r="A3051" s="28">
        <v>31030204</v>
      </c>
    </row>
    <row r="3052" spans="1:1" x14ac:dyDescent="0.25">
      <c r="A3052" s="28">
        <v>31030205</v>
      </c>
    </row>
    <row r="3053" spans="1:1" x14ac:dyDescent="0.25">
      <c r="A3053" s="28">
        <v>31030206</v>
      </c>
    </row>
    <row r="3054" spans="1:1" x14ac:dyDescent="0.25">
      <c r="A3054" s="28">
        <v>310303</v>
      </c>
    </row>
    <row r="3055" spans="1:1" x14ac:dyDescent="0.25">
      <c r="A3055" s="28">
        <v>31030301</v>
      </c>
    </row>
    <row r="3056" spans="1:1" x14ac:dyDescent="0.25">
      <c r="A3056" s="28">
        <v>3104</v>
      </c>
    </row>
    <row r="3057" spans="1:1" x14ac:dyDescent="0.25">
      <c r="A3057" s="28">
        <v>310401</v>
      </c>
    </row>
    <row r="3058" spans="1:1" x14ac:dyDescent="0.25">
      <c r="A3058" s="28">
        <v>31040101</v>
      </c>
    </row>
    <row r="3059" spans="1:1" x14ac:dyDescent="0.25">
      <c r="A3059" s="28">
        <v>31040102</v>
      </c>
    </row>
    <row r="3060" spans="1:1" x14ac:dyDescent="0.25">
      <c r="A3060" s="28">
        <v>31040103</v>
      </c>
    </row>
    <row r="3061" spans="1:1" x14ac:dyDescent="0.25">
      <c r="A3061" s="28">
        <v>31040104</v>
      </c>
    </row>
    <row r="3062" spans="1:1" x14ac:dyDescent="0.25">
      <c r="A3062" s="28">
        <v>3105</v>
      </c>
    </row>
    <row r="3063" spans="1:1" x14ac:dyDescent="0.25">
      <c r="A3063" s="28">
        <v>310501</v>
      </c>
    </row>
    <row r="3064" spans="1:1" x14ac:dyDescent="0.25">
      <c r="A3064" s="28">
        <v>31050101</v>
      </c>
    </row>
    <row r="3065" spans="1:1" x14ac:dyDescent="0.25">
      <c r="A3065" s="28">
        <v>31050102</v>
      </c>
    </row>
    <row r="3066" spans="1:1" x14ac:dyDescent="0.25">
      <c r="A3066" s="28">
        <v>31050103</v>
      </c>
    </row>
    <row r="3067" spans="1:1" x14ac:dyDescent="0.25">
      <c r="A3067" s="28">
        <v>31050104</v>
      </c>
    </row>
    <row r="3068" spans="1:1" x14ac:dyDescent="0.25">
      <c r="A3068" s="28">
        <v>31050105</v>
      </c>
    </row>
    <row r="3069" spans="1:1" x14ac:dyDescent="0.25">
      <c r="A3069" s="28">
        <v>31050106</v>
      </c>
    </row>
    <row r="3070" spans="1:1" x14ac:dyDescent="0.25">
      <c r="A3070" s="28">
        <v>31050107</v>
      </c>
    </row>
    <row r="3071" spans="1:1" x14ac:dyDescent="0.25">
      <c r="A3071" s="28">
        <v>31050108</v>
      </c>
    </row>
    <row r="3072" spans="1:1" x14ac:dyDescent="0.25">
      <c r="A3072" s="28">
        <v>31050109</v>
      </c>
    </row>
    <row r="3073" spans="1:1" x14ac:dyDescent="0.25">
      <c r="A3073" s="28">
        <v>31050110</v>
      </c>
    </row>
    <row r="3074" spans="1:1" x14ac:dyDescent="0.25">
      <c r="A3074" s="28">
        <v>31050111</v>
      </c>
    </row>
    <row r="3075" spans="1:1" x14ac:dyDescent="0.25">
      <c r="A3075" s="28">
        <v>31050112</v>
      </c>
    </row>
    <row r="3076" spans="1:1" x14ac:dyDescent="0.25">
      <c r="A3076" s="28">
        <v>31050113</v>
      </c>
    </row>
    <row r="3077" spans="1:1" x14ac:dyDescent="0.25">
      <c r="A3077" s="28">
        <v>31050114</v>
      </c>
    </row>
    <row r="3078" spans="1:1" x14ac:dyDescent="0.25">
      <c r="A3078" s="28">
        <v>31050115</v>
      </c>
    </row>
    <row r="3079" spans="1:1" x14ac:dyDescent="0.25">
      <c r="A3079" s="28">
        <v>31050116</v>
      </c>
    </row>
    <row r="3080" spans="1:1" x14ac:dyDescent="0.25">
      <c r="A3080" s="28">
        <v>310502</v>
      </c>
    </row>
    <row r="3081" spans="1:1" x14ac:dyDescent="0.25">
      <c r="A3081" s="28">
        <v>31050201</v>
      </c>
    </row>
    <row r="3082" spans="1:1" x14ac:dyDescent="0.25">
      <c r="A3082" s="28">
        <v>3106</v>
      </c>
    </row>
    <row r="3083" spans="1:1" x14ac:dyDescent="0.25">
      <c r="A3083" s="28">
        <v>310601</v>
      </c>
    </row>
    <row r="3084" spans="1:1" x14ac:dyDescent="0.25">
      <c r="A3084" s="28">
        <v>31060101</v>
      </c>
    </row>
    <row r="3085" spans="1:1" x14ac:dyDescent="0.25">
      <c r="A3085" s="28">
        <v>310602</v>
      </c>
    </row>
    <row r="3086" spans="1:1" x14ac:dyDescent="0.25">
      <c r="A3086" s="28">
        <v>31060201</v>
      </c>
    </row>
    <row r="3087" spans="1:1" x14ac:dyDescent="0.25">
      <c r="A3087" s="28">
        <v>3107</v>
      </c>
    </row>
    <row r="3088" spans="1:1" x14ac:dyDescent="0.25">
      <c r="A3088" s="28">
        <v>310701</v>
      </c>
    </row>
    <row r="3089" spans="1:1" x14ac:dyDescent="0.25">
      <c r="A3089" s="28">
        <v>31070101</v>
      </c>
    </row>
    <row r="3090" spans="1:1" x14ac:dyDescent="0.25">
      <c r="A3090" s="28">
        <v>3108</v>
      </c>
    </row>
    <row r="3091" spans="1:1" x14ac:dyDescent="0.25">
      <c r="A3091" s="28">
        <v>310801</v>
      </c>
    </row>
    <row r="3092" spans="1:1" x14ac:dyDescent="0.25">
      <c r="A3092" s="28">
        <v>31080101</v>
      </c>
    </row>
    <row r="3093" spans="1:1" x14ac:dyDescent="0.25">
      <c r="A3093" s="28">
        <v>310802</v>
      </c>
    </row>
    <row r="3094" spans="1:1" x14ac:dyDescent="0.25">
      <c r="A3094" s="28">
        <v>31080101</v>
      </c>
    </row>
    <row r="3095" spans="1:1" x14ac:dyDescent="0.25">
      <c r="A3095" s="28">
        <v>3109</v>
      </c>
    </row>
    <row r="3096" spans="1:1" x14ac:dyDescent="0.25">
      <c r="A3096" s="28">
        <v>310901</v>
      </c>
    </row>
    <row r="3097" spans="1:1" x14ac:dyDescent="0.25">
      <c r="A3097" s="28">
        <v>31090101</v>
      </c>
    </row>
    <row r="3098" spans="1:1" x14ac:dyDescent="0.25">
      <c r="A3098" s="28">
        <v>31090102</v>
      </c>
    </row>
    <row r="3099" spans="1:1" x14ac:dyDescent="0.25">
      <c r="A3099" s="28">
        <v>31090103</v>
      </c>
    </row>
    <row r="3100" spans="1:1" x14ac:dyDescent="0.25">
      <c r="A3100" s="28">
        <v>31090104</v>
      </c>
    </row>
    <row r="3101" spans="1:1" x14ac:dyDescent="0.25">
      <c r="A3101" s="28">
        <v>31090105</v>
      </c>
    </row>
    <row r="3102" spans="1:1" x14ac:dyDescent="0.25">
      <c r="A3102" s="28">
        <v>31090106</v>
      </c>
    </row>
    <row r="3103" spans="1:1" x14ac:dyDescent="0.25">
      <c r="A3103" s="28">
        <v>310902</v>
      </c>
    </row>
    <row r="3104" spans="1:1" x14ac:dyDescent="0.25">
      <c r="A3104" s="28">
        <v>31090201</v>
      </c>
    </row>
    <row r="3105" spans="1:1" x14ac:dyDescent="0.25">
      <c r="A3105" s="28">
        <v>31090202</v>
      </c>
    </row>
    <row r="3106" spans="1:1" x14ac:dyDescent="0.25">
      <c r="A3106" s="28">
        <v>3110</v>
      </c>
    </row>
    <row r="3107" spans="1:1" x14ac:dyDescent="0.25">
      <c r="A3107" s="28">
        <v>311001</v>
      </c>
    </row>
    <row r="3108" spans="1:1" x14ac:dyDescent="0.25">
      <c r="A3108" s="28">
        <v>31100101</v>
      </c>
    </row>
    <row r="3109" spans="1:1" x14ac:dyDescent="0.25">
      <c r="A3109" s="28">
        <v>31100102</v>
      </c>
    </row>
    <row r="3110" spans="1:1" x14ac:dyDescent="0.25">
      <c r="A3110" s="28">
        <v>31100103</v>
      </c>
    </row>
    <row r="3111" spans="1:1" x14ac:dyDescent="0.25">
      <c r="A3111" s="28">
        <v>31100104</v>
      </c>
    </row>
    <row r="3112" spans="1:1" x14ac:dyDescent="0.25">
      <c r="A3112" s="28">
        <v>311002</v>
      </c>
    </row>
    <row r="3113" spans="1:1" x14ac:dyDescent="0.25">
      <c r="A3113" s="28">
        <v>31100201</v>
      </c>
    </row>
    <row r="3114" spans="1:1" x14ac:dyDescent="0.25">
      <c r="A3114" s="28">
        <v>31100202</v>
      </c>
    </row>
    <row r="3115" spans="1:1" x14ac:dyDescent="0.25">
      <c r="A3115" s="28">
        <v>31100203</v>
      </c>
    </row>
    <row r="3116" spans="1:1" x14ac:dyDescent="0.25">
      <c r="A3116" s="28">
        <v>31110101</v>
      </c>
    </row>
    <row r="3117" spans="1:1" x14ac:dyDescent="0.25">
      <c r="A3117" s="28">
        <v>32</v>
      </c>
    </row>
    <row r="3118" spans="1:1" x14ac:dyDescent="0.25">
      <c r="A3118" s="28">
        <v>3201</v>
      </c>
    </row>
    <row r="3119" spans="1:1" x14ac:dyDescent="0.25">
      <c r="A3119" s="28">
        <v>320101</v>
      </c>
    </row>
    <row r="3120" spans="1:1" x14ac:dyDescent="0.25">
      <c r="A3120" s="28">
        <v>32010101</v>
      </c>
    </row>
    <row r="3121" spans="1:1" x14ac:dyDescent="0.25">
      <c r="A3121" s="28">
        <v>32010102</v>
      </c>
    </row>
    <row r="3122" spans="1:1" x14ac:dyDescent="0.25">
      <c r="A3122" s="28">
        <v>32010103</v>
      </c>
    </row>
    <row r="3123" spans="1:1" x14ac:dyDescent="0.25">
      <c r="A3123" s="28">
        <v>32010104</v>
      </c>
    </row>
    <row r="3124" spans="1:1" x14ac:dyDescent="0.25">
      <c r="A3124" s="28">
        <v>320102</v>
      </c>
    </row>
    <row r="3125" spans="1:1" x14ac:dyDescent="0.25">
      <c r="A3125" s="28">
        <v>32010201</v>
      </c>
    </row>
    <row r="3126" spans="1:1" x14ac:dyDescent="0.25">
      <c r="A3126" s="28">
        <v>32010202</v>
      </c>
    </row>
    <row r="3127" spans="1:1" x14ac:dyDescent="0.25">
      <c r="A3127" s="28">
        <v>32010203</v>
      </c>
    </row>
    <row r="3128" spans="1:1" x14ac:dyDescent="0.25">
      <c r="A3128" s="28">
        <v>32010204</v>
      </c>
    </row>
    <row r="3129" spans="1:1" x14ac:dyDescent="0.25">
      <c r="A3129" s="28">
        <v>32010205</v>
      </c>
    </row>
    <row r="3130" spans="1:1" x14ac:dyDescent="0.25">
      <c r="A3130" s="28">
        <v>32010206</v>
      </c>
    </row>
    <row r="3131" spans="1:1" x14ac:dyDescent="0.25">
      <c r="A3131" s="28">
        <v>32010207</v>
      </c>
    </row>
    <row r="3132" spans="1:1" x14ac:dyDescent="0.25">
      <c r="A3132" s="28">
        <v>32010208</v>
      </c>
    </row>
    <row r="3133" spans="1:1" x14ac:dyDescent="0.25">
      <c r="A3133" s="28">
        <v>32010209</v>
      </c>
    </row>
    <row r="3134" spans="1:1" x14ac:dyDescent="0.25">
      <c r="A3134" s="28">
        <v>32010210</v>
      </c>
    </row>
    <row r="3135" spans="1:1" x14ac:dyDescent="0.25">
      <c r="A3135" s="28">
        <v>32010211</v>
      </c>
    </row>
    <row r="3136" spans="1:1" x14ac:dyDescent="0.25">
      <c r="A3136" s="28">
        <v>320103</v>
      </c>
    </row>
    <row r="3137" spans="1:1" x14ac:dyDescent="0.25">
      <c r="A3137" s="28">
        <v>32010301</v>
      </c>
    </row>
    <row r="3138" spans="1:1" x14ac:dyDescent="0.25">
      <c r="A3138" s="28">
        <v>32010302</v>
      </c>
    </row>
    <row r="3139" spans="1:1" x14ac:dyDescent="0.25">
      <c r="A3139" s="28">
        <v>32010303</v>
      </c>
    </row>
    <row r="3140" spans="1:1" x14ac:dyDescent="0.25">
      <c r="A3140" s="28">
        <v>32010304</v>
      </c>
    </row>
    <row r="3141" spans="1:1" x14ac:dyDescent="0.25">
      <c r="A3141" s="28">
        <v>32010305</v>
      </c>
    </row>
    <row r="3142" spans="1:1" x14ac:dyDescent="0.25">
      <c r="A3142" s="28">
        <v>320104</v>
      </c>
    </row>
    <row r="3143" spans="1:1" x14ac:dyDescent="0.25">
      <c r="A3143" s="28">
        <v>32010401</v>
      </c>
    </row>
    <row r="3144" spans="1:1" x14ac:dyDescent="0.25">
      <c r="A3144" s="28">
        <v>32010402</v>
      </c>
    </row>
    <row r="3145" spans="1:1" x14ac:dyDescent="0.25">
      <c r="A3145" s="28">
        <v>32010403</v>
      </c>
    </row>
    <row r="3146" spans="1:1" x14ac:dyDescent="0.25">
      <c r="A3146" s="28">
        <v>32010404</v>
      </c>
    </row>
    <row r="3147" spans="1:1" x14ac:dyDescent="0.25">
      <c r="A3147" s="28">
        <v>32010405</v>
      </c>
    </row>
    <row r="3148" spans="1:1" x14ac:dyDescent="0.25">
      <c r="A3148" s="28">
        <v>32010406</v>
      </c>
    </row>
    <row r="3149" spans="1:1" x14ac:dyDescent="0.25">
      <c r="A3149" s="28">
        <v>32010407</v>
      </c>
    </row>
    <row r="3150" spans="1:1" x14ac:dyDescent="0.25">
      <c r="A3150" s="28">
        <v>32010408</v>
      </c>
    </row>
    <row r="3151" spans="1:1" x14ac:dyDescent="0.25">
      <c r="A3151" s="28">
        <v>320105</v>
      </c>
    </row>
    <row r="3152" spans="1:1" x14ac:dyDescent="0.25">
      <c r="A3152" s="28">
        <v>32010501</v>
      </c>
    </row>
    <row r="3153" spans="1:1" x14ac:dyDescent="0.25">
      <c r="A3153" s="28">
        <v>32010502</v>
      </c>
    </row>
    <row r="3154" spans="1:1" x14ac:dyDescent="0.25">
      <c r="A3154" s="28">
        <v>32010503</v>
      </c>
    </row>
    <row r="3155" spans="1:1" x14ac:dyDescent="0.25">
      <c r="A3155" s="28">
        <v>32010504</v>
      </c>
    </row>
    <row r="3156" spans="1:1" x14ac:dyDescent="0.25">
      <c r="A3156" s="28">
        <v>32010505</v>
      </c>
    </row>
    <row r="3157" spans="1:1" x14ac:dyDescent="0.25">
      <c r="A3157" s="28">
        <v>32010506</v>
      </c>
    </row>
    <row r="3158" spans="1:1" x14ac:dyDescent="0.25">
      <c r="A3158" s="28">
        <v>32010507</v>
      </c>
    </row>
    <row r="3159" spans="1:1" x14ac:dyDescent="0.25">
      <c r="A3159" s="28">
        <v>32010508</v>
      </c>
    </row>
    <row r="3160" spans="1:1" x14ac:dyDescent="0.25">
      <c r="A3160" s="28">
        <v>32010509</v>
      </c>
    </row>
    <row r="3161" spans="1:1" x14ac:dyDescent="0.25">
      <c r="A3161" s="28">
        <v>320106</v>
      </c>
    </row>
    <row r="3162" spans="1:1" x14ac:dyDescent="0.25">
      <c r="A3162" s="28">
        <v>32010601</v>
      </c>
    </row>
    <row r="3163" spans="1:1" x14ac:dyDescent="0.25">
      <c r="A3163" s="28">
        <v>32010602</v>
      </c>
    </row>
    <row r="3164" spans="1:1" x14ac:dyDescent="0.25">
      <c r="A3164" s="28">
        <v>32010603</v>
      </c>
    </row>
    <row r="3165" spans="1:1" x14ac:dyDescent="0.25">
      <c r="A3165" s="28">
        <v>32010510</v>
      </c>
    </row>
    <row r="3166" spans="1:1" x14ac:dyDescent="0.25">
      <c r="A3166" s="28">
        <v>32010508</v>
      </c>
    </row>
    <row r="3167" spans="1:1" x14ac:dyDescent="0.25">
      <c r="A3167" s="28">
        <v>32010509</v>
      </c>
    </row>
    <row r="3168" spans="1:1" x14ac:dyDescent="0.25">
      <c r="A3168" s="28">
        <v>32010604</v>
      </c>
    </row>
    <row r="3169" spans="1:1" x14ac:dyDescent="0.25">
      <c r="A3169" s="28">
        <v>32010605</v>
      </c>
    </row>
    <row r="3170" spans="1:1" x14ac:dyDescent="0.25">
      <c r="A3170" s="28">
        <v>32010606</v>
      </c>
    </row>
    <row r="3171" spans="1:1" x14ac:dyDescent="0.25">
      <c r="A3171" s="28">
        <v>3202</v>
      </c>
    </row>
    <row r="3172" spans="1:1" x14ac:dyDescent="0.25">
      <c r="A3172" s="28">
        <v>320201</v>
      </c>
    </row>
    <row r="3173" spans="1:1" x14ac:dyDescent="0.25">
      <c r="A3173" s="28">
        <v>32020101</v>
      </c>
    </row>
    <row r="3174" spans="1:1" x14ac:dyDescent="0.25">
      <c r="A3174" s="28">
        <v>32020102</v>
      </c>
    </row>
    <row r="3175" spans="1:1" x14ac:dyDescent="0.25">
      <c r="A3175" s="28">
        <v>32020103</v>
      </c>
    </row>
    <row r="3176" spans="1:1" x14ac:dyDescent="0.25">
      <c r="A3176" s="28">
        <v>32020104</v>
      </c>
    </row>
    <row r="3177" spans="1:1" x14ac:dyDescent="0.25">
      <c r="A3177" s="28">
        <v>320202</v>
      </c>
    </row>
    <row r="3178" spans="1:1" x14ac:dyDescent="0.25">
      <c r="A3178" s="28">
        <v>32020201</v>
      </c>
    </row>
    <row r="3179" spans="1:1" x14ac:dyDescent="0.25">
      <c r="A3179" s="28">
        <v>32020202</v>
      </c>
    </row>
    <row r="3180" spans="1:1" x14ac:dyDescent="0.25">
      <c r="A3180" s="28">
        <v>32020203</v>
      </c>
    </row>
    <row r="3181" spans="1:1" x14ac:dyDescent="0.25">
      <c r="A3181" s="28">
        <v>32020204</v>
      </c>
    </row>
    <row r="3182" spans="1:1" x14ac:dyDescent="0.25">
      <c r="A3182" s="28">
        <v>32020205</v>
      </c>
    </row>
    <row r="3183" spans="1:1" x14ac:dyDescent="0.25">
      <c r="A3183" s="28">
        <v>32020206</v>
      </c>
    </row>
    <row r="3184" spans="1:1" x14ac:dyDescent="0.25">
      <c r="A3184" s="28">
        <v>32020207</v>
      </c>
    </row>
    <row r="3185" spans="1:1" x14ac:dyDescent="0.25">
      <c r="A3185" s="28">
        <v>32020208</v>
      </c>
    </row>
    <row r="3186" spans="1:1" x14ac:dyDescent="0.25">
      <c r="A3186" s="28">
        <v>32020209</v>
      </c>
    </row>
    <row r="3187" spans="1:1" x14ac:dyDescent="0.25">
      <c r="A3187" s="28">
        <v>32020210</v>
      </c>
    </row>
    <row r="3188" spans="1:1" x14ac:dyDescent="0.25">
      <c r="A3188" s="28">
        <v>32020211</v>
      </c>
    </row>
    <row r="3189" spans="1:1" x14ac:dyDescent="0.25">
      <c r="A3189" s="28">
        <v>320203</v>
      </c>
    </row>
    <row r="3190" spans="1:1" x14ac:dyDescent="0.25">
      <c r="A3190" s="28">
        <v>32020301</v>
      </c>
    </row>
    <row r="3191" spans="1:1" x14ac:dyDescent="0.25">
      <c r="A3191" s="28">
        <v>32020302</v>
      </c>
    </row>
    <row r="3192" spans="1:1" x14ac:dyDescent="0.25">
      <c r="A3192" s="28">
        <v>32020303</v>
      </c>
    </row>
    <row r="3193" spans="1:1" x14ac:dyDescent="0.25">
      <c r="A3193" s="28">
        <v>32020304</v>
      </c>
    </row>
    <row r="3194" spans="1:1" x14ac:dyDescent="0.25">
      <c r="A3194" s="28">
        <v>32020305</v>
      </c>
    </row>
    <row r="3195" spans="1:1" x14ac:dyDescent="0.25">
      <c r="A3195" s="28">
        <v>320204</v>
      </c>
    </row>
    <row r="3196" spans="1:1" x14ac:dyDescent="0.25">
      <c r="A3196" s="28">
        <v>32020401</v>
      </c>
    </row>
    <row r="3197" spans="1:1" x14ac:dyDescent="0.25">
      <c r="A3197" s="28">
        <v>32020402</v>
      </c>
    </row>
    <row r="3198" spans="1:1" x14ac:dyDescent="0.25">
      <c r="A3198" s="28">
        <v>32020403</v>
      </c>
    </row>
    <row r="3199" spans="1:1" x14ac:dyDescent="0.25">
      <c r="A3199" s="28">
        <v>32020404</v>
      </c>
    </row>
    <row r="3200" spans="1:1" x14ac:dyDescent="0.25">
      <c r="A3200" s="28">
        <v>32020405</v>
      </c>
    </row>
    <row r="3201" spans="1:1" x14ac:dyDescent="0.25">
      <c r="A3201" s="28">
        <v>32020406</v>
      </c>
    </row>
    <row r="3202" spans="1:1" x14ac:dyDescent="0.25">
      <c r="A3202" s="28">
        <v>32020407</v>
      </c>
    </row>
    <row r="3203" spans="1:1" x14ac:dyDescent="0.25">
      <c r="A3203" s="28">
        <v>32020408</v>
      </c>
    </row>
    <row r="3204" spans="1:1" x14ac:dyDescent="0.25">
      <c r="A3204" s="28">
        <v>320205</v>
      </c>
    </row>
    <row r="3205" spans="1:1" x14ac:dyDescent="0.25">
      <c r="A3205" s="28">
        <v>32020501</v>
      </c>
    </row>
    <row r="3206" spans="1:1" x14ac:dyDescent="0.25">
      <c r="A3206" s="28">
        <v>32020502</v>
      </c>
    </row>
    <row r="3207" spans="1:1" x14ac:dyDescent="0.25">
      <c r="A3207" s="28">
        <v>32020503</v>
      </c>
    </row>
    <row r="3208" spans="1:1" x14ac:dyDescent="0.25">
      <c r="A3208" s="28">
        <v>32020504</v>
      </c>
    </row>
    <row r="3209" spans="1:1" x14ac:dyDescent="0.25">
      <c r="A3209" s="28">
        <v>32020505</v>
      </c>
    </row>
    <row r="3210" spans="1:1" x14ac:dyDescent="0.25">
      <c r="A3210" s="28">
        <v>32020506</v>
      </c>
    </row>
    <row r="3211" spans="1:1" x14ac:dyDescent="0.25">
      <c r="A3211" s="28">
        <v>32020507</v>
      </c>
    </row>
    <row r="3212" spans="1:1" x14ac:dyDescent="0.25">
      <c r="A3212" s="28">
        <v>32020511</v>
      </c>
    </row>
    <row r="3213" spans="1:1" x14ac:dyDescent="0.25">
      <c r="A3213" s="28">
        <v>32020512</v>
      </c>
    </row>
    <row r="3214" spans="1:1" x14ac:dyDescent="0.25">
      <c r="A3214" s="28">
        <v>320206</v>
      </c>
    </row>
    <row r="3215" spans="1:1" x14ac:dyDescent="0.25">
      <c r="A3215" s="28">
        <v>32020601</v>
      </c>
    </row>
    <row r="3216" spans="1:1" x14ac:dyDescent="0.25">
      <c r="A3216" s="28">
        <v>32020602</v>
      </c>
    </row>
    <row r="3217" spans="1:1" x14ac:dyDescent="0.25">
      <c r="A3217" s="28">
        <v>32020603</v>
      </c>
    </row>
    <row r="3218" spans="1:1" x14ac:dyDescent="0.25">
      <c r="A3218" s="28">
        <v>32020508</v>
      </c>
    </row>
    <row r="3219" spans="1:1" x14ac:dyDescent="0.25">
      <c r="A3219" s="28">
        <v>32020509</v>
      </c>
    </row>
    <row r="3220" spans="1:1" x14ac:dyDescent="0.25">
      <c r="A3220" s="28">
        <v>32020510</v>
      </c>
    </row>
    <row r="3221" spans="1:1" x14ac:dyDescent="0.25">
      <c r="A3221" s="28">
        <v>32020604</v>
      </c>
    </row>
    <row r="3222" spans="1:1" x14ac:dyDescent="0.25">
      <c r="A3222" s="28">
        <v>32020605</v>
      </c>
    </row>
    <row r="3223" spans="1:1" x14ac:dyDescent="0.25">
      <c r="A3223" s="28">
        <v>32020606</v>
      </c>
    </row>
    <row r="3224" spans="1:1" x14ac:dyDescent="0.25">
      <c r="A3224" s="28">
        <v>33</v>
      </c>
    </row>
    <row r="3225" spans="1:1" x14ac:dyDescent="0.25">
      <c r="A3225" s="28">
        <v>3301</v>
      </c>
    </row>
    <row r="3226" spans="1:1" x14ac:dyDescent="0.25">
      <c r="A3226" s="28">
        <v>330101</v>
      </c>
    </row>
    <row r="3227" spans="1:1" x14ac:dyDescent="0.25">
      <c r="A3227" s="28">
        <v>33010101</v>
      </c>
    </row>
    <row r="3228" spans="1:1" x14ac:dyDescent="0.25">
      <c r="A3228" s="28">
        <v>33010102</v>
      </c>
    </row>
    <row r="3229" spans="1:1" x14ac:dyDescent="0.25">
      <c r="A3229" s="28">
        <v>33010103</v>
      </c>
    </row>
    <row r="3230" spans="1:1" x14ac:dyDescent="0.25">
      <c r="A3230" s="28">
        <v>33010104</v>
      </c>
    </row>
    <row r="3231" spans="1:1" x14ac:dyDescent="0.25">
      <c r="A3231" s="28">
        <v>33010105</v>
      </c>
    </row>
    <row r="3232" spans="1:1" x14ac:dyDescent="0.25">
      <c r="A3232" s="28">
        <v>33010106</v>
      </c>
    </row>
    <row r="3233" spans="1:1" x14ac:dyDescent="0.25">
      <c r="A3233" s="28">
        <v>33010107</v>
      </c>
    </row>
    <row r="3234" spans="1:1" x14ac:dyDescent="0.25">
      <c r="A3234" s="28">
        <v>33010108</v>
      </c>
    </row>
    <row r="3235" spans="1:1" x14ac:dyDescent="0.25">
      <c r="A3235" s="28">
        <v>4</v>
      </c>
    </row>
    <row r="3236" spans="1:1" x14ac:dyDescent="0.25">
      <c r="A3236" s="28">
        <v>41</v>
      </c>
    </row>
    <row r="3237" spans="1:1" x14ac:dyDescent="0.25">
      <c r="A3237" s="28">
        <v>4101</v>
      </c>
    </row>
    <row r="3238" spans="1:1" x14ac:dyDescent="0.25">
      <c r="A3238" s="28">
        <v>410101</v>
      </c>
    </row>
    <row r="3239" spans="1:1" x14ac:dyDescent="0.25">
      <c r="A3239" s="28">
        <v>41010101</v>
      </c>
    </row>
    <row r="3240" spans="1:1" x14ac:dyDescent="0.25">
      <c r="A3240" s="28">
        <v>410102</v>
      </c>
    </row>
    <row r="3241" spans="1:1" x14ac:dyDescent="0.25">
      <c r="A3241" s="28">
        <v>4102</v>
      </c>
    </row>
    <row r="3242" spans="1:1" x14ac:dyDescent="0.25">
      <c r="A3242" s="28">
        <v>410201</v>
      </c>
    </row>
    <row r="3243" spans="1:1" x14ac:dyDescent="0.25">
      <c r="A3243" s="28">
        <v>41020101</v>
      </c>
    </row>
    <row r="3244" spans="1:1" x14ac:dyDescent="0.25">
      <c r="A3244" s="28">
        <v>4103</v>
      </c>
    </row>
    <row r="3245" spans="1:1" x14ac:dyDescent="0.25">
      <c r="A3245" s="28">
        <v>410301</v>
      </c>
    </row>
    <row r="3246" spans="1:1" x14ac:dyDescent="0.25">
      <c r="A3246" s="28">
        <v>41030101</v>
      </c>
    </row>
    <row r="3247" spans="1:1" x14ac:dyDescent="0.25">
      <c r="A3247" s="28">
        <v>41030102</v>
      </c>
    </row>
    <row r="3248" spans="1:1" x14ac:dyDescent="0.25">
      <c r="A3248" s="28">
        <v>41030103</v>
      </c>
    </row>
    <row r="3249" spans="1:1" x14ac:dyDescent="0.25">
      <c r="A3249" s="28">
        <v>410302</v>
      </c>
    </row>
    <row r="3250" spans="1:1" x14ac:dyDescent="0.25">
      <c r="A3250" s="28">
        <v>41030201</v>
      </c>
    </row>
    <row r="3251" spans="1:1" x14ac:dyDescent="0.25">
      <c r="A3251" s="28">
        <v>41030202</v>
      </c>
    </row>
    <row r="3252" spans="1:1" x14ac:dyDescent="0.25">
      <c r="A3252" s="28">
        <v>41030203</v>
      </c>
    </row>
    <row r="3253" spans="1:1" x14ac:dyDescent="0.25">
      <c r="A3253" s="28">
        <v>41030204</v>
      </c>
    </row>
    <row r="3254" spans="1:1" x14ac:dyDescent="0.25">
      <c r="A3254" s="28">
        <v>41030205</v>
      </c>
    </row>
    <row r="3255" spans="1:1" x14ac:dyDescent="0.25">
      <c r="A3255" s="28">
        <v>41030206</v>
      </c>
    </row>
    <row r="3256" spans="1:1" x14ac:dyDescent="0.25">
      <c r="A3256" s="28">
        <v>41030207</v>
      </c>
    </row>
    <row r="3257" spans="1:1" x14ac:dyDescent="0.25">
      <c r="A3257" s="28">
        <v>41030208</v>
      </c>
    </row>
    <row r="3258" spans="1:1" x14ac:dyDescent="0.25">
      <c r="A3258" s="28">
        <v>41030209</v>
      </c>
    </row>
    <row r="3259" spans="1:1" x14ac:dyDescent="0.25">
      <c r="A3259" s="28">
        <v>41030210</v>
      </c>
    </row>
    <row r="3260" spans="1:1" x14ac:dyDescent="0.25">
      <c r="A3260" s="28">
        <v>41030214</v>
      </c>
    </row>
    <row r="3261" spans="1:1" x14ac:dyDescent="0.25">
      <c r="A3261" s="28">
        <v>41030215</v>
      </c>
    </row>
    <row r="3262" spans="1:1" x14ac:dyDescent="0.25">
      <c r="A3262" s="28">
        <v>41030216</v>
      </c>
    </row>
    <row r="3263" spans="1:1" x14ac:dyDescent="0.25">
      <c r="A3263" s="28">
        <v>4104</v>
      </c>
    </row>
    <row r="3264" spans="1:1" x14ac:dyDescent="0.25">
      <c r="A3264" s="28">
        <v>410401</v>
      </c>
    </row>
    <row r="3265" spans="1:1" x14ac:dyDescent="0.25">
      <c r="A3265" s="28">
        <v>41040101</v>
      </c>
    </row>
    <row r="3266" spans="1:1" x14ac:dyDescent="0.25">
      <c r="A3266" s="28">
        <v>41040102</v>
      </c>
    </row>
    <row r="3267" spans="1:1" x14ac:dyDescent="0.25">
      <c r="A3267" s="28">
        <v>41040103</v>
      </c>
    </row>
    <row r="3268" spans="1:1" x14ac:dyDescent="0.25">
      <c r="A3268" s="28">
        <v>41040104</v>
      </c>
    </row>
    <row r="3269" spans="1:1" x14ac:dyDescent="0.25">
      <c r="A3269" s="28">
        <v>41040105</v>
      </c>
    </row>
    <row r="3270" spans="1:1" x14ac:dyDescent="0.25">
      <c r="A3270" s="28">
        <v>41040106</v>
      </c>
    </row>
    <row r="3271" spans="1:1" x14ac:dyDescent="0.25">
      <c r="A3271" s="28">
        <v>4105</v>
      </c>
    </row>
    <row r="3272" spans="1:1" x14ac:dyDescent="0.25">
      <c r="A3272" s="28">
        <v>410501</v>
      </c>
    </row>
    <row r="3273" spans="1:1" x14ac:dyDescent="0.25">
      <c r="A3273" s="28">
        <v>41050101</v>
      </c>
    </row>
    <row r="3274" spans="1:1" x14ac:dyDescent="0.25">
      <c r="A3274" s="28">
        <v>42</v>
      </c>
    </row>
    <row r="3275" spans="1:1" x14ac:dyDescent="0.25">
      <c r="A3275" s="28">
        <v>4201</v>
      </c>
    </row>
    <row r="3276" spans="1:1" x14ac:dyDescent="0.25">
      <c r="A3276" s="28">
        <v>420101</v>
      </c>
    </row>
    <row r="3277" spans="1:1" x14ac:dyDescent="0.25">
      <c r="A3277" s="28">
        <v>42010101</v>
      </c>
    </row>
    <row r="3278" spans="1:1" x14ac:dyDescent="0.25">
      <c r="A3278" s="28">
        <v>42010102</v>
      </c>
    </row>
    <row r="3279" spans="1:1" x14ac:dyDescent="0.25">
      <c r="A3279" s="28">
        <v>42010103</v>
      </c>
    </row>
    <row r="3280" spans="1:1" x14ac:dyDescent="0.25">
      <c r="A3280" s="28">
        <v>42010104</v>
      </c>
    </row>
    <row r="3281" spans="1:1" x14ac:dyDescent="0.25">
      <c r="A3281" s="28">
        <v>420102</v>
      </c>
    </row>
    <row r="3282" spans="1:1" x14ac:dyDescent="0.25">
      <c r="A3282" s="28">
        <v>42010201</v>
      </c>
    </row>
    <row r="3283" spans="1:1" x14ac:dyDescent="0.25">
      <c r="A3283" s="28">
        <v>42010202</v>
      </c>
    </row>
    <row r="3284" spans="1:1" x14ac:dyDescent="0.25">
      <c r="A3284" s="28">
        <v>42010203</v>
      </c>
    </row>
    <row r="3285" spans="1:1" x14ac:dyDescent="0.25">
      <c r="A3285" s="28">
        <v>42010204</v>
      </c>
    </row>
    <row r="3286" spans="1:1" x14ac:dyDescent="0.25">
      <c r="A3286" s="28">
        <v>42010205</v>
      </c>
    </row>
    <row r="3287" spans="1:1" x14ac:dyDescent="0.25">
      <c r="A3287" s="28">
        <v>42010206</v>
      </c>
    </row>
    <row r="3288" spans="1:1" x14ac:dyDescent="0.25">
      <c r="A3288" s="28">
        <v>42010207</v>
      </c>
    </row>
    <row r="3289" spans="1:1" x14ac:dyDescent="0.25">
      <c r="A3289" s="28">
        <v>42010208</v>
      </c>
    </row>
    <row r="3290" spans="1:1" x14ac:dyDescent="0.25">
      <c r="A3290" s="28">
        <v>42010209</v>
      </c>
    </row>
    <row r="3291" spans="1:1" x14ac:dyDescent="0.25">
      <c r="A3291" s="28">
        <v>42010210</v>
      </c>
    </row>
    <row r="3292" spans="1:1" x14ac:dyDescent="0.25">
      <c r="A3292" s="28">
        <v>42010211</v>
      </c>
    </row>
    <row r="3293" spans="1:1" x14ac:dyDescent="0.25">
      <c r="A3293" s="28">
        <v>420103</v>
      </c>
    </row>
    <row r="3294" spans="1:1" x14ac:dyDescent="0.25">
      <c r="A3294" s="28">
        <v>42010301</v>
      </c>
    </row>
    <row r="3295" spans="1:1" x14ac:dyDescent="0.25">
      <c r="A3295" s="28">
        <v>42010302</v>
      </c>
    </row>
    <row r="3296" spans="1:1" x14ac:dyDescent="0.25">
      <c r="A3296" s="28">
        <v>42010303</v>
      </c>
    </row>
    <row r="3297" spans="1:1" x14ac:dyDescent="0.25">
      <c r="A3297" s="28">
        <v>42010304</v>
      </c>
    </row>
    <row r="3298" spans="1:1" x14ac:dyDescent="0.25">
      <c r="A3298" s="28">
        <v>42010305</v>
      </c>
    </row>
    <row r="3299" spans="1:1" x14ac:dyDescent="0.25">
      <c r="A3299" s="28">
        <v>420104</v>
      </c>
    </row>
    <row r="3300" spans="1:1" x14ac:dyDescent="0.25">
      <c r="A3300" s="28">
        <v>42010401</v>
      </c>
    </row>
    <row r="3301" spans="1:1" x14ac:dyDescent="0.25">
      <c r="A3301" s="28">
        <v>42010402</v>
      </c>
    </row>
    <row r="3302" spans="1:1" x14ac:dyDescent="0.25">
      <c r="A3302" s="28">
        <v>42010403</v>
      </c>
    </row>
    <row r="3303" spans="1:1" x14ac:dyDescent="0.25">
      <c r="A3303" s="28">
        <v>42010404</v>
      </c>
    </row>
    <row r="3304" spans="1:1" x14ac:dyDescent="0.25">
      <c r="A3304" s="28">
        <v>42010405</v>
      </c>
    </row>
    <row r="3305" spans="1:1" x14ac:dyDescent="0.25">
      <c r="A3305" s="28">
        <v>42010406</v>
      </c>
    </row>
    <row r="3306" spans="1:1" x14ac:dyDescent="0.25">
      <c r="A3306" s="28">
        <v>42010407</v>
      </c>
    </row>
    <row r="3307" spans="1:1" x14ac:dyDescent="0.25">
      <c r="A3307" s="28">
        <v>42010408</v>
      </c>
    </row>
    <row r="3308" spans="1:1" x14ac:dyDescent="0.25">
      <c r="A3308" s="28">
        <v>420105</v>
      </c>
    </row>
    <row r="3309" spans="1:1" x14ac:dyDescent="0.25">
      <c r="A3309" s="28">
        <v>42010501</v>
      </c>
    </row>
    <row r="3310" spans="1:1" x14ac:dyDescent="0.25">
      <c r="A3310" s="28">
        <v>42010502</v>
      </c>
    </row>
    <row r="3311" spans="1:1" x14ac:dyDescent="0.25">
      <c r="A3311" s="28">
        <v>42010503</v>
      </c>
    </row>
    <row r="3312" spans="1:1" x14ac:dyDescent="0.25">
      <c r="A3312" s="28">
        <v>42010504</v>
      </c>
    </row>
    <row r="3313" spans="1:1" x14ac:dyDescent="0.25">
      <c r="A3313" s="28">
        <v>42010505</v>
      </c>
    </row>
    <row r="3314" spans="1:1" x14ac:dyDescent="0.25">
      <c r="A3314" s="28">
        <v>42010506</v>
      </c>
    </row>
    <row r="3315" spans="1:1" x14ac:dyDescent="0.25">
      <c r="A3315" s="28">
        <v>42010507</v>
      </c>
    </row>
    <row r="3316" spans="1:1" x14ac:dyDescent="0.25">
      <c r="A3316" s="28">
        <v>42010511</v>
      </c>
    </row>
    <row r="3317" spans="1:1" x14ac:dyDescent="0.25">
      <c r="A3317" s="28">
        <v>42010512</v>
      </c>
    </row>
    <row r="3318" spans="1:1" x14ac:dyDescent="0.25">
      <c r="A3318" s="28">
        <v>420106</v>
      </c>
    </row>
    <row r="3319" spans="1:1" x14ac:dyDescent="0.25">
      <c r="A3319" s="28">
        <v>42010601</v>
      </c>
    </row>
    <row r="3320" spans="1:1" x14ac:dyDescent="0.25">
      <c r="A3320" s="28">
        <v>42010602</v>
      </c>
    </row>
    <row r="3321" spans="1:1" x14ac:dyDescent="0.25">
      <c r="A3321" s="28">
        <v>42010603</v>
      </c>
    </row>
    <row r="3322" spans="1:1" x14ac:dyDescent="0.25">
      <c r="A3322" s="28">
        <v>42010508</v>
      </c>
    </row>
    <row r="3323" spans="1:1" x14ac:dyDescent="0.25">
      <c r="A3323" s="28">
        <v>42010509</v>
      </c>
    </row>
    <row r="3324" spans="1:1" x14ac:dyDescent="0.25">
      <c r="A3324" s="28">
        <v>42010510</v>
      </c>
    </row>
    <row r="3325" spans="1:1" x14ac:dyDescent="0.25">
      <c r="A3325" s="28">
        <v>42010604</v>
      </c>
    </row>
    <row r="3326" spans="1:1" x14ac:dyDescent="0.25">
      <c r="A3326" s="28">
        <v>42010605</v>
      </c>
    </row>
    <row r="3327" spans="1:1" x14ac:dyDescent="0.25">
      <c r="A3327" s="28">
        <v>42010606</v>
      </c>
    </row>
    <row r="3328" spans="1:1" x14ac:dyDescent="0.25">
      <c r="A3328" s="28">
        <v>4202</v>
      </c>
    </row>
    <row r="3329" spans="1:1" x14ac:dyDescent="0.25">
      <c r="A3329" s="28">
        <v>420201</v>
      </c>
    </row>
    <row r="3330" spans="1:1" x14ac:dyDescent="0.25">
      <c r="A3330" s="28">
        <v>42020101</v>
      </c>
    </row>
    <row r="3331" spans="1:1" x14ac:dyDescent="0.25">
      <c r="A3331" s="28">
        <v>42020102</v>
      </c>
    </row>
    <row r="3332" spans="1:1" x14ac:dyDescent="0.25">
      <c r="A3332" s="28">
        <v>42020103</v>
      </c>
    </row>
    <row r="3333" spans="1:1" x14ac:dyDescent="0.25">
      <c r="A3333" s="28">
        <v>42020104</v>
      </c>
    </row>
    <row r="3334" spans="1:1" x14ac:dyDescent="0.25">
      <c r="A3334" s="28">
        <v>420202</v>
      </c>
    </row>
    <row r="3335" spans="1:1" x14ac:dyDescent="0.25">
      <c r="A3335" s="28">
        <v>42020201</v>
      </c>
    </row>
    <row r="3336" spans="1:1" x14ac:dyDescent="0.25">
      <c r="A3336" s="28">
        <v>42020202</v>
      </c>
    </row>
    <row r="3337" spans="1:1" x14ac:dyDescent="0.25">
      <c r="A3337" s="28">
        <v>42020203</v>
      </c>
    </row>
    <row r="3338" spans="1:1" x14ac:dyDescent="0.25">
      <c r="A3338" s="28">
        <v>42020204</v>
      </c>
    </row>
    <row r="3339" spans="1:1" x14ac:dyDescent="0.25">
      <c r="A3339" s="28">
        <v>42020205</v>
      </c>
    </row>
    <row r="3340" spans="1:1" x14ac:dyDescent="0.25">
      <c r="A3340" s="28">
        <v>42020206</v>
      </c>
    </row>
    <row r="3341" spans="1:1" x14ac:dyDescent="0.25">
      <c r="A3341" s="28">
        <v>42020207</v>
      </c>
    </row>
    <row r="3342" spans="1:1" x14ac:dyDescent="0.25">
      <c r="A3342" s="28">
        <v>42020208</v>
      </c>
    </row>
    <row r="3343" spans="1:1" x14ac:dyDescent="0.25">
      <c r="A3343" s="28">
        <v>42020209</v>
      </c>
    </row>
    <row r="3344" spans="1:1" x14ac:dyDescent="0.25">
      <c r="A3344" s="28">
        <v>42020210</v>
      </c>
    </row>
    <row r="3345" spans="1:1" x14ac:dyDescent="0.25">
      <c r="A3345" s="28">
        <v>42020211</v>
      </c>
    </row>
    <row r="3346" spans="1:1" x14ac:dyDescent="0.25">
      <c r="A3346" s="28">
        <v>420203</v>
      </c>
    </row>
    <row r="3347" spans="1:1" x14ac:dyDescent="0.25">
      <c r="A3347" s="28">
        <v>42020301</v>
      </c>
    </row>
    <row r="3348" spans="1:1" x14ac:dyDescent="0.25">
      <c r="A3348" s="28">
        <v>42020302</v>
      </c>
    </row>
    <row r="3349" spans="1:1" x14ac:dyDescent="0.25">
      <c r="A3349" s="28">
        <v>42020303</v>
      </c>
    </row>
    <row r="3350" spans="1:1" x14ac:dyDescent="0.25">
      <c r="A3350" s="28">
        <v>42020304</v>
      </c>
    </row>
    <row r="3351" spans="1:1" x14ac:dyDescent="0.25">
      <c r="A3351" s="28">
        <v>42020305</v>
      </c>
    </row>
    <row r="3352" spans="1:1" x14ac:dyDescent="0.25">
      <c r="A3352" s="28">
        <v>420204</v>
      </c>
    </row>
    <row r="3353" spans="1:1" x14ac:dyDescent="0.25">
      <c r="A3353" s="28">
        <v>42020401</v>
      </c>
    </row>
    <row r="3354" spans="1:1" x14ac:dyDescent="0.25">
      <c r="A3354" s="28">
        <v>42020402</v>
      </c>
    </row>
    <row r="3355" spans="1:1" x14ac:dyDescent="0.25">
      <c r="A3355" s="28">
        <v>42020403</v>
      </c>
    </row>
    <row r="3356" spans="1:1" x14ac:dyDescent="0.25">
      <c r="A3356" s="28">
        <v>42020404</v>
      </c>
    </row>
    <row r="3357" spans="1:1" x14ac:dyDescent="0.25">
      <c r="A3357" s="28">
        <v>42020405</v>
      </c>
    </row>
    <row r="3358" spans="1:1" x14ac:dyDescent="0.25">
      <c r="A3358" s="28">
        <v>42020406</v>
      </c>
    </row>
    <row r="3359" spans="1:1" x14ac:dyDescent="0.25">
      <c r="A3359" s="28">
        <v>42020407</v>
      </c>
    </row>
    <row r="3360" spans="1:1" x14ac:dyDescent="0.25">
      <c r="A3360" s="28">
        <v>42020408</v>
      </c>
    </row>
    <row r="3361" spans="1:1" x14ac:dyDescent="0.25">
      <c r="A3361" s="28">
        <v>420205</v>
      </c>
    </row>
    <row r="3362" spans="1:1" x14ac:dyDescent="0.25">
      <c r="A3362" s="28">
        <v>42020501</v>
      </c>
    </row>
    <row r="3363" spans="1:1" x14ac:dyDescent="0.25">
      <c r="A3363" s="28">
        <v>42020502</v>
      </c>
    </row>
    <row r="3364" spans="1:1" x14ac:dyDescent="0.25">
      <c r="A3364" s="28">
        <v>42020503</v>
      </c>
    </row>
    <row r="3365" spans="1:1" x14ac:dyDescent="0.25">
      <c r="A3365" s="28">
        <v>42020504</v>
      </c>
    </row>
    <row r="3366" spans="1:1" x14ac:dyDescent="0.25">
      <c r="A3366" s="28">
        <v>42020505</v>
      </c>
    </row>
    <row r="3367" spans="1:1" x14ac:dyDescent="0.25">
      <c r="A3367" s="28">
        <v>42020506</v>
      </c>
    </row>
    <row r="3368" spans="1:1" x14ac:dyDescent="0.25">
      <c r="A3368" s="28">
        <v>42020507</v>
      </c>
    </row>
    <row r="3369" spans="1:1" x14ac:dyDescent="0.25">
      <c r="A3369" s="28">
        <v>42020511</v>
      </c>
    </row>
    <row r="3370" spans="1:1" x14ac:dyDescent="0.25">
      <c r="A3370" s="28">
        <v>42020512</v>
      </c>
    </row>
    <row r="3371" spans="1:1" x14ac:dyDescent="0.25">
      <c r="A3371" s="28">
        <v>420206</v>
      </c>
    </row>
    <row r="3372" spans="1:1" x14ac:dyDescent="0.25">
      <c r="A3372" s="28">
        <v>42020601</v>
      </c>
    </row>
    <row r="3373" spans="1:1" x14ac:dyDescent="0.25">
      <c r="A3373" s="28">
        <v>42020602</v>
      </c>
    </row>
    <row r="3374" spans="1:1" x14ac:dyDescent="0.25">
      <c r="A3374" s="28">
        <v>42020603</v>
      </c>
    </row>
    <row r="3375" spans="1:1" x14ac:dyDescent="0.25">
      <c r="A3375" s="28">
        <v>42020508</v>
      </c>
    </row>
    <row r="3376" spans="1:1" x14ac:dyDescent="0.25">
      <c r="A3376" s="28">
        <v>42020509</v>
      </c>
    </row>
    <row r="3377" spans="1:1" x14ac:dyDescent="0.25">
      <c r="A3377" s="28">
        <v>42020510</v>
      </c>
    </row>
    <row r="3378" spans="1:1" x14ac:dyDescent="0.25">
      <c r="A3378" s="28">
        <v>42020604</v>
      </c>
    </row>
    <row r="3379" spans="1:1" x14ac:dyDescent="0.25">
      <c r="A3379" s="28">
        <v>42020605</v>
      </c>
    </row>
    <row r="3380" spans="1:1" x14ac:dyDescent="0.25">
      <c r="A3380" s="28">
        <v>42020606</v>
      </c>
    </row>
    <row r="3381" spans="1:1" x14ac:dyDescent="0.25">
      <c r="A3381" s="28">
        <v>43</v>
      </c>
    </row>
    <row r="3382" spans="1:1" x14ac:dyDescent="0.25">
      <c r="A3382" s="28">
        <v>4301</v>
      </c>
    </row>
    <row r="3383" spans="1:1" x14ac:dyDescent="0.25">
      <c r="A3383" s="28">
        <v>430101</v>
      </c>
    </row>
    <row r="3384" spans="1:1" x14ac:dyDescent="0.25">
      <c r="A3384" s="28">
        <v>43010101</v>
      </c>
    </row>
    <row r="3385" spans="1:1" x14ac:dyDescent="0.25">
      <c r="A3385" s="28">
        <v>43010102</v>
      </c>
    </row>
    <row r="3386" spans="1:1" x14ac:dyDescent="0.25">
      <c r="A3386" s="28">
        <v>43010103</v>
      </c>
    </row>
    <row r="3387" spans="1:1" x14ac:dyDescent="0.25">
      <c r="A3387" s="28">
        <v>43010104</v>
      </c>
    </row>
    <row r="3388" spans="1:1" x14ac:dyDescent="0.25">
      <c r="A3388" s="28">
        <v>430102</v>
      </c>
    </row>
    <row r="3389" spans="1:1" x14ac:dyDescent="0.25">
      <c r="A3389" s="28">
        <v>43010201</v>
      </c>
    </row>
    <row r="3390" spans="1:1" x14ac:dyDescent="0.25">
      <c r="A3390" s="28">
        <v>43010202</v>
      </c>
    </row>
    <row r="3391" spans="1:1" x14ac:dyDescent="0.25">
      <c r="A3391" s="28">
        <v>43010203</v>
      </c>
    </row>
    <row r="3392" spans="1:1" x14ac:dyDescent="0.25">
      <c r="A3392" s="28">
        <v>43010204</v>
      </c>
    </row>
    <row r="3393" spans="1:1" x14ac:dyDescent="0.25">
      <c r="A3393" s="28">
        <v>43010205</v>
      </c>
    </row>
    <row r="3394" spans="1:1" x14ac:dyDescent="0.25">
      <c r="A3394" s="28">
        <v>43010206</v>
      </c>
    </row>
    <row r="3395" spans="1:1" x14ac:dyDescent="0.25">
      <c r="A3395" s="28">
        <v>43010207</v>
      </c>
    </row>
    <row r="3396" spans="1:1" x14ac:dyDescent="0.25">
      <c r="A3396" s="28">
        <v>43010208</v>
      </c>
    </row>
    <row r="3397" spans="1:1" x14ac:dyDescent="0.25">
      <c r="A3397" s="28">
        <v>43010209</v>
      </c>
    </row>
    <row r="3398" spans="1:1" x14ac:dyDescent="0.25">
      <c r="A3398" s="28">
        <v>43010210</v>
      </c>
    </row>
    <row r="3399" spans="1:1" x14ac:dyDescent="0.25">
      <c r="A3399" s="28">
        <v>43010211</v>
      </c>
    </row>
    <row r="3400" spans="1:1" x14ac:dyDescent="0.25">
      <c r="A3400" s="28">
        <v>430103</v>
      </c>
    </row>
    <row r="3401" spans="1:1" x14ac:dyDescent="0.25">
      <c r="A3401" s="28">
        <v>43010301</v>
      </c>
    </row>
    <row r="3402" spans="1:1" x14ac:dyDescent="0.25">
      <c r="A3402" s="28">
        <v>43010302</v>
      </c>
    </row>
    <row r="3403" spans="1:1" x14ac:dyDescent="0.25">
      <c r="A3403" s="28">
        <v>43010303</v>
      </c>
    </row>
    <row r="3404" spans="1:1" x14ac:dyDescent="0.25">
      <c r="A3404" s="28">
        <v>43010304</v>
      </c>
    </row>
    <row r="3405" spans="1:1" x14ac:dyDescent="0.25">
      <c r="A3405" s="28">
        <v>43010305</v>
      </c>
    </row>
    <row r="3406" spans="1:1" x14ac:dyDescent="0.25">
      <c r="A3406" s="28">
        <v>430104</v>
      </c>
    </row>
    <row r="3407" spans="1:1" x14ac:dyDescent="0.25">
      <c r="A3407" s="28">
        <v>43010401</v>
      </c>
    </row>
    <row r="3408" spans="1:1" x14ac:dyDescent="0.25">
      <c r="A3408" s="28">
        <v>43010402</v>
      </c>
    </row>
    <row r="3409" spans="1:1" x14ac:dyDescent="0.25">
      <c r="A3409" s="28">
        <v>43010403</v>
      </c>
    </row>
    <row r="3410" spans="1:1" x14ac:dyDescent="0.25">
      <c r="A3410" s="28">
        <v>43010404</v>
      </c>
    </row>
    <row r="3411" spans="1:1" x14ac:dyDescent="0.25">
      <c r="A3411" s="28">
        <v>43010405</v>
      </c>
    </row>
    <row r="3412" spans="1:1" x14ac:dyDescent="0.25">
      <c r="A3412" s="28">
        <v>43010406</v>
      </c>
    </row>
    <row r="3413" spans="1:1" x14ac:dyDescent="0.25">
      <c r="A3413" s="28">
        <v>43010407</v>
      </c>
    </row>
    <row r="3414" spans="1:1" x14ac:dyDescent="0.25">
      <c r="A3414" s="28">
        <v>43010408</v>
      </c>
    </row>
    <row r="3415" spans="1:1" x14ac:dyDescent="0.25">
      <c r="A3415" s="28">
        <v>430105</v>
      </c>
    </row>
    <row r="3416" spans="1:1" x14ac:dyDescent="0.25">
      <c r="A3416" s="28">
        <v>43010501</v>
      </c>
    </row>
    <row r="3417" spans="1:1" x14ac:dyDescent="0.25">
      <c r="A3417" s="28">
        <v>43010502</v>
      </c>
    </row>
    <row r="3418" spans="1:1" x14ac:dyDescent="0.25">
      <c r="A3418" s="28">
        <v>43010503</v>
      </c>
    </row>
    <row r="3419" spans="1:1" x14ac:dyDescent="0.25">
      <c r="A3419" s="28">
        <v>43010504</v>
      </c>
    </row>
    <row r="3420" spans="1:1" x14ac:dyDescent="0.25">
      <c r="A3420" s="28">
        <v>43010505</v>
      </c>
    </row>
    <row r="3421" spans="1:1" x14ac:dyDescent="0.25">
      <c r="A3421" s="28">
        <v>43010506</v>
      </c>
    </row>
    <row r="3422" spans="1:1" x14ac:dyDescent="0.25">
      <c r="A3422" s="28">
        <v>43010507</v>
      </c>
    </row>
    <row r="3423" spans="1:1" x14ac:dyDescent="0.25">
      <c r="A3423" s="28">
        <v>43010511</v>
      </c>
    </row>
    <row r="3424" spans="1:1" x14ac:dyDescent="0.25">
      <c r="A3424" s="28">
        <v>43010512</v>
      </c>
    </row>
    <row r="3425" spans="1:1" x14ac:dyDescent="0.25">
      <c r="A3425" s="28">
        <v>430106</v>
      </c>
    </row>
    <row r="3426" spans="1:1" x14ac:dyDescent="0.25">
      <c r="A3426" s="28">
        <v>43010601</v>
      </c>
    </row>
    <row r="3427" spans="1:1" x14ac:dyDescent="0.25">
      <c r="A3427" s="28">
        <v>43010602</v>
      </c>
    </row>
    <row r="3428" spans="1:1" x14ac:dyDescent="0.25">
      <c r="A3428" s="28">
        <v>43010603</v>
      </c>
    </row>
    <row r="3429" spans="1:1" x14ac:dyDescent="0.25">
      <c r="A3429" s="28">
        <v>43010508</v>
      </c>
    </row>
    <row r="3430" spans="1:1" x14ac:dyDescent="0.25">
      <c r="A3430" s="28">
        <v>43010509</v>
      </c>
    </row>
    <row r="3431" spans="1:1" x14ac:dyDescent="0.25">
      <c r="A3431" s="28">
        <v>43010510</v>
      </c>
    </row>
    <row r="3432" spans="1:1" x14ac:dyDescent="0.25">
      <c r="A3432" s="28">
        <v>43010604</v>
      </c>
    </row>
    <row r="3433" spans="1:1" x14ac:dyDescent="0.25">
      <c r="A3433" s="28">
        <v>43010605</v>
      </c>
    </row>
    <row r="3434" spans="1:1" x14ac:dyDescent="0.25">
      <c r="A3434" s="28">
        <v>43010606</v>
      </c>
    </row>
    <row r="3435" spans="1:1" x14ac:dyDescent="0.25">
      <c r="A3435" s="28">
        <v>4302</v>
      </c>
    </row>
    <row r="3436" spans="1:1" x14ac:dyDescent="0.25">
      <c r="A3436" s="28">
        <v>430201</v>
      </c>
    </row>
    <row r="3437" spans="1:1" x14ac:dyDescent="0.25">
      <c r="A3437" s="28">
        <v>43020101</v>
      </c>
    </row>
    <row r="3438" spans="1:1" x14ac:dyDescent="0.25">
      <c r="A3438" s="28">
        <v>43020102</v>
      </c>
    </row>
    <row r="3439" spans="1:1" x14ac:dyDescent="0.25">
      <c r="A3439" s="28">
        <v>43020103</v>
      </c>
    </row>
    <row r="3440" spans="1:1" x14ac:dyDescent="0.25">
      <c r="A3440" s="28">
        <v>43020104</v>
      </c>
    </row>
    <row r="3441" spans="1:1" x14ac:dyDescent="0.25">
      <c r="A3441" s="28">
        <v>430202</v>
      </c>
    </row>
    <row r="3442" spans="1:1" x14ac:dyDescent="0.25">
      <c r="A3442" s="28">
        <v>43020201</v>
      </c>
    </row>
    <row r="3443" spans="1:1" x14ac:dyDescent="0.25">
      <c r="A3443" s="28">
        <v>43020202</v>
      </c>
    </row>
    <row r="3444" spans="1:1" x14ac:dyDescent="0.25">
      <c r="A3444" s="28">
        <v>43020203</v>
      </c>
    </row>
    <row r="3445" spans="1:1" x14ac:dyDescent="0.25">
      <c r="A3445" s="28">
        <v>43020204</v>
      </c>
    </row>
    <row r="3446" spans="1:1" x14ac:dyDescent="0.25">
      <c r="A3446" s="28">
        <v>43020205</v>
      </c>
    </row>
    <row r="3447" spans="1:1" x14ac:dyDescent="0.25">
      <c r="A3447" s="28">
        <v>43020206</v>
      </c>
    </row>
    <row r="3448" spans="1:1" x14ac:dyDescent="0.25">
      <c r="A3448" s="28">
        <v>43020207</v>
      </c>
    </row>
    <row r="3449" spans="1:1" x14ac:dyDescent="0.25">
      <c r="A3449" s="28">
        <v>43020208</v>
      </c>
    </row>
    <row r="3450" spans="1:1" x14ac:dyDescent="0.25">
      <c r="A3450" s="28">
        <v>43020209</v>
      </c>
    </row>
    <row r="3451" spans="1:1" x14ac:dyDescent="0.25">
      <c r="A3451" s="28">
        <v>43020210</v>
      </c>
    </row>
    <row r="3452" spans="1:1" x14ac:dyDescent="0.25">
      <c r="A3452" s="28">
        <v>43020211</v>
      </c>
    </row>
    <row r="3453" spans="1:1" x14ac:dyDescent="0.25">
      <c r="A3453" s="28">
        <v>430203</v>
      </c>
    </row>
    <row r="3454" spans="1:1" x14ac:dyDescent="0.25">
      <c r="A3454" s="28">
        <v>43020301</v>
      </c>
    </row>
    <row r="3455" spans="1:1" x14ac:dyDescent="0.25">
      <c r="A3455" s="28">
        <v>43020302</v>
      </c>
    </row>
    <row r="3456" spans="1:1" x14ac:dyDescent="0.25">
      <c r="A3456" s="28">
        <v>43020303</v>
      </c>
    </row>
    <row r="3457" spans="1:1" x14ac:dyDescent="0.25">
      <c r="A3457" s="28">
        <v>43020304</v>
      </c>
    </row>
    <row r="3458" spans="1:1" x14ac:dyDescent="0.25">
      <c r="A3458" s="28">
        <v>43020305</v>
      </c>
    </row>
    <row r="3459" spans="1:1" x14ac:dyDescent="0.25">
      <c r="A3459" s="28">
        <v>430204</v>
      </c>
    </row>
    <row r="3460" spans="1:1" x14ac:dyDescent="0.25">
      <c r="A3460" s="28">
        <v>43020401</v>
      </c>
    </row>
    <row r="3461" spans="1:1" x14ac:dyDescent="0.25">
      <c r="A3461" s="28">
        <v>43020402</v>
      </c>
    </row>
    <row r="3462" spans="1:1" x14ac:dyDescent="0.25">
      <c r="A3462" s="28">
        <v>43020403</v>
      </c>
    </row>
    <row r="3463" spans="1:1" x14ac:dyDescent="0.25">
      <c r="A3463" s="28">
        <v>43020404</v>
      </c>
    </row>
    <row r="3464" spans="1:1" x14ac:dyDescent="0.25">
      <c r="A3464" s="28">
        <v>43020405</v>
      </c>
    </row>
    <row r="3465" spans="1:1" x14ac:dyDescent="0.25">
      <c r="A3465" s="28">
        <v>43020406</v>
      </c>
    </row>
    <row r="3466" spans="1:1" x14ac:dyDescent="0.25">
      <c r="A3466" s="28">
        <v>43020407</v>
      </c>
    </row>
    <row r="3467" spans="1:1" x14ac:dyDescent="0.25">
      <c r="A3467" s="28">
        <v>43020408</v>
      </c>
    </row>
    <row r="3468" spans="1:1" x14ac:dyDescent="0.25">
      <c r="A3468" s="28">
        <v>430205</v>
      </c>
    </row>
    <row r="3469" spans="1:1" x14ac:dyDescent="0.25">
      <c r="A3469" s="28">
        <v>43020501</v>
      </c>
    </row>
    <row r="3470" spans="1:1" x14ac:dyDescent="0.25">
      <c r="A3470" s="28">
        <v>43020502</v>
      </c>
    </row>
    <row r="3471" spans="1:1" x14ac:dyDescent="0.25">
      <c r="A3471" s="28">
        <v>43020503</v>
      </c>
    </row>
    <row r="3472" spans="1:1" x14ac:dyDescent="0.25">
      <c r="A3472" s="28">
        <v>43020504</v>
      </c>
    </row>
    <row r="3473" spans="1:1" x14ac:dyDescent="0.25">
      <c r="A3473" s="28">
        <v>43020505</v>
      </c>
    </row>
    <row r="3474" spans="1:1" x14ac:dyDescent="0.25">
      <c r="A3474" s="28">
        <v>43020506</v>
      </c>
    </row>
    <row r="3475" spans="1:1" x14ac:dyDescent="0.25">
      <c r="A3475" s="28">
        <v>43020507</v>
      </c>
    </row>
    <row r="3476" spans="1:1" x14ac:dyDescent="0.25">
      <c r="A3476" s="28">
        <v>43020511</v>
      </c>
    </row>
    <row r="3477" spans="1:1" x14ac:dyDescent="0.25">
      <c r="A3477" s="28">
        <v>43020512</v>
      </c>
    </row>
    <row r="3478" spans="1:1" x14ac:dyDescent="0.25">
      <c r="A3478" s="28">
        <v>430206</v>
      </c>
    </row>
    <row r="3479" spans="1:1" x14ac:dyDescent="0.25">
      <c r="A3479" s="28">
        <v>43020601</v>
      </c>
    </row>
    <row r="3480" spans="1:1" x14ac:dyDescent="0.25">
      <c r="A3480" s="28">
        <v>43020602</v>
      </c>
    </row>
    <row r="3481" spans="1:1" x14ac:dyDescent="0.25">
      <c r="A3481" s="28">
        <v>43020603</v>
      </c>
    </row>
    <row r="3482" spans="1:1" x14ac:dyDescent="0.25">
      <c r="A3482" s="28">
        <v>43020508</v>
      </c>
    </row>
    <row r="3483" spans="1:1" x14ac:dyDescent="0.25">
      <c r="A3483" s="28">
        <v>43020509</v>
      </c>
    </row>
    <row r="3484" spans="1:1" x14ac:dyDescent="0.25">
      <c r="A3484" s="28">
        <v>43020510</v>
      </c>
    </row>
    <row r="3485" spans="1:1" x14ac:dyDescent="0.25">
      <c r="A3485" s="28">
        <v>43020604</v>
      </c>
    </row>
    <row r="3486" spans="1:1" x14ac:dyDescent="0.25">
      <c r="A3486" s="28">
        <v>43020605</v>
      </c>
    </row>
    <row r="3487" spans="1:1" x14ac:dyDescent="0.25">
      <c r="A3487" s="28">
        <v>43020606</v>
      </c>
    </row>
    <row r="3488" spans="1:1" x14ac:dyDescent="0.25">
      <c r="A3488" s="28">
        <v>4303</v>
      </c>
    </row>
    <row r="3489" spans="1:1" x14ac:dyDescent="0.25">
      <c r="A3489" s="28">
        <v>430301</v>
      </c>
    </row>
    <row r="3490" spans="1:1" x14ac:dyDescent="0.25">
      <c r="A3490" s="28">
        <v>43030101</v>
      </c>
    </row>
    <row r="3491" spans="1:1" x14ac:dyDescent="0.25">
      <c r="A3491" s="28">
        <v>43030102</v>
      </c>
    </row>
    <row r="3492" spans="1:1" x14ac:dyDescent="0.25">
      <c r="A3492" s="28">
        <v>43030103</v>
      </c>
    </row>
    <row r="3493" spans="1:1" x14ac:dyDescent="0.25">
      <c r="A3493" s="28">
        <v>43030104</v>
      </c>
    </row>
    <row r="3494" spans="1:1" x14ac:dyDescent="0.25">
      <c r="A3494" s="28">
        <v>43030105</v>
      </c>
    </row>
    <row r="3495" spans="1:1" x14ac:dyDescent="0.25">
      <c r="A3495" s="28">
        <v>43030106</v>
      </c>
    </row>
    <row r="3496" spans="1:1" x14ac:dyDescent="0.25">
      <c r="A3496" s="28">
        <v>43030107</v>
      </c>
    </row>
    <row r="3497" spans="1:1" x14ac:dyDescent="0.25">
      <c r="A3497" s="28">
        <v>44</v>
      </c>
    </row>
    <row r="3498" spans="1:1" x14ac:dyDescent="0.25">
      <c r="A3498" s="28">
        <v>4401</v>
      </c>
    </row>
    <row r="3499" spans="1:1" x14ac:dyDescent="0.25">
      <c r="A3499" s="28">
        <v>440101</v>
      </c>
    </row>
    <row r="3500" spans="1:1" x14ac:dyDescent="0.25">
      <c r="A3500" s="28">
        <v>44010101</v>
      </c>
    </row>
    <row r="3501" spans="1:1" x14ac:dyDescent="0.25">
      <c r="A3501" s="28">
        <v>440102</v>
      </c>
    </row>
    <row r="3502" spans="1:1" x14ac:dyDescent="0.25">
      <c r="A3502" s="28">
        <v>44010201</v>
      </c>
    </row>
    <row r="3503" spans="1:1" x14ac:dyDescent="0.25">
      <c r="A3503" s="28">
        <v>44010202</v>
      </c>
    </row>
    <row r="3504" spans="1:1" x14ac:dyDescent="0.25">
      <c r="A3504" s="28">
        <v>44010203</v>
      </c>
    </row>
    <row r="3505" spans="1:1" x14ac:dyDescent="0.25">
      <c r="A3505" s="28">
        <v>44010204</v>
      </c>
    </row>
    <row r="3506" spans="1:1" x14ac:dyDescent="0.25">
      <c r="A3506" s="28">
        <v>44010205</v>
      </c>
    </row>
    <row r="3507" spans="1:1" x14ac:dyDescent="0.25">
      <c r="A3507" s="28">
        <v>45</v>
      </c>
    </row>
    <row r="3508" spans="1:1" x14ac:dyDescent="0.25">
      <c r="A3508" s="28">
        <v>4501</v>
      </c>
    </row>
    <row r="3509" spans="1:1" x14ac:dyDescent="0.25">
      <c r="A3509" s="28">
        <v>450101</v>
      </c>
    </row>
    <row r="3510" spans="1:1" x14ac:dyDescent="0.25">
      <c r="A3510" s="28">
        <v>45010101</v>
      </c>
    </row>
    <row r="3511" spans="1:1" x14ac:dyDescent="0.25">
      <c r="A3511" s="28">
        <v>45010102</v>
      </c>
    </row>
    <row r="3512" spans="1:1" x14ac:dyDescent="0.25">
      <c r="A3512" s="28">
        <v>45010103</v>
      </c>
    </row>
    <row r="3513" spans="1:1" x14ac:dyDescent="0.25">
      <c r="A3513" s="28">
        <v>45010104</v>
      </c>
    </row>
    <row r="3514" spans="1:1" x14ac:dyDescent="0.25">
      <c r="A3514" s="28">
        <v>45010105</v>
      </c>
    </row>
    <row r="3515" spans="1:1" x14ac:dyDescent="0.25">
      <c r="A3515" s="28">
        <v>46</v>
      </c>
    </row>
    <row r="3516" spans="1:1" x14ac:dyDescent="0.25">
      <c r="A3516" s="28">
        <v>4601</v>
      </c>
    </row>
    <row r="3517" spans="1:1" x14ac:dyDescent="0.25">
      <c r="A3517" s="28">
        <v>460101</v>
      </c>
    </row>
    <row r="3518" spans="1:1" x14ac:dyDescent="0.25">
      <c r="A3518" s="28">
        <v>46010101</v>
      </c>
    </row>
    <row r="3519" spans="1:1" x14ac:dyDescent="0.25">
      <c r="A3519" s="28">
        <v>46010102</v>
      </c>
    </row>
    <row r="3520" spans="1:1" x14ac:dyDescent="0.25">
      <c r="A3520" s="28">
        <v>46010103</v>
      </c>
    </row>
    <row r="3521" spans="1:1" x14ac:dyDescent="0.25">
      <c r="A3521" s="28">
        <v>460102</v>
      </c>
    </row>
    <row r="3522" spans="1:1" x14ac:dyDescent="0.25">
      <c r="A3522" s="28">
        <v>46010201</v>
      </c>
    </row>
    <row r="3523" spans="1:1" x14ac:dyDescent="0.25">
      <c r="A3523" s="28">
        <v>46010202</v>
      </c>
    </row>
    <row r="3524" spans="1:1" x14ac:dyDescent="0.25">
      <c r="A3524" s="28">
        <v>46010203</v>
      </c>
    </row>
    <row r="3525" spans="1:1" x14ac:dyDescent="0.25">
      <c r="A3525" s="28">
        <v>460103</v>
      </c>
    </row>
    <row r="3526" spans="1:1" x14ac:dyDescent="0.25">
      <c r="A3526" s="28">
        <v>46010301</v>
      </c>
    </row>
    <row r="3527" spans="1:1" x14ac:dyDescent="0.25">
      <c r="A3527" s="28">
        <v>460104</v>
      </c>
    </row>
    <row r="3528" spans="1:1" x14ac:dyDescent="0.25">
      <c r="A3528" s="28">
        <v>46010401</v>
      </c>
    </row>
    <row r="3529" spans="1:1" x14ac:dyDescent="0.25">
      <c r="A3529" s="28">
        <v>46010402</v>
      </c>
    </row>
    <row r="3530" spans="1:1" x14ac:dyDescent="0.25">
      <c r="A3530" s="28">
        <v>46010403</v>
      </c>
    </row>
    <row r="3531" spans="1:1" x14ac:dyDescent="0.25">
      <c r="A3531" s="28">
        <v>46010404</v>
      </c>
    </row>
    <row r="3532" spans="1:1" x14ac:dyDescent="0.25">
      <c r="A3532" s="28">
        <v>46010405</v>
      </c>
    </row>
    <row r="3533" spans="1:1" x14ac:dyDescent="0.25">
      <c r="A3533" s="28">
        <v>46010406</v>
      </c>
    </row>
    <row r="3534" spans="1:1" x14ac:dyDescent="0.25">
      <c r="A3534" s="28">
        <v>46010407</v>
      </c>
    </row>
    <row r="3535" spans="1:1" x14ac:dyDescent="0.25">
      <c r="A3535" s="28">
        <v>4602</v>
      </c>
    </row>
    <row r="3536" spans="1:1" x14ac:dyDescent="0.25">
      <c r="A3536" s="28">
        <v>460201</v>
      </c>
    </row>
    <row r="3537" spans="1:1" x14ac:dyDescent="0.25">
      <c r="A3537" s="28">
        <v>46020101</v>
      </c>
    </row>
    <row r="3538" spans="1:1" x14ac:dyDescent="0.25">
      <c r="A3538" s="28">
        <v>46020202</v>
      </c>
    </row>
    <row r="3539" spans="1:1" x14ac:dyDescent="0.25">
      <c r="A3539" s="28">
        <v>46020203</v>
      </c>
    </row>
    <row r="3540" spans="1:1" x14ac:dyDescent="0.25">
      <c r="A3540" s="28">
        <v>46020204</v>
      </c>
    </row>
    <row r="3541" spans="1:1" x14ac:dyDescent="0.25">
      <c r="A3541" s="28">
        <v>47</v>
      </c>
    </row>
    <row r="3542" spans="1:1" x14ac:dyDescent="0.25">
      <c r="A3542" s="28">
        <v>4701</v>
      </c>
    </row>
    <row r="3543" spans="1:1" x14ac:dyDescent="0.25">
      <c r="A3543" s="28">
        <v>470101</v>
      </c>
    </row>
    <row r="3544" spans="1:1" x14ac:dyDescent="0.25">
      <c r="A3544" s="28">
        <v>47010101</v>
      </c>
    </row>
    <row r="3545" spans="1:1" x14ac:dyDescent="0.25">
      <c r="A3545" s="28">
        <v>47010102</v>
      </c>
    </row>
    <row r="3546" spans="1:1" x14ac:dyDescent="0.25">
      <c r="A3546" s="28">
        <v>4702</v>
      </c>
    </row>
    <row r="3547" spans="1:1" x14ac:dyDescent="0.25">
      <c r="A3547" s="28">
        <v>470201</v>
      </c>
    </row>
    <row r="3548" spans="1:1" x14ac:dyDescent="0.25">
      <c r="A3548" s="28">
        <v>47020101</v>
      </c>
    </row>
  </sheetData>
  <sheetProtection sheet="1" objects="1" scenarios="1"/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18"/>
  <sheetViews>
    <sheetView workbookViewId="0">
      <pane ySplit="1" topLeftCell="A2" activePane="bottomLeft" state="frozen"/>
      <selection pane="bottomLeft" activeCell="A15" sqref="A15:D100"/>
    </sheetView>
  </sheetViews>
  <sheetFormatPr defaultRowHeight="15" x14ac:dyDescent="0.25"/>
  <cols>
    <col min="1" max="1" width="12.42578125" customWidth="1"/>
    <col min="2" max="2" width="57.7109375" customWidth="1"/>
    <col min="3" max="3" width="13.42578125" customWidth="1"/>
    <col min="4" max="4" width="10" customWidth="1"/>
    <col min="5" max="5" width="11.140625" customWidth="1"/>
    <col min="6" max="6" width="10.5703125" customWidth="1"/>
    <col min="9" max="9" width="20.28515625" bestFit="1" customWidth="1"/>
  </cols>
  <sheetData>
    <row r="1" spans="1:10" ht="15.75" thickBot="1" x14ac:dyDescent="0.3">
      <c r="A1" s="267" t="s">
        <v>1351</v>
      </c>
      <c r="B1" s="268" t="s">
        <v>142</v>
      </c>
      <c r="C1" s="269" t="s">
        <v>1347</v>
      </c>
      <c r="D1" s="270" t="s">
        <v>1417</v>
      </c>
      <c r="E1" s="262" t="s">
        <v>1358</v>
      </c>
      <c r="F1" s="263">
        <f>SUM(Data[[#All],[Amount]])</f>
        <v>0</v>
      </c>
      <c r="G1" s="15"/>
      <c r="H1" s="15"/>
      <c r="I1" s="15"/>
      <c r="J1" s="15"/>
    </row>
    <row r="2" spans="1:10" x14ac:dyDescent="0.25">
      <c r="A2" s="237"/>
      <c r="B2" s="238" t="s">
        <v>1657</v>
      </c>
      <c r="C2" s="239"/>
      <c r="D2" s="240"/>
      <c r="E2" s="29"/>
      <c r="F2" s="30"/>
      <c r="G2" s="15"/>
      <c r="H2" s="15"/>
      <c r="I2" s="15"/>
      <c r="J2" s="15"/>
    </row>
    <row r="3" spans="1:10" x14ac:dyDescent="0.25">
      <c r="A3" s="241">
        <v>31010101</v>
      </c>
      <c r="B3" s="242" t="s">
        <v>1658</v>
      </c>
      <c r="C3" s="243">
        <v>2000</v>
      </c>
      <c r="D3" s="240"/>
      <c r="E3" s="29"/>
      <c r="F3" s="29"/>
      <c r="G3" s="15"/>
      <c r="H3" s="15"/>
      <c r="I3" s="15"/>
      <c r="J3" s="15"/>
    </row>
    <row r="4" spans="1:10" x14ac:dyDescent="0.25">
      <c r="A4" s="241">
        <v>31010201</v>
      </c>
      <c r="B4" s="242" t="s">
        <v>1416</v>
      </c>
      <c r="C4" s="243">
        <v>4000</v>
      </c>
      <c r="D4" s="240"/>
      <c r="E4" s="29"/>
      <c r="F4" s="29"/>
      <c r="G4" s="15"/>
      <c r="H4" s="15"/>
      <c r="I4" s="15"/>
      <c r="J4" s="15"/>
    </row>
    <row r="5" spans="1:10" x14ac:dyDescent="0.25">
      <c r="A5" s="241">
        <v>31020103</v>
      </c>
      <c r="B5" s="242" t="s">
        <v>877</v>
      </c>
      <c r="C5" s="243">
        <v>30</v>
      </c>
      <c r="D5" s="240"/>
      <c r="E5" s="29"/>
      <c r="F5" s="29"/>
      <c r="G5" s="15"/>
      <c r="H5" s="15"/>
      <c r="I5" s="15"/>
      <c r="J5" s="15"/>
    </row>
    <row r="6" spans="1:10" x14ac:dyDescent="0.25">
      <c r="A6" s="241">
        <v>31060201</v>
      </c>
      <c r="B6" s="242" t="s">
        <v>919</v>
      </c>
      <c r="C6" s="243">
        <v>20</v>
      </c>
      <c r="D6" s="240"/>
      <c r="E6" s="29"/>
      <c r="F6" s="29"/>
      <c r="G6" s="15"/>
      <c r="H6" s="15"/>
      <c r="I6" s="15"/>
      <c r="J6" s="15"/>
    </row>
    <row r="7" spans="1:10" x14ac:dyDescent="0.25">
      <c r="A7" s="241">
        <v>31090102</v>
      </c>
      <c r="B7" s="242" t="s">
        <v>927</v>
      </c>
      <c r="C7" s="243">
        <v>55</v>
      </c>
      <c r="D7" s="240"/>
      <c r="E7" s="29"/>
      <c r="F7" s="29"/>
      <c r="G7" s="15"/>
      <c r="H7" s="15"/>
      <c r="I7" s="15"/>
      <c r="J7" s="15"/>
    </row>
    <row r="8" spans="1:10" x14ac:dyDescent="0.25">
      <c r="A8" s="241">
        <v>33010108</v>
      </c>
      <c r="B8" s="242" t="s">
        <v>1057</v>
      </c>
      <c r="C8" s="243">
        <v>5500</v>
      </c>
      <c r="D8" s="240"/>
      <c r="E8" s="29"/>
      <c r="F8" s="29"/>
      <c r="G8" s="15"/>
      <c r="H8" s="15"/>
      <c r="I8" s="15"/>
      <c r="J8" s="15"/>
    </row>
    <row r="9" spans="1:10" x14ac:dyDescent="0.25">
      <c r="A9" s="241">
        <v>41010101</v>
      </c>
      <c r="B9" s="242" t="s">
        <v>1659</v>
      </c>
      <c r="C9" s="243">
        <v>-10</v>
      </c>
      <c r="D9" s="240"/>
      <c r="E9" s="29"/>
      <c r="F9" s="29"/>
      <c r="G9" s="15"/>
      <c r="H9" s="15"/>
      <c r="I9" s="15"/>
      <c r="J9" s="15"/>
    </row>
    <row r="10" spans="1:10" x14ac:dyDescent="0.25">
      <c r="A10" s="241">
        <v>46010101</v>
      </c>
      <c r="B10" s="242" t="s">
        <v>1402</v>
      </c>
      <c r="C10" s="243">
        <v>-2095</v>
      </c>
      <c r="D10" s="240"/>
      <c r="E10" s="29"/>
      <c r="F10" s="29"/>
      <c r="G10" s="15"/>
      <c r="H10" s="15"/>
      <c r="I10" s="15"/>
      <c r="J10" s="15"/>
    </row>
    <row r="11" spans="1:10" x14ac:dyDescent="0.25">
      <c r="A11" s="241">
        <v>46010102</v>
      </c>
      <c r="B11" s="242" t="s">
        <v>1403</v>
      </c>
      <c r="C11" s="243">
        <v>-4000</v>
      </c>
      <c r="D11" s="240"/>
      <c r="E11" s="29"/>
      <c r="F11" s="29"/>
      <c r="G11" s="15"/>
      <c r="H11" s="15"/>
      <c r="I11" s="15"/>
      <c r="J11" s="15"/>
    </row>
    <row r="12" spans="1:10" x14ac:dyDescent="0.25">
      <c r="A12" s="241">
        <v>46020103</v>
      </c>
      <c r="B12" s="242" t="s">
        <v>1660</v>
      </c>
      <c r="C12" s="243">
        <v>-3500</v>
      </c>
      <c r="D12" s="240"/>
      <c r="E12" s="29"/>
      <c r="F12" s="29"/>
      <c r="G12" s="15"/>
      <c r="H12" s="15"/>
      <c r="I12" s="15"/>
      <c r="J12" s="15"/>
    </row>
    <row r="13" spans="1:10" x14ac:dyDescent="0.25">
      <c r="A13" s="241">
        <v>46020104</v>
      </c>
      <c r="B13" s="242" t="s">
        <v>1415</v>
      </c>
      <c r="C13" s="243">
        <v>-2000</v>
      </c>
      <c r="D13" s="244">
        <f>SUM(C3:C13)</f>
        <v>0</v>
      </c>
      <c r="E13" s="29"/>
      <c r="F13" s="29"/>
      <c r="G13" s="15"/>
      <c r="H13" s="15"/>
      <c r="I13" s="15"/>
      <c r="J13" s="15"/>
    </row>
    <row r="14" spans="1:10" x14ac:dyDescent="0.25">
      <c r="A14" s="241"/>
      <c r="B14" s="242"/>
      <c r="C14" s="243"/>
      <c r="D14" s="245"/>
      <c r="E14" s="29"/>
      <c r="F14" s="15"/>
      <c r="G14" s="15"/>
      <c r="H14" s="15"/>
      <c r="I14" s="15"/>
      <c r="J14" s="15"/>
    </row>
    <row r="15" spans="1:10" x14ac:dyDescent="0.25">
      <c r="A15" s="241">
        <v>11010101</v>
      </c>
      <c r="B15" s="242" t="s">
        <v>146</v>
      </c>
      <c r="C15" s="243">
        <v>-51767</v>
      </c>
      <c r="D15" s="255"/>
      <c r="E15" s="29"/>
      <c r="F15" s="29"/>
      <c r="G15" s="15"/>
      <c r="H15" s="15"/>
      <c r="I15" s="15"/>
      <c r="J15" s="15"/>
    </row>
    <row r="16" spans="1:10" x14ac:dyDescent="0.25">
      <c r="A16" s="241">
        <v>11010201</v>
      </c>
      <c r="B16" s="242" t="s">
        <v>148</v>
      </c>
      <c r="C16" s="243">
        <v>-9817</v>
      </c>
      <c r="D16" s="255"/>
      <c r="E16" s="29"/>
      <c r="F16" s="29"/>
      <c r="G16" s="15"/>
      <c r="H16" s="15"/>
      <c r="I16" s="15"/>
      <c r="J16" s="15"/>
    </row>
    <row r="17" spans="1:10" x14ac:dyDescent="0.25">
      <c r="A17" s="241">
        <v>11010303</v>
      </c>
      <c r="B17" s="242" t="s">
        <v>1436</v>
      </c>
      <c r="C17" s="243">
        <v>-8802</v>
      </c>
      <c r="D17" s="255"/>
      <c r="E17" s="29"/>
      <c r="F17" s="29"/>
      <c r="G17" s="15"/>
      <c r="H17" s="15"/>
      <c r="I17" s="15"/>
      <c r="J17" s="15"/>
    </row>
    <row r="18" spans="1:10" x14ac:dyDescent="0.25">
      <c r="A18" s="241">
        <v>12010101</v>
      </c>
      <c r="B18" s="242" t="s">
        <v>1661</v>
      </c>
      <c r="C18" s="243">
        <v>-9889</v>
      </c>
      <c r="D18" s="255"/>
      <c r="E18" s="29"/>
      <c r="F18" s="29"/>
      <c r="G18" s="15"/>
      <c r="H18" s="15"/>
      <c r="I18" s="15"/>
      <c r="J18" s="15"/>
    </row>
    <row r="19" spans="1:10" x14ac:dyDescent="0.25">
      <c r="A19" s="241">
        <v>12020126</v>
      </c>
      <c r="B19" s="242" t="s">
        <v>167</v>
      </c>
      <c r="C19" s="243">
        <v>-10</v>
      </c>
      <c r="D19" s="255"/>
      <c r="E19" s="29"/>
      <c r="F19" s="29"/>
      <c r="G19" s="15"/>
      <c r="H19" s="15"/>
      <c r="I19" s="15"/>
      <c r="J19" s="15"/>
    </row>
    <row r="20" spans="1:10" x14ac:dyDescent="0.25">
      <c r="A20" s="241">
        <v>12020132</v>
      </c>
      <c r="B20" s="242" t="s">
        <v>171</v>
      </c>
      <c r="C20" s="243">
        <v>-12</v>
      </c>
      <c r="D20" s="255"/>
      <c r="E20" s="29"/>
      <c r="F20" s="29"/>
      <c r="G20" s="15"/>
      <c r="H20" s="15"/>
      <c r="I20" s="15"/>
      <c r="J20" s="15"/>
    </row>
    <row r="21" spans="1:10" x14ac:dyDescent="0.25">
      <c r="A21" s="241">
        <v>12020137</v>
      </c>
      <c r="B21" s="242" t="s">
        <v>176</v>
      </c>
      <c r="C21" s="243">
        <v>-10</v>
      </c>
      <c r="D21" s="255"/>
      <c r="E21" s="29"/>
      <c r="F21" s="29"/>
      <c r="G21" s="15"/>
      <c r="H21" s="15"/>
      <c r="I21" s="15"/>
      <c r="J21" s="15"/>
    </row>
    <row r="22" spans="1:10" x14ac:dyDescent="0.25">
      <c r="A22" s="241">
        <v>12020401</v>
      </c>
      <c r="B22" s="242" t="s">
        <v>180</v>
      </c>
      <c r="C22" s="243">
        <v>-250</v>
      </c>
      <c r="D22" s="255"/>
      <c r="E22" s="29"/>
      <c r="F22" s="29"/>
      <c r="G22" s="15"/>
      <c r="H22" s="15"/>
      <c r="I22" s="15"/>
      <c r="J22" s="15"/>
    </row>
    <row r="23" spans="1:10" x14ac:dyDescent="0.25">
      <c r="A23" s="241">
        <v>12020409</v>
      </c>
      <c r="B23" s="242" t="s">
        <v>182</v>
      </c>
      <c r="C23" s="243">
        <v>-200</v>
      </c>
      <c r="D23" s="255"/>
      <c r="E23" s="29"/>
      <c r="F23" s="29"/>
      <c r="G23" s="15"/>
      <c r="H23" s="15"/>
      <c r="I23" s="15"/>
      <c r="J23" s="15"/>
    </row>
    <row r="24" spans="1:10" x14ac:dyDescent="0.25">
      <c r="A24" s="241">
        <v>12020412</v>
      </c>
      <c r="B24" s="242" t="s">
        <v>184</v>
      </c>
      <c r="C24" s="243">
        <v>-150</v>
      </c>
      <c r="D24" s="255"/>
      <c r="E24" s="29"/>
      <c r="F24" s="29"/>
      <c r="G24" s="15"/>
      <c r="H24" s="15"/>
      <c r="I24" s="15"/>
      <c r="J24" s="15"/>
    </row>
    <row r="25" spans="1:10" x14ac:dyDescent="0.25">
      <c r="A25" s="241">
        <v>12020415</v>
      </c>
      <c r="B25" s="242" t="s">
        <v>186</v>
      </c>
      <c r="C25" s="243">
        <v>-100</v>
      </c>
      <c r="D25" s="255"/>
      <c r="E25" s="29"/>
      <c r="F25" s="29"/>
      <c r="G25" s="15"/>
      <c r="H25" s="15"/>
      <c r="I25" s="15"/>
      <c r="J25" s="15"/>
    </row>
    <row r="26" spans="1:10" x14ac:dyDescent="0.25">
      <c r="A26" s="241">
        <v>12020417</v>
      </c>
      <c r="B26" s="242" t="s">
        <v>187</v>
      </c>
      <c r="C26" s="243">
        <v>-750</v>
      </c>
      <c r="D26" s="255"/>
      <c r="E26" s="29"/>
      <c r="F26" s="29"/>
      <c r="G26" s="15"/>
      <c r="H26" s="15"/>
      <c r="I26" s="15"/>
      <c r="J26" s="15"/>
    </row>
    <row r="27" spans="1:10" x14ac:dyDescent="0.25">
      <c r="A27" s="241">
        <v>12020426</v>
      </c>
      <c r="B27" s="242" t="s">
        <v>193</v>
      </c>
      <c r="C27" s="243">
        <v>-120</v>
      </c>
      <c r="D27" s="255"/>
      <c r="E27" s="29"/>
      <c r="F27" s="29"/>
      <c r="G27" s="15"/>
      <c r="H27" s="15"/>
      <c r="I27" s="15"/>
      <c r="J27" s="15"/>
    </row>
    <row r="28" spans="1:10" x14ac:dyDescent="0.25">
      <c r="A28" s="241">
        <v>12020436</v>
      </c>
      <c r="B28" s="242" t="s">
        <v>198</v>
      </c>
      <c r="C28" s="243">
        <v>-266</v>
      </c>
      <c r="D28" s="255"/>
      <c r="E28" s="29"/>
      <c r="F28" s="29"/>
      <c r="G28" s="15"/>
      <c r="H28" s="15"/>
      <c r="I28" s="15"/>
      <c r="J28" s="15"/>
    </row>
    <row r="29" spans="1:10" x14ac:dyDescent="0.25">
      <c r="A29" s="241">
        <v>12020438</v>
      </c>
      <c r="B29" s="242" t="s">
        <v>200</v>
      </c>
      <c r="C29" s="243">
        <v>-500</v>
      </c>
      <c r="D29" s="255"/>
      <c r="E29" s="29"/>
      <c r="F29" s="29"/>
      <c r="G29" s="15"/>
      <c r="H29" s="15"/>
      <c r="I29" s="15"/>
      <c r="J29" s="15"/>
    </row>
    <row r="30" spans="1:10" x14ac:dyDescent="0.25">
      <c r="A30" s="241">
        <v>12020443</v>
      </c>
      <c r="B30" s="242" t="s">
        <v>205</v>
      </c>
      <c r="C30" s="243">
        <v>-30</v>
      </c>
      <c r="D30" s="255"/>
      <c r="E30" s="29"/>
      <c r="F30" s="29"/>
      <c r="G30" s="15"/>
      <c r="H30" s="15"/>
      <c r="I30" s="15"/>
      <c r="J30" s="15"/>
    </row>
    <row r="31" spans="1:10" x14ac:dyDescent="0.25">
      <c r="A31" s="241">
        <v>12020446</v>
      </c>
      <c r="B31" s="242" t="s">
        <v>208</v>
      </c>
      <c r="C31" s="243">
        <v>-75</v>
      </c>
      <c r="D31" s="255"/>
      <c r="E31" s="29"/>
      <c r="F31" s="29"/>
      <c r="G31" s="15"/>
      <c r="H31" s="15"/>
      <c r="I31" s="15"/>
      <c r="J31" s="15"/>
    </row>
    <row r="32" spans="1:10" x14ac:dyDescent="0.25">
      <c r="A32" s="241">
        <v>12020450</v>
      </c>
      <c r="B32" s="242" t="s">
        <v>212</v>
      </c>
      <c r="C32" s="243">
        <v>-380</v>
      </c>
      <c r="D32" s="255"/>
      <c r="E32" s="29"/>
      <c r="F32" s="29"/>
      <c r="G32" s="15"/>
      <c r="H32" s="15"/>
      <c r="I32" s="15"/>
      <c r="J32" s="15"/>
    </row>
    <row r="33" spans="1:10" x14ac:dyDescent="0.25">
      <c r="A33" s="241">
        <v>12020502</v>
      </c>
      <c r="B33" s="242" t="s">
        <v>219</v>
      </c>
      <c r="C33" s="243">
        <v>-100</v>
      </c>
      <c r="D33" s="255"/>
      <c r="E33" s="29"/>
      <c r="F33" s="29"/>
      <c r="G33" s="15"/>
      <c r="H33" s="15"/>
      <c r="I33" s="15"/>
      <c r="J33" s="15"/>
    </row>
    <row r="34" spans="1:10" x14ac:dyDescent="0.25">
      <c r="A34" s="241">
        <v>12020504</v>
      </c>
      <c r="B34" s="242" t="s">
        <v>221</v>
      </c>
      <c r="C34" s="243">
        <v>-400</v>
      </c>
      <c r="D34" s="255"/>
      <c r="E34" s="29"/>
      <c r="F34" s="29"/>
      <c r="G34" s="15"/>
      <c r="H34" s="15"/>
      <c r="I34" s="15"/>
      <c r="J34" s="15"/>
    </row>
    <row r="35" spans="1:10" x14ac:dyDescent="0.25">
      <c r="A35" s="241">
        <v>12020506</v>
      </c>
      <c r="B35" s="242" t="s">
        <v>223</v>
      </c>
      <c r="C35" s="243">
        <v>-275</v>
      </c>
      <c r="D35" s="255"/>
      <c r="E35" s="29"/>
      <c r="F35" s="29"/>
      <c r="G35" s="15"/>
      <c r="H35" s="15"/>
      <c r="I35" s="15"/>
      <c r="J35" s="15"/>
    </row>
    <row r="36" spans="1:10" x14ac:dyDescent="0.25">
      <c r="A36" s="241">
        <v>12020508</v>
      </c>
      <c r="B36" s="242" t="s">
        <v>225</v>
      </c>
      <c r="C36" s="243">
        <v>-200</v>
      </c>
      <c r="D36" s="255"/>
      <c r="E36" s="29"/>
      <c r="F36" s="29"/>
      <c r="G36" s="15"/>
      <c r="H36" s="15"/>
      <c r="I36" s="15"/>
      <c r="J36" s="15"/>
    </row>
    <row r="37" spans="1:10" x14ac:dyDescent="0.25">
      <c r="A37" s="241">
        <v>12020608</v>
      </c>
      <c r="B37" s="242" t="s">
        <v>233</v>
      </c>
      <c r="C37" s="243">
        <v>-100</v>
      </c>
      <c r="D37" s="255"/>
      <c r="E37" s="29"/>
      <c r="F37" s="29"/>
      <c r="G37" s="15"/>
      <c r="H37" s="15"/>
      <c r="I37" s="15"/>
      <c r="J37" s="15"/>
    </row>
    <row r="38" spans="1:10" x14ac:dyDescent="0.25">
      <c r="A38" s="241">
        <v>12020611</v>
      </c>
      <c r="B38" s="242" t="s">
        <v>236</v>
      </c>
      <c r="C38" s="243">
        <v>-199</v>
      </c>
      <c r="D38" s="255"/>
      <c r="E38" s="29"/>
      <c r="F38" s="29"/>
      <c r="G38" s="15"/>
      <c r="H38" s="15"/>
      <c r="I38" s="15"/>
      <c r="J38" s="15"/>
    </row>
    <row r="39" spans="1:10" x14ac:dyDescent="0.25">
      <c r="A39" s="241">
        <v>12020802</v>
      </c>
      <c r="B39" s="242" t="s">
        <v>255</v>
      </c>
      <c r="C39" s="243">
        <v>-180</v>
      </c>
      <c r="D39" s="255"/>
      <c r="E39" s="29"/>
      <c r="F39" s="29"/>
      <c r="G39" s="15"/>
      <c r="H39" s="15"/>
      <c r="I39" s="15"/>
      <c r="J39" s="15"/>
    </row>
    <row r="40" spans="1:10" x14ac:dyDescent="0.25">
      <c r="A40" s="241">
        <v>12020803</v>
      </c>
      <c r="B40" s="242" t="s">
        <v>256</v>
      </c>
      <c r="C40" s="243">
        <v>-150</v>
      </c>
      <c r="D40" s="255"/>
      <c r="E40" s="29"/>
      <c r="F40" s="29"/>
      <c r="G40" s="15"/>
      <c r="H40" s="15"/>
      <c r="I40" s="15"/>
      <c r="J40" s="15"/>
    </row>
    <row r="41" spans="1:10" x14ac:dyDescent="0.25">
      <c r="A41" s="241">
        <v>12020901</v>
      </c>
      <c r="B41" s="242" t="s">
        <v>260</v>
      </c>
      <c r="C41" s="243">
        <v>-102</v>
      </c>
      <c r="D41" s="255"/>
      <c r="E41" s="29"/>
      <c r="F41" s="29"/>
      <c r="G41" s="15"/>
      <c r="H41" s="15"/>
      <c r="I41" s="15"/>
      <c r="J41" s="15"/>
    </row>
    <row r="42" spans="1:10" x14ac:dyDescent="0.25">
      <c r="A42" s="241">
        <v>12021102</v>
      </c>
      <c r="B42" s="242" t="s">
        <v>275</v>
      </c>
      <c r="C42" s="243">
        <v>-30</v>
      </c>
      <c r="D42" s="255"/>
      <c r="E42" s="29"/>
      <c r="F42" s="29"/>
      <c r="G42" s="15"/>
      <c r="H42" s="15"/>
      <c r="I42" s="15"/>
      <c r="J42" s="15"/>
    </row>
    <row r="43" spans="1:10" x14ac:dyDescent="0.25">
      <c r="A43" s="241">
        <v>12021210</v>
      </c>
      <c r="B43" s="242" t="s">
        <v>286</v>
      </c>
      <c r="C43" s="243">
        <v>-41</v>
      </c>
      <c r="D43" s="255"/>
      <c r="E43" s="29"/>
      <c r="F43" s="29"/>
      <c r="G43" s="15"/>
      <c r="H43" s="15"/>
      <c r="I43" s="15"/>
      <c r="J43" s="15"/>
    </row>
    <row r="44" spans="1:10" x14ac:dyDescent="0.25">
      <c r="A44" s="241">
        <v>12021306</v>
      </c>
      <c r="B44" s="242" t="s">
        <v>272</v>
      </c>
      <c r="C44" s="243">
        <v>-129</v>
      </c>
      <c r="D44" s="255"/>
      <c r="E44" s="29"/>
      <c r="F44" s="29"/>
      <c r="G44" s="15"/>
      <c r="H44" s="15"/>
      <c r="I44" s="15"/>
      <c r="J44" s="15"/>
    </row>
    <row r="45" spans="1:10" x14ac:dyDescent="0.25">
      <c r="A45" s="241">
        <v>12021307</v>
      </c>
      <c r="B45" s="242" t="s">
        <v>290</v>
      </c>
      <c r="C45" s="243">
        <v>-49</v>
      </c>
      <c r="D45" s="255"/>
      <c r="E45" s="29"/>
      <c r="F45" s="29"/>
      <c r="G45" s="15"/>
      <c r="H45" s="15"/>
      <c r="I45" s="15"/>
      <c r="J45" s="15"/>
    </row>
    <row r="46" spans="1:10" x14ac:dyDescent="0.25">
      <c r="A46" s="259">
        <v>13020302</v>
      </c>
      <c r="B46" s="260" t="s">
        <v>301</v>
      </c>
      <c r="C46" s="243">
        <v>-608</v>
      </c>
      <c r="D46" s="255"/>
      <c r="E46" s="29"/>
      <c r="F46" s="29"/>
      <c r="G46" s="15"/>
      <c r="H46" s="15"/>
      <c r="I46" s="15"/>
      <c r="J46" s="15"/>
    </row>
    <row r="47" spans="1:10" x14ac:dyDescent="0.25">
      <c r="A47" s="241">
        <v>14010101</v>
      </c>
      <c r="B47" s="242" t="s">
        <v>308</v>
      </c>
      <c r="C47" s="243">
        <v>-24817</v>
      </c>
      <c r="D47" s="255"/>
      <c r="E47" s="29"/>
      <c r="F47" s="29"/>
      <c r="G47" s="15"/>
      <c r="H47" s="15"/>
      <c r="I47" s="15"/>
      <c r="J47" s="15"/>
    </row>
    <row r="48" spans="1:10" x14ac:dyDescent="0.25">
      <c r="A48" s="241">
        <v>14020202</v>
      </c>
      <c r="B48" s="242" t="s">
        <v>310</v>
      </c>
      <c r="C48" s="243">
        <v>-2</v>
      </c>
      <c r="D48" s="255"/>
      <c r="E48" s="29"/>
      <c r="F48" s="29"/>
      <c r="G48" s="15"/>
      <c r="H48" s="15"/>
      <c r="I48" s="15"/>
      <c r="J48" s="15"/>
    </row>
    <row r="49" spans="1:10" x14ac:dyDescent="0.25">
      <c r="A49" s="259">
        <v>14030101</v>
      </c>
      <c r="B49" s="260" t="s">
        <v>313</v>
      </c>
      <c r="C49" s="243">
        <v>-5000</v>
      </c>
      <c r="D49" s="255"/>
      <c r="E49" s="29"/>
      <c r="F49" s="29"/>
      <c r="G49" s="15"/>
      <c r="H49" s="15"/>
      <c r="I49" s="15"/>
      <c r="J49" s="15"/>
    </row>
    <row r="50" spans="1:10" x14ac:dyDescent="0.25">
      <c r="A50" s="241">
        <v>14030104</v>
      </c>
      <c r="B50" s="242" t="s">
        <v>1423</v>
      </c>
      <c r="C50" s="243">
        <v>-2827</v>
      </c>
      <c r="D50" s="255"/>
      <c r="E50" s="29"/>
      <c r="F50" s="29"/>
      <c r="G50" s="15"/>
      <c r="H50" s="15"/>
      <c r="I50" s="15"/>
      <c r="J50" s="15"/>
    </row>
    <row r="51" spans="1:10" x14ac:dyDescent="0.25">
      <c r="A51" s="241">
        <v>14030201</v>
      </c>
      <c r="B51" s="242" t="s">
        <v>317</v>
      </c>
      <c r="C51" s="243">
        <v>-5920</v>
      </c>
      <c r="D51" s="255"/>
      <c r="E51" s="29"/>
      <c r="F51" s="29"/>
      <c r="G51" s="15"/>
      <c r="H51" s="15"/>
      <c r="I51" s="15"/>
      <c r="J51" s="15"/>
    </row>
    <row r="52" spans="1:10" x14ac:dyDescent="0.25">
      <c r="A52" s="241">
        <v>14030204</v>
      </c>
      <c r="B52" s="242" t="s">
        <v>1428</v>
      </c>
      <c r="C52" s="243">
        <v>-750</v>
      </c>
      <c r="D52" s="255"/>
      <c r="E52" s="29"/>
      <c r="F52" s="29"/>
      <c r="G52" s="15"/>
      <c r="H52" s="15"/>
      <c r="I52" s="15"/>
      <c r="J52" s="15"/>
    </row>
    <row r="53" spans="1:10" x14ac:dyDescent="0.25">
      <c r="A53" s="241">
        <v>15010101</v>
      </c>
      <c r="B53" s="242" t="s">
        <v>1409</v>
      </c>
      <c r="C53" s="243">
        <v>-900</v>
      </c>
      <c r="D53" s="255"/>
      <c r="E53" s="29"/>
      <c r="F53" s="29"/>
      <c r="G53" s="15"/>
      <c r="H53" s="15"/>
      <c r="I53" s="15"/>
      <c r="J53" s="15"/>
    </row>
    <row r="54" spans="1:10" x14ac:dyDescent="0.25">
      <c r="A54" s="241">
        <v>21010101</v>
      </c>
      <c r="B54" s="242" t="s">
        <v>332</v>
      </c>
      <c r="C54" s="243">
        <v>21583</v>
      </c>
      <c r="D54" s="255"/>
      <c r="E54" s="29"/>
      <c r="F54" s="29"/>
      <c r="G54" s="15"/>
      <c r="H54" s="15"/>
      <c r="I54" s="15"/>
      <c r="J54" s="15"/>
    </row>
    <row r="55" spans="1:10" x14ac:dyDescent="0.25">
      <c r="A55" s="241">
        <v>21010103</v>
      </c>
      <c r="B55" s="242" t="s">
        <v>1353</v>
      </c>
      <c r="C55" s="243">
        <v>422</v>
      </c>
      <c r="D55" s="255"/>
      <c r="E55" s="29"/>
      <c r="F55" s="29"/>
      <c r="G55" s="15"/>
      <c r="H55" s="15"/>
      <c r="I55" s="15"/>
      <c r="J55" s="15"/>
    </row>
    <row r="56" spans="1:10" x14ac:dyDescent="0.25">
      <c r="A56" s="241">
        <v>21020102</v>
      </c>
      <c r="B56" s="242" t="s">
        <v>337</v>
      </c>
      <c r="C56" s="243">
        <v>1000</v>
      </c>
      <c r="D56" s="255"/>
      <c r="E56" s="29"/>
      <c r="F56" s="29"/>
      <c r="G56" s="15"/>
      <c r="H56" s="15"/>
      <c r="I56" s="15"/>
      <c r="J56" s="15"/>
    </row>
    <row r="57" spans="1:10" x14ac:dyDescent="0.25">
      <c r="A57" s="241">
        <v>21020202</v>
      </c>
      <c r="B57" s="242" t="s">
        <v>384</v>
      </c>
      <c r="C57" s="243">
        <v>3000</v>
      </c>
      <c r="D57" s="255"/>
      <c r="E57" s="29"/>
      <c r="F57" s="29"/>
      <c r="G57" s="15"/>
      <c r="H57" s="15"/>
      <c r="I57" s="15"/>
      <c r="J57" s="15"/>
    </row>
    <row r="58" spans="1:10" x14ac:dyDescent="0.25">
      <c r="A58" s="241">
        <v>22010102</v>
      </c>
      <c r="B58" s="242" t="s">
        <v>391</v>
      </c>
      <c r="C58" s="243">
        <v>3291</v>
      </c>
      <c r="D58" s="255"/>
      <c r="E58" s="29"/>
      <c r="F58" s="29"/>
      <c r="G58" s="15"/>
      <c r="H58" s="15"/>
      <c r="I58" s="15"/>
      <c r="J58" s="15"/>
    </row>
    <row r="59" spans="1:10" x14ac:dyDescent="0.25">
      <c r="A59" s="241">
        <v>22020101</v>
      </c>
      <c r="B59" s="242" t="s">
        <v>395</v>
      </c>
      <c r="C59" s="243">
        <v>2000</v>
      </c>
      <c r="D59" s="255"/>
      <c r="E59" s="29"/>
      <c r="F59" s="29"/>
      <c r="G59" s="15"/>
      <c r="H59" s="15"/>
      <c r="I59" s="15"/>
      <c r="J59" s="15"/>
    </row>
    <row r="60" spans="1:10" x14ac:dyDescent="0.25">
      <c r="A60" s="241">
        <v>22020103</v>
      </c>
      <c r="B60" s="242" t="s">
        <v>397</v>
      </c>
      <c r="C60" s="243">
        <v>1000</v>
      </c>
      <c r="D60" s="255"/>
      <c r="E60" s="29"/>
      <c r="F60" s="29"/>
      <c r="G60" s="15"/>
      <c r="H60" s="15"/>
      <c r="I60" s="15"/>
      <c r="J60" s="15"/>
    </row>
    <row r="61" spans="1:10" x14ac:dyDescent="0.25">
      <c r="A61" s="241">
        <v>22020201</v>
      </c>
      <c r="B61" s="242" t="s">
        <v>400</v>
      </c>
      <c r="C61" s="243">
        <v>1000</v>
      </c>
      <c r="D61" s="255"/>
      <c r="E61" s="29"/>
      <c r="F61" s="29"/>
      <c r="G61" s="15"/>
      <c r="H61" s="15"/>
      <c r="I61" s="15"/>
      <c r="J61" s="15"/>
    </row>
    <row r="62" spans="1:10" x14ac:dyDescent="0.25">
      <c r="A62" s="241">
        <v>22020202</v>
      </c>
      <c r="B62" s="242" t="s">
        <v>401</v>
      </c>
      <c r="C62" s="243">
        <v>820</v>
      </c>
      <c r="D62" s="255"/>
      <c r="E62" s="29"/>
      <c r="F62" s="29"/>
      <c r="G62" s="15"/>
      <c r="H62" s="15"/>
      <c r="I62" s="15"/>
      <c r="J62" s="15"/>
    </row>
    <row r="63" spans="1:10" x14ac:dyDescent="0.25">
      <c r="A63" s="241">
        <v>22020301</v>
      </c>
      <c r="B63" s="242" t="s">
        <v>409</v>
      </c>
      <c r="C63" s="243">
        <v>1000</v>
      </c>
      <c r="D63" s="255"/>
      <c r="E63" s="29"/>
      <c r="F63" s="29"/>
      <c r="G63" s="15"/>
      <c r="H63" s="15"/>
      <c r="I63" s="15"/>
      <c r="J63" s="15"/>
    </row>
    <row r="64" spans="1:10" x14ac:dyDescent="0.25">
      <c r="A64" s="241">
        <v>22020306</v>
      </c>
      <c r="B64" s="242" t="s">
        <v>414</v>
      </c>
      <c r="C64" s="243">
        <v>500</v>
      </c>
      <c r="D64" s="255"/>
      <c r="E64" s="29"/>
      <c r="F64" s="29"/>
      <c r="G64" s="15"/>
      <c r="H64" s="15"/>
      <c r="I64" s="15"/>
      <c r="J64" s="15"/>
    </row>
    <row r="65" spans="1:10" x14ac:dyDescent="0.25">
      <c r="A65" s="241">
        <v>22020309</v>
      </c>
      <c r="B65" s="242" t="s">
        <v>417</v>
      </c>
      <c r="C65" s="243">
        <v>200</v>
      </c>
      <c r="D65" s="255"/>
      <c r="E65" s="29"/>
      <c r="F65" s="29"/>
      <c r="G65" s="15"/>
      <c r="H65" s="15"/>
      <c r="I65" s="15"/>
      <c r="J65" s="15"/>
    </row>
    <row r="66" spans="1:10" x14ac:dyDescent="0.25">
      <c r="A66" s="241">
        <v>22020310</v>
      </c>
      <c r="B66" s="242" t="s">
        <v>418</v>
      </c>
      <c r="C66" s="243">
        <v>1000</v>
      </c>
      <c r="D66" s="255"/>
      <c r="E66" s="29"/>
      <c r="F66" s="29"/>
      <c r="G66" s="15"/>
      <c r="H66" s="15"/>
      <c r="I66" s="15"/>
      <c r="J66" s="15"/>
    </row>
    <row r="67" spans="1:10" x14ac:dyDescent="0.25">
      <c r="A67" s="241">
        <v>22020404</v>
      </c>
      <c r="B67" s="242" t="s">
        <v>424</v>
      </c>
      <c r="C67" s="243">
        <v>1000</v>
      </c>
      <c r="D67" s="255"/>
      <c r="E67" s="29"/>
      <c r="F67" s="29"/>
      <c r="G67" s="15"/>
      <c r="H67" s="15"/>
      <c r="I67" s="15"/>
      <c r="J67" s="15"/>
    </row>
    <row r="68" spans="1:10" x14ac:dyDescent="0.25">
      <c r="A68" s="241">
        <v>22020410</v>
      </c>
      <c r="B68" s="242" t="s">
        <v>430</v>
      </c>
      <c r="C68" s="243">
        <v>1000</v>
      </c>
      <c r="D68" s="255"/>
      <c r="E68" s="29"/>
      <c r="F68" s="29"/>
      <c r="G68" s="15"/>
      <c r="H68" s="15"/>
      <c r="I68" s="15"/>
      <c r="J68" s="15"/>
    </row>
    <row r="69" spans="1:10" x14ac:dyDescent="0.25">
      <c r="A69" s="241">
        <v>22020501</v>
      </c>
      <c r="B69" s="242" t="s">
        <v>435</v>
      </c>
      <c r="C69" s="243">
        <v>3001</v>
      </c>
      <c r="D69" s="255"/>
      <c r="E69" s="29"/>
      <c r="F69" s="29"/>
      <c r="G69" s="15"/>
      <c r="H69" s="15"/>
      <c r="I69" s="15"/>
      <c r="J69" s="15"/>
    </row>
    <row r="70" spans="1:10" x14ac:dyDescent="0.25">
      <c r="A70" s="241">
        <v>22020601</v>
      </c>
      <c r="B70" s="242" t="s">
        <v>438</v>
      </c>
      <c r="C70" s="243">
        <v>2499</v>
      </c>
      <c r="D70" s="255"/>
      <c r="E70" s="29"/>
      <c r="F70" s="29"/>
      <c r="G70" s="15"/>
      <c r="H70" s="15"/>
      <c r="I70" s="15"/>
      <c r="J70" s="15"/>
    </row>
    <row r="71" spans="1:10" x14ac:dyDescent="0.25">
      <c r="A71" s="241">
        <v>22020702</v>
      </c>
      <c r="B71" s="242" t="s">
        <v>446</v>
      </c>
      <c r="C71" s="243">
        <v>1000</v>
      </c>
      <c r="D71" s="255"/>
      <c r="E71" s="29"/>
      <c r="F71" s="29"/>
      <c r="G71" s="15"/>
      <c r="H71" s="15"/>
      <c r="I71" s="15"/>
      <c r="J71" s="15"/>
    </row>
    <row r="72" spans="1:10" x14ac:dyDescent="0.25">
      <c r="A72" s="241">
        <v>22020801</v>
      </c>
      <c r="B72" s="242" t="s">
        <v>454</v>
      </c>
      <c r="C72" s="243">
        <v>3000</v>
      </c>
      <c r="D72" s="255"/>
      <c r="E72" s="29"/>
      <c r="F72" s="29"/>
      <c r="G72" s="15"/>
      <c r="H72" s="15"/>
      <c r="I72" s="15"/>
      <c r="J72" s="15"/>
    </row>
    <row r="73" spans="1:10" x14ac:dyDescent="0.25">
      <c r="A73" s="241">
        <v>22021003</v>
      </c>
      <c r="B73" s="242" t="s">
        <v>468</v>
      </c>
      <c r="C73" s="243">
        <v>500</v>
      </c>
      <c r="D73" s="255"/>
      <c r="E73" s="29"/>
      <c r="F73" s="29"/>
      <c r="G73" s="15"/>
      <c r="H73" s="15"/>
      <c r="I73" s="15"/>
      <c r="J73" s="15"/>
    </row>
    <row r="74" spans="1:10" x14ac:dyDescent="0.25">
      <c r="A74" s="241">
        <v>22021007</v>
      </c>
      <c r="B74" s="242" t="s">
        <v>471</v>
      </c>
      <c r="C74" s="243">
        <v>617</v>
      </c>
      <c r="D74" s="255"/>
      <c r="E74" s="29"/>
      <c r="F74" s="29"/>
      <c r="G74" s="15"/>
      <c r="H74" s="15"/>
      <c r="I74" s="15"/>
      <c r="J74" s="15"/>
    </row>
    <row r="75" spans="1:10" x14ac:dyDescent="0.25">
      <c r="A75" s="241">
        <v>22060101</v>
      </c>
      <c r="B75" s="242" t="s">
        <v>1433</v>
      </c>
      <c r="C75" s="243">
        <v>325</v>
      </c>
      <c r="D75" s="255"/>
      <c r="E75" s="29"/>
      <c r="F75" s="29"/>
      <c r="G75" s="15"/>
      <c r="H75" s="15"/>
      <c r="I75" s="15"/>
      <c r="J75" s="15"/>
    </row>
    <row r="76" spans="1:10" x14ac:dyDescent="0.25">
      <c r="A76" s="241">
        <v>22060102</v>
      </c>
      <c r="B76" s="242" t="s">
        <v>1434</v>
      </c>
      <c r="C76" s="265">
        <v>105</v>
      </c>
      <c r="D76" s="255"/>
      <c r="E76" s="29"/>
      <c r="F76" s="29"/>
      <c r="G76" s="15"/>
      <c r="H76" s="15"/>
      <c r="I76" s="15"/>
      <c r="J76" s="15"/>
    </row>
    <row r="77" spans="1:10" x14ac:dyDescent="0.25">
      <c r="A77" s="241">
        <v>22060202</v>
      </c>
      <c r="B77" s="242" t="s">
        <v>510</v>
      </c>
      <c r="C77" s="265">
        <v>910</v>
      </c>
      <c r="D77" s="255"/>
      <c r="E77" s="29"/>
      <c r="F77" s="29"/>
      <c r="G77" s="15"/>
      <c r="H77" s="15"/>
      <c r="I77" s="15"/>
      <c r="J77" s="15"/>
    </row>
    <row r="78" spans="1:10" x14ac:dyDescent="0.25">
      <c r="A78" s="241">
        <v>22060203</v>
      </c>
      <c r="B78" s="242" t="s">
        <v>1662</v>
      </c>
      <c r="C78" s="265">
        <v>400</v>
      </c>
      <c r="D78" s="255"/>
      <c r="E78" s="29"/>
      <c r="F78" s="29"/>
      <c r="G78" s="15"/>
      <c r="H78" s="15"/>
      <c r="I78" s="15"/>
      <c r="J78" s="15"/>
    </row>
    <row r="79" spans="1:10" x14ac:dyDescent="0.25">
      <c r="A79" s="241">
        <v>22060401</v>
      </c>
      <c r="B79" s="242" t="s">
        <v>1663</v>
      </c>
      <c r="C79" s="266">
        <v>2454</v>
      </c>
      <c r="D79" s="255"/>
      <c r="E79" s="29"/>
      <c r="F79" s="29"/>
      <c r="G79" s="15"/>
      <c r="H79" s="15"/>
      <c r="I79" s="15"/>
      <c r="J79" s="15"/>
    </row>
    <row r="80" spans="1:10" x14ac:dyDescent="0.25">
      <c r="A80" s="241">
        <v>22060402</v>
      </c>
      <c r="B80" s="242" t="s">
        <v>1664</v>
      </c>
      <c r="C80" s="266">
        <v>500</v>
      </c>
      <c r="D80" s="255"/>
      <c r="E80" s="29"/>
      <c r="F80" s="29"/>
      <c r="G80" s="15"/>
      <c r="H80" s="15"/>
      <c r="I80" s="15"/>
      <c r="J80" s="15"/>
    </row>
    <row r="81" spans="1:10" x14ac:dyDescent="0.25">
      <c r="A81" s="241">
        <v>22060501</v>
      </c>
      <c r="B81" s="242" t="s">
        <v>1665</v>
      </c>
      <c r="C81" s="266">
        <v>0</v>
      </c>
      <c r="D81" s="255"/>
      <c r="E81" s="29"/>
      <c r="F81" s="29"/>
      <c r="G81" s="15"/>
      <c r="H81" s="15"/>
      <c r="I81" s="15"/>
      <c r="J81" s="15"/>
    </row>
    <row r="82" spans="1:10" x14ac:dyDescent="0.25">
      <c r="A82" s="241">
        <v>22060502</v>
      </c>
      <c r="B82" s="242" t="s">
        <v>1666</v>
      </c>
      <c r="C82" s="265">
        <v>1200</v>
      </c>
      <c r="D82" s="255"/>
      <c r="E82" s="29"/>
      <c r="F82" s="29"/>
      <c r="G82" s="15"/>
      <c r="H82" s="15"/>
      <c r="I82" s="15"/>
      <c r="J82" s="15"/>
    </row>
    <row r="83" spans="1:10" x14ac:dyDescent="0.25">
      <c r="A83" s="241">
        <v>22070401</v>
      </c>
      <c r="B83" s="242" t="s">
        <v>511</v>
      </c>
      <c r="C83" s="266">
        <v>24817</v>
      </c>
      <c r="D83" s="255"/>
      <c r="E83" s="29"/>
      <c r="F83" s="29"/>
      <c r="G83" s="15"/>
      <c r="H83" s="15"/>
      <c r="I83" s="15"/>
      <c r="J83" s="15"/>
    </row>
    <row r="84" spans="1:10" x14ac:dyDescent="0.25">
      <c r="A84" s="241">
        <v>22070403</v>
      </c>
      <c r="B84" s="242" t="s">
        <v>1667</v>
      </c>
      <c r="C84" s="243">
        <v>900</v>
      </c>
      <c r="D84" s="255"/>
      <c r="E84" s="29"/>
      <c r="F84" s="29"/>
      <c r="G84" s="15"/>
      <c r="H84" s="15"/>
      <c r="I84" s="15"/>
      <c r="J84" s="15"/>
    </row>
    <row r="85" spans="1:10" x14ac:dyDescent="0.25">
      <c r="A85" s="241">
        <v>22080100</v>
      </c>
      <c r="B85" s="242" t="s">
        <v>1373</v>
      </c>
      <c r="C85" s="243">
        <v>2361</v>
      </c>
      <c r="D85" s="255"/>
      <c r="E85" s="29"/>
      <c r="F85" s="29"/>
      <c r="G85" s="15"/>
      <c r="H85" s="15"/>
      <c r="I85" s="15"/>
      <c r="J85" s="15"/>
    </row>
    <row r="86" spans="1:10" x14ac:dyDescent="0.25">
      <c r="A86" s="241">
        <v>23010200</v>
      </c>
      <c r="B86" s="242" t="s">
        <v>512</v>
      </c>
      <c r="C86" s="243">
        <v>40200</v>
      </c>
      <c r="D86" s="255"/>
      <c r="E86" s="29"/>
      <c r="F86" s="29"/>
      <c r="G86" s="15"/>
      <c r="H86" s="15"/>
      <c r="I86" s="15"/>
      <c r="J86" s="15"/>
    </row>
    <row r="87" spans="1:10" x14ac:dyDescent="0.25">
      <c r="A87" s="241">
        <v>29010101</v>
      </c>
      <c r="B87" s="242" t="s">
        <v>1410</v>
      </c>
      <c r="C87" s="243">
        <v>900</v>
      </c>
      <c r="D87" s="255"/>
      <c r="E87" s="29"/>
      <c r="F87" s="29"/>
      <c r="G87" s="15"/>
      <c r="H87" s="15"/>
      <c r="I87" s="15"/>
      <c r="J87" s="15"/>
    </row>
    <row r="88" spans="1:10" x14ac:dyDescent="0.25">
      <c r="A88" s="241">
        <v>31010101</v>
      </c>
      <c r="B88" s="242" t="s">
        <v>1658</v>
      </c>
      <c r="C88" s="243">
        <v>3391</v>
      </c>
      <c r="D88" s="255"/>
      <c r="E88" s="29"/>
      <c r="F88" s="29"/>
      <c r="G88" s="15"/>
      <c r="H88" s="15"/>
      <c r="I88" s="15"/>
      <c r="J88" s="15"/>
    </row>
    <row r="89" spans="1:10" x14ac:dyDescent="0.25">
      <c r="A89" s="241">
        <v>31010201</v>
      </c>
      <c r="B89" s="242" t="s">
        <v>1416</v>
      </c>
      <c r="C89" s="243">
        <v>3724</v>
      </c>
      <c r="D89" s="255"/>
      <c r="E89" s="29"/>
      <c r="F89" s="29"/>
      <c r="G89" s="15"/>
      <c r="H89" s="15"/>
      <c r="I89" s="15"/>
      <c r="J89" s="15"/>
    </row>
    <row r="90" spans="1:10" x14ac:dyDescent="0.25">
      <c r="A90" s="241">
        <v>31020103</v>
      </c>
      <c r="B90" s="242" t="s">
        <v>877</v>
      </c>
      <c r="C90" s="243">
        <v>270</v>
      </c>
      <c r="D90" s="255"/>
      <c r="E90" s="29"/>
      <c r="F90" s="29"/>
      <c r="G90" s="15"/>
      <c r="H90" s="15"/>
      <c r="I90" s="15"/>
      <c r="J90" s="15"/>
    </row>
    <row r="91" spans="1:10" x14ac:dyDescent="0.25">
      <c r="A91" s="241">
        <v>31060101</v>
      </c>
      <c r="B91" s="242" t="s">
        <v>918</v>
      </c>
      <c r="C91" s="243">
        <v>7</v>
      </c>
      <c r="D91" s="255"/>
      <c r="E91" s="29"/>
      <c r="F91" s="29"/>
      <c r="G91" s="15"/>
      <c r="H91" s="15"/>
      <c r="I91" s="15"/>
      <c r="J91" s="15"/>
    </row>
    <row r="92" spans="1:10" x14ac:dyDescent="0.25">
      <c r="A92" s="241">
        <v>31060201</v>
      </c>
      <c r="B92" s="242" t="s">
        <v>919</v>
      </c>
      <c r="C92" s="251">
        <v>15</v>
      </c>
      <c r="D92" s="255"/>
      <c r="E92" s="29"/>
      <c r="F92" s="29"/>
      <c r="G92" s="15"/>
      <c r="H92" s="15"/>
      <c r="I92" s="15"/>
      <c r="J92" s="15"/>
    </row>
    <row r="93" spans="1:10" x14ac:dyDescent="0.25">
      <c r="A93" s="241">
        <v>31070101</v>
      </c>
      <c r="B93" s="242" t="s">
        <v>920</v>
      </c>
      <c r="C93" s="243">
        <v>50</v>
      </c>
      <c r="D93" s="255"/>
      <c r="E93" s="29"/>
      <c r="F93" s="29"/>
      <c r="G93" s="15"/>
      <c r="H93" s="15"/>
      <c r="I93" s="15"/>
      <c r="J93" s="15"/>
    </row>
    <row r="94" spans="1:10" x14ac:dyDescent="0.25">
      <c r="A94" s="241">
        <v>31090102</v>
      </c>
      <c r="B94" s="242" t="s">
        <v>927</v>
      </c>
      <c r="C94" s="243">
        <v>55</v>
      </c>
      <c r="D94" s="255"/>
      <c r="E94" s="29"/>
      <c r="F94" s="29"/>
      <c r="G94" s="15"/>
      <c r="H94" s="15"/>
      <c r="I94" s="15"/>
      <c r="J94" s="15"/>
    </row>
    <row r="95" spans="1:10" x14ac:dyDescent="0.25">
      <c r="A95" s="241">
        <v>33010108</v>
      </c>
      <c r="B95" s="242" t="s">
        <v>1057</v>
      </c>
      <c r="C95" s="266">
        <v>5500</v>
      </c>
      <c r="D95" s="255"/>
      <c r="E95" s="29"/>
      <c r="F95" s="29"/>
      <c r="G95" s="15"/>
      <c r="H95" s="15"/>
      <c r="I95" s="15"/>
      <c r="J95" s="15"/>
    </row>
    <row r="96" spans="1:10" x14ac:dyDescent="0.25">
      <c r="A96" s="241">
        <v>41010101</v>
      </c>
      <c r="B96" s="242" t="s">
        <v>1659</v>
      </c>
      <c r="C96" s="243">
        <v>-15</v>
      </c>
      <c r="D96" s="255"/>
      <c r="E96" s="29"/>
      <c r="F96" s="29"/>
      <c r="G96" s="15"/>
      <c r="H96" s="15"/>
      <c r="I96" s="15"/>
      <c r="J96" s="15"/>
    </row>
    <row r="97" spans="1:10" x14ac:dyDescent="0.25">
      <c r="A97" s="241">
        <v>46010101</v>
      </c>
      <c r="B97" s="242" t="s">
        <v>1402</v>
      </c>
      <c r="C97" s="243">
        <v>-2095</v>
      </c>
      <c r="D97" s="255"/>
      <c r="E97" s="29"/>
      <c r="F97" s="29"/>
      <c r="G97" s="15"/>
      <c r="H97" s="15"/>
      <c r="I97" s="15"/>
      <c r="J97" s="15"/>
    </row>
    <row r="98" spans="1:10" x14ac:dyDescent="0.25">
      <c r="A98" s="241">
        <v>46010102</v>
      </c>
      <c r="B98" s="242" t="s">
        <v>1403</v>
      </c>
      <c r="C98" s="243">
        <v>-4000</v>
      </c>
      <c r="D98" s="255"/>
      <c r="E98" s="29"/>
      <c r="F98" s="29"/>
      <c r="G98" s="15"/>
      <c r="H98" s="15"/>
      <c r="I98" s="15"/>
      <c r="J98" s="15"/>
    </row>
    <row r="99" spans="1:10" x14ac:dyDescent="0.25">
      <c r="A99" s="241">
        <v>46020103</v>
      </c>
      <c r="B99" s="242" t="s">
        <v>1660</v>
      </c>
      <c r="C99" s="243">
        <v>-3500</v>
      </c>
      <c r="D99" s="255"/>
      <c r="E99" s="29"/>
      <c r="F99" s="29"/>
      <c r="G99" s="15"/>
      <c r="H99" s="15"/>
      <c r="I99" s="15"/>
      <c r="J99" s="15"/>
    </row>
    <row r="100" spans="1:10" x14ac:dyDescent="0.25">
      <c r="A100" s="241">
        <v>46020104</v>
      </c>
      <c r="B100" s="242" t="s">
        <v>1415</v>
      </c>
      <c r="C100" s="243">
        <v>-2000</v>
      </c>
      <c r="D100" s="255"/>
      <c r="E100" s="29"/>
      <c r="F100" s="29"/>
      <c r="G100" s="15"/>
      <c r="H100" s="15"/>
      <c r="I100" s="15"/>
      <c r="J100" s="15"/>
    </row>
    <row r="101" spans="1:10" x14ac:dyDescent="0.25">
      <c r="A101" s="241"/>
      <c r="B101" s="242"/>
      <c r="C101" s="243"/>
      <c r="D101" s="255"/>
      <c r="E101" s="29"/>
      <c r="F101" s="29"/>
      <c r="G101" s="15"/>
      <c r="H101" s="15"/>
      <c r="I101" s="15"/>
      <c r="J101" s="15"/>
    </row>
    <row r="102" spans="1:10" x14ac:dyDescent="0.25">
      <c r="A102" s="264"/>
      <c r="B102" s="261"/>
      <c r="C102" s="261"/>
      <c r="D102" s="255"/>
      <c r="E102" s="29"/>
      <c r="F102" s="29"/>
      <c r="G102" s="15"/>
      <c r="H102" s="15"/>
      <c r="I102" s="15"/>
      <c r="J102" s="15"/>
    </row>
    <row r="103" spans="1:10" x14ac:dyDescent="0.25">
      <c r="A103" s="241"/>
      <c r="B103" s="242"/>
      <c r="C103" s="243"/>
      <c r="D103" s="244"/>
      <c r="E103" s="29"/>
      <c r="F103" s="29"/>
      <c r="G103" s="15"/>
      <c r="H103" s="15"/>
      <c r="I103" s="15"/>
      <c r="J103" s="15"/>
    </row>
    <row r="104" spans="1:10" x14ac:dyDescent="0.25">
      <c r="A104" s="252"/>
      <c r="B104" s="253"/>
      <c r="C104" s="254"/>
      <c r="D104" s="240"/>
      <c r="E104" s="29"/>
      <c r="F104" s="29"/>
      <c r="G104" s="15"/>
      <c r="H104" s="15"/>
      <c r="I104" s="15"/>
      <c r="J104" s="15"/>
    </row>
    <row r="105" spans="1:10" x14ac:dyDescent="0.25">
      <c r="A105" s="240"/>
      <c r="B105" s="246"/>
      <c r="C105" s="240"/>
      <c r="D105" s="240"/>
      <c r="E105" s="29"/>
      <c r="F105" s="29"/>
      <c r="G105" s="15"/>
      <c r="H105" s="15"/>
      <c r="I105" s="15"/>
      <c r="J105" s="15"/>
    </row>
    <row r="106" spans="1:10" x14ac:dyDescent="0.25">
      <c r="A106" s="241"/>
      <c r="B106" s="242"/>
      <c r="C106" s="265"/>
      <c r="D106" s="240"/>
      <c r="E106" s="29"/>
      <c r="F106" s="29"/>
      <c r="G106" s="15"/>
      <c r="H106" s="15"/>
      <c r="I106" s="15"/>
      <c r="J106" s="15"/>
    </row>
    <row r="107" spans="1:10" x14ac:dyDescent="0.25">
      <c r="A107" s="241"/>
      <c r="B107" s="242"/>
      <c r="C107" s="265"/>
      <c r="D107" s="240"/>
      <c r="E107" s="29"/>
      <c r="F107" s="29"/>
      <c r="G107" s="15"/>
      <c r="H107" s="15"/>
      <c r="I107" s="15"/>
      <c r="J107" s="15"/>
    </row>
    <row r="108" spans="1:10" x14ac:dyDescent="0.25">
      <c r="A108" s="241"/>
      <c r="B108" s="242"/>
      <c r="C108" s="265"/>
      <c r="D108" s="240"/>
      <c r="E108" s="29"/>
      <c r="F108" s="29"/>
      <c r="G108" s="15"/>
      <c r="H108" s="15"/>
      <c r="I108" s="15"/>
      <c r="J108" s="15"/>
    </row>
    <row r="109" spans="1:10" x14ac:dyDescent="0.25">
      <c r="A109" s="241"/>
      <c r="B109" s="242"/>
      <c r="C109" s="266"/>
      <c r="D109" s="240"/>
      <c r="E109" s="29"/>
      <c r="F109" s="29"/>
      <c r="G109" s="15"/>
      <c r="H109" s="15"/>
      <c r="I109" s="15"/>
      <c r="J109" s="15"/>
    </row>
    <row r="110" spans="1:10" x14ac:dyDescent="0.25">
      <c r="A110" s="241"/>
      <c r="B110" s="242"/>
      <c r="C110" s="266"/>
      <c r="D110" s="240"/>
      <c r="E110" s="29"/>
      <c r="F110" s="29"/>
      <c r="G110" s="15"/>
      <c r="H110" s="15"/>
      <c r="I110" s="15"/>
      <c r="J110" s="15"/>
    </row>
    <row r="111" spans="1:10" x14ac:dyDescent="0.25">
      <c r="A111" s="241"/>
      <c r="B111" s="256"/>
      <c r="C111" s="266"/>
      <c r="D111" s="240"/>
      <c r="E111" s="29"/>
      <c r="F111" s="29"/>
      <c r="G111" s="15"/>
      <c r="H111" s="15"/>
      <c r="I111" s="15"/>
      <c r="J111" s="15"/>
    </row>
    <row r="112" spans="1:10" x14ac:dyDescent="0.25">
      <c r="A112" s="241"/>
      <c r="B112" s="242"/>
      <c r="C112" s="266"/>
      <c r="D112" s="240"/>
      <c r="E112" s="29"/>
      <c r="F112" s="29"/>
      <c r="G112" s="15"/>
      <c r="H112" s="15"/>
      <c r="I112" s="15"/>
      <c r="J112" s="15"/>
    </row>
    <row r="113" spans="1:10" x14ac:dyDescent="0.25">
      <c r="A113" s="241"/>
      <c r="B113" s="242"/>
      <c r="C113" s="266"/>
      <c r="D113" s="240"/>
      <c r="E113" s="29"/>
      <c r="F113" s="29"/>
      <c r="G113" s="15"/>
      <c r="H113" s="15"/>
      <c r="I113" s="15"/>
      <c r="J113" s="15"/>
    </row>
    <row r="114" spans="1:10" x14ac:dyDescent="0.25">
      <c r="A114" s="241"/>
      <c r="B114" s="242"/>
      <c r="C114" s="265"/>
      <c r="D114" s="240"/>
      <c r="E114" s="29"/>
      <c r="F114" s="29"/>
      <c r="G114" s="15"/>
      <c r="H114" s="15"/>
      <c r="I114" s="15"/>
      <c r="J114" s="15"/>
    </row>
    <row r="115" spans="1:10" x14ac:dyDescent="0.25">
      <c r="A115" s="241"/>
      <c r="B115" s="242"/>
      <c r="C115" s="266"/>
      <c r="D115" s="240"/>
      <c r="E115" s="29"/>
      <c r="F115" s="29"/>
      <c r="G115" s="15"/>
      <c r="H115" s="15"/>
      <c r="I115" s="15"/>
      <c r="J115" s="15"/>
    </row>
    <row r="116" spans="1:10" x14ac:dyDescent="0.25">
      <c r="A116" s="240"/>
      <c r="B116" s="240"/>
      <c r="C116" s="265"/>
      <c r="D116" s="240"/>
      <c r="E116" s="29"/>
      <c r="F116" s="29"/>
      <c r="G116" s="15"/>
      <c r="H116" s="15"/>
      <c r="I116" s="15"/>
      <c r="J116" s="15"/>
    </row>
    <row r="117" spans="1:10" x14ac:dyDescent="0.25">
      <c r="A117" s="241"/>
      <c r="B117" s="242"/>
      <c r="C117" s="266"/>
      <c r="D117" s="265"/>
      <c r="E117" s="29"/>
      <c r="F117" s="29"/>
      <c r="G117" s="15"/>
      <c r="H117" s="15"/>
      <c r="I117" s="15"/>
      <c r="J117" s="15"/>
    </row>
    <row r="118" spans="1:10" x14ac:dyDescent="0.25">
      <c r="A118" s="252"/>
      <c r="B118" s="253"/>
      <c r="C118" s="254"/>
      <c r="D118" s="240"/>
      <c r="E118" s="29"/>
      <c r="F118" s="29"/>
      <c r="G118" s="15"/>
      <c r="H118" s="15"/>
      <c r="I118" s="15"/>
      <c r="J118" s="15"/>
    </row>
    <row r="119" spans="1:10" x14ac:dyDescent="0.25">
      <c r="A119" s="255"/>
      <c r="B119" s="256"/>
      <c r="C119" s="255"/>
      <c r="D119" s="255"/>
      <c r="E119" s="29"/>
      <c r="F119" s="29"/>
      <c r="G119" s="15"/>
      <c r="H119" s="15"/>
      <c r="I119" s="15"/>
      <c r="J119" s="15"/>
    </row>
    <row r="120" spans="1:10" x14ac:dyDescent="0.25">
      <c r="A120" s="255"/>
      <c r="B120" s="256"/>
      <c r="C120" s="255"/>
      <c r="D120" s="255"/>
      <c r="E120" s="29"/>
      <c r="F120" s="29"/>
      <c r="G120" s="15"/>
      <c r="H120" s="15"/>
      <c r="I120" s="15"/>
      <c r="J120" s="15"/>
    </row>
    <row r="121" spans="1:10" x14ac:dyDescent="0.25">
      <c r="A121" s="241"/>
      <c r="B121" s="242"/>
      <c r="C121" s="243"/>
      <c r="D121" s="255"/>
      <c r="E121" s="29"/>
      <c r="F121" s="29"/>
      <c r="G121" s="15"/>
      <c r="H121" s="15"/>
      <c r="I121" s="15"/>
      <c r="J121" s="15"/>
    </row>
    <row r="122" spans="1:10" x14ac:dyDescent="0.25">
      <c r="A122" s="241"/>
      <c r="B122" s="242"/>
      <c r="C122" s="243"/>
      <c r="D122" s="255"/>
      <c r="E122" s="29"/>
      <c r="F122" s="29"/>
      <c r="G122" s="15"/>
      <c r="H122" s="15"/>
      <c r="I122" s="15"/>
      <c r="J122" s="15"/>
    </row>
    <row r="123" spans="1:10" x14ac:dyDescent="0.25">
      <c r="A123" s="255"/>
      <c r="B123" s="256"/>
      <c r="C123" s="255"/>
      <c r="D123" s="255"/>
      <c r="E123" s="29"/>
      <c r="F123" s="29"/>
      <c r="G123" s="15"/>
      <c r="H123" s="15"/>
      <c r="I123" s="15"/>
      <c r="J123" s="15"/>
    </row>
    <row r="124" spans="1:10" x14ac:dyDescent="0.25">
      <c r="A124" s="241"/>
      <c r="B124" s="242"/>
      <c r="C124" s="243"/>
      <c r="D124" s="255"/>
      <c r="E124" s="29"/>
      <c r="F124" s="29"/>
      <c r="G124" s="15"/>
      <c r="H124" s="15"/>
      <c r="I124" s="15"/>
      <c r="J124" s="15"/>
    </row>
    <row r="125" spans="1:10" x14ac:dyDescent="0.25">
      <c r="A125" s="241"/>
      <c r="B125" s="242"/>
      <c r="C125" s="243"/>
      <c r="D125" s="257"/>
      <c r="E125" s="29"/>
      <c r="F125" s="29"/>
      <c r="G125" s="15"/>
      <c r="H125" s="15"/>
      <c r="I125" s="15"/>
      <c r="J125" s="15"/>
    </row>
    <row r="126" spans="1:10" x14ac:dyDescent="0.25">
      <c r="A126" s="252"/>
      <c r="B126" s="253"/>
      <c r="C126" s="254"/>
      <c r="D126" s="240"/>
      <c r="E126" s="29"/>
      <c r="F126" s="29"/>
      <c r="G126" s="15"/>
      <c r="H126" s="15"/>
      <c r="I126" s="15"/>
      <c r="J126" s="15"/>
    </row>
    <row r="127" spans="1:10" x14ac:dyDescent="0.25">
      <c r="A127" s="255"/>
      <c r="B127" s="246"/>
      <c r="C127" s="255"/>
      <c r="D127" s="255"/>
      <c r="E127" s="29"/>
      <c r="F127" s="29"/>
      <c r="G127" s="15"/>
      <c r="H127" s="15"/>
      <c r="I127" s="15"/>
      <c r="J127" s="15"/>
    </row>
    <row r="128" spans="1:10" x14ac:dyDescent="0.25">
      <c r="A128" s="241"/>
      <c r="B128" s="242"/>
      <c r="C128" s="243"/>
      <c r="D128" s="261"/>
      <c r="E128" s="29"/>
      <c r="F128" s="29"/>
      <c r="G128" s="15"/>
      <c r="H128" s="15"/>
      <c r="I128" s="15"/>
      <c r="J128" s="15"/>
    </row>
    <row r="129" spans="1:10" x14ac:dyDescent="0.25">
      <c r="A129" s="241"/>
      <c r="B129" s="242"/>
      <c r="C129" s="243"/>
      <c r="D129" s="251"/>
      <c r="E129" s="29"/>
      <c r="F129" s="29"/>
      <c r="G129" s="15"/>
      <c r="H129" s="15"/>
      <c r="I129" s="15"/>
      <c r="J129" s="15"/>
    </row>
    <row r="130" spans="1:10" x14ac:dyDescent="0.25">
      <c r="A130" s="252"/>
      <c r="B130" s="253"/>
      <c r="C130" s="254"/>
      <c r="D130" s="240"/>
      <c r="E130" s="29"/>
      <c r="F130" s="29"/>
      <c r="G130" s="15"/>
      <c r="H130" s="15"/>
      <c r="I130" s="15"/>
      <c r="J130" s="15"/>
    </row>
    <row r="131" spans="1:10" x14ac:dyDescent="0.25">
      <c r="A131" s="255"/>
      <c r="B131" s="246"/>
      <c r="C131" s="243"/>
      <c r="D131" s="255"/>
      <c r="E131" s="29"/>
      <c r="F131" s="29"/>
      <c r="G131" s="15"/>
      <c r="H131" s="15"/>
      <c r="I131" s="15"/>
      <c r="J131" s="15"/>
    </row>
    <row r="132" spans="1:10" x14ac:dyDescent="0.25">
      <c r="A132" s="255"/>
      <c r="B132" s="255"/>
      <c r="C132" s="243"/>
      <c r="D132" s="255"/>
      <c r="E132" s="29"/>
      <c r="F132" s="29"/>
      <c r="G132" s="15"/>
      <c r="H132" s="15"/>
      <c r="I132" s="15"/>
      <c r="J132" s="15"/>
    </row>
    <row r="133" spans="1:10" x14ac:dyDescent="0.25">
      <c r="A133" s="255"/>
      <c r="B133" s="246"/>
      <c r="C133" s="243"/>
      <c r="D133" s="255"/>
      <c r="E133" s="29"/>
      <c r="F133" s="29"/>
      <c r="G133" s="15"/>
      <c r="H133" s="15"/>
      <c r="I133" s="15"/>
      <c r="J133" s="15"/>
    </row>
    <row r="134" spans="1:10" x14ac:dyDescent="0.25">
      <c r="A134" s="241"/>
      <c r="B134" s="242"/>
      <c r="C134" s="243"/>
      <c r="D134" s="255"/>
      <c r="E134" s="29"/>
      <c r="F134" s="29"/>
      <c r="G134" s="15"/>
      <c r="H134" s="15"/>
      <c r="I134" s="15"/>
      <c r="J134" s="15"/>
    </row>
    <row r="135" spans="1:10" x14ac:dyDescent="0.25">
      <c r="A135" s="241"/>
      <c r="B135" s="242"/>
      <c r="C135" s="243"/>
      <c r="D135" s="257"/>
      <c r="E135" s="29"/>
      <c r="F135" s="29"/>
      <c r="G135" s="15"/>
      <c r="H135" s="15"/>
      <c r="I135" s="15"/>
      <c r="J135" s="15"/>
    </row>
    <row r="136" spans="1:10" x14ac:dyDescent="0.25">
      <c r="A136" s="252"/>
      <c r="B136" s="253"/>
      <c r="C136" s="254"/>
      <c r="D136" s="240"/>
      <c r="E136" s="29"/>
      <c r="F136" s="29"/>
      <c r="G136" s="15"/>
      <c r="H136" s="15"/>
      <c r="I136" s="15"/>
      <c r="J136" s="15"/>
    </row>
    <row r="137" spans="1:10" x14ac:dyDescent="0.25">
      <c r="A137" s="255"/>
      <c r="B137" s="246"/>
      <c r="C137" s="243"/>
      <c r="D137" s="255"/>
      <c r="E137" s="29"/>
      <c r="F137" s="29"/>
      <c r="G137" s="15"/>
      <c r="H137" s="15"/>
      <c r="I137" s="15"/>
      <c r="J137" s="15"/>
    </row>
    <row r="138" spans="1:10" x14ac:dyDescent="0.25">
      <c r="A138" s="241"/>
      <c r="B138" s="242"/>
      <c r="C138" s="243"/>
      <c r="D138" s="255"/>
      <c r="E138" s="29"/>
      <c r="F138" s="29"/>
      <c r="G138" s="15"/>
      <c r="H138" s="15"/>
      <c r="I138" s="15"/>
      <c r="J138" s="15"/>
    </row>
    <row r="139" spans="1:10" x14ac:dyDescent="0.25">
      <c r="A139" s="241"/>
      <c r="B139" s="242"/>
      <c r="C139" s="243"/>
      <c r="D139" s="255"/>
      <c r="E139" s="29"/>
      <c r="F139" s="29"/>
      <c r="G139" s="15"/>
      <c r="H139" s="15"/>
      <c r="I139" s="15"/>
      <c r="J139" s="15"/>
    </row>
    <row r="140" spans="1:10" x14ac:dyDescent="0.25">
      <c r="A140" s="241"/>
      <c r="B140" s="242"/>
      <c r="C140" s="243"/>
      <c r="D140" s="255"/>
      <c r="E140" s="29"/>
      <c r="F140" s="29"/>
      <c r="G140" s="15"/>
      <c r="H140" s="15"/>
      <c r="I140" s="15"/>
      <c r="J140" s="15"/>
    </row>
    <row r="141" spans="1:10" x14ac:dyDescent="0.25">
      <c r="A141" s="241"/>
      <c r="B141" s="242"/>
      <c r="C141" s="243"/>
      <c r="D141" s="257"/>
      <c r="E141" s="29"/>
      <c r="F141" s="29"/>
      <c r="G141" s="15"/>
      <c r="H141" s="15"/>
      <c r="I141" s="15"/>
      <c r="J141" s="15"/>
    </row>
    <row r="142" spans="1:10" x14ac:dyDescent="0.25">
      <c r="A142" s="252"/>
      <c r="B142" s="253"/>
      <c r="C142" s="254"/>
      <c r="D142" s="240"/>
      <c r="E142" s="29"/>
      <c r="F142" s="29"/>
      <c r="G142" s="15"/>
      <c r="H142" s="15"/>
      <c r="I142" s="15"/>
      <c r="J142" s="15"/>
    </row>
    <row r="143" spans="1:10" x14ac:dyDescent="0.25">
      <c r="A143" s="255"/>
      <c r="B143" s="246"/>
      <c r="C143" s="243"/>
      <c r="D143" s="240"/>
      <c r="E143" s="29"/>
      <c r="F143" s="29"/>
      <c r="G143" s="15"/>
      <c r="H143" s="15"/>
      <c r="I143" s="15"/>
      <c r="J143" s="15"/>
    </row>
    <row r="144" spans="1:10" x14ac:dyDescent="0.25">
      <c r="A144" s="241"/>
      <c r="B144" s="242"/>
      <c r="C144" s="243"/>
      <c r="D144" s="240"/>
      <c r="E144" s="29"/>
      <c r="F144" s="29"/>
      <c r="G144" s="15"/>
      <c r="H144" s="15"/>
      <c r="I144" s="15"/>
      <c r="J144" s="15"/>
    </row>
    <row r="145" spans="1:10" x14ac:dyDescent="0.25">
      <c r="A145" s="241"/>
      <c r="B145" s="242"/>
      <c r="C145" s="243"/>
      <c r="D145" s="240"/>
      <c r="E145" s="29"/>
      <c r="F145" s="29"/>
      <c r="G145" s="15"/>
      <c r="H145" s="15"/>
      <c r="I145" s="15"/>
      <c r="J145" s="15"/>
    </row>
    <row r="146" spans="1:10" x14ac:dyDescent="0.25">
      <c r="A146" s="241"/>
      <c r="B146" s="242"/>
      <c r="C146" s="243"/>
      <c r="D146" s="244"/>
      <c r="E146" s="29"/>
      <c r="F146" s="29"/>
      <c r="G146" s="15"/>
      <c r="H146" s="15"/>
      <c r="I146" s="15"/>
      <c r="J146" s="15"/>
    </row>
    <row r="147" spans="1:10" x14ac:dyDescent="0.25">
      <c r="A147" s="252"/>
      <c r="B147" s="253"/>
      <c r="C147" s="254"/>
      <c r="D147" s="240"/>
      <c r="E147" s="29"/>
      <c r="F147" s="29"/>
      <c r="G147" s="15"/>
      <c r="H147" s="15"/>
      <c r="I147" s="15"/>
      <c r="J147" s="15"/>
    </row>
    <row r="148" spans="1:10" x14ac:dyDescent="0.25">
      <c r="A148" s="255"/>
      <c r="B148" s="246"/>
      <c r="C148" s="243"/>
      <c r="D148" s="255"/>
      <c r="E148" s="29"/>
      <c r="F148" s="29"/>
      <c r="G148" s="15"/>
      <c r="H148" s="15"/>
      <c r="I148" s="15"/>
      <c r="J148" s="15"/>
    </row>
    <row r="149" spans="1:10" x14ac:dyDescent="0.25">
      <c r="A149" s="241"/>
      <c r="B149" s="242"/>
      <c r="C149" s="243"/>
      <c r="D149" s="257"/>
      <c r="E149" s="29"/>
      <c r="F149" s="29"/>
      <c r="G149" s="15"/>
      <c r="H149" s="15"/>
      <c r="I149" s="15"/>
      <c r="J149" s="15"/>
    </row>
    <row r="150" spans="1:10" x14ac:dyDescent="0.25">
      <c r="A150" s="241"/>
      <c r="B150" s="242"/>
      <c r="C150" s="243"/>
      <c r="D150" s="257"/>
      <c r="E150" s="29"/>
      <c r="F150" s="29"/>
      <c r="G150" s="15"/>
      <c r="H150" s="15"/>
      <c r="I150" s="15"/>
      <c r="J150" s="15"/>
    </row>
    <row r="151" spans="1:10" x14ac:dyDescent="0.25">
      <c r="A151" s="255"/>
      <c r="B151" s="255"/>
      <c r="C151" s="243"/>
      <c r="D151" s="257"/>
      <c r="E151" s="29"/>
      <c r="F151" s="29"/>
      <c r="G151" s="15"/>
      <c r="H151" s="15"/>
      <c r="I151" s="15"/>
      <c r="J151" s="15"/>
    </row>
    <row r="152" spans="1:10" x14ac:dyDescent="0.25">
      <c r="A152" s="255"/>
      <c r="B152" s="246"/>
      <c r="C152" s="243"/>
      <c r="D152" s="257"/>
      <c r="E152" s="29"/>
      <c r="F152" s="29"/>
      <c r="G152" s="15"/>
      <c r="H152" s="15"/>
      <c r="I152" s="15"/>
      <c r="J152" s="15"/>
    </row>
    <row r="153" spans="1:10" x14ac:dyDescent="0.25">
      <c r="A153" s="241"/>
      <c r="B153" s="242"/>
      <c r="C153" s="243"/>
      <c r="D153" s="257"/>
      <c r="E153" s="29"/>
      <c r="F153" s="29"/>
      <c r="G153" s="15"/>
      <c r="H153" s="15"/>
      <c r="I153" s="15"/>
      <c r="J153" s="15"/>
    </row>
    <row r="154" spans="1:10" x14ac:dyDescent="0.25">
      <c r="A154" s="241"/>
      <c r="B154" s="242"/>
      <c r="C154" s="243"/>
      <c r="D154" s="257"/>
      <c r="E154" s="29"/>
      <c r="F154" s="29"/>
      <c r="G154" s="15"/>
      <c r="H154" s="15"/>
      <c r="I154" s="15"/>
      <c r="J154" s="15"/>
    </row>
    <row r="155" spans="1:10" x14ac:dyDescent="0.25">
      <c r="A155" s="252"/>
      <c r="B155" s="253"/>
      <c r="C155" s="254"/>
      <c r="D155" s="240"/>
      <c r="E155" s="29"/>
      <c r="F155" s="29"/>
      <c r="G155" s="15"/>
      <c r="H155" s="15"/>
      <c r="I155" s="15"/>
      <c r="J155" s="15"/>
    </row>
    <row r="156" spans="1:10" x14ac:dyDescent="0.25">
      <c r="A156" s="252"/>
      <c r="B156" s="253"/>
      <c r="C156" s="254"/>
      <c r="D156" s="240"/>
      <c r="E156" s="29"/>
      <c r="F156" s="29"/>
      <c r="G156" s="15"/>
      <c r="H156" s="15"/>
      <c r="I156" s="15"/>
      <c r="J156" s="15"/>
    </row>
    <row r="157" spans="1:10" x14ac:dyDescent="0.25">
      <c r="A157" s="252"/>
      <c r="B157" s="253"/>
      <c r="C157" s="254"/>
      <c r="D157" s="240"/>
      <c r="E157" s="29"/>
      <c r="F157" s="29"/>
      <c r="G157" s="15"/>
      <c r="H157" s="15"/>
      <c r="I157" s="15"/>
      <c r="J157" s="15"/>
    </row>
    <row r="158" spans="1:10" x14ac:dyDescent="0.25">
      <c r="A158" s="252"/>
      <c r="B158" s="253"/>
      <c r="C158" s="254"/>
      <c r="D158" s="240"/>
      <c r="E158" s="29"/>
      <c r="F158" s="29"/>
      <c r="G158" s="15"/>
      <c r="H158" s="15"/>
      <c r="I158" s="15"/>
      <c r="J158" s="15"/>
    </row>
    <row r="159" spans="1:10" x14ac:dyDescent="0.25">
      <c r="A159" s="252"/>
      <c r="B159" s="253"/>
      <c r="C159" s="254"/>
      <c r="D159" s="240"/>
      <c r="E159" s="29"/>
      <c r="F159" s="29"/>
      <c r="G159" s="15"/>
      <c r="H159" s="15"/>
      <c r="I159" s="15"/>
      <c r="J159" s="15"/>
    </row>
    <row r="160" spans="1:10" x14ac:dyDescent="0.25">
      <c r="A160" s="252"/>
      <c r="B160" s="253"/>
      <c r="C160" s="254"/>
      <c r="D160" s="240"/>
      <c r="E160" s="29"/>
      <c r="F160" s="29"/>
      <c r="G160" s="15"/>
      <c r="H160" s="15"/>
      <c r="I160" s="15"/>
      <c r="J160" s="15"/>
    </row>
    <row r="161" spans="1:10" x14ac:dyDescent="0.25">
      <c r="A161" s="252"/>
      <c r="B161" s="253"/>
      <c r="C161" s="254"/>
      <c r="D161" s="240"/>
      <c r="E161" s="29"/>
      <c r="F161" s="29"/>
      <c r="G161" s="15"/>
      <c r="H161" s="15"/>
      <c r="I161" s="15"/>
      <c r="J161" s="15"/>
    </row>
    <row r="162" spans="1:10" x14ac:dyDescent="0.25">
      <c r="A162" s="252"/>
      <c r="B162" s="253"/>
      <c r="C162" s="254"/>
      <c r="D162" s="240"/>
      <c r="E162" s="29"/>
      <c r="F162" s="29"/>
      <c r="G162" s="15"/>
      <c r="H162" s="15"/>
      <c r="I162" s="15"/>
      <c r="J162" s="15"/>
    </row>
    <row r="163" spans="1:10" x14ac:dyDescent="0.25">
      <c r="A163" s="252"/>
      <c r="B163" s="253"/>
      <c r="C163" s="254"/>
      <c r="D163" s="240"/>
      <c r="E163" s="29"/>
      <c r="F163" s="29"/>
      <c r="G163" s="15"/>
      <c r="H163" s="15"/>
      <c r="I163" s="15"/>
      <c r="J163" s="15"/>
    </row>
    <row r="164" spans="1:10" x14ac:dyDescent="0.25">
      <c r="A164" s="252"/>
      <c r="B164" s="253"/>
      <c r="C164" s="254"/>
      <c r="D164" s="240"/>
      <c r="E164" s="29"/>
      <c r="F164" s="29"/>
      <c r="G164" s="15"/>
      <c r="H164" s="15"/>
      <c r="I164" s="15"/>
      <c r="J164" s="15"/>
    </row>
    <row r="165" spans="1:10" x14ac:dyDescent="0.25">
      <c r="A165" s="252"/>
      <c r="B165" s="253"/>
      <c r="C165" s="254"/>
      <c r="D165" s="240"/>
      <c r="E165" s="29"/>
      <c r="F165" s="29"/>
      <c r="G165" s="15"/>
      <c r="H165" s="15"/>
      <c r="I165" s="15"/>
      <c r="J165" s="15"/>
    </row>
    <row r="166" spans="1:10" x14ac:dyDescent="0.25">
      <c r="A166" s="252"/>
      <c r="B166" s="253"/>
      <c r="C166" s="254"/>
      <c r="D166" s="240"/>
      <c r="E166" s="29"/>
      <c r="F166" s="29"/>
      <c r="G166" s="15"/>
      <c r="H166" s="15"/>
      <c r="I166" s="15"/>
      <c r="J166" s="15"/>
    </row>
    <row r="167" spans="1:10" x14ac:dyDescent="0.25">
      <c r="A167" s="252"/>
      <c r="B167" s="253"/>
      <c r="C167" s="254"/>
      <c r="D167" s="240"/>
      <c r="E167" s="29"/>
      <c r="F167" s="29"/>
      <c r="G167" s="15"/>
      <c r="H167" s="15"/>
      <c r="I167" s="15"/>
      <c r="J167" s="15"/>
    </row>
    <row r="168" spans="1:10" x14ac:dyDescent="0.25">
      <c r="A168" s="252"/>
      <c r="B168" s="253"/>
      <c r="C168" s="254"/>
      <c r="D168" s="240"/>
      <c r="E168" s="29"/>
      <c r="F168" s="29"/>
      <c r="G168" s="15"/>
      <c r="H168" s="15"/>
      <c r="I168" s="15"/>
      <c r="J168" s="15"/>
    </row>
    <row r="169" spans="1:10" x14ac:dyDescent="0.25">
      <c r="A169" s="252"/>
      <c r="B169" s="253"/>
      <c r="C169" s="254"/>
      <c r="D169" s="240"/>
      <c r="E169" s="29"/>
      <c r="F169" s="29"/>
      <c r="G169" s="15"/>
      <c r="H169" s="15"/>
      <c r="I169" s="15"/>
      <c r="J169" s="15"/>
    </row>
    <row r="170" spans="1:10" x14ac:dyDescent="0.25">
      <c r="A170" s="252"/>
      <c r="B170" s="253"/>
      <c r="C170" s="254"/>
      <c r="D170" s="240"/>
      <c r="E170" s="29"/>
      <c r="F170" s="29"/>
      <c r="G170" s="15"/>
      <c r="H170" s="15"/>
      <c r="I170" s="15"/>
      <c r="J170" s="15"/>
    </row>
    <row r="171" spans="1:10" x14ac:dyDescent="0.25">
      <c r="A171" s="252"/>
      <c r="B171" s="253"/>
      <c r="C171" s="254"/>
      <c r="D171" s="240"/>
      <c r="E171" s="29"/>
      <c r="F171" s="29"/>
      <c r="G171" s="15"/>
      <c r="H171" s="15"/>
      <c r="I171" s="15"/>
      <c r="J171" s="15"/>
    </row>
    <row r="172" spans="1:10" x14ac:dyDescent="0.25">
      <c r="A172" s="252"/>
      <c r="B172" s="253"/>
      <c r="C172" s="254"/>
      <c r="D172" s="240"/>
      <c r="E172" s="29"/>
      <c r="F172" s="29"/>
      <c r="G172" s="15"/>
      <c r="H172" s="15"/>
      <c r="I172" s="15"/>
      <c r="J172" s="15"/>
    </row>
    <row r="173" spans="1:10" x14ac:dyDescent="0.25">
      <c r="A173" s="252"/>
      <c r="B173" s="253"/>
      <c r="C173" s="254"/>
      <c r="D173" s="240"/>
      <c r="E173" s="29"/>
      <c r="F173" s="29"/>
      <c r="G173" s="15"/>
      <c r="H173" s="15"/>
      <c r="I173" s="15"/>
      <c r="J173" s="15"/>
    </row>
    <row r="174" spans="1:10" x14ac:dyDescent="0.25">
      <c r="A174" s="252"/>
      <c r="B174" s="253"/>
      <c r="C174" s="254"/>
      <c r="D174" s="240"/>
      <c r="E174" s="29"/>
      <c r="F174" s="29"/>
      <c r="G174" s="15"/>
      <c r="H174" s="15"/>
      <c r="I174" s="15"/>
      <c r="J174" s="15"/>
    </row>
    <row r="175" spans="1:10" x14ac:dyDescent="0.25">
      <c r="A175" s="252"/>
      <c r="B175" s="253"/>
      <c r="C175" s="254"/>
      <c r="D175" s="240"/>
      <c r="E175" s="29"/>
      <c r="F175" s="29"/>
      <c r="G175" s="15"/>
      <c r="H175" s="15"/>
      <c r="I175" s="15"/>
      <c r="J175" s="15"/>
    </row>
    <row r="176" spans="1:10" x14ac:dyDescent="0.25">
      <c r="A176" s="252"/>
      <c r="B176" s="253"/>
      <c r="C176" s="254"/>
      <c r="D176" s="240"/>
      <c r="E176" s="29"/>
      <c r="F176" s="29"/>
      <c r="G176" s="15"/>
      <c r="H176" s="15"/>
      <c r="I176" s="15"/>
      <c r="J176" s="15"/>
    </row>
    <row r="177" spans="1:10" x14ac:dyDescent="0.25">
      <c r="A177" s="252"/>
      <c r="B177" s="253"/>
      <c r="C177" s="254"/>
      <c r="D177" s="240"/>
      <c r="E177" s="29"/>
      <c r="F177" s="29"/>
      <c r="G177" s="15"/>
      <c r="H177" s="15"/>
      <c r="I177" s="15"/>
      <c r="J177" s="15"/>
    </row>
    <row r="178" spans="1:10" x14ac:dyDescent="0.25">
      <c r="A178" s="252"/>
      <c r="B178" s="253"/>
      <c r="C178" s="254"/>
      <c r="D178" s="240"/>
      <c r="E178" s="29"/>
      <c r="F178" s="29"/>
      <c r="G178" s="15"/>
      <c r="H178" s="15"/>
      <c r="I178" s="15"/>
      <c r="J178" s="15"/>
    </row>
    <row r="179" spans="1:10" x14ac:dyDescent="0.25">
      <c r="A179" s="252"/>
      <c r="B179" s="253"/>
      <c r="C179" s="254"/>
      <c r="D179" s="240"/>
      <c r="E179" s="29"/>
      <c r="F179" s="29"/>
      <c r="G179" s="15"/>
      <c r="H179" s="15"/>
      <c r="I179" s="15"/>
      <c r="J179" s="15"/>
    </row>
    <row r="180" spans="1:10" x14ac:dyDescent="0.25">
      <c r="A180" s="252"/>
      <c r="B180" s="253"/>
      <c r="C180" s="254"/>
      <c r="D180" s="240"/>
      <c r="E180" s="29"/>
      <c r="F180" s="29"/>
      <c r="G180" s="15"/>
      <c r="H180" s="15"/>
      <c r="I180" s="15"/>
      <c r="J180" s="15"/>
    </row>
    <row r="181" spans="1:10" x14ac:dyDescent="0.25">
      <c r="A181" s="252"/>
      <c r="B181" s="253"/>
      <c r="C181" s="254"/>
      <c r="D181" s="240"/>
      <c r="E181" s="29"/>
      <c r="F181" s="29"/>
      <c r="G181" s="15"/>
      <c r="H181" s="15"/>
      <c r="I181" s="15"/>
      <c r="J181" s="15"/>
    </row>
    <row r="182" spans="1:10" x14ac:dyDescent="0.25">
      <c r="A182" s="252"/>
      <c r="B182" s="253"/>
      <c r="C182" s="254"/>
      <c r="D182" s="240"/>
      <c r="E182" s="29"/>
      <c r="F182" s="29"/>
      <c r="G182" s="15"/>
      <c r="H182" s="15"/>
      <c r="I182" s="15"/>
      <c r="J182" s="15"/>
    </row>
    <row r="183" spans="1:10" x14ac:dyDescent="0.25">
      <c r="A183" s="252"/>
      <c r="B183" s="253"/>
      <c r="C183" s="254"/>
      <c r="D183" s="240"/>
      <c r="E183" s="29"/>
      <c r="F183" s="29"/>
      <c r="G183" s="15"/>
      <c r="H183" s="15"/>
      <c r="I183" s="15"/>
      <c r="J183" s="15"/>
    </row>
    <row r="184" spans="1:10" x14ac:dyDescent="0.25">
      <c r="A184" s="252"/>
      <c r="B184" s="253"/>
      <c r="C184" s="254"/>
      <c r="D184" s="240"/>
      <c r="E184" s="29"/>
      <c r="F184" s="29"/>
      <c r="G184" s="15"/>
      <c r="H184" s="15"/>
      <c r="I184" s="15"/>
      <c r="J184" s="15"/>
    </row>
    <row r="185" spans="1:10" x14ac:dyDescent="0.25">
      <c r="A185" s="252"/>
      <c r="B185" s="253"/>
      <c r="C185" s="254"/>
      <c r="D185" s="240"/>
      <c r="E185" s="29"/>
      <c r="F185" s="29"/>
      <c r="G185" s="15"/>
      <c r="H185" s="15"/>
      <c r="I185" s="15"/>
      <c r="J185" s="15"/>
    </row>
    <row r="186" spans="1:10" x14ac:dyDescent="0.25">
      <c r="A186" s="252"/>
      <c r="B186" s="253"/>
      <c r="C186" s="254"/>
      <c r="D186" s="240"/>
      <c r="E186" s="29"/>
      <c r="F186" s="29"/>
      <c r="G186" s="15"/>
      <c r="H186" s="15"/>
      <c r="I186" s="15"/>
      <c r="J186" s="15"/>
    </row>
    <row r="187" spans="1:10" x14ac:dyDescent="0.25">
      <c r="A187" s="252"/>
      <c r="B187" s="253"/>
      <c r="C187" s="254"/>
      <c r="D187" s="240"/>
      <c r="E187" s="29"/>
      <c r="F187" s="29"/>
      <c r="G187" s="15"/>
      <c r="H187" s="15"/>
      <c r="I187" s="15"/>
      <c r="J187" s="15"/>
    </row>
    <row r="188" spans="1:10" x14ac:dyDescent="0.25">
      <c r="A188" s="252"/>
      <c r="B188" s="253"/>
      <c r="C188" s="254"/>
      <c r="D188" s="240"/>
      <c r="E188" s="29"/>
      <c r="F188" s="29"/>
      <c r="G188" s="15"/>
      <c r="H188" s="15"/>
      <c r="I188" s="15"/>
      <c r="J188" s="15"/>
    </row>
    <row r="189" spans="1:10" x14ac:dyDescent="0.25">
      <c r="A189" s="252"/>
      <c r="B189" s="253"/>
      <c r="C189" s="254"/>
      <c r="D189" s="240"/>
      <c r="E189" s="29"/>
      <c r="F189" s="29"/>
      <c r="G189" s="15"/>
      <c r="H189" s="15"/>
      <c r="I189" s="15"/>
      <c r="J189" s="15"/>
    </row>
    <row r="190" spans="1:10" x14ac:dyDescent="0.25">
      <c r="A190" s="252"/>
      <c r="B190" s="253"/>
      <c r="C190" s="254"/>
      <c r="D190" s="240"/>
      <c r="E190" s="29"/>
      <c r="F190" s="29"/>
      <c r="G190" s="15"/>
      <c r="H190" s="15"/>
      <c r="I190" s="15"/>
      <c r="J190" s="15"/>
    </row>
    <row r="191" spans="1:10" x14ac:dyDescent="0.25">
      <c r="A191" s="252"/>
      <c r="B191" s="253"/>
      <c r="C191" s="254"/>
      <c r="D191" s="240"/>
      <c r="E191" s="29"/>
      <c r="F191" s="29"/>
      <c r="G191" s="15"/>
      <c r="H191" s="15"/>
      <c r="I191" s="15"/>
      <c r="J191" s="15"/>
    </row>
    <row r="192" spans="1:10" x14ac:dyDescent="0.25">
      <c r="A192" s="252"/>
      <c r="B192" s="253"/>
      <c r="C192" s="254"/>
      <c r="D192" s="240"/>
      <c r="E192" s="29"/>
      <c r="F192" s="29"/>
      <c r="G192" s="15"/>
      <c r="H192" s="15"/>
      <c r="I192" s="15"/>
      <c r="J192" s="15"/>
    </row>
    <row r="193" spans="1:10" x14ac:dyDescent="0.25">
      <c r="A193" s="252"/>
      <c r="B193" s="253"/>
      <c r="C193" s="254"/>
      <c r="D193" s="240"/>
      <c r="E193" s="29"/>
      <c r="F193" s="29"/>
      <c r="G193" s="15"/>
      <c r="H193" s="15"/>
      <c r="I193" s="15"/>
      <c r="J193" s="15"/>
    </row>
    <row r="194" spans="1:10" x14ac:dyDescent="0.25">
      <c r="A194" s="252"/>
      <c r="B194" s="253"/>
      <c r="C194" s="254"/>
      <c r="D194" s="240"/>
      <c r="E194" s="29"/>
      <c r="F194" s="29"/>
      <c r="G194" s="15"/>
      <c r="H194" s="15"/>
      <c r="I194" s="15"/>
      <c r="J194" s="15"/>
    </row>
    <row r="195" spans="1:10" x14ac:dyDescent="0.25">
      <c r="A195" s="252"/>
      <c r="B195" s="253"/>
      <c r="C195" s="254"/>
      <c r="D195" s="240"/>
      <c r="E195" s="29"/>
      <c r="F195" s="29"/>
      <c r="G195" s="15"/>
      <c r="H195" s="15"/>
      <c r="I195" s="15"/>
      <c r="J195" s="15"/>
    </row>
    <row r="196" spans="1:10" x14ac:dyDescent="0.25">
      <c r="A196" s="252"/>
      <c r="B196" s="253"/>
      <c r="C196" s="254"/>
      <c r="D196" s="240"/>
      <c r="E196" s="29"/>
      <c r="F196" s="29"/>
      <c r="G196" s="15"/>
      <c r="H196" s="15"/>
      <c r="I196" s="15"/>
      <c r="J196" s="15"/>
    </row>
    <row r="197" spans="1:10" x14ac:dyDescent="0.25">
      <c r="A197" s="252"/>
      <c r="B197" s="253"/>
      <c r="C197" s="254"/>
      <c r="D197" s="240"/>
      <c r="E197" s="29"/>
      <c r="F197" s="29"/>
      <c r="G197" s="15"/>
      <c r="H197" s="15"/>
      <c r="I197" s="15"/>
      <c r="J197" s="15"/>
    </row>
    <row r="198" spans="1:10" x14ac:dyDescent="0.25">
      <c r="A198" s="252"/>
      <c r="B198" s="253"/>
      <c r="C198" s="254"/>
      <c r="D198" s="240"/>
      <c r="E198" s="29"/>
      <c r="F198" s="29"/>
      <c r="G198" s="15"/>
      <c r="H198" s="15"/>
      <c r="I198" s="15"/>
      <c r="J198" s="15"/>
    </row>
    <row r="199" spans="1:10" x14ac:dyDescent="0.25">
      <c r="A199" s="252"/>
      <c r="B199" s="253"/>
      <c r="C199" s="254"/>
      <c r="D199" s="240"/>
      <c r="E199" s="29"/>
      <c r="F199" s="29"/>
      <c r="G199" s="15"/>
      <c r="H199" s="15"/>
      <c r="I199" s="15"/>
      <c r="J199" s="15"/>
    </row>
    <row r="200" spans="1:10" x14ac:dyDescent="0.25">
      <c r="A200" s="252"/>
      <c r="B200" s="261"/>
      <c r="C200" s="251"/>
      <c r="D200" s="240"/>
      <c r="E200" s="29"/>
      <c r="F200" s="29"/>
      <c r="G200" s="15"/>
      <c r="H200" s="15"/>
      <c r="I200" s="15"/>
      <c r="J200" s="15"/>
    </row>
    <row r="201" spans="1:10" x14ac:dyDescent="0.25">
      <c r="A201" s="252"/>
      <c r="B201" s="261"/>
      <c r="C201" s="251"/>
      <c r="D201" s="240"/>
      <c r="E201" s="29"/>
      <c r="F201" s="29"/>
      <c r="G201" s="15"/>
      <c r="H201" s="15"/>
      <c r="I201" s="15"/>
      <c r="J201" s="15"/>
    </row>
    <row r="202" spans="1:10" x14ac:dyDescent="0.25">
      <c r="A202" s="252"/>
      <c r="B202" s="261"/>
      <c r="C202" s="251"/>
      <c r="D202" s="240"/>
      <c r="E202" s="29"/>
      <c r="F202" s="29"/>
      <c r="G202" s="15"/>
      <c r="H202" s="15"/>
      <c r="I202" s="15"/>
      <c r="J202" s="15"/>
    </row>
    <row r="203" spans="1:10" x14ac:dyDescent="0.25">
      <c r="A203" s="252"/>
      <c r="B203" s="261"/>
      <c r="C203" s="251"/>
      <c r="D203" s="240"/>
      <c r="E203" s="29"/>
      <c r="F203" s="29"/>
      <c r="G203" s="15"/>
      <c r="H203" s="15"/>
      <c r="I203" s="15"/>
      <c r="J203" s="15"/>
    </row>
    <row r="204" spans="1:10" x14ac:dyDescent="0.25">
      <c r="A204" s="252"/>
      <c r="B204" s="261"/>
      <c r="C204" s="251"/>
      <c r="D204" s="240"/>
      <c r="E204" s="29"/>
      <c r="F204" s="29"/>
      <c r="G204" s="15"/>
      <c r="H204" s="15"/>
      <c r="I204" s="15"/>
      <c r="J204" s="15"/>
    </row>
    <row r="205" spans="1:10" x14ac:dyDescent="0.25">
      <c r="A205" s="252"/>
      <c r="B205" s="261"/>
      <c r="C205" s="251"/>
      <c r="D205" s="240"/>
      <c r="E205" s="29"/>
      <c r="F205" s="29"/>
      <c r="G205" s="15"/>
      <c r="H205" s="15"/>
      <c r="I205" s="15"/>
      <c r="J205" s="15"/>
    </row>
    <row r="206" spans="1:10" x14ac:dyDescent="0.25">
      <c r="A206" s="252"/>
      <c r="B206" s="261"/>
      <c r="C206" s="251"/>
      <c r="D206" s="240"/>
      <c r="E206" s="29"/>
      <c r="F206" s="29"/>
      <c r="G206" s="15"/>
      <c r="H206" s="15"/>
      <c r="I206" s="15"/>
      <c r="J206" s="15"/>
    </row>
    <row r="207" spans="1:10" x14ac:dyDescent="0.25">
      <c r="A207" s="252"/>
      <c r="B207" s="261"/>
      <c r="C207" s="251"/>
      <c r="D207" s="240"/>
      <c r="E207" s="29"/>
      <c r="F207" s="29"/>
      <c r="G207" s="15"/>
      <c r="H207" s="15"/>
      <c r="I207" s="15"/>
      <c r="J207" s="15"/>
    </row>
    <row r="208" spans="1:10" x14ac:dyDescent="0.25">
      <c r="A208" s="252"/>
      <c r="B208" s="261"/>
      <c r="C208" s="251"/>
      <c r="D208" s="240"/>
      <c r="E208" s="29"/>
      <c r="F208" s="29"/>
      <c r="G208" s="15"/>
      <c r="H208" s="15"/>
      <c r="I208" s="15"/>
      <c r="J208" s="15"/>
    </row>
    <row r="209" spans="1:10" x14ac:dyDescent="0.25">
      <c r="A209" s="252"/>
      <c r="B209" s="261"/>
      <c r="C209" s="251"/>
      <c r="D209" s="240"/>
      <c r="E209" s="29"/>
      <c r="F209" s="29"/>
      <c r="G209" s="15"/>
      <c r="H209" s="15"/>
      <c r="I209" s="15"/>
      <c r="J209" s="15"/>
    </row>
    <row r="210" spans="1:10" x14ac:dyDescent="0.25">
      <c r="A210" s="252"/>
      <c r="B210" s="261"/>
      <c r="C210" s="251"/>
      <c r="D210" s="240"/>
      <c r="E210" s="29"/>
      <c r="F210" s="29"/>
      <c r="G210" s="15"/>
      <c r="H210" s="15"/>
      <c r="I210" s="15"/>
      <c r="J210" s="15"/>
    </row>
    <row r="211" spans="1:10" x14ac:dyDescent="0.25">
      <c r="A211" s="252"/>
      <c r="B211" s="261"/>
      <c r="C211" s="251"/>
      <c r="D211" s="240"/>
      <c r="E211" s="29"/>
      <c r="F211" s="29"/>
      <c r="G211" s="15"/>
      <c r="H211" s="15"/>
      <c r="I211" s="15"/>
      <c r="J211" s="15"/>
    </row>
    <row r="212" spans="1:10" x14ac:dyDescent="0.25">
      <c r="A212" s="252"/>
      <c r="B212" s="261"/>
      <c r="C212" s="251"/>
      <c r="D212" s="240"/>
      <c r="E212" s="29"/>
      <c r="F212" s="29"/>
      <c r="G212" s="15"/>
      <c r="H212" s="15"/>
      <c r="I212" s="15"/>
      <c r="J212" s="15"/>
    </row>
    <row r="213" spans="1:10" x14ac:dyDescent="0.25">
      <c r="A213" s="252"/>
      <c r="B213" s="261"/>
      <c r="C213" s="251"/>
      <c r="D213" s="240"/>
      <c r="E213" s="29"/>
      <c r="F213" s="29"/>
      <c r="G213" s="15"/>
      <c r="H213" s="15"/>
      <c r="I213" s="15"/>
      <c r="J213" s="15"/>
    </row>
    <row r="214" spans="1:10" x14ac:dyDescent="0.25">
      <c r="A214" s="252"/>
      <c r="B214" s="261"/>
      <c r="C214" s="251"/>
      <c r="D214" s="240"/>
      <c r="E214" s="29"/>
      <c r="F214" s="29"/>
      <c r="G214" s="15"/>
      <c r="H214" s="15"/>
      <c r="I214" s="15"/>
      <c r="J214" s="15"/>
    </row>
    <row r="215" spans="1:10" x14ac:dyDescent="0.25">
      <c r="A215" s="252"/>
      <c r="B215" s="261"/>
      <c r="C215" s="251"/>
      <c r="D215" s="240"/>
      <c r="E215" s="29"/>
      <c r="F215" s="29"/>
      <c r="G215" s="15"/>
      <c r="H215" s="15"/>
      <c r="I215" s="15"/>
      <c r="J215" s="15"/>
    </row>
    <row r="216" spans="1:10" x14ac:dyDescent="0.25">
      <c r="A216" s="252"/>
      <c r="B216" s="261"/>
      <c r="C216" s="251"/>
      <c r="D216" s="240"/>
      <c r="E216" s="29"/>
      <c r="F216" s="29"/>
      <c r="G216" s="15"/>
      <c r="H216" s="15"/>
      <c r="I216" s="15"/>
      <c r="J216" s="15"/>
    </row>
    <row r="217" spans="1:10" x14ac:dyDescent="0.25">
      <c r="A217" s="252"/>
      <c r="B217" s="261"/>
      <c r="C217" s="251"/>
      <c r="D217" s="240"/>
      <c r="E217" s="29"/>
      <c r="F217" s="29"/>
      <c r="G217" s="15"/>
      <c r="H217" s="15"/>
      <c r="I217" s="15"/>
      <c r="J217" s="15"/>
    </row>
    <row r="218" spans="1:10" x14ac:dyDescent="0.25">
      <c r="A218" s="252"/>
      <c r="B218" s="261"/>
      <c r="C218" s="251"/>
      <c r="D218" s="240"/>
      <c r="E218" s="29"/>
      <c r="F218" s="29"/>
      <c r="G218" s="15"/>
      <c r="H218" s="15"/>
      <c r="I218" s="15"/>
      <c r="J218" s="15"/>
    </row>
    <row r="219" spans="1:10" x14ac:dyDescent="0.25">
      <c r="A219" s="252"/>
      <c r="B219" s="261"/>
      <c r="C219" s="251"/>
      <c r="D219" s="240"/>
      <c r="E219" s="29"/>
      <c r="F219" s="29"/>
      <c r="G219" s="15"/>
      <c r="H219" s="15"/>
      <c r="I219" s="15"/>
      <c r="J219" s="15"/>
    </row>
    <row r="220" spans="1:10" x14ac:dyDescent="0.25">
      <c r="A220" s="252"/>
      <c r="B220" s="261"/>
      <c r="C220" s="251"/>
      <c r="D220" s="240"/>
      <c r="E220" s="29"/>
      <c r="F220" s="29"/>
      <c r="G220" s="15"/>
      <c r="H220" s="15"/>
      <c r="I220" s="15"/>
      <c r="J220" s="15"/>
    </row>
    <row r="221" spans="1:10" x14ac:dyDescent="0.25">
      <c r="A221" s="252"/>
      <c r="B221" s="261"/>
      <c r="C221" s="251"/>
      <c r="D221" s="240"/>
      <c r="E221" s="29"/>
      <c r="F221" s="29"/>
      <c r="G221" s="15"/>
      <c r="H221" s="15"/>
      <c r="I221" s="15"/>
      <c r="J221" s="15"/>
    </row>
    <row r="222" spans="1:10" x14ac:dyDescent="0.25">
      <c r="A222" s="252"/>
      <c r="B222" s="261"/>
      <c r="C222" s="251"/>
      <c r="D222" s="240"/>
      <c r="E222" s="29"/>
      <c r="F222" s="29"/>
      <c r="G222" s="15"/>
      <c r="H222" s="15"/>
      <c r="I222" s="15"/>
      <c r="J222" s="15"/>
    </row>
    <row r="223" spans="1:10" x14ac:dyDescent="0.25">
      <c r="A223" s="252"/>
      <c r="B223" s="261"/>
      <c r="C223" s="251"/>
      <c r="D223" s="240"/>
      <c r="E223" s="29"/>
      <c r="F223" s="29"/>
      <c r="G223" s="15"/>
      <c r="H223" s="15"/>
      <c r="I223" s="15"/>
      <c r="J223" s="15"/>
    </row>
    <row r="224" spans="1:10" x14ac:dyDescent="0.25">
      <c r="A224" s="252"/>
      <c r="B224" s="261"/>
      <c r="C224" s="251"/>
      <c r="D224" s="240"/>
      <c r="E224" s="29"/>
      <c r="F224" s="29"/>
      <c r="G224" s="15"/>
      <c r="H224" s="15"/>
      <c r="I224" s="15"/>
      <c r="J224" s="15"/>
    </row>
    <row r="225" spans="1:10" x14ac:dyDescent="0.25">
      <c r="A225" s="252"/>
      <c r="B225" s="261"/>
      <c r="C225" s="251"/>
      <c r="D225" s="240"/>
      <c r="E225" s="29"/>
      <c r="F225" s="29"/>
      <c r="G225" s="15"/>
      <c r="H225" s="15"/>
      <c r="I225" s="15"/>
      <c r="J225" s="15"/>
    </row>
    <row r="226" spans="1:10" x14ac:dyDescent="0.25">
      <c r="A226" s="252"/>
      <c r="B226" s="261"/>
      <c r="C226" s="251"/>
      <c r="D226" s="240"/>
      <c r="E226" s="29"/>
      <c r="F226" s="29"/>
      <c r="G226" s="15"/>
      <c r="H226" s="15"/>
      <c r="I226" s="15"/>
      <c r="J226" s="15"/>
    </row>
    <row r="227" spans="1:10" x14ac:dyDescent="0.25">
      <c r="A227" s="252"/>
      <c r="B227" s="261"/>
      <c r="C227" s="251"/>
      <c r="D227" s="240"/>
      <c r="E227" s="29"/>
      <c r="F227" s="29"/>
      <c r="G227" s="15"/>
      <c r="H227" s="15"/>
      <c r="I227" s="15"/>
      <c r="J227" s="15"/>
    </row>
    <row r="228" spans="1:10" x14ac:dyDescent="0.25">
      <c r="A228" s="252"/>
      <c r="B228" s="261"/>
      <c r="C228" s="251"/>
      <c r="D228" s="240"/>
      <c r="E228" s="29"/>
      <c r="F228" s="29"/>
      <c r="G228" s="15"/>
      <c r="H228" s="15"/>
      <c r="I228" s="15"/>
      <c r="J228" s="15"/>
    </row>
    <row r="229" spans="1:10" x14ac:dyDescent="0.25">
      <c r="A229" s="252"/>
      <c r="B229" s="261"/>
      <c r="C229" s="251"/>
      <c r="D229" s="240"/>
      <c r="E229" s="29"/>
      <c r="F229" s="29"/>
      <c r="G229" s="15"/>
      <c r="H229" s="15"/>
      <c r="I229" s="15"/>
      <c r="J229" s="15"/>
    </row>
    <row r="230" spans="1:10" x14ac:dyDescent="0.25">
      <c r="A230" s="252"/>
      <c r="B230" s="261"/>
      <c r="C230" s="251"/>
      <c r="D230" s="240"/>
      <c r="E230" s="29"/>
      <c r="F230" s="29"/>
      <c r="G230" s="15"/>
      <c r="H230" s="15"/>
      <c r="I230" s="15"/>
      <c r="J230" s="15"/>
    </row>
    <row r="231" spans="1:10" x14ac:dyDescent="0.25">
      <c r="A231" s="252"/>
      <c r="B231" s="261"/>
      <c r="C231" s="251"/>
      <c r="D231" s="240"/>
      <c r="E231" s="29"/>
      <c r="F231" s="29"/>
      <c r="G231" s="15"/>
      <c r="H231" s="15"/>
      <c r="I231" s="15"/>
      <c r="J231" s="15"/>
    </row>
    <row r="232" spans="1:10" x14ac:dyDescent="0.25">
      <c r="A232" s="252"/>
      <c r="B232" s="261"/>
      <c r="C232" s="251"/>
      <c r="D232" s="240"/>
      <c r="E232" s="29"/>
      <c r="F232" s="29"/>
      <c r="G232" s="15"/>
      <c r="H232" s="15"/>
      <c r="I232" s="15"/>
      <c r="J232" s="15"/>
    </row>
    <row r="233" spans="1:10" x14ac:dyDescent="0.25">
      <c r="A233" s="252"/>
      <c r="B233" s="261"/>
      <c r="C233" s="251"/>
      <c r="D233" s="240"/>
      <c r="E233" s="29"/>
      <c r="F233" s="29"/>
      <c r="G233" s="15"/>
      <c r="H233" s="15"/>
      <c r="I233" s="15"/>
      <c r="J233" s="15"/>
    </row>
    <row r="234" spans="1:10" x14ac:dyDescent="0.25">
      <c r="A234" s="252"/>
      <c r="B234" s="261"/>
      <c r="C234" s="251"/>
      <c r="D234" s="240"/>
      <c r="E234" s="29"/>
      <c r="F234" s="29"/>
      <c r="G234" s="15"/>
      <c r="H234" s="15"/>
      <c r="I234" s="15"/>
      <c r="J234" s="15"/>
    </row>
    <row r="235" spans="1:10" x14ac:dyDescent="0.25">
      <c r="A235" s="252"/>
      <c r="B235" s="261"/>
      <c r="C235" s="251"/>
      <c r="D235" s="240"/>
      <c r="E235" s="29"/>
      <c r="F235" s="29"/>
      <c r="G235" s="15"/>
      <c r="H235" s="15"/>
      <c r="I235" s="15"/>
      <c r="J235" s="15"/>
    </row>
    <row r="236" spans="1:10" x14ac:dyDescent="0.25">
      <c r="A236" s="252"/>
      <c r="B236" s="261"/>
      <c r="C236" s="251"/>
      <c r="D236" s="240"/>
      <c r="E236" s="29"/>
      <c r="F236" s="29"/>
      <c r="G236" s="15"/>
      <c r="H236" s="15"/>
      <c r="I236" s="15"/>
      <c r="J236" s="15"/>
    </row>
    <row r="237" spans="1:10" x14ac:dyDescent="0.25">
      <c r="A237" s="252"/>
      <c r="B237" s="261"/>
      <c r="C237" s="251"/>
      <c r="D237" s="240"/>
      <c r="E237" s="29"/>
      <c r="F237" s="29"/>
      <c r="G237" s="15"/>
      <c r="H237" s="15"/>
      <c r="I237" s="15"/>
      <c r="J237" s="15"/>
    </row>
    <row r="238" spans="1:10" x14ac:dyDescent="0.25">
      <c r="A238" s="252"/>
      <c r="B238" s="261"/>
      <c r="C238" s="251"/>
      <c r="D238" s="240"/>
      <c r="E238" s="29"/>
      <c r="F238" s="29"/>
      <c r="G238" s="15"/>
      <c r="H238" s="15"/>
      <c r="I238" s="15"/>
      <c r="J238" s="15"/>
    </row>
    <row r="239" spans="1:10" x14ac:dyDescent="0.25">
      <c r="A239" s="252"/>
      <c r="B239" s="261"/>
      <c r="C239" s="251"/>
      <c r="D239" s="240"/>
      <c r="E239" s="29"/>
      <c r="F239" s="29"/>
      <c r="G239" s="15"/>
      <c r="H239" s="15"/>
      <c r="I239" s="15"/>
      <c r="J239" s="15"/>
    </row>
    <row r="240" spans="1:10" x14ac:dyDescent="0.25">
      <c r="A240" s="252"/>
      <c r="B240" s="261"/>
      <c r="C240" s="251"/>
      <c r="D240" s="240"/>
      <c r="E240" s="29"/>
      <c r="F240" s="29"/>
      <c r="G240" s="15"/>
      <c r="H240" s="15"/>
      <c r="I240" s="15"/>
      <c r="J240" s="15"/>
    </row>
    <row r="241" spans="1:10" x14ac:dyDescent="0.25">
      <c r="A241" s="252"/>
      <c r="B241" s="261"/>
      <c r="C241" s="251"/>
      <c r="D241" s="240"/>
      <c r="E241" s="29"/>
      <c r="F241" s="29"/>
      <c r="G241" s="15"/>
      <c r="H241" s="15"/>
      <c r="I241" s="15"/>
      <c r="J241" s="15"/>
    </row>
    <row r="242" spans="1:10" x14ac:dyDescent="0.25">
      <c r="A242" s="252"/>
      <c r="B242" s="261"/>
      <c r="C242" s="251"/>
      <c r="D242" s="240"/>
      <c r="E242" s="29"/>
      <c r="F242" s="29"/>
      <c r="G242" s="15"/>
      <c r="H242" s="15"/>
      <c r="I242" s="15"/>
      <c r="J242" s="15"/>
    </row>
    <row r="243" spans="1:10" x14ac:dyDescent="0.25">
      <c r="A243" s="252"/>
      <c r="B243" s="261"/>
      <c r="C243" s="251"/>
      <c r="D243" s="240"/>
      <c r="E243" s="29"/>
      <c r="F243" s="29"/>
      <c r="G243" s="15"/>
      <c r="H243" s="15"/>
      <c r="I243" s="15"/>
      <c r="J243" s="15"/>
    </row>
    <row r="244" spans="1:10" x14ac:dyDescent="0.25">
      <c r="A244" s="252"/>
      <c r="B244" s="261"/>
      <c r="C244" s="251"/>
      <c r="D244" s="240"/>
      <c r="E244" s="29"/>
      <c r="F244" s="29"/>
      <c r="G244" s="15"/>
      <c r="H244" s="15"/>
      <c r="I244" s="15"/>
      <c r="J244" s="15"/>
    </row>
    <row r="245" spans="1:10" x14ac:dyDescent="0.25">
      <c r="A245" s="252"/>
      <c r="B245" s="261"/>
      <c r="C245" s="251"/>
      <c r="D245" s="240"/>
      <c r="E245" s="29"/>
      <c r="F245" s="29"/>
      <c r="G245" s="15"/>
      <c r="H245" s="15"/>
      <c r="I245" s="15"/>
      <c r="J245" s="15"/>
    </row>
    <row r="246" spans="1:10" x14ac:dyDescent="0.25">
      <c r="A246" s="252"/>
      <c r="B246" s="261"/>
      <c r="C246" s="251"/>
      <c r="D246" s="240"/>
      <c r="E246" s="29"/>
      <c r="F246" s="29"/>
      <c r="G246" s="15"/>
      <c r="H246" s="15"/>
      <c r="I246" s="15"/>
      <c r="J246" s="15"/>
    </row>
    <row r="247" spans="1:10" x14ac:dyDescent="0.25">
      <c r="A247" s="252"/>
      <c r="B247" s="261"/>
      <c r="C247" s="251"/>
      <c r="D247" s="240"/>
      <c r="E247" s="29"/>
      <c r="F247" s="29"/>
      <c r="G247" s="15"/>
      <c r="H247" s="15"/>
      <c r="I247" s="15"/>
      <c r="J247" s="15"/>
    </row>
    <row r="248" spans="1:10" x14ac:dyDescent="0.25">
      <c r="A248" s="252"/>
      <c r="B248" s="261"/>
      <c r="C248" s="251"/>
      <c r="D248" s="240"/>
      <c r="E248" s="29"/>
      <c r="F248" s="29"/>
      <c r="G248" s="15"/>
      <c r="H248" s="15"/>
      <c r="I248" s="15"/>
      <c r="J248" s="15"/>
    </row>
    <row r="249" spans="1:10" x14ac:dyDescent="0.25">
      <c r="A249" s="252"/>
      <c r="B249" s="261"/>
      <c r="C249" s="251"/>
      <c r="D249" s="240"/>
      <c r="E249" s="29"/>
      <c r="F249" s="29"/>
      <c r="G249" s="15"/>
      <c r="H249" s="15"/>
      <c r="I249" s="15"/>
      <c r="J249" s="15"/>
    </row>
    <row r="250" spans="1:10" x14ac:dyDescent="0.25">
      <c r="A250" s="252"/>
      <c r="B250" s="261"/>
      <c r="C250" s="251"/>
      <c r="D250" s="240"/>
      <c r="E250" s="29"/>
      <c r="F250" s="29"/>
      <c r="G250" s="15"/>
      <c r="H250" s="15"/>
      <c r="I250" s="15"/>
      <c r="J250" s="15"/>
    </row>
    <row r="251" spans="1:10" x14ac:dyDescent="0.25">
      <c r="A251" s="252"/>
      <c r="B251" s="261"/>
      <c r="C251" s="251"/>
      <c r="D251" s="240"/>
      <c r="E251" s="29"/>
      <c r="F251" s="29"/>
      <c r="G251" s="15"/>
      <c r="H251" s="15"/>
      <c r="I251" s="15"/>
      <c r="J251" s="15"/>
    </row>
    <row r="252" spans="1:10" x14ac:dyDescent="0.25">
      <c r="A252" s="252"/>
      <c r="B252" s="261"/>
      <c r="C252" s="251"/>
      <c r="D252" s="240"/>
      <c r="E252" s="29"/>
      <c r="F252" s="29"/>
      <c r="G252" s="15"/>
      <c r="H252" s="15"/>
      <c r="I252" s="15"/>
      <c r="J252" s="15"/>
    </row>
    <row r="253" spans="1:10" x14ac:dyDescent="0.25">
      <c r="A253" s="252"/>
      <c r="B253" s="261"/>
      <c r="C253" s="251"/>
      <c r="D253" s="240"/>
      <c r="E253" s="29"/>
      <c r="F253" s="29"/>
      <c r="G253" s="15"/>
      <c r="H253" s="15"/>
      <c r="I253" s="15"/>
      <c r="J253" s="15"/>
    </row>
    <row r="254" spans="1:10" x14ac:dyDescent="0.25">
      <c r="A254" s="252"/>
      <c r="B254" s="261"/>
      <c r="C254" s="251"/>
      <c r="D254" s="240"/>
      <c r="E254" s="29"/>
      <c r="F254" s="29"/>
      <c r="G254" s="15"/>
      <c r="H254" s="15"/>
      <c r="I254" s="15"/>
      <c r="J254" s="15"/>
    </row>
    <row r="255" spans="1:10" x14ac:dyDescent="0.25">
      <c r="A255" s="252"/>
      <c r="B255" s="261"/>
      <c r="C255" s="251"/>
      <c r="D255" s="240"/>
      <c r="E255" s="29"/>
      <c r="F255" s="29"/>
      <c r="G255" s="15"/>
      <c r="H255" s="15"/>
      <c r="I255" s="15"/>
      <c r="J255" s="15"/>
    </row>
    <row r="256" spans="1:10" x14ac:dyDescent="0.25">
      <c r="A256" s="252"/>
      <c r="B256" s="261"/>
      <c r="C256" s="251"/>
      <c r="D256" s="240"/>
      <c r="E256" s="29"/>
      <c r="F256" s="29"/>
      <c r="G256" s="15"/>
      <c r="H256" s="15"/>
      <c r="I256" s="15"/>
      <c r="J256" s="15"/>
    </row>
    <row r="257" spans="1:10" x14ac:dyDescent="0.25">
      <c r="A257" s="252"/>
      <c r="B257" s="261"/>
      <c r="C257" s="251"/>
      <c r="D257" s="240"/>
      <c r="E257" s="29"/>
      <c r="F257" s="29"/>
      <c r="G257" s="15"/>
      <c r="H257" s="15"/>
      <c r="I257" s="15"/>
      <c r="J257" s="15"/>
    </row>
    <row r="258" spans="1:10" x14ac:dyDescent="0.25">
      <c r="A258" s="252"/>
      <c r="B258" s="261"/>
      <c r="C258" s="251"/>
      <c r="D258" s="240"/>
      <c r="E258" s="29"/>
      <c r="F258" s="29"/>
      <c r="G258" s="15"/>
      <c r="H258" s="15"/>
      <c r="I258" s="15"/>
      <c r="J258" s="15"/>
    </row>
    <row r="259" spans="1:10" x14ac:dyDescent="0.25">
      <c r="A259" s="252"/>
      <c r="B259" s="261"/>
      <c r="C259" s="251"/>
      <c r="D259" s="240"/>
      <c r="E259" s="29"/>
      <c r="F259" s="29"/>
      <c r="G259" s="15"/>
      <c r="H259" s="15"/>
      <c r="I259" s="15"/>
      <c r="J259" s="15"/>
    </row>
    <row r="260" spans="1:10" x14ac:dyDescent="0.25">
      <c r="A260" s="252"/>
      <c r="B260" s="261"/>
      <c r="C260" s="251"/>
      <c r="D260" s="240"/>
      <c r="E260" s="29"/>
      <c r="F260" s="29"/>
      <c r="G260" s="15"/>
      <c r="H260" s="15"/>
      <c r="I260" s="15"/>
      <c r="J260" s="15"/>
    </row>
    <row r="261" spans="1:10" x14ac:dyDescent="0.25">
      <c r="A261" s="252"/>
      <c r="B261" s="261"/>
      <c r="C261" s="251"/>
      <c r="D261" s="240"/>
      <c r="E261" s="29"/>
      <c r="F261" s="29"/>
      <c r="G261" s="15"/>
      <c r="H261" s="15"/>
      <c r="I261" s="15"/>
      <c r="J261" s="15"/>
    </row>
    <row r="262" spans="1:10" x14ac:dyDescent="0.25">
      <c r="A262" s="252"/>
      <c r="B262" s="261"/>
      <c r="C262" s="251"/>
      <c r="D262" s="240"/>
      <c r="E262" s="29"/>
      <c r="F262" s="29"/>
      <c r="G262" s="15"/>
      <c r="H262" s="15"/>
      <c r="I262" s="15"/>
      <c r="J262" s="15"/>
    </row>
    <row r="263" spans="1:10" x14ac:dyDescent="0.25">
      <c r="A263" s="252"/>
      <c r="B263" s="261"/>
      <c r="C263" s="251"/>
      <c r="D263" s="240"/>
      <c r="E263" s="29"/>
      <c r="F263" s="29"/>
      <c r="G263" s="15"/>
      <c r="H263" s="15"/>
      <c r="I263" s="15"/>
      <c r="J263" s="15"/>
    </row>
    <row r="264" spans="1:10" x14ac:dyDescent="0.25">
      <c r="A264" s="252"/>
      <c r="B264" s="261"/>
      <c r="C264" s="251"/>
      <c r="D264" s="240"/>
      <c r="E264" s="29"/>
      <c r="F264" s="29"/>
      <c r="G264" s="15"/>
      <c r="H264" s="15"/>
      <c r="I264" s="15"/>
      <c r="J264" s="15"/>
    </row>
    <row r="265" spans="1:10" x14ac:dyDescent="0.25">
      <c r="A265" s="252"/>
      <c r="B265" s="261"/>
      <c r="C265" s="251"/>
      <c r="D265" s="240"/>
      <c r="E265" s="29"/>
      <c r="F265" s="29"/>
      <c r="G265" s="15"/>
      <c r="H265" s="15"/>
      <c r="I265" s="15"/>
      <c r="J265" s="15"/>
    </row>
    <row r="266" spans="1:10" x14ac:dyDescent="0.25">
      <c r="A266" s="252"/>
      <c r="B266" s="261"/>
      <c r="C266" s="251"/>
      <c r="D266" s="240"/>
      <c r="E266" s="29"/>
      <c r="F266" s="29"/>
      <c r="G266" s="15"/>
      <c r="H266" s="15"/>
      <c r="I266" s="15"/>
      <c r="J266" s="15"/>
    </row>
    <row r="267" spans="1:10" x14ac:dyDescent="0.25">
      <c r="A267" s="252"/>
      <c r="B267" s="261"/>
      <c r="C267" s="251"/>
      <c r="D267" s="240"/>
      <c r="E267" s="29"/>
      <c r="F267" s="29"/>
      <c r="G267" s="15"/>
      <c r="H267" s="15"/>
      <c r="I267" s="15"/>
      <c r="J267" s="15"/>
    </row>
    <row r="268" spans="1:10" x14ac:dyDescent="0.25">
      <c r="A268" s="252"/>
      <c r="B268" s="261"/>
      <c r="C268" s="251"/>
      <c r="D268" s="240"/>
      <c r="E268" s="29"/>
      <c r="F268" s="29"/>
      <c r="G268" s="15"/>
      <c r="H268" s="15"/>
      <c r="I268" s="15"/>
      <c r="J268" s="15"/>
    </row>
    <row r="269" spans="1:10" x14ac:dyDescent="0.25">
      <c r="A269" s="252"/>
      <c r="B269" s="261"/>
      <c r="C269" s="251"/>
      <c r="D269" s="240"/>
      <c r="E269" s="29"/>
      <c r="F269" s="29"/>
      <c r="G269" s="15"/>
      <c r="H269" s="15"/>
      <c r="I269" s="15"/>
      <c r="J269" s="15"/>
    </row>
    <row r="270" spans="1:10" x14ac:dyDescent="0.25">
      <c r="A270" s="252"/>
      <c r="B270" s="261"/>
      <c r="C270" s="251"/>
      <c r="D270" s="240"/>
      <c r="E270" s="29"/>
      <c r="F270" s="29"/>
      <c r="G270" s="15"/>
      <c r="H270" s="15"/>
      <c r="I270" s="15"/>
      <c r="J270" s="15"/>
    </row>
    <row r="271" spans="1:10" x14ac:dyDescent="0.25">
      <c r="A271" s="252"/>
      <c r="B271" s="261"/>
      <c r="C271" s="251"/>
      <c r="D271" s="240"/>
      <c r="E271" s="29"/>
      <c r="F271" s="29"/>
      <c r="G271" s="15"/>
      <c r="H271" s="15"/>
      <c r="I271" s="15"/>
      <c r="J271" s="15"/>
    </row>
    <row r="272" spans="1:10" x14ac:dyDescent="0.25">
      <c r="A272" s="252"/>
      <c r="B272" s="261"/>
      <c r="C272" s="251"/>
      <c r="D272" s="240"/>
      <c r="E272" s="29"/>
      <c r="F272" s="29"/>
      <c r="G272" s="15"/>
      <c r="H272" s="15"/>
      <c r="I272" s="15"/>
      <c r="J272" s="15"/>
    </row>
    <row r="273" spans="1:10" x14ac:dyDescent="0.25">
      <c r="A273" s="252"/>
      <c r="B273" s="261"/>
      <c r="C273" s="251"/>
      <c r="D273" s="240"/>
      <c r="E273" s="29"/>
      <c r="F273" s="29"/>
      <c r="G273" s="15"/>
      <c r="H273" s="15"/>
      <c r="I273" s="15"/>
      <c r="J273" s="15"/>
    </row>
    <row r="274" spans="1:10" x14ac:dyDescent="0.25">
      <c r="A274" s="252"/>
      <c r="B274" s="261"/>
      <c r="C274" s="251"/>
      <c r="D274" s="240"/>
      <c r="E274" s="29"/>
      <c r="F274" s="29"/>
      <c r="G274" s="15"/>
      <c r="H274" s="15"/>
      <c r="I274" s="15"/>
      <c r="J274" s="15"/>
    </row>
    <row r="275" spans="1:10" x14ac:dyDescent="0.25">
      <c r="A275" s="252"/>
      <c r="B275" s="261"/>
      <c r="C275" s="251"/>
      <c r="D275" s="240"/>
      <c r="E275" s="29"/>
      <c r="F275" s="29"/>
      <c r="G275" s="15"/>
      <c r="H275" s="15"/>
      <c r="I275" s="15"/>
      <c r="J275" s="15"/>
    </row>
    <row r="276" spans="1:10" x14ac:dyDescent="0.25">
      <c r="A276" s="252"/>
      <c r="B276" s="261"/>
      <c r="C276" s="251"/>
      <c r="D276" s="240"/>
      <c r="E276" s="29"/>
      <c r="F276" s="29"/>
      <c r="G276" s="15"/>
      <c r="H276" s="15"/>
      <c r="I276" s="15"/>
      <c r="J276" s="15"/>
    </row>
    <row r="277" spans="1:10" x14ac:dyDescent="0.25">
      <c r="A277" s="252"/>
      <c r="B277" s="261"/>
      <c r="C277" s="251"/>
      <c r="D277" s="240"/>
      <c r="E277" s="29"/>
      <c r="F277" s="29"/>
      <c r="G277" s="15"/>
      <c r="H277" s="15"/>
      <c r="I277" s="15"/>
      <c r="J277" s="15"/>
    </row>
    <row r="278" spans="1:10" x14ac:dyDescent="0.25">
      <c r="A278" s="252"/>
      <c r="B278" s="261"/>
      <c r="C278" s="251"/>
      <c r="D278" s="240"/>
      <c r="E278" s="29"/>
      <c r="F278" s="29"/>
      <c r="G278" s="15"/>
      <c r="H278" s="15"/>
      <c r="I278" s="15"/>
      <c r="J278" s="15"/>
    </row>
    <row r="279" spans="1:10" x14ac:dyDescent="0.25">
      <c r="A279" s="252"/>
      <c r="B279" s="261"/>
      <c r="C279" s="251"/>
      <c r="D279" s="240"/>
      <c r="E279" s="29"/>
      <c r="F279" s="29"/>
      <c r="G279" s="15"/>
      <c r="H279" s="15"/>
      <c r="I279" s="15"/>
      <c r="J279" s="15"/>
    </row>
    <row r="280" spans="1:10" x14ac:dyDescent="0.25">
      <c r="A280" s="252"/>
      <c r="B280" s="261"/>
      <c r="C280" s="251"/>
      <c r="D280" s="240"/>
      <c r="E280" s="29"/>
      <c r="F280" s="29"/>
      <c r="G280" s="15"/>
      <c r="H280" s="15"/>
      <c r="I280" s="15"/>
      <c r="J280" s="15"/>
    </row>
    <row r="281" spans="1:10" x14ac:dyDescent="0.25">
      <c r="A281" s="252"/>
      <c r="B281" s="261"/>
      <c r="C281" s="251"/>
      <c r="D281" s="240"/>
      <c r="E281" s="29"/>
      <c r="F281" s="29"/>
      <c r="G281" s="15"/>
      <c r="H281" s="15"/>
      <c r="I281" s="15"/>
      <c r="J281" s="15"/>
    </row>
    <row r="282" spans="1:10" x14ac:dyDescent="0.25">
      <c r="A282" s="252"/>
      <c r="B282" s="261"/>
      <c r="C282" s="251"/>
      <c r="D282" s="240"/>
      <c r="E282" s="29"/>
      <c r="F282" s="29"/>
      <c r="G282" s="15"/>
      <c r="H282" s="15"/>
      <c r="I282" s="15"/>
      <c r="J282" s="15"/>
    </row>
    <row r="283" spans="1:10" x14ac:dyDescent="0.25">
      <c r="A283" s="252"/>
      <c r="B283" s="261"/>
      <c r="C283" s="251"/>
      <c r="D283" s="240"/>
      <c r="E283" s="29"/>
      <c r="F283" s="29"/>
      <c r="G283" s="15"/>
      <c r="H283" s="15"/>
      <c r="I283" s="15"/>
      <c r="J283" s="15"/>
    </row>
    <row r="284" spans="1:10" x14ac:dyDescent="0.25">
      <c r="A284" s="252"/>
      <c r="B284" s="261"/>
      <c r="C284" s="251"/>
      <c r="D284" s="240"/>
      <c r="E284" s="29"/>
      <c r="F284" s="29"/>
      <c r="G284" s="15"/>
      <c r="H284" s="15"/>
      <c r="I284" s="15"/>
      <c r="J284" s="15"/>
    </row>
    <row r="285" spans="1:10" x14ac:dyDescent="0.25">
      <c r="A285" s="252"/>
      <c r="B285" s="261"/>
      <c r="C285" s="251"/>
      <c r="D285" s="240"/>
      <c r="E285" s="29"/>
      <c r="F285" s="29"/>
      <c r="G285" s="15"/>
      <c r="H285" s="15"/>
      <c r="I285" s="15"/>
      <c r="J285" s="15"/>
    </row>
    <row r="286" spans="1:10" x14ac:dyDescent="0.25">
      <c r="A286" s="252"/>
      <c r="B286" s="261"/>
      <c r="C286" s="251"/>
      <c r="D286" s="240"/>
      <c r="E286" s="29"/>
      <c r="F286" s="29"/>
      <c r="G286" s="15"/>
      <c r="H286" s="15"/>
      <c r="I286" s="15"/>
      <c r="J286" s="15"/>
    </row>
    <row r="287" spans="1:10" x14ac:dyDescent="0.25">
      <c r="A287" s="252"/>
      <c r="B287" s="261"/>
      <c r="C287" s="251"/>
      <c r="D287" s="240"/>
      <c r="E287" s="29"/>
      <c r="F287" s="29"/>
      <c r="G287" s="15"/>
      <c r="H287" s="15"/>
      <c r="I287" s="15"/>
      <c r="J287" s="15"/>
    </row>
    <row r="288" spans="1:10" x14ac:dyDescent="0.25">
      <c r="A288" s="252"/>
      <c r="B288" s="261"/>
      <c r="C288" s="251"/>
      <c r="D288" s="240"/>
      <c r="E288" s="29"/>
      <c r="F288" s="29"/>
      <c r="G288" s="15"/>
      <c r="H288" s="15"/>
      <c r="I288" s="15"/>
      <c r="J288" s="15"/>
    </row>
    <row r="289" spans="1:10" x14ac:dyDescent="0.25">
      <c r="A289" s="252"/>
      <c r="B289" s="261"/>
      <c r="C289" s="251"/>
      <c r="D289" s="240"/>
      <c r="E289" s="29"/>
      <c r="F289" s="29"/>
      <c r="G289" s="15"/>
      <c r="H289" s="15"/>
      <c r="I289" s="15"/>
      <c r="J289" s="15"/>
    </row>
    <row r="290" spans="1:10" x14ac:dyDescent="0.25">
      <c r="A290" s="252"/>
      <c r="B290" s="261"/>
      <c r="C290" s="251"/>
      <c r="D290" s="240"/>
      <c r="E290" s="29"/>
      <c r="F290" s="29"/>
      <c r="G290" s="15"/>
      <c r="H290" s="15"/>
      <c r="I290" s="15"/>
      <c r="J290" s="15"/>
    </row>
    <row r="291" spans="1:10" x14ac:dyDescent="0.25">
      <c r="A291" s="252"/>
      <c r="B291" s="261"/>
      <c r="C291" s="251"/>
      <c r="D291" s="240"/>
      <c r="E291" s="29"/>
      <c r="F291" s="29"/>
      <c r="G291" s="15"/>
      <c r="H291" s="15"/>
      <c r="I291" s="15"/>
      <c r="J291" s="15"/>
    </row>
    <row r="292" spans="1:10" x14ac:dyDescent="0.25">
      <c r="A292" s="252"/>
      <c r="B292" s="261"/>
      <c r="C292" s="251"/>
      <c r="D292" s="240"/>
      <c r="E292" s="29"/>
      <c r="F292" s="29"/>
      <c r="G292" s="15"/>
      <c r="H292" s="15"/>
      <c r="I292" s="15"/>
      <c r="J292" s="15"/>
    </row>
    <row r="293" spans="1:10" x14ac:dyDescent="0.25">
      <c r="A293" s="252"/>
      <c r="B293" s="261"/>
      <c r="C293" s="251"/>
      <c r="D293" s="240"/>
      <c r="E293" s="29"/>
      <c r="F293" s="29"/>
      <c r="G293" s="15"/>
      <c r="H293" s="15"/>
      <c r="I293" s="15"/>
      <c r="J293" s="15"/>
    </row>
    <row r="294" spans="1:10" x14ac:dyDescent="0.25">
      <c r="A294" s="252"/>
      <c r="B294" s="261"/>
      <c r="C294" s="251"/>
      <c r="D294" s="240"/>
      <c r="E294" s="29"/>
      <c r="F294" s="29"/>
      <c r="G294" s="15"/>
      <c r="H294" s="15"/>
      <c r="I294" s="15"/>
      <c r="J294" s="15"/>
    </row>
    <row r="295" spans="1:10" x14ac:dyDescent="0.25">
      <c r="A295" s="252"/>
      <c r="B295" s="261"/>
      <c r="C295" s="251"/>
      <c r="D295" s="240"/>
      <c r="E295" s="29"/>
      <c r="F295" s="29"/>
      <c r="G295" s="15"/>
      <c r="H295" s="15"/>
      <c r="I295" s="15"/>
      <c r="J295" s="15"/>
    </row>
    <row r="296" spans="1:10" x14ac:dyDescent="0.25">
      <c r="A296" s="252"/>
      <c r="B296" s="261"/>
      <c r="C296" s="251"/>
      <c r="D296" s="240"/>
      <c r="E296" s="29"/>
      <c r="F296" s="29"/>
      <c r="G296" s="15"/>
      <c r="H296" s="15"/>
      <c r="I296" s="15"/>
      <c r="J296" s="15"/>
    </row>
    <row r="297" spans="1:10" x14ac:dyDescent="0.25">
      <c r="A297" s="252"/>
      <c r="B297" s="261"/>
      <c r="C297" s="251"/>
      <c r="D297" s="240"/>
      <c r="E297" s="29"/>
      <c r="F297" s="29"/>
      <c r="G297" s="15"/>
      <c r="H297" s="15"/>
      <c r="I297" s="15"/>
      <c r="J297" s="15"/>
    </row>
    <row r="298" spans="1:10" x14ac:dyDescent="0.25">
      <c r="A298" s="252"/>
      <c r="B298" s="261"/>
      <c r="C298" s="251"/>
      <c r="D298" s="240"/>
      <c r="E298" s="29"/>
      <c r="F298" s="29"/>
      <c r="G298" s="15"/>
      <c r="H298" s="15"/>
      <c r="I298" s="15"/>
      <c r="J298" s="15"/>
    </row>
    <row r="299" spans="1:10" x14ac:dyDescent="0.25">
      <c r="A299" s="252"/>
      <c r="B299" s="261"/>
      <c r="C299" s="251"/>
      <c r="D299" s="240"/>
      <c r="E299" s="29"/>
      <c r="F299" s="29"/>
      <c r="G299" s="15"/>
      <c r="H299" s="15"/>
      <c r="I299" s="15"/>
      <c r="J299" s="15"/>
    </row>
    <row r="300" spans="1:10" x14ac:dyDescent="0.25">
      <c r="A300" s="252"/>
      <c r="B300" s="261"/>
      <c r="C300" s="251"/>
      <c r="D300" s="240"/>
      <c r="E300" s="29"/>
      <c r="F300" s="29"/>
      <c r="G300" s="15"/>
      <c r="H300" s="15"/>
      <c r="I300" s="15"/>
      <c r="J300" s="15"/>
    </row>
    <row r="301" spans="1:10" x14ac:dyDescent="0.25">
      <c r="A301" s="252"/>
      <c r="B301" s="261"/>
      <c r="C301" s="251"/>
      <c r="D301" s="240"/>
      <c r="E301" s="29"/>
      <c r="F301" s="29"/>
      <c r="G301" s="15"/>
      <c r="H301" s="15"/>
      <c r="I301" s="15"/>
      <c r="J301" s="15"/>
    </row>
    <row r="302" spans="1:10" x14ac:dyDescent="0.25">
      <c r="A302" s="252"/>
      <c r="B302" s="261"/>
      <c r="C302" s="251"/>
      <c r="D302" s="240"/>
      <c r="E302" s="29"/>
      <c r="F302" s="29"/>
      <c r="G302" s="15"/>
      <c r="H302" s="15"/>
      <c r="I302" s="15"/>
      <c r="J302" s="15"/>
    </row>
    <row r="303" spans="1:10" x14ac:dyDescent="0.25">
      <c r="A303" s="252"/>
      <c r="B303" s="261"/>
      <c r="C303" s="251"/>
      <c r="D303" s="240"/>
      <c r="E303" s="29"/>
      <c r="F303" s="29"/>
      <c r="G303" s="15"/>
      <c r="H303" s="15"/>
      <c r="I303" s="15"/>
      <c r="J303" s="15"/>
    </row>
    <row r="304" spans="1:10" x14ac:dyDescent="0.25">
      <c r="A304" s="252"/>
      <c r="B304" s="261"/>
      <c r="C304" s="251"/>
      <c r="D304" s="240"/>
      <c r="E304" s="29"/>
      <c r="F304" s="29"/>
      <c r="G304" s="15"/>
      <c r="H304" s="15"/>
      <c r="I304" s="15"/>
      <c r="J304" s="15"/>
    </row>
    <row r="305" spans="1:10" x14ac:dyDescent="0.25">
      <c r="A305" s="252"/>
      <c r="B305" s="261"/>
      <c r="C305" s="251"/>
      <c r="D305" s="240"/>
      <c r="E305" s="29"/>
      <c r="F305" s="29"/>
      <c r="G305" s="15"/>
      <c r="H305" s="15"/>
      <c r="I305" s="15"/>
      <c r="J305" s="15"/>
    </row>
    <row r="306" spans="1:10" x14ac:dyDescent="0.25">
      <c r="A306" s="252"/>
      <c r="B306" s="261"/>
      <c r="C306" s="251"/>
      <c r="D306" s="240"/>
      <c r="E306" s="29"/>
      <c r="F306" s="29"/>
      <c r="G306" s="15"/>
      <c r="H306" s="15"/>
      <c r="I306" s="15"/>
      <c r="J306" s="15"/>
    </row>
    <row r="307" spans="1:10" x14ac:dyDescent="0.25">
      <c r="A307" s="252"/>
      <c r="B307" s="261"/>
      <c r="C307" s="251"/>
      <c r="D307" s="240"/>
      <c r="E307" s="29"/>
      <c r="F307" s="29"/>
      <c r="G307" s="15"/>
      <c r="H307" s="15"/>
      <c r="I307" s="15"/>
      <c r="J307" s="15"/>
    </row>
    <row r="308" spans="1:10" x14ac:dyDescent="0.25">
      <c r="A308" s="252"/>
      <c r="B308" s="261"/>
      <c r="C308" s="251"/>
      <c r="D308" s="240"/>
      <c r="E308" s="29"/>
      <c r="F308" s="29"/>
      <c r="G308" s="15"/>
      <c r="H308" s="15"/>
      <c r="I308" s="15"/>
      <c r="J308" s="15"/>
    </row>
    <row r="309" spans="1:10" x14ac:dyDescent="0.25">
      <c r="A309" s="252"/>
      <c r="B309" s="261"/>
      <c r="C309" s="251"/>
      <c r="D309" s="240"/>
      <c r="E309" s="29"/>
      <c r="F309" s="29"/>
      <c r="G309" s="15"/>
      <c r="H309" s="15"/>
      <c r="I309" s="15"/>
      <c r="J309" s="15"/>
    </row>
    <row r="310" spans="1:10" x14ac:dyDescent="0.25">
      <c r="A310" s="252"/>
      <c r="B310" s="261"/>
      <c r="C310" s="251"/>
      <c r="D310" s="240"/>
      <c r="E310" s="29"/>
      <c r="F310" s="29"/>
      <c r="G310" s="15"/>
      <c r="H310" s="15"/>
      <c r="I310" s="15"/>
      <c r="J310" s="15"/>
    </row>
    <row r="311" spans="1:10" x14ac:dyDescent="0.25">
      <c r="A311" s="252"/>
      <c r="B311" s="261"/>
      <c r="C311" s="251"/>
      <c r="D311" s="240"/>
      <c r="E311" s="29"/>
      <c r="F311" s="29"/>
      <c r="G311" s="15"/>
      <c r="H311" s="15"/>
      <c r="I311" s="15"/>
      <c r="J311" s="15"/>
    </row>
    <row r="312" spans="1:10" x14ac:dyDescent="0.25">
      <c r="A312" s="252"/>
      <c r="B312" s="261"/>
      <c r="C312" s="251"/>
      <c r="D312" s="240"/>
      <c r="E312" s="29"/>
      <c r="F312" s="29"/>
      <c r="G312" s="15"/>
      <c r="H312" s="15"/>
      <c r="I312" s="15"/>
      <c r="J312" s="15"/>
    </row>
    <row r="313" spans="1:10" x14ac:dyDescent="0.25">
      <c r="A313" s="252"/>
      <c r="B313" s="261"/>
      <c r="C313" s="251"/>
      <c r="D313" s="240"/>
      <c r="E313" s="29"/>
      <c r="F313" s="29"/>
      <c r="G313" s="15"/>
      <c r="H313" s="15"/>
      <c r="I313" s="15"/>
      <c r="J313" s="15"/>
    </row>
    <row r="314" spans="1:10" x14ac:dyDescent="0.25">
      <c r="A314" s="252"/>
      <c r="B314" s="261"/>
      <c r="C314" s="251"/>
      <c r="D314" s="240"/>
      <c r="E314" s="29"/>
      <c r="F314" s="29"/>
      <c r="G314" s="15"/>
      <c r="H314" s="15"/>
      <c r="I314" s="15"/>
      <c r="J314" s="15"/>
    </row>
    <row r="315" spans="1:10" x14ac:dyDescent="0.25">
      <c r="A315" s="252"/>
      <c r="B315" s="261"/>
      <c r="C315" s="251"/>
      <c r="D315" s="240"/>
      <c r="E315" s="29"/>
      <c r="F315" s="29"/>
      <c r="G315" s="15"/>
      <c r="H315" s="15"/>
      <c r="I315" s="15"/>
      <c r="J315" s="15"/>
    </row>
    <row r="316" spans="1:10" x14ac:dyDescent="0.25">
      <c r="A316" s="252"/>
      <c r="B316" s="261"/>
      <c r="C316" s="251"/>
      <c r="D316" s="240"/>
      <c r="E316" s="29"/>
      <c r="F316" s="29"/>
      <c r="G316" s="15"/>
      <c r="H316" s="15"/>
      <c r="I316" s="15"/>
      <c r="J316" s="15"/>
    </row>
    <row r="317" spans="1:10" x14ac:dyDescent="0.25">
      <c r="A317" s="252"/>
      <c r="B317" s="261"/>
      <c r="C317" s="251"/>
      <c r="D317" s="240"/>
      <c r="E317" s="29"/>
      <c r="F317" s="29"/>
      <c r="G317" s="15"/>
      <c r="H317" s="15"/>
      <c r="I317" s="15"/>
      <c r="J317" s="15"/>
    </row>
    <row r="318" spans="1:10" x14ac:dyDescent="0.25">
      <c r="A318" s="252"/>
      <c r="B318" s="261"/>
      <c r="C318" s="251"/>
      <c r="D318" s="240"/>
      <c r="E318" s="29"/>
      <c r="F318" s="29"/>
      <c r="G318" s="15"/>
      <c r="H318" s="15"/>
      <c r="I318" s="15"/>
      <c r="J318" s="15"/>
    </row>
    <row r="319" spans="1:10" x14ac:dyDescent="0.25">
      <c r="A319" s="252"/>
      <c r="B319" s="261"/>
      <c r="C319" s="251"/>
      <c r="D319" s="240"/>
      <c r="E319" s="29"/>
      <c r="F319" s="29"/>
      <c r="G319" s="15"/>
      <c r="H319" s="15"/>
      <c r="I319" s="15"/>
      <c r="J319" s="15"/>
    </row>
    <row r="320" spans="1:10" x14ac:dyDescent="0.25">
      <c r="A320" s="252"/>
      <c r="B320" s="261"/>
      <c r="C320" s="251"/>
      <c r="D320" s="240"/>
      <c r="E320" s="29"/>
      <c r="F320" s="29"/>
      <c r="G320" s="15"/>
      <c r="H320" s="15"/>
      <c r="I320" s="15"/>
      <c r="J320" s="15"/>
    </row>
    <row r="321" spans="1:10" x14ac:dyDescent="0.25">
      <c r="A321" s="252"/>
      <c r="B321" s="261"/>
      <c r="C321" s="251"/>
      <c r="D321" s="240"/>
      <c r="E321" s="29"/>
      <c r="F321" s="29"/>
      <c r="G321" s="15"/>
      <c r="H321" s="15"/>
      <c r="I321" s="15"/>
      <c r="J321" s="15"/>
    </row>
    <row r="322" spans="1:10" x14ac:dyDescent="0.25">
      <c r="A322" s="252"/>
      <c r="B322" s="261"/>
      <c r="C322" s="251"/>
      <c r="D322" s="240"/>
      <c r="E322" s="29"/>
      <c r="F322" s="29"/>
      <c r="G322" s="15"/>
      <c r="H322" s="15"/>
      <c r="I322" s="15"/>
      <c r="J322" s="15"/>
    </row>
    <row r="323" spans="1:10" x14ac:dyDescent="0.25">
      <c r="A323" s="252"/>
      <c r="B323" s="261"/>
      <c r="C323" s="251"/>
      <c r="D323" s="240"/>
      <c r="E323" s="29"/>
      <c r="F323" s="29"/>
      <c r="G323" s="15"/>
      <c r="H323" s="15"/>
      <c r="I323" s="15"/>
      <c r="J323" s="15"/>
    </row>
    <row r="324" spans="1:10" x14ac:dyDescent="0.25">
      <c r="A324" s="252"/>
      <c r="B324" s="261"/>
      <c r="C324" s="251"/>
      <c r="D324" s="240"/>
      <c r="E324" s="29"/>
      <c r="F324" s="29"/>
      <c r="G324" s="15"/>
      <c r="H324" s="15"/>
      <c r="I324" s="15"/>
      <c r="J324" s="15"/>
    </row>
    <row r="325" spans="1:10" x14ac:dyDescent="0.25">
      <c r="A325" s="252"/>
      <c r="B325" s="261"/>
      <c r="C325" s="251"/>
      <c r="D325" s="240"/>
      <c r="E325" s="29"/>
      <c r="F325" s="29"/>
      <c r="G325" s="15"/>
      <c r="H325" s="15"/>
      <c r="I325" s="15"/>
      <c r="J325" s="15"/>
    </row>
    <row r="326" spans="1:10" x14ac:dyDescent="0.25">
      <c r="A326" s="252"/>
      <c r="B326" s="261"/>
      <c r="C326" s="251"/>
      <c r="D326" s="240"/>
      <c r="E326" s="29"/>
      <c r="F326" s="29"/>
      <c r="G326" s="15"/>
      <c r="H326" s="15"/>
      <c r="I326" s="15"/>
      <c r="J326" s="15"/>
    </row>
    <row r="327" spans="1:10" x14ac:dyDescent="0.25">
      <c r="A327" s="252"/>
      <c r="B327" s="261"/>
      <c r="C327" s="251"/>
      <c r="D327" s="240"/>
      <c r="E327" s="29"/>
      <c r="F327" s="29"/>
      <c r="G327" s="15"/>
      <c r="H327" s="15"/>
      <c r="I327" s="15"/>
      <c r="J327" s="15"/>
    </row>
    <row r="328" spans="1:10" x14ac:dyDescent="0.25">
      <c r="A328" s="252"/>
      <c r="B328" s="261"/>
      <c r="C328" s="251"/>
      <c r="D328" s="240"/>
      <c r="E328" s="29"/>
      <c r="F328" s="29"/>
      <c r="G328" s="15"/>
      <c r="H328" s="15"/>
      <c r="I328" s="15"/>
      <c r="J328" s="15"/>
    </row>
    <row r="329" spans="1:10" x14ac:dyDescent="0.25">
      <c r="A329" s="252"/>
      <c r="B329" s="261"/>
      <c r="C329" s="251"/>
      <c r="D329" s="240"/>
      <c r="E329" s="29"/>
      <c r="F329" s="29"/>
      <c r="G329" s="15"/>
      <c r="H329" s="15"/>
      <c r="I329" s="15"/>
      <c r="J329" s="15"/>
    </row>
    <row r="330" spans="1:10" x14ac:dyDescent="0.25">
      <c r="A330" s="252"/>
      <c r="B330" s="261"/>
      <c r="C330" s="251"/>
      <c r="D330" s="240"/>
      <c r="E330" s="29"/>
      <c r="F330" s="29"/>
      <c r="G330" s="15"/>
      <c r="H330" s="15"/>
      <c r="I330" s="15"/>
      <c r="J330" s="15"/>
    </row>
    <row r="331" spans="1:10" x14ac:dyDescent="0.25">
      <c r="A331" s="252"/>
      <c r="B331" s="261"/>
      <c r="C331" s="251"/>
      <c r="D331" s="240"/>
      <c r="E331" s="29"/>
      <c r="F331" s="29"/>
      <c r="G331" s="15"/>
      <c r="H331" s="15"/>
      <c r="I331" s="15"/>
      <c r="J331" s="15"/>
    </row>
    <row r="332" spans="1:10" x14ac:dyDescent="0.25">
      <c r="A332" s="252"/>
      <c r="B332" s="261"/>
      <c r="C332" s="251"/>
      <c r="D332" s="240"/>
      <c r="E332" s="29"/>
      <c r="F332" s="29"/>
      <c r="G332" s="15"/>
      <c r="H332" s="15"/>
      <c r="I332" s="15"/>
      <c r="J332" s="15"/>
    </row>
    <row r="333" spans="1:10" x14ac:dyDescent="0.25">
      <c r="A333" s="252"/>
      <c r="B333" s="261"/>
      <c r="C333" s="251"/>
      <c r="D333" s="240"/>
      <c r="E333" s="29"/>
      <c r="F333" s="29"/>
      <c r="G333" s="15"/>
      <c r="H333" s="15"/>
      <c r="I333" s="15"/>
      <c r="J333" s="15"/>
    </row>
    <row r="334" spans="1:10" x14ac:dyDescent="0.25">
      <c r="A334" s="252"/>
      <c r="B334" s="261"/>
      <c r="C334" s="251"/>
      <c r="D334" s="240"/>
      <c r="E334" s="29"/>
      <c r="F334" s="29"/>
      <c r="G334" s="15"/>
      <c r="H334" s="15"/>
      <c r="I334" s="15"/>
      <c r="J334" s="15"/>
    </row>
    <row r="335" spans="1:10" x14ac:dyDescent="0.25">
      <c r="A335" s="252"/>
      <c r="B335" s="261"/>
      <c r="C335" s="251"/>
      <c r="D335" s="240"/>
      <c r="E335" s="29"/>
      <c r="F335" s="29"/>
      <c r="G335" s="15"/>
      <c r="H335" s="15"/>
      <c r="I335" s="15"/>
      <c r="J335" s="15"/>
    </row>
    <row r="336" spans="1:10" x14ac:dyDescent="0.25">
      <c r="A336" s="252"/>
      <c r="B336" s="261"/>
      <c r="C336" s="251"/>
      <c r="D336" s="240"/>
      <c r="E336" s="29"/>
      <c r="F336" s="29"/>
      <c r="G336" s="15"/>
      <c r="H336" s="15"/>
      <c r="I336" s="15"/>
      <c r="J336" s="15"/>
    </row>
    <row r="337" spans="1:10" x14ac:dyDescent="0.25">
      <c r="A337" s="252"/>
      <c r="B337" s="261"/>
      <c r="C337" s="251"/>
      <c r="D337" s="240"/>
      <c r="E337" s="29"/>
      <c r="F337" s="29"/>
      <c r="G337" s="15"/>
      <c r="H337" s="15"/>
      <c r="I337" s="15"/>
      <c r="J337" s="15"/>
    </row>
    <row r="338" spans="1:10" x14ac:dyDescent="0.25">
      <c r="A338" s="252"/>
      <c r="B338" s="261"/>
      <c r="C338" s="251"/>
      <c r="D338" s="240"/>
      <c r="E338" s="29"/>
      <c r="F338" s="29"/>
      <c r="G338" s="15"/>
      <c r="H338" s="15"/>
      <c r="I338" s="15"/>
      <c r="J338" s="15"/>
    </row>
    <row r="339" spans="1:10" x14ac:dyDescent="0.25">
      <c r="A339" s="252"/>
      <c r="B339" s="261"/>
      <c r="C339" s="251"/>
      <c r="D339" s="240"/>
      <c r="E339" s="29"/>
      <c r="F339" s="29"/>
      <c r="G339" s="15"/>
      <c r="H339" s="15"/>
      <c r="I339" s="15"/>
      <c r="J339" s="15"/>
    </row>
    <row r="340" spans="1:10" x14ac:dyDescent="0.25">
      <c r="A340" s="252"/>
      <c r="B340" s="261"/>
      <c r="C340" s="251"/>
      <c r="D340" s="240"/>
      <c r="E340" s="29"/>
      <c r="F340" s="29"/>
      <c r="G340" s="15"/>
      <c r="H340" s="15"/>
      <c r="I340" s="15"/>
      <c r="J340" s="15"/>
    </row>
    <row r="341" spans="1:10" x14ac:dyDescent="0.25">
      <c r="A341" s="252"/>
      <c r="B341" s="261"/>
      <c r="C341" s="251"/>
      <c r="D341" s="240"/>
      <c r="E341" s="29"/>
      <c r="F341" s="29"/>
      <c r="G341" s="15"/>
      <c r="H341" s="15"/>
      <c r="I341" s="15"/>
      <c r="J341" s="15"/>
    </row>
    <row r="342" spans="1:10" x14ac:dyDescent="0.25">
      <c r="A342" s="252"/>
      <c r="B342" s="261"/>
      <c r="C342" s="251"/>
      <c r="D342" s="240"/>
      <c r="E342" s="29"/>
      <c r="F342" s="29"/>
      <c r="G342" s="15"/>
      <c r="H342" s="15"/>
      <c r="I342" s="15"/>
      <c r="J342" s="15"/>
    </row>
    <row r="343" spans="1:10" x14ac:dyDescent="0.25">
      <c r="A343" s="252"/>
      <c r="B343" s="261"/>
      <c r="C343" s="251"/>
      <c r="D343" s="240"/>
      <c r="E343" s="29"/>
      <c r="F343" s="29"/>
      <c r="G343" s="15"/>
      <c r="H343" s="15"/>
      <c r="I343" s="15"/>
      <c r="J343" s="15"/>
    </row>
    <row r="344" spans="1:10" x14ac:dyDescent="0.25">
      <c r="A344" s="252"/>
      <c r="B344" s="261"/>
      <c r="C344" s="251"/>
      <c r="D344" s="240"/>
      <c r="E344" s="29"/>
      <c r="F344" s="29"/>
      <c r="G344" s="15"/>
      <c r="H344" s="15"/>
      <c r="I344" s="15"/>
      <c r="J344" s="15"/>
    </row>
    <row r="345" spans="1:10" x14ac:dyDescent="0.25">
      <c r="A345" s="252"/>
      <c r="B345" s="261"/>
      <c r="C345" s="251"/>
      <c r="D345" s="240"/>
      <c r="E345" s="29"/>
      <c r="F345" s="29"/>
      <c r="G345" s="15"/>
      <c r="H345" s="15"/>
      <c r="I345" s="15"/>
      <c r="J345" s="15"/>
    </row>
    <row r="346" spans="1:10" x14ac:dyDescent="0.25">
      <c r="A346" s="252"/>
      <c r="B346" s="261"/>
      <c r="C346" s="251"/>
      <c r="D346" s="240"/>
      <c r="E346" s="29"/>
      <c r="F346" s="29"/>
      <c r="G346" s="15"/>
      <c r="H346" s="15"/>
      <c r="I346" s="15"/>
      <c r="J346" s="15"/>
    </row>
    <row r="347" spans="1:10" x14ac:dyDescent="0.25">
      <c r="A347" s="252"/>
      <c r="B347" s="261"/>
      <c r="C347" s="251"/>
      <c r="D347" s="240"/>
      <c r="E347" s="29"/>
      <c r="F347" s="29"/>
      <c r="G347" s="15"/>
      <c r="H347" s="15"/>
      <c r="I347" s="15"/>
      <c r="J347" s="15"/>
    </row>
    <row r="348" spans="1:10" x14ac:dyDescent="0.25">
      <c r="A348" s="252"/>
      <c r="B348" s="261"/>
      <c r="C348" s="251"/>
      <c r="D348" s="240"/>
      <c r="E348" s="29"/>
      <c r="F348" s="29"/>
      <c r="G348" s="15"/>
      <c r="H348" s="15"/>
      <c r="I348" s="15"/>
      <c r="J348" s="15"/>
    </row>
    <row r="349" spans="1:10" x14ac:dyDescent="0.25">
      <c r="A349" s="252"/>
      <c r="B349" s="261"/>
      <c r="C349" s="251"/>
      <c r="D349" s="240"/>
      <c r="E349" s="29"/>
      <c r="F349" s="29"/>
      <c r="G349" s="15"/>
      <c r="H349" s="15"/>
      <c r="I349" s="15"/>
      <c r="J349" s="15"/>
    </row>
    <row r="350" spans="1:10" x14ac:dyDescent="0.25">
      <c r="A350" s="252"/>
      <c r="B350" s="261"/>
      <c r="C350" s="251"/>
      <c r="D350" s="240"/>
      <c r="E350" s="29"/>
      <c r="F350" s="29"/>
      <c r="G350" s="15"/>
      <c r="H350" s="15"/>
      <c r="I350" s="15"/>
      <c r="J350" s="15"/>
    </row>
    <row r="351" spans="1:10" x14ac:dyDescent="0.25">
      <c r="A351" s="252"/>
      <c r="B351" s="261"/>
      <c r="C351" s="251"/>
      <c r="D351" s="240"/>
      <c r="E351" s="29"/>
      <c r="F351" s="29"/>
      <c r="G351" s="15"/>
      <c r="H351" s="15"/>
      <c r="I351" s="15"/>
      <c r="J351" s="15"/>
    </row>
    <row r="352" spans="1:10" x14ac:dyDescent="0.25">
      <c r="A352" s="252"/>
      <c r="B352" s="261"/>
      <c r="C352" s="251"/>
      <c r="D352" s="240"/>
      <c r="E352" s="29"/>
      <c r="F352" s="29"/>
      <c r="G352" s="15"/>
      <c r="H352" s="15"/>
      <c r="I352" s="15"/>
      <c r="J352" s="15"/>
    </row>
    <row r="353" spans="1:10" x14ac:dyDescent="0.25">
      <c r="A353" s="252"/>
      <c r="B353" s="261"/>
      <c r="C353" s="251"/>
      <c r="D353" s="240"/>
      <c r="E353" s="29"/>
      <c r="F353" s="29"/>
      <c r="G353" s="15"/>
      <c r="H353" s="15"/>
      <c r="I353" s="15"/>
      <c r="J353" s="15"/>
    </row>
    <row r="354" spans="1:10" x14ac:dyDescent="0.25">
      <c r="A354" s="252"/>
      <c r="B354" s="261"/>
      <c r="C354" s="251"/>
      <c r="D354" s="240"/>
      <c r="E354" s="29"/>
      <c r="F354" s="29"/>
      <c r="G354" s="15"/>
      <c r="H354" s="15"/>
      <c r="I354" s="15"/>
      <c r="J354" s="15"/>
    </row>
    <row r="355" spans="1:10" x14ac:dyDescent="0.25">
      <c r="A355" s="252"/>
      <c r="B355" s="261"/>
      <c r="C355" s="251"/>
      <c r="D355" s="240"/>
      <c r="E355" s="29"/>
      <c r="F355" s="29"/>
      <c r="G355" s="15"/>
      <c r="H355" s="15"/>
      <c r="I355" s="15"/>
      <c r="J355" s="15"/>
    </row>
    <row r="356" spans="1:10" x14ac:dyDescent="0.25">
      <c r="A356" s="252"/>
      <c r="B356" s="261"/>
      <c r="C356" s="251"/>
      <c r="D356" s="240"/>
      <c r="E356" s="29"/>
      <c r="F356" s="29"/>
      <c r="G356" s="15"/>
      <c r="H356" s="15"/>
      <c r="I356" s="15"/>
      <c r="J356" s="15"/>
    </row>
    <row r="357" spans="1:10" x14ac:dyDescent="0.25">
      <c r="A357" s="252"/>
      <c r="B357" s="261"/>
      <c r="C357" s="251"/>
      <c r="D357" s="240"/>
      <c r="E357" s="29"/>
      <c r="F357" s="29"/>
      <c r="G357" s="15"/>
      <c r="H357" s="15"/>
      <c r="I357" s="15"/>
      <c r="J357" s="15"/>
    </row>
    <row r="358" spans="1:10" x14ac:dyDescent="0.25">
      <c r="A358" s="252"/>
      <c r="B358" s="261"/>
      <c r="C358" s="251"/>
      <c r="D358" s="240"/>
      <c r="E358" s="29"/>
      <c r="F358" s="29"/>
      <c r="G358" s="15"/>
      <c r="H358" s="15"/>
      <c r="I358" s="15"/>
      <c r="J358" s="15"/>
    </row>
    <row r="359" spans="1:10" x14ac:dyDescent="0.25">
      <c r="A359" s="252"/>
      <c r="B359" s="261"/>
      <c r="C359" s="251"/>
      <c r="D359" s="240"/>
      <c r="E359" s="29"/>
      <c r="F359" s="29"/>
      <c r="G359" s="15"/>
      <c r="H359" s="15"/>
      <c r="I359" s="15"/>
      <c r="J359" s="15"/>
    </row>
    <row r="360" spans="1:10" x14ac:dyDescent="0.25">
      <c r="A360" s="252"/>
      <c r="B360" s="261"/>
      <c r="C360" s="251"/>
      <c r="D360" s="240"/>
      <c r="E360" s="29"/>
      <c r="F360" s="29"/>
      <c r="G360" s="15"/>
      <c r="H360" s="15"/>
      <c r="I360" s="15"/>
      <c r="J360" s="15"/>
    </row>
    <row r="361" spans="1:10" x14ac:dyDescent="0.25">
      <c r="A361" s="252"/>
      <c r="B361" s="261"/>
      <c r="C361" s="251"/>
      <c r="D361" s="240"/>
      <c r="E361" s="29"/>
      <c r="F361" s="29"/>
      <c r="G361" s="15"/>
      <c r="H361" s="15"/>
      <c r="I361" s="15"/>
      <c r="J361" s="15"/>
    </row>
    <row r="362" spans="1:10" x14ac:dyDescent="0.25">
      <c r="A362" s="252"/>
      <c r="B362" s="261"/>
      <c r="C362" s="251"/>
      <c r="D362" s="240"/>
      <c r="E362" s="29"/>
      <c r="F362" s="29"/>
      <c r="G362" s="15"/>
      <c r="H362" s="15"/>
      <c r="I362" s="15"/>
      <c r="J362" s="15"/>
    </row>
    <row r="363" spans="1:10" x14ac:dyDescent="0.25">
      <c r="A363" s="252"/>
      <c r="B363" s="261"/>
      <c r="C363" s="251"/>
      <c r="D363" s="240"/>
      <c r="E363" s="29"/>
      <c r="F363" s="29"/>
      <c r="G363" s="15"/>
      <c r="H363" s="15"/>
      <c r="I363" s="15"/>
      <c r="J363" s="15"/>
    </row>
    <row r="364" spans="1:10" x14ac:dyDescent="0.25">
      <c r="A364" s="252"/>
      <c r="B364" s="261"/>
      <c r="C364" s="251"/>
      <c r="D364" s="240"/>
      <c r="E364" s="29"/>
      <c r="F364" s="29"/>
      <c r="G364" s="15"/>
      <c r="H364" s="15"/>
      <c r="I364" s="15"/>
      <c r="J364" s="15"/>
    </row>
    <row r="365" spans="1:10" x14ac:dyDescent="0.25">
      <c r="A365" s="252"/>
      <c r="B365" s="261"/>
      <c r="C365" s="251"/>
      <c r="D365" s="240"/>
      <c r="E365" s="29"/>
      <c r="F365" s="29"/>
      <c r="G365" s="15"/>
      <c r="H365" s="15"/>
      <c r="I365" s="15"/>
      <c r="J365" s="15"/>
    </row>
    <row r="366" spans="1:10" x14ac:dyDescent="0.25">
      <c r="A366" s="252"/>
      <c r="B366" s="261"/>
      <c r="C366" s="251"/>
      <c r="D366" s="240"/>
      <c r="E366" s="29"/>
      <c r="F366" s="29"/>
      <c r="G366" s="15"/>
      <c r="H366" s="15"/>
      <c r="I366" s="15"/>
      <c r="J366" s="15"/>
    </row>
    <row r="367" spans="1:10" x14ac:dyDescent="0.25">
      <c r="A367" s="252"/>
      <c r="B367" s="261"/>
      <c r="C367" s="251"/>
      <c r="D367" s="240"/>
      <c r="E367" s="29"/>
      <c r="F367" s="29"/>
      <c r="G367" s="15"/>
      <c r="H367" s="15"/>
      <c r="I367" s="15"/>
      <c r="J367" s="15"/>
    </row>
    <row r="368" spans="1:10" x14ac:dyDescent="0.25">
      <c r="A368" s="252"/>
      <c r="B368" s="261"/>
      <c r="C368" s="251"/>
      <c r="D368" s="240"/>
      <c r="E368" s="29"/>
      <c r="F368" s="29"/>
      <c r="G368" s="15"/>
      <c r="H368" s="15"/>
      <c r="I368" s="15"/>
      <c r="J368" s="15"/>
    </row>
    <row r="369" spans="1:10" x14ac:dyDescent="0.25">
      <c r="A369" s="252"/>
      <c r="B369" s="261"/>
      <c r="C369" s="251"/>
      <c r="D369" s="240"/>
      <c r="E369" s="29"/>
      <c r="F369" s="29"/>
      <c r="G369" s="15"/>
      <c r="H369" s="15"/>
      <c r="I369" s="15"/>
      <c r="J369" s="15"/>
    </row>
    <row r="370" spans="1:10" x14ac:dyDescent="0.25">
      <c r="A370" s="252"/>
      <c r="B370" s="261"/>
      <c r="C370" s="251"/>
      <c r="D370" s="240"/>
      <c r="E370" s="29"/>
      <c r="F370" s="29"/>
      <c r="G370" s="15"/>
      <c r="H370" s="15"/>
      <c r="I370" s="15"/>
      <c r="J370" s="15"/>
    </row>
    <row r="371" spans="1:10" x14ac:dyDescent="0.25">
      <c r="A371" s="252"/>
      <c r="B371" s="261"/>
      <c r="C371" s="251"/>
      <c r="D371" s="240"/>
      <c r="E371" s="29"/>
      <c r="F371" s="29"/>
      <c r="G371" s="15"/>
      <c r="H371" s="15"/>
      <c r="I371" s="15"/>
      <c r="J371" s="15"/>
    </row>
    <row r="372" spans="1:10" x14ac:dyDescent="0.25">
      <c r="A372" s="252"/>
      <c r="B372" s="261"/>
      <c r="C372" s="251"/>
      <c r="D372" s="240"/>
      <c r="E372" s="29"/>
      <c r="F372" s="29"/>
      <c r="G372" s="15"/>
      <c r="H372" s="15"/>
      <c r="I372" s="15"/>
      <c r="J372" s="15"/>
    </row>
    <row r="373" spans="1:10" x14ac:dyDescent="0.25">
      <c r="A373" s="252"/>
      <c r="B373" s="261"/>
      <c r="C373" s="251"/>
      <c r="D373" s="240"/>
      <c r="E373" s="29"/>
      <c r="F373" s="29"/>
      <c r="G373" s="15"/>
      <c r="H373" s="15"/>
      <c r="I373" s="15"/>
      <c r="J373" s="15"/>
    </row>
    <row r="374" spans="1:10" x14ac:dyDescent="0.25">
      <c r="A374" s="252"/>
      <c r="B374" s="261"/>
      <c r="C374" s="251"/>
      <c r="D374" s="240"/>
      <c r="E374" s="29"/>
      <c r="F374" s="29"/>
      <c r="G374" s="15"/>
      <c r="H374" s="15"/>
      <c r="I374" s="15"/>
      <c r="J374" s="15"/>
    </row>
    <row r="375" spans="1:10" x14ac:dyDescent="0.25">
      <c r="A375" s="252"/>
      <c r="B375" s="261"/>
      <c r="C375" s="251"/>
      <c r="D375" s="240"/>
      <c r="E375" s="29"/>
      <c r="F375" s="29"/>
      <c r="G375" s="15"/>
      <c r="H375" s="15"/>
      <c r="I375" s="15"/>
      <c r="J375" s="15"/>
    </row>
    <row r="376" spans="1:10" x14ac:dyDescent="0.25">
      <c r="A376" s="252"/>
      <c r="B376" s="261"/>
      <c r="C376" s="251"/>
      <c r="D376" s="240"/>
      <c r="E376" s="29"/>
      <c r="F376" s="29"/>
      <c r="G376" s="15"/>
      <c r="H376" s="15"/>
      <c r="I376" s="15"/>
      <c r="J376" s="15"/>
    </row>
    <row r="377" spans="1:10" x14ac:dyDescent="0.25">
      <c r="A377" s="252"/>
      <c r="B377" s="261"/>
      <c r="C377" s="251"/>
      <c r="D377" s="240"/>
      <c r="E377" s="29"/>
      <c r="F377" s="29"/>
      <c r="G377" s="15"/>
      <c r="H377" s="15"/>
      <c r="I377" s="15"/>
      <c r="J377" s="15"/>
    </row>
    <row r="378" spans="1:10" x14ac:dyDescent="0.25">
      <c r="A378" s="252"/>
      <c r="B378" s="261"/>
      <c r="C378" s="251"/>
      <c r="D378" s="240"/>
      <c r="E378" s="29"/>
      <c r="F378" s="29"/>
      <c r="G378" s="15"/>
      <c r="H378" s="15"/>
      <c r="I378" s="15"/>
      <c r="J378" s="15"/>
    </row>
    <row r="379" spans="1:10" x14ac:dyDescent="0.25">
      <c r="A379" s="252"/>
      <c r="B379" s="261"/>
      <c r="C379" s="251"/>
      <c r="D379" s="240"/>
      <c r="E379" s="29"/>
      <c r="F379" s="29"/>
      <c r="G379" s="15"/>
      <c r="H379" s="15"/>
      <c r="I379" s="15"/>
      <c r="J379" s="15"/>
    </row>
    <row r="380" spans="1:10" x14ac:dyDescent="0.25">
      <c r="A380" s="252"/>
      <c r="B380" s="261"/>
      <c r="C380" s="251"/>
      <c r="D380" s="240"/>
      <c r="E380" s="29"/>
      <c r="F380" s="29"/>
      <c r="G380" s="15"/>
      <c r="H380" s="15"/>
      <c r="I380" s="15"/>
      <c r="J380" s="15"/>
    </row>
    <row r="381" spans="1:10" x14ac:dyDescent="0.25">
      <c r="A381" s="252"/>
      <c r="B381" s="261"/>
      <c r="C381" s="251"/>
      <c r="D381" s="240"/>
      <c r="E381" s="29"/>
      <c r="F381" s="29"/>
      <c r="G381" s="15"/>
      <c r="H381" s="15"/>
      <c r="I381" s="15"/>
      <c r="J381" s="15"/>
    </row>
    <row r="382" spans="1:10" x14ac:dyDescent="0.25">
      <c r="A382" s="252"/>
      <c r="B382" s="261"/>
      <c r="C382" s="251"/>
      <c r="D382" s="240"/>
      <c r="E382" s="29"/>
      <c r="F382" s="29"/>
      <c r="G382" s="15"/>
      <c r="H382" s="15"/>
      <c r="I382" s="15"/>
      <c r="J382" s="15"/>
    </row>
    <row r="383" spans="1:10" x14ac:dyDescent="0.25">
      <c r="A383" s="252"/>
      <c r="B383" s="261"/>
      <c r="C383" s="251"/>
      <c r="D383" s="240"/>
      <c r="E383" s="29"/>
      <c r="F383" s="29"/>
      <c r="G383" s="15"/>
      <c r="H383" s="15"/>
      <c r="I383" s="15"/>
      <c r="J383" s="15"/>
    </row>
    <row r="384" spans="1:10" x14ac:dyDescent="0.25">
      <c r="A384" s="252"/>
      <c r="B384" s="261"/>
      <c r="C384" s="251"/>
      <c r="D384" s="240"/>
      <c r="E384" s="29"/>
      <c r="F384" s="29"/>
      <c r="G384" s="15"/>
      <c r="H384" s="15"/>
      <c r="I384" s="15"/>
      <c r="J384" s="15"/>
    </row>
    <row r="385" spans="1:10" x14ac:dyDescent="0.25">
      <c r="A385" s="252"/>
      <c r="B385" s="261"/>
      <c r="C385" s="251"/>
      <c r="D385" s="240"/>
      <c r="E385" s="29"/>
      <c r="F385" s="29"/>
      <c r="G385" s="15"/>
      <c r="H385" s="15"/>
      <c r="I385" s="15"/>
      <c r="J385" s="15"/>
    </row>
    <row r="386" spans="1:10" x14ac:dyDescent="0.25">
      <c r="A386" s="252"/>
      <c r="B386" s="261"/>
      <c r="C386" s="251"/>
      <c r="D386" s="240"/>
      <c r="E386" s="29"/>
      <c r="F386" s="29"/>
      <c r="G386" s="15"/>
      <c r="H386" s="15"/>
      <c r="I386" s="15"/>
      <c r="J386" s="15"/>
    </row>
    <row r="387" spans="1:10" x14ac:dyDescent="0.25">
      <c r="A387" s="252"/>
      <c r="B387" s="261"/>
      <c r="C387" s="251"/>
      <c r="D387" s="240"/>
      <c r="E387" s="29"/>
      <c r="F387" s="29"/>
      <c r="G387" s="15"/>
      <c r="H387" s="15"/>
      <c r="I387" s="15"/>
      <c r="J387" s="15"/>
    </row>
    <row r="388" spans="1:10" x14ac:dyDescent="0.25">
      <c r="A388" s="252"/>
      <c r="B388" s="261"/>
      <c r="C388" s="251"/>
      <c r="D388" s="240"/>
      <c r="E388" s="29"/>
      <c r="F388" s="29"/>
      <c r="G388" s="15"/>
      <c r="H388" s="15"/>
      <c r="I388" s="15"/>
      <c r="J388" s="15"/>
    </row>
    <row r="389" spans="1:10" x14ac:dyDescent="0.25">
      <c r="A389" s="252"/>
      <c r="B389" s="261"/>
      <c r="C389" s="251"/>
      <c r="D389" s="240"/>
      <c r="E389" s="29"/>
      <c r="F389" s="29"/>
      <c r="G389" s="15"/>
      <c r="H389" s="15"/>
      <c r="I389" s="15"/>
      <c r="J389" s="15"/>
    </row>
    <row r="390" spans="1:10" x14ac:dyDescent="0.25">
      <c r="A390" s="252"/>
      <c r="B390" s="261"/>
      <c r="C390" s="251"/>
      <c r="D390" s="240"/>
      <c r="E390" s="29"/>
      <c r="F390" s="29"/>
      <c r="G390" s="15"/>
      <c r="H390" s="15"/>
      <c r="I390" s="15"/>
      <c r="J390" s="15"/>
    </row>
    <row r="391" spans="1:10" x14ac:dyDescent="0.25">
      <c r="A391" s="252"/>
      <c r="B391" s="261"/>
      <c r="C391" s="251"/>
      <c r="D391" s="240"/>
      <c r="E391" s="29"/>
      <c r="F391" s="29"/>
      <c r="G391" s="15"/>
      <c r="H391" s="15"/>
      <c r="I391" s="15"/>
      <c r="J391" s="15"/>
    </row>
    <row r="392" spans="1:10" x14ac:dyDescent="0.25">
      <c r="A392" s="252"/>
      <c r="B392" s="261"/>
      <c r="C392" s="251"/>
      <c r="D392" s="240"/>
      <c r="E392" s="29"/>
      <c r="F392" s="29"/>
      <c r="G392" s="15"/>
      <c r="H392" s="15"/>
      <c r="I392" s="15"/>
      <c r="J392" s="15"/>
    </row>
    <row r="393" spans="1:10" x14ac:dyDescent="0.25">
      <c r="A393" s="252"/>
      <c r="B393" s="261"/>
      <c r="C393" s="251"/>
      <c r="D393" s="240"/>
      <c r="E393" s="29"/>
      <c r="F393" s="29"/>
      <c r="G393" s="15"/>
      <c r="H393" s="15"/>
      <c r="I393" s="15"/>
      <c r="J393" s="15"/>
    </row>
    <row r="394" spans="1:10" x14ac:dyDescent="0.25">
      <c r="A394" s="252"/>
      <c r="B394" s="261"/>
      <c r="C394" s="251"/>
      <c r="D394" s="240"/>
      <c r="E394" s="29"/>
      <c r="F394" s="29"/>
      <c r="G394" s="15"/>
      <c r="H394" s="15"/>
      <c r="I394" s="15"/>
      <c r="J394" s="15"/>
    </row>
    <row r="395" spans="1:10" x14ac:dyDescent="0.25">
      <c r="A395" s="252"/>
      <c r="B395" s="261"/>
      <c r="C395" s="251"/>
      <c r="D395" s="240"/>
      <c r="E395" s="29"/>
      <c r="F395" s="29"/>
      <c r="G395" s="15"/>
      <c r="H395" s="15"/>
      <c r="I395" s="15"/>
      <c r="J395" s="15"/>
    </row>
    <row r="396" spans="1:10" x14ac:dyDescent="0.25">
      <c r="A396" s="252"/>
      <c r="B396" s="261"/>
      <c r="C396" s="251"/>
      <c r="D396" s="240"/>
      <c r="E396" s="29"/>
      <c r="F396" s="29"/>
      <c r="G396" s="15"/>
      <c r="H396" s="15"/>
      <c r="I396" s="15"/>
      <c r="J396" s="15"/>
    </row>
    <row r="397" spans="1:10" x14ac:dyDescent="0.25">
      <c r="A397" s="252"/>
      <c r="B397" s="261"/>
      <c r="C397" s="251"/>
      <c r="D397" s="240"/>
      <c r="E397" s="29"/>
      <c r="F397" s="29"/>
      <c r="G397" s="15"/>
      <c r="H397" s="15"/>
      <c r="I397" s="15"/>
      <c r="J397" s="15"/>
    </row>
    <row r="398" spans="1:10" x14ac:dyDescent="0.25">
      <c r="A398" s="252"/>
      <c r="B398" s="261"/>
      <c r="C398" s="251"/>
      <c r="D398" s="240"/>
      <c r="E398" s="29"/>
      <c r="F398" s="29"/>
      <c r="G398" s="15"/>
      <c r="H398" s="15"/>
      <c r="I398" s="15"/>
      <c r="J398" s="15"/>
    </row>
    <row r="399" spans="1:10" x14ac:dyDescent="0.25">
      <c r="A399" s="252"/>
      <c r="B399" s="261"/>
      <c r="C399" s="251"/>
      <c r="D399" s="240"/>
      <c r="E399" s="29"/>
      <c r="F399" s="29"/>
      <c r="G399" s="15"/>
      <c r="H399" s="15"/>
      <c r="I399" s="15"/>
      <c r="J399" s="15"/>
    </row>
    <row r="400" spans="1:10" x14ac:dyDescent="0.25">
      <c r="A400" s="252"/>
      <c r="B400" s="261"/>
      <c r="C400" s="251"/>
      <c r="D400" s="240"/>
      <c r="E400" s="29"/>
      <c r="F400" s="29"/>
      <c r="G400" s="15"/>
      <c r="H400" s="15"/>
      <c r="I400" s="15"/>
      <c r="J400" s="15"/>
    </row>
    <row r="401" spans="1:10" x14ac:dyDescent="0.25">
      <c r="A401" s="252"/>
      <c r="B401" s="261"/>
      <c r="C401" s="251"/>
      <c r="D401" s="240"/>
      <c r="E401" s="29"/>
      <c r="F401" s="29"/>
      <c r="G401" s="15"/>
      <c r="H401" s="15"/>
      <c r="I401" s="15"/>
      <c r="J401" s="15"/>
    </row>
    <row r="402" spans="1:10" x14ac:dyDescent="0.25">
      <c r="A402" s="252"/>
      <c r="B402" s="261"/>
      <c r="C402" s="251"/>
      <c r="D402" s="240"/>
      <c r="E402" s="29"/>
      <c r="F402" s="29"/>
      <c r="G402" s="15"/>
      <c r="H402" s="15"/>
      <c r="I402" s="15"/>
      <c r="J402" s="15"/>
    </row>
    <row r="403" spans="1:10" x14ac:dyDescent="0.25">
      <c r="A403" s="252"/>
      <c r="B403" s="261"/>
      <c r="C403" s="251"/>
      <c r="D403" s="240"/>
      <c r="E403" s="29"/>
      <c r="F403" s="29"/>
      <c r="G403" s="15"/>
      <c r="H403" s="15"/>
      <c r="I403" s="15"/>
      <c r="J403" s="15"/>
    </row>
    <row r="404" spans="1:10" x14ac:dyDescent="0.25">
      <c r="A404" s="252"/>
      <c r="B404" s="261"/>
      <c r="C404" s="251"/>
      <c r="D404" s="240"/>
      <c r="E404" s="29"/>
      <c r="F404" s="29"/>
      <c r="G404" s="15"/>
      <c r="H404" s="15"/>
      <c r="I404" s="15"/>
      <c r="J404" s="15"/>
    </row>
    <row r="405" spans="1:10" x14ac:dyDescent="0.25">
      <c r="A405" s="252"/>
      <c r="B405" s="261"/>
      <c r="C405" s="251"/>
      <c r="D405" s="240"/>
      <c r="E405" s="29"/>
      <c r="F405" s="29"/>
      <c r="G405" s="15"/>
      <c r="H405" s="15"/>
      <c r="I405" s="15"/>
      <c r="J405" s="15"/>
    </row>
    <row r="406" spans="1:10" x14ac:dyDescent="0.25">
      <c r="A406" s="252"/>
      <c r="B406" s="261"/>
      <c r="C406" s="251"/>
      <c r="D406" s="240"/>
      <c r="E406" s="29"/>
      <c r="F406" s="29"/>
      <c r="G406" s="15"/>
      <c r="H406" s="15"/>
      <c r="I406" s="15"/>
      <c r="J406" s="15"/>
    </row>
    <row r="407" spans="1:10" x14ac:dyDescent="0.25">
      <c r="A407" s="252"/>
      <c r="B407" s="261"/>
      <c r="C407" s="251"/>
      <c r="D407" s="240"/>
      <c r="E407" s="29"/>
      <c r="F407" s="29"/>
      <c r="G407" s="15"/>
      <c r="H407" s="15"/>
      <c r="I407" s="15"/>
      <c r="J407" s="15"/>
    </row>
    <row r="408" spans="1:10" x14ac:dyDescent="0.25">
      <c r="A408" s="252"/>
      <c r="B408" s="261"/>
      <c r="C408" s="251"/>
      <c r="D408" s="240"/>
      <c r="E408" s="29"/>
      <c r="F408" s="29"/>
      <c r="G408" s="15"/>
      <c r="H408" s="15"/>
      <c r="I408" s="15"/>
      <c r="J408" s="15"/>
    </row>
    <row r="409" spans="1:10" x14ac:dyDescent="0.25">
      <c r="A409" s="252"/>
      <c r="B409" s="261"/>
      <c r="C409" s="251"/>
      <c r="D409" s="240"/>
      <c r="E409" s="29"/>
      <c r="F409" s="29"/>
      <c r="G409" s="15"/>
      <c r="H409" s="15"/>
      <c r="I409" s="15"/>
      <c r="J409" s="15"/>
    </row>
    <row r="410" spans="1:10" x14ac:dyDescent="0.25">
      <c r="A410" s="252"/>
      <c r="B410" s="261"/>
      <c r="C410" s="251"/>
      <c r="D410" s="240"/>
      <c r="E410" s="29"/>
      <c r="F410" s="29"/>
      <c r="G410" s="15"/>
      <c r="H410" s="15"/>
      <c r="I410" s="15"/>
      <c r="J410" s="15"/>
    </row>
    <row r="411" spans="1:10" x14ac:dyDescent="0.25">
      <c r="A411" s="252"/>
      <c r="B411" s="261"/>
      <c r="C411" s="251"/>
      <c r="D411" s="240"/>
      <c r="E411" s="29"/>
      <c r="F411" s="29"/>
      <c r="G411" s="15"/>
      <c r="H411" s="15"/>
      <c r="I411" s="15"/>
      <c r="J411" s="15"/>
    </row>
    <row r="412" spans="1:10" x14ac:dyDescent="0.25">
      <c r="A412" s="252"/>
      <c r="B412" s="261"/>
      <c r="C412" s="251"/>
      <c r="D412" s="240"/>
      <c r="E412" s="29"/>
      <c r="F412" s="29"/>
      <c r="G412" s="15"/>
      <c r="H412" s="15"/>
      <c r="I412" s="15"/>
      <c r="J412" s="15"/>
    </row>
    <row r="413" spans="1:10" x14ac:dyDescent="0.25">
      <c r="A413" s="252"/>
      <c r="B413" s="261"/>
      <c r="C413" s="251"/>
      <c r="D413" s="240"/>
      <c r="E413" s="29"/>
      <c r="F413" s="29"/>
      <c r="G413" s="15"/>
      <c r="H413" s="15"/>
      <c r="I413" s="15"/>
      <c r="J413" s="15"/>
    </row>
    <row r="414" spans="1:10" x14ac:dyDescent="0.25">
      <c r="A414" s="252"/>
      <c r="B414" s="261"/>
      <c r="C414" s="251"/>
      <c r="D414" s="240"/>
      <c r="E414" s="29"/>
      <c r="F414" s="29"/>
      <c r="G414" s="15"/>
      <c r="H414" s="15"/>
      <c r="I414" s="15"/>
      <c r="J414" s="15"/>
    </row>
    <row r="415" spans="1:10" x14ac:dyDescent="0.25">
      <c r="A415" s="252"/>
      <c r="B415" s="261"/>
      <c r="C415" s="251"/>
      <c r="D415" s="240"/>
      <c r="E415" s="29"/>
      <c r="F415" s="29"/>
      <c r="G415" s="15"/>
      <c r="H415" s="15"/>
      <c r="I415" s="15"/>
      <c r="J415" s="15"/>
    </row>
    <row r="416" spans="1:10" x14ac:dyDescent="0.25">
      <c r="A416" s="252"/>
      <c r="B416" s="261"/>
      <c r="C416" s="251"/>
      <c r="D416" s="240"/>
      <c r="E416" s="29"/>
      <c r="F416" s="29"/>
      <c r="G416" s="15"/>
      <c r="H416" s="15"/>
      <c r="I416" s="15"/>
      <c r="J416" s="15"/>
    </row>
    <row r="417" spans="1:10" x14ac:dyDescent="0.25">
      <c r="A417" s="252"/>
      <c r="B417" s="261"/>
      <c r="C417" s="251"/>
      <c r="D417" s="240"/>
      <c r="E417" s="29"/>
      <c r="F417" s="29"/>
      <c r="G417" s="15"/>
      <c r="H417" s="15"/>
      <c r="I417" s="15"/>
      <c r="J417" s="15"/>
    </row>
    <row r="418" spans="1:10" x14ac:dyDescent="0.25">
      <c r="A418" s="252"/>
      <c r="B418" s="261"/>
      <c r="C418" s="251"/>
      <c r="D418" s="240"/>
      <c r="E418" s="29"/>
      <c r="F418" s="29"/>
      <c r="G418" s="15"/>
      <c r="H418" s="15"/>
      <c r="I418" s="15"/>
      <c r="J418" s="15"/>
    </row>
    <row r="419" spans="1:10" x14ac:dyDescent="0.25">
      <c r="A419" s="252"/>
      <c r="B419" s="261"/>
      <c r="C419" s="251"/>
      <c r="D419" s="240"/>
      <c r="E419" s="29"/>
      <c r="F419" s="29"/>
      <c r="G419" s="15"/>
      <c r="H419" s="15"/>
      <c r="I419" s="15"/>
      <c r="J419" s="15"/>
    </row>
    <row r="420" spans="1:10" x14ac:dyDescent="0.25">
      <c r="A420" s="252"/>
      <c r="B420" s="261"/>
      <c r="C420" s="251"/>
      <c r="D420" s="240"/>
      <c r="E420" s="29"/>
      <c r="F420" s="29"/>
      <c r="G420" s="15"/>
      <c r="H420" s="15"/>
      <c r="I420" s="15"/>
      <c r="J420" s="15"/>
    </row>
    <row r="421" spans="1:10" x14ac:dyDescent="0.25">
      <c r="A421" s="252"/>
      <c r="B421" s="261"/>
      <c r="C421" s="251"/>
      <c r="D421" s="240"/>
      <c r="E421" s="29"/>
      <c r="F421" s="29"/>
      <c r="G421" s="15"/>
      <c r="H421" s="15"/>
      <c r="I421" s="15"/>
      <c r="J421" s="15"/>
    </row>
    <row r="422" spans="1:10" x14ac:dyDescent="0.25">
      <c r="A422" s="252"/>
      <c r="B422" s="261"/>
      <c r="C422" s="251"/>
      <c r="D422" s="240"/>
      <c r="E422" s="29"/>
      <c r="F422" s="29"/>
      <c r="G422" s="15"/>
      <c r="H422" s="15"/>
      <c r="I422" s="15"/>
      <c r="J422" s="15"/>
    </row>
    <row r="423" spans="1:10" x14ac:dyDescent="0.25">
      <c r="A423" s="252"/>
      <c r="B423" s="261"/>
      <c r="C423" s="251"/>
      <c r="D423" s="240"/>
      <c r="E423" s="29"/>
      <c r="F423" s="29"/>
      <c r="G423" s="15"/>
      <c r="H423" s="15"/>
      <c r="I423" s="15"/>
      <c r="J423" s="15"/>
    </row>
    <row r="424" spans="1:10" x14ac:dyDescent="0.25">
      <c r="A424" s="252"/>
      <c r="B424" s="261"/>
      <c r="C424" s="251"/>
      <c r="D424" s="240"/>
      <c r="E424" s="29"/>
      <c r="F424" s="29"/>
      <c r="G424" s="15"/>
      <c r="H424" s="15"/>
      <c r="I424" s="15"/>
      <c r="J424" s="15"/>
    </row>
    <row r="425" spans="1:10" x14ac:dyDescent="0.25">
      <c r="A425" s="252"/>
      <c r="B425" s="261"/>
      <c r="C425" s="251"/>
      <c r="D425" s="240"/>
      <c r="E425" s="29"/>
      <c r="F425" s="29"/>
      <c r="G425" s="15"/>
      <c r="H425" s="15"/>
      <c r="I425" s="15"/>
      <c r="J425" s="15"/>
    </row>
    <row r="426" spans="1:10" x14ac:dyDescent="0.25">
      <c r="A426" s="252"/>
      <c r="B426" s="261"/>
      <c r="C426" s="251"/>
      <c r="D426" s="240"/>
      <c r="E426" s="29"/>
      <c r="F426" s="29"/>
      <c r="G426" s="15"/>
      <c r="H426" s="15"/>
      <c r="I426" s="15"/>
      <c r="J426" s="15"/>
    </row>
    <row r="427" spans="1:10" x14ac:dyDescent="0.25">
      <c r="A427" s="252"/>
      <c r="B427" s="261"/>
      <c r="C427" s="251"/>
      <c r="D427" s="240"/>
      <c r="E427" s="29"/>
      <c r="F427" s="29"/>
      <c r="G427" s="15"/>
      <c r="H427" s="15"/>
      <c r="I427" s="15"/>
      <c r="J427" s="15"/>
    </row>
    <row r="428" spans="1:10" x14ac:dyDescent="0.25">
      <c r="A428" s="252"/>
      <c r="B428" s="261"/>
      <c r="C428" s="251"/>
      <c r="D428" s="240"/>
      <c r="E428" s="29"/>
      <c r="F428" s="29"/>
      <c r="G428" s="15"/>
      <c r="H428" s="15"/>
      <c r="I428" s="15"/>
      <c r="J428" s="15"/>
    </row>
    <row r="429" spans="1:10" x14ac:dyDescent="0.25">
      <c r="A429" s="252"/>
      <c r="B429" s="261"/>
      <c r="C429" s="251"/>
      <c r="D429" s="240"/>
      <c r="E429" s="29"/>
      <c r="F429" s="29"/>
      <c r="G429" s="15"/>
      <c r="H429" s="15"/>
      <c r="I429" s="15"/>
      <c r="J429" s="15"/>
    </row>
    <row r="430" spans="1:10" x14ac:dyDescent="0.25">
      <c r="A430" s="252"/>
      <c r="B430" s="261"/>
      <c r="C430" s="251"/>
      <c r="D430" s="240"/>
      <c r="E430" s="29"/>
      <c r="F430" s="29"/>
      <c r="G430" s="15"/>
      <c r="H430" s="15"/>
      <c r="I430" s="15"/>
      <c r="J430" s="15"/>
    </row>
    <row r="431" spans="1:10" x14ac:dyDescent="0.25">
      <c r="A431" s="252"/>
      <c r="B431" s="261"/>
      <c r="C431" s="251"/>
      <c r="D431" s="240"/>
      <c r="E431" s="29"/>
      <c r="F431" s="29"/>
      <c r="G431" s="15"/>
      <c r="H431" s="15"/>
      <c r="I431" s="15"/>
      <c r="J431" s="15"/>
    </row>
    <row r="432" spans="1:10" x14ac:dyDescent="0.25">
      <c r="A432" s="252"/>
      <c r="B432" s="261"/>
      <c r="C432" s="251"/>
      <c r="D432" s="240"/>
      <c r="E432" s="29"/>
      <c r="F432" s="29"/>
      <c r="G432" s="15"/>
      <c r="H432" s="15"/>
      <c r="I432" s="15"/>
      <c r="J432" s="15"/>
    </row>
    <row r="433" spans="1:10" x14ac:dyDescent="0.25">
      <c r="A433" s="252"/>
      <c r="B433" s="261"/>
      <c r="C433" s="251"/>
      <c r="D433" s="240"/>
      <c r="E433" s="29"/>
      <c r="F433" s="29"/>
      <c r="G433" s="15"/>
      <c r="H433" s="15"/>
      <c r="I433" s="15"/>
      <c r="J433" s="15"/>
    </row>
    <row r="434" spans="1:10" x14ac:dyDescent="0.25">
      <c r="A434" s="252"/>
      <c r="B434" s="261"/>
      <c r="C434" s="251"/>
      <c r="D434" s="240"/>
      <c r="E434" s="29"/>
      <c r="F434" s="29"/>
      <c r="G434" s="15"/>
      <c r="H434" s="15"/>
      <c r="I434" s="15"/>
      <c r="J434" s="15"/>
    </row>
    <row r="435" spans="1:10" x14ac:dyDescent="0.25">
      <c r="A435" s="252"/>
      <c r="B435" s="261"/>
      <c r="C435" s="251"/>
      <c r="D435" s="240"/>
      <c r="E435" s="29"/>
      <c r="F435" s="29"/>
      <c r="G435" s="15"/>
      <c r="H435" s="15"/>
      <c r="I435" s="15"/>
      <c r="J435" s="15"/>
    </row>
    <row r="436" spans="1:10" x14ac:dyDescent="0.25">
      <c r="A436" s="252"/>
      <c r="B436" s="261"/>
      <c r="C436" s="251"/>
      <c r="D436" s="240"/>
      <c r="E436" s="29"/>
      <c r="F436" s="29"/>
      <c r="G436" s="15"/>
      <c r="H436" s="15"/>
      <c r="I436" s="15"/>
      <c r="J436" s="15"/>
    </row>
    <row r="437" spans="1:10" x14ac:dyDescent="0.25">
      <c r="A437" s="252"/>
      <c r="B437" s="261"/>
      <c r="C437" s="251"/>
      <c r="D437" s="240"/>
      <c r="E437" s="29"/>
      <c r="F437" s="29"/>
      <c r="G437" s="15"/>
      <c r="H437" s="15"/>
      <c r="I437" s="15"/>
      <c r="J437" s="15"/>
    </row>
    <row r="438" spans="1:10" x14ac:dyDescent="0.25">
      <c r="A438" s="252"/>
      <c r="B438" s="261"/>
      <c r="C438" s="251"/>
      <c r="D438" s="240"/>
      <c r="E438" s="29"/>
      <c r="F438" s="29"/>
      <c r="G438" s="15"/>
      <c r="H438" s="15"/>
      <c r="I438" s="15"/>
      <c r="J438" s="15"/>
    </row>
    <row r="439" spans="1:10" x14ac:dyDescent="0.25">
      <c r="A439" s="252"/>
      <c r="B439" s="261"/>
      <c r="C439" s="251"/>
      <c r="D439" s="240"/>
      <c r="E439" s="29"/>
      <c r="F439" s="29"/>
      <c r="G439" s="15"/>
      <c r="H439" s="15"/>
      <c r="I439" s="15"/>
      <c r="J439" s="15"/>
    </row>
    <row r="440" spans="1:10" x14ac:dyDescent="0.25">
      <c r="A440" s="252"/>
      <c r="B440" s="261"/>
      <c r="C440" s="251"/>
      <c r="D440" s="240"/>
      <c r="E440" s="29"/>
      <c r="F440" s="29"/>
      <c r="G440" s="15"/>
      <c r="H440" s="15"/>
      <c r="I440" s="15"/>
      <c r="J440" s="15"/>
    </row>
    <row r="441" spans="1:10" x14ac:dyDescent="0.25">
      <c r="A441" s="252"/>
      <c r="B441" s="261"/>
      <c r="C441" s="251"/>
      <c r="D441" s="240"/>
      <c r="E441" s="29"/>
      <c r="F441" s="29"/>
      <c r="G441" s="15"/>
      <c r="H441" s="15"/>
      <c r="I441" s="15"/>
      <c r="J441" s="15"/>
    </row>
    <row r="442" spans="1:10" x14ac:dyDescent="0.25">
      <c r="A442" s="252"/>
      <c r="B442" s="261"/>
      <c r="C442" s="251"/>
      <c r="D442" s="240"/>
      <c r="E442" s="29"/>
      <c r="F442" s="29"/>
      <c r="G442" s="15"/>
      <c r="H442" s="15"/>
      <c r="I442" s="15"/>
      <c r="J442" s="15"/>
    </row>
    <row r="443" spans="1:10" x14ac:dyDescent="0.25">
      <c r="A443" s="252"/>
      <c r="B443" s="261"/>
      <c r="C443" s="251"/>
      <c r="D443" s="240"/>
      <c r="E443" s="29"/>
      <c r="F443" s="29"/>
      <c r="G443" s="15"/>
      <c r="H443" s="15"/>
      <c r="I443" s="15"/>
      <c r="J443" s="15"/>
    </row>
    <row r="444" spans="1:10" x14ac:dyDescent="0.25">
      <c r="A444" s="252"/>
      <c r="B444" s="261"/>
      <c r="C444" s="251"/>
      <c r="D444" s="240"/>
      <c r="E444" s="29"/>
      <c r="F444" s="29"/>
      <c r="G444" s="15"/>
      <c r="H444" s="15"/>
      <c r="I444" s="15"/>
      <c r="J444" s="15"/>
    </row>
    <row r="445" spans="1:10" x14ac:dyDescent="0.25">
      <c r="A445" s="252"/>
      <c r="B445" s="261"/>
      <c r="C445" s="251"/>
      <c r="D445" s="240"/>
      <c r="E445" s="29"/>
      <c r="F445" s="29"/>
      <c r="G445" s="15"/>
      <c r="H445" s="15"/>
      <c r="I445" s="15"/>
      <c r="J445" s="15"/>
    </row>
    <row r="446" spans="1:10" x14ac:dyDescent="0.25">
      <c r="A446" s="252"/>
      <c r="B446" s="261"/>
      <c r="C446" s="251"/>
      <c r="D446" s="240"/>
      <c r="E446" s="29"/>
      <c r="F446" s="29"/>
      <c r="G446" s="15"/>
      <c r="H446" s="15"/>
      <c r="I446" s="15"/>
      <c r="J446" s="15"/>
    </row>
    <row r="447" spans="1:10" x14ac:dyDescent="0.25">
      <c r="A447" s="252"/>
      <c r="B447" s="261"/>
      <c r="C447" s="251"/>
      <c r="D447" s="240"/>
      <c r="E447" s="29"/>
      <c r="F447" s="29"/>
      <c r="G447" s="15"/>
      <c r="H447" s="15"/>
      <c r="I447" s="15"/>
      <c r="J447" s="15"/>
    </row>
    <row r="448" spans="1:10" x14ac:dyDescent="0.25">
      <c r="A448" s="252"/>
      <c r="B448" s="261"/>
      <c r="C448" s="251"/>
      <c r="D448" s="240"/>
      <c r="E448" s="29"/>
      <c r="F448" s="29"/>
      <c r="G448" s="15"/>
      <c r="H448" s="15"/>
      <c r="I448" s="15"/>
      <c r="J448" s="15"/>
    </row>
    <row r="449" spans="1:10" x14ac:dyDescent="0.25">
      <c r="A449" s="252"/>
      <c r="B449" s="261"/>
      <c r="C449" s="251"/>
      <c r="D449" s="240"/>
      <c r="E449" s="29"/>
      <c r="F449" s="29"/>
      <c r="G449" s="15"/>
      <c r="H449" s="15"/>
      <c r="I449" s="15"/>
      <c r="J449" s="15"/>
    </row>
    <row r="450" spans="1:10" x14ac:dyDescent="0.25">
      <c r="A450" s="252"/>
      <c r="B450" s="261"/>
      <c r="C450" s="251"/>
      <c r="D450" s="240"/>
      <c r="E450" s="29"/>
      <c r="F450" s="29"/>
      <c r="G450" s="15"/>
      <c r="H450" s="15"/>
      <c r="I450" s="15"/>
      <c r="J450" s="15"/>
    </row>
    <row r="451" spans="1:10" x14ac:dyDescent="0.25">
      <c r="A451" s="252"/>
      <c r="B451" s="261"/>
      <c r="C451" s="251"/>
      <c r="D451" s="240"/>
      <c r="E451" s="29"/>
      <c r="F451" s="29"/>
      <c r="G451" s="15"/>
      <c r="H451" s="15"/>
      <c r="I451" s="15"/>
      <c r="J451" s="15"/>
    </row>
    <row r="452" spans="1:10" x14ac:dyDescent="0.25">
      <c r="A452" s="252"/>
      <c r="B452" s="261"/>
      <c r="C452" s="251"/>
      <c r="D452" s="240"/>
      <c r="E452" s="29"/>
      <c r="F452" s="29"/>
      <c r="G452" s="15"/>
      <c r="H452" s="15"/>
      <c r="I452" s="15"/>
      <c r="J452" s="15"/>
    </row>
    <row r="453" spans="1:10" x14ac:dyDescent="0.25">
      <c r="A453" s="252"/>
      <c r="B453" s="261"/>
      <c r="C453" s="251"/>
      <c r="D453" s="240"/>
      <c r="E453" s="29"/>
      <c r="F453" s="29"/>
      <c r="G453" s="15"/>
      <c r="H453" s="15"/>
      <c r="I453" s="15"/>
      <c r="J453" s="15"/>
    </row>
    <row r="454" spans="1:10" x14ac:dyDescent="0.25">
      <c r="A454" s="252"/>
      <c r="B454" s="261"/>
      <c r="C454" s="251"/>
      <c r="D454" s="240"/>
      <c r="E454" s="29"/>
      <c r="F454" s="29"/>
      <c r="G454" s="15"/>
      <c r="H454" s="15"/>
      <c r="I454" s="15"/>
      <c r="J454" s="15"/>
    </row>
    <row r="455" spans="1:10" x14ac:dyDescent="0.25">
      <c r="A455" s="252"/>
      <c r="B455" s="261"/>
      <c r="C455" s="251"/>
      <c r="D455" s="240"/>
      <c r="E455" s="29"/>
      <c r="F455" s="29"/>
      <c r="G455" s="15"/>
      <c r="H455" s="15"/>
      <c r="I455" s="15"/>
      <c r="J455" s="15"/>
    </row>
    <row r="456" spans="1:10" x14ac:dyDescent="0.25">
      <c r="A456" s="252"/>
      <c r="B456" s="261"/>
      <c r="C456" s="251"/>
      <c r="D456" s="240"/>
      <c r="E456" s="29"/>
      <c r="F456" s="29"/>
      <c r="G456" s="15"/>
      <c r="H456" s="15"/>
      <c r="I456" s="15"/>
      <c r="J456" s="15"/>
    </row>
    <row r="457" spans="1:10" x14ac:dyDescent="0.25">
      <c r="A457" s="252"/>
      <c r="B457" s="261"/>
      <c r="C457" s="251"/>
      <c r="D457" s="240"/>
      <c r="E457" s="29"/>
      <c r="F457" s="29"/>
      <c r="G457" s="15"/>
      <c r="H457" s="15"/>
      <c r="I457" s="15"/>
      <c r="J457" s="15"/>
    </row>
    <row r="458" spans="1:10" x14ac:dyDescent="0.25">
      <c r="A458" s="252"/>
      <c r="B458" s="261"/>
      <c r="C458" s="251"/>
      <c r="D458" s="240"/>
      <c r="E458" s="29"/>
      <c r="F458" s="29"/>
      <c r="G458" s="15"/>
      <c r="H458" s="15"/>
      <c r="I458" s="15"/>
      <c r="J458" s="15"/>
    </row>
    <row r="459" spans="1:10" x14ac:dyDescent="0.25">
      <c r="A459" s="252"/>
      <c r="B459" s="261"/>
      <c r="C459" s="251"/>
      <c r="D459" s="240"/>
      <c r="E459" s="29"/>
      <c r="F459" s="29"/>
      <c r="G459" s="15"/>
      <c r="H459" s="15"/>
      <c r="I459" s="15"/>
      <c r="J459" s="15"/>
    </row>
    <row r="460" spans="1:10" x14ac:dyDescent="0.25">
      <c r="A460" s="252"/>
      <c r="B460" s="261"/>
      <c r="C460" s="251"/>
      <c r="D460" s="240"/>
      <c r="E460" s="29"/>
      <c r="F460" s="29"/>
      <c r="G460" s="15"/>
      <c r="H460" s="15"/>
      <c r="I460" s="15"/>
      <c r="J460" s="15"/>
    </row>
    <row r="461" spans="1:10" x14ac:dyDescent="0.25">
      <c r="A461" s="252"/>
      <c r="B461" s="261"/>
      <c r="C461" s="251"/>
      <c r="D461" s="240"/>
      <c r="E461" s="29"/>
      <c r="F461" s="29"/>
      <c r="G461" s="15"/>
      <c r="H461" s="15"/>
      <c r="I461" s="15"/>
      <c r="J461" s="15"/>
    </row>
    <row r="462" spans="1:10" x14ac:dyDescent="0.25">
      <c r="A462" s="252"/>
      <c r="B462" s="261"/>
      <c r="C462" s="251"/>
      <c r="D462" s="240"/>
      <c r="E462" s="29"/>
      <c r="F462" s="29"/>
      <c r="G462" s="15"/>
      <c r="H462" s="15"/>
      <c r="I462" s="15"/>
      <c r="J462" s="15"/>
    </row>
    <row r="463" spans="1:10" x14ac:dyDescent="0.25">
      <c r="A463" s="252"/>
      <c r="B463" s="261"/>
      <c r="C463" s="251"/>
      <c r="D463" s="240"/>
      <c r="E463" s="29"/>
      <c r="F463" s="29"/>
      <c r="G463" s="15"/>
      <c r="H463" s="15"/>
      <c r="I463" s="15"/>
      <c r="J463" s="15"/>
    </row>
    <row r="464" spans="1:10" x14ac:dyDescent="0.25">
      <c r="A464" s="252"/>
      <c r="B464" s="261"/>
      <c r="C464" s="251"/>
      <c r="D464" s="240"/>
      <c r="E464" s="29"/>
      <c r="F464" s="29"/>
      <c r="G464" s="15"/>
      <c r="H464" s="15"/>
      <c r="I464" s="15"/>
      <c r="J464" s="15"/>
    </row>
    <row r="465" spans="1:10" x14ac:dyDescent="0.25">
      <c r="A465" s="252"/>
      <c r="B465" s="261"/>
      <c r="C465" s="251"/>
      <c r="D465" s="240"/>
      <c r="E465" s="29"/>
      <c r="F465" s="29"/>
      <c r="G465" s="15"/>
      <c r="H465" s="15"/>
      <c r="I465" s="15"/>
      <c r="J465" s="15"/>
    </row>
    <row r="466" spans="1:10" x14ac:dyDescent="0.25">
      <c r="A466" s="252"/>
      <c r="B466" s="261"/>
      <c r="C466" s="251"/>
      <c r="D466" s="240"/>
      <c r="E466" s="29"/>
      <c r="F466" s="29"/>
      <c r="G466" s="15"/>
      <c r="H466" s="15"/>
      <c r="I466" s="15"/>
      <c r="J466" s="15"/>
    </row>
    <row r="467" spans="1:10" x14ac:dyDescent="0.25">
      <c r="A467" s="252"/>
      <c r="B467" s="261"/>
      <c r="C467" s="251"/>
      <c r="D467" s="240"/>
      <c r="E467" s="29"/>
      <c r="F467" s="29"/>
      <c r="G467" s="15"/>
      <c r="H467" s="15"/>
      <c r="I467" s="15"/>
      <c r="J467" s="15"/>
    </row>
    <row r="468" spans="1:10" x14ac:dyDescent="0.25">
      <c r="A468" s="252"/>
      <c r="B468" s="261"/>
      <c r="C468" s="251"/>
      <c r="D468" s="240"/>
      <c r="E468" s="29"/>
      <c r="F468" s="29"/>
      <c r="G468" s="15"/>
      <c r="H468" s="15"/>
      <c r="I468" s="15"/>
      <c r="J468" s="15"/>
    </row>
    <row r="469" spans="1:10" x14ac:dyDescent="0.25">
      <c r="A469" s="252"/>
      <c r="B469" s="261"/>
      <c r="C469" s="251"/>
      <c r="D469" s="240"/>
      <c r="E469" s="29"/>
      <c r="F469" s="29"/>
      <c r="G469" s="15"/>
      <c r="H469" s="15"/>
      <c r="I469" s="15"/>
      <c r="J469" s="15"/>
    </row>
    <row r="470" spans="1:10" x14ac:dyDescent="0.25">
      <c r="A470" s="252"/>
      <c r="B470" s="261"/>
      <c r="C470" s="251"/>
      <c r="D470" s="240"/>
      <c r="E470" s="29"/>
      <c r="F470" s="29"/>
      <c r="G470" s="15"/>
      <c r="H470" s="15"/>
      <c r="I470" s="15"/>
      <c r="J470" s="15"/>
    </row>
    <row r="471" spans="1:10" x14ac:dyDescent="0.25">
      <c r="A471" s="252"/>
      <c r="B471" s="261"/>
      <c r="C471" s="251"/>
      <c r="D471" s="240"/>
      <c r="E471" s="29"/>
      <c r="F471" s="29"/>
      <c r="G471" s="15"/>
      <c r="H471" s="15"/>
      <c r="I471" s="15"/>
      <c r="J471" s="15"/>
    </row>
    <row r="472" spans="1:10" x14ac:dyDescent="0.25">
      <c r="A472" s="252"/>
      <c r="B472" s="261"/>
      <c r="C472" s="251"/>
      <c r="D472" s="240"/>
      <c r="E472" s="29"/>
      <c r="F472" s="29"/>
      <c r="G472" s="15"/>
      <c r="H472" s="15"/>
      <c r="I472" s="15"/>
      <c r="J472" s="15"/>
    </row>
    <row r="473" spans="1:10" x14ac:dyDescent="0.25">
      <c r="A473" s="252"/>
      <c r="B473" s="261"/>
      <c r="C473" s="251"/>
      <c r="D473" s="240"/>
      <c r="E473" s="29"/>
      <c r="F473" s="29"/>
      <c r="G473" s="15"/>
      <c r="H473" s="15"/>
      <c r="I473" s="15"/>
      <c r="J473" s="15"/>
    </row>
    <row r="474" spans="1:10" x14ac:dyDescent="0.25">
      <c r="A474" s="252"/>
      <c r="B474" s="261"/>
      <c r="C474" s="251"/>
      <c r="D474" s="240"/>
      <c r="E474" s="29"/>
      <c r="F474" s="29"/>
      <c r="G474" s="15"/>
      <c r="H474" s="15"/>
      <c r="I474" s="15"/>
      <c r="J474" s="15"/>
    </row>
    <row r="475" spans="1:10" x14ac:dyDescent="0.25">
      <c r="A475" s="252"/>
      <c r="B475" s="261"/>
      <c r="C475" s="251"/>
      <c r="D475" s="240"/>
      <c r="E475" s="29"/>
      <c r="F475" s="29"/>
      <c r="G475" s="15"/>
      <c r="H475" s="15"/>
      <c r="I475" s="15"/>
      <c r="J475" s="15"/>
    </row>
    <row r="476" spans="1:10" x14ac:dyDescent="0.25">
      <c r="A476" s="252"/>
      <c r="B476" s="261"/>
      <c r="C476" s="251"/>
      <c r="D476" s="240"/>
      <c r="E476" s="29"/>
      <c r="F476" s="29"/>
      <c r="G476" s="15"/>
      <c r="H476" s="15"/>
      <c r="I476" s="15"/>
      <c r="J476" s="15"/>
    </row>
    <row r="477" spans="1:10" x14ac:dyDescent="0.25">
      <c r="A477" s="252"/>
      <c r="B477" s="261"/>
      <c r="C477" s="251"/>
      <c r="D477" s="240"/>
      <c r="E477" s="29"/>
      <c r="F477" s="29"/>
      <c r="G477" s="15"/>
      <c r="H477" s="15"/>
      <c r="I477" s="15"/>
      <c r="J477" s="15"/>
    </row>
    <row r="478" spans="1:10" x14ac:dyDescent="0.25">
      <c r="A478" s="252"/>
      <c r="B478" s="261"/>
      <c r="C478" s="251"/>
      <c r="D478" s="240"/>
      <c r="E478" s="29"/>
      <c r="F478" s="29"/>
      <c r="G478" s="15"/>
      <c r="H478" s="15"/>
      <c r="I478" s="15"/>
      <c r="J478" s="15"/>
    </row>
    <row r="479" spans="1:10" x14ac:dyDescent="0.25">
      <c r="A479" s="252"/>
      <c r="B479" s="261"/>
      <c r="C479" s="251"/>
      <c r="D479" s="240"/>
      <c r="E479" s="29"/>
      <c r="F479" s="29"/>
      <c r="G479" s="15"/>
      <c r="H479" s="15"/>
      <c r="I479" s="15"/>
      <c r="J479" s="15"/>
    </row>
    <row r="480" spans="1:10" x14ac:dyDescent="0.25">
      <c r="A480" s="252"/>
      <c r="B480" s="261"/>
      <c r="C480" s="251"/>
      <c r="D480" s="240"/>
      <c r="E480" s="29"/>
      <c r="F480" s="29"/>
      <c r="G480" s="15"/>
      <c r="H480" s="15"/>
      <c r="I480" s="15"/>
      <c r="J480" s="15"/>
    </row>
    <row r="481" spans="1:10" x14ac:dyDescent="0.25">
      <c r="A481" s="252"/>
      <c r="B481" s="261"/>
      <c r="C481" s="251"/>
      <c r="D481" s="240"/>
      <c r="E481" s="29"/>
      <c r="F481" s="29"/>
      <c r="G481" s="15"/>
      <c r="H481" s="15"/>
      <c r="I481" s="15"/>
      <c r="J481" s="15"/>
    </row>
    <row r="482" spans="1:10" x14ac:dyDescent="0.25">
      <c r="A482" s="252"/>
      <c r="B482" s="261"/>
      <c r="C482" s="251"/>
      <c r="D482" s="240"/>
      <c r="E482" s="29"/>
      <c r="F482" s="29"/>
      <c r="G482" s="15"/>
      <c r="H482" s="15"/>
      <c r="I482" s="15"/>
      <c r="J482" s="15"/>
    </row>
    <row r="483" spans="1:10" x14ac:dyDescent="0.25">
      <c r="A483" s="252"/>
      <c r="B483" s="261"/>
      <c r="C483" s="251"/>
      <c r="D483" s="240"/>
      <c r="E483" s="29"/>
      <c r="F483" s="29"/>
      <c r="G483" s="15"/>
      <c r="H483" s="15"/>
      <c r="I483" s="15"/>
      <c r="J483" s="15"/>
    </row>
    <row r="484" spans="1:10" x14ac:dyDescent="0.25">
      <c r="A484" s="252"/>
      <c r="B484" s="261"/>
      <c r="C484" s="251"/>
      <c r="D484" s="240"/>
      <c r="E484" s="29"/>
      <c r="F484" s="29"/>
      <c r="G484" s="15"/>
      <c r="H484" s="15"/>
      <c r="I484" s="15"/>
      <c r="J484" s="15"/>
    </row>
    <row r="485" spans="1:10" x14ac:dyDescent="0.25">
      <c r="A485" s="252"/>
      <c r="B485" s="261"/>
      <c r="C485" s="251"/>
      <c r="D485" s="240"/>
      <c r="E485" s="29"/>
      <c r="F485" s="29"/>
      <c r="G485" s="15"/>
      <c r="H485" s="15"/>
      <c r="I485" s="15"/>
      <c r="J485" s="15"/>
    </row>
    <row r="486" spans="1:10" x14ac:dyDescent="0.25">
      <c r="A486" s="252"/>
      <c r="B486" s="261"/>
      <c r="C486" s="251"/>
      <c r="D486" s="240"/>
      <c r="E486" s="29"/>
      <c r="F486" s="29"/>
      <c r="G486" s="15"/>
      <c r="H486" s="15"/>
      <c r="I486" s="15"/>
      <c r="J486" s="15"/>
    </row>
    <row r="487" spans="1:10" x14ac:dyDescent="0.25">
      <c r="A487" s="252"/>
      <c r="B487" s="261"/>
      <c r="C487" s="251"/>
      <c r="D487" s="240"/>
      <c r="E487" s="29"/>
      <c r="F487" s="29"/>
      <c r="G487" s="15"/>
      <c r="H487" s="15"/>
      <c r="I487" s="15"/>
      <c r="J487" s="15"/>
    </row>
    <row r="488" spans="1:10" x14ac:dyDescent="0.25">
      <c r="A488" s="252"/>
      <c r="B488" s="261"/>
      <c r="C488" s="251"/>
      <c r="D488" s="240"/>
      <c r="E488" s="29"/>
      <c r="F488" s="29"/>
      <c r="G488" s="15"/>
      <c r="H488" s="15"/>
      <c r="I488" s="15"/>
      <c r="J488" s="15"/>
    </row>
    <row r="489" spans="1:10" x14ac:dyDescent="0.25">
      <c r="A489" s="252"/>
      <c r="B489" s="261"/>
      <c r="C489" s="251"/>
      <c r="D489" s="240"/>
      <c r="E489" s="29"/>
      <c r="F489" s="29"/>
      <c r="G489" s="15"/>
      <c r="H489" s="15"/>
      <c r="I489" s="15"/>
      <c r="J489" s="15"/>
    </row>
    <row r="490" spans="1:10" x14ac:dyDescent="0.25">
      <c r="A490" s="252"/>
      <c r="B490" s="261"/>
      <c r="C490" s="251"/>
      <c r="D490" s="240"/>
      <c r="E490" s="29"/>
      <c r="F490" s="29"/>
      <c r="G490" s="15"/>
      <c r="H490" s="15"/>
      <c r="I490" s="15"/>
      <c r="J490" s="15"/>
    </row>
    <row r="491" spans="1:10" x14ac:dyDescent="0.25">
      <c r="A491" s="252"/>
      <c r="B491" s="261"/>
      <c r="C491" s="251"/>
      <c r="D491" s="240"/>
      <c r="E491" s="29"/>
      <c r="F491" s="29"/>
      <c r="G491" s="15"/>
      <c r="H491" s="15"/>
      <c r="I491" s="15"/>
      <c r="J491" s="15"/>
    </row>
    <row r="492" spans="1:10" x14ac:dyDescent="0.25">
      <c r="A492" s="252"/>
      <c r="B492" s="261"/>
      <c r="C492" s="251"/>
      <c r="D492" s="240"/>
      <c r="E492" s="29"/>
      <c r="F492" s="29"/>
      <c r="G492" s="15"/>
      <c r="H492" s="15"/>
      <c r="I492" s="15"/>
      <c r="J492" s="15"/>
    </row>
    <row r="493" spans="1:10" x14ac:dyDescent="0.25">
      <c r="A493" s="252"/>
      <c r="B493" s="261"/>
      <c r="C493" s="251"/>
      <c r="D493" s="240"/>
      <c r="E493" s="29"/>
      <c r="F493" s="29"/>
      <c r="G493" s="15"/>
      <c r="H493" s="15"/>
      <c r="I493" s="15"/>
      <c r="J493" s="15"/>
    </row>
    <row r="494" spans="1:10" x14ac:dyDescent="0.25">
      <c r="A494" s="252"/>
      <c r="B494" s="261"/>
      <c r="C494" s="251"/>
      <c r="D494" s="240"/>
      <c r="E494" s="29"/>
      <c r="F494" s="29"/>
      <c r="G494" s="15"/>
      <c r="H494" s="15"/>
      <c r="I494" s="15"/>
      <c r="J494" s="15"/>
    </row>
    <row r="495" spans="1:10" x14ac:dyDescent="0.25">
      <c r="A495" s="252"/>
      <c r="B495" s="261"/>
      <c r="C495" s="251"/>
      <c r="D495" s="240"/>
      <c r="E495" s="29"/>
      <c r="F495" s="29"/>
      <c r="G495" s="15"/>
      <c r="H495" s="15"/>
      <c r="I495" s="15"/>
      <c r="J495" s="15"/>
    </row>
    <row r="496" spans="1:10" x14ac:dyDescent="0.25">
      <c r="A496" s="252"/>
      <c r="B496" s="261"/>
      <c r="C496" s="251"/>
      <c r="D496" s="240"/>
      <c r="E496" s="29"/>
      <c r="F496" s="29"/>
      <c r="G496" s="15"/>
      <c r="H496" s="15"/>
      <c r="I496" s="15"/>
      <c r="J496" s="15"/>
    </row>
    <row r="497" spans="1:10" x14ac:dyDescent="0.25">
      <c r="A497" s="252"/>
      <c r="B497" s="261"/>
      <c r="C497" s="251"/>
      <c r="D497" s="240"/>
      <c r="E497" s="29"/>
      <c r="F497" s="29"/>
      <c r="G497" s="15"/>
      <c r="H497" s="15"/>
      <c r="I497" s="15"/>
      <c r="J497" s="15"/>
    </row>
    <row r="498" spans="1:10" x14ac:dyDescent="0.25">
      <c r="A498" s="252"/>
      <c r="B498" s="261"/>
      <c r="C498" s="251"/>
      <c r="D498" s="240"/>
      <c r="E498" s="29"/>
      <c r="F498" s="29"/>
      <c r="G498" s="15"/>
      <c r="H498" s="15"/>
      <c r="I498" s="15"/>
      <c r="J498" s="15"/>
    </row>
    <row r="499" spans="1:10" x14ac:dyDescent="0.25">
      <c r="A499" s="252"/>
      <c r="B499" s="261"/>
      <c r="C499" s="251"/>
      <c r="D499" s="240"/>
      <c r="E499" s="29"/>
      <c r="F499" s="29"/>
      <c r="G499" s="15"/>
      <c r="H499" s="15"/>
      <c r="I499" s="15"/>
      <c r="J499" s="15"/>
    </row>
    <row r="500" spans="1:10" x14ac:dyDescent="0.25">
      <c r="A500" s="252"/>
      <c r="B500" s="261"/>
      <c r="C500" s="251"/>
      <c r="D500" s="240"/>
      <c r="E500" s="29"/>
      <c r="F500" s="29"/>
      <c r="G500" s="15"/>
      <c r="H500" s="15"/>
      <c r="I500" s="15"/>
      <c r="J500" s="15"/>
    </row>
    <row r="501" spans="1:10" x14ac:dyDescent="0.25">
      <c r="A501" s="252"/>
      <c r="B501" s="261"/>
      <c r="C501" s="251"/>
      <c r="D501" s="240"/>
      <c r="E501" s="29"/>
      <c r="F501" s="29"/>
      <c r="G501" s="15"/>
      <c r="H501" s="15"/>
      <c r="I501" s="15"/>
      <c r="J501" s="15"/>
    </row>
    <row r="502" spans="1:10" x14ac:dyDescent="0.25">
      <c r="A502" s="252"/>
      <c r="B502" s="261"/>
      <c r="C502" s="251"/>
      <c r="D502" s="240"/>
      <c r="E502" s="29"/>
      <c r="F502" s="29"/>
      <c r="G502" s="15"/>
      <c r="H502" s="15"/>
      <c r="I502" s="15"/>
      <c r="J502" s="15"/>
    </row>
    <row r="503" spans="1:10" x14ac:dyDescent="0.25">
      <c r="A503" s="252"/>
      <c r="B503" s="261"/>
      <c r="C503" s="251"/>
      <c r="D503" s="240"/>
      <c r="E503" s="29"/>
      <c r="F503" s="29"/>
      <c r="G503" s="15"/>
      <c r="H503" s="15"/>
      <c r="I503" s="15"/>
      <c r="J503" s="15"/>
    </row>
    <row r="504" spans="1:10" x14ac:dyDescent="0.25">
      <c r="A504" s="252"/>
      <c r="B504" s="261"/>
      <c r="C504" s="251"/>
      <c r="D504" s="240"/>
      <c r="E504" s="29"/>
      <c r="F504" s="29"/>
      <c r="G504" s="15"/>
      <c r="H504" s="15"/>
      <c r="I504" s="15"/>
      <c r="J504" s="15"/>
    </row>
    <row r="505" spans="1:10" x14ac:dyDescent="0.25">
      <c r="A505" s="252"/>
      <c r="B505" s="261"/>
      <c r="C505" s="251"/>
      <c r="D505" s="240"/>
      <c r="E505" s="29"/>
      <c r="F505" s="29"/>
      <c r="G505" s="15"/>
      <c r="H505" s="15"/>
      <c r="I505" s="15"/>
      <c r="J505" s="15"/>
    </row>
    <row r="506" spans="1:10" x14ac:dyDescent="0.25">
      <c r="A506" s="252"/>
      <c r="B506" s="261"/>
      <c r="C506" s="251"/>
      <c r="D506" s="240"/>
      <c r="E506" s="29"/>
      <c r="F506" s="29"/>
      <c r="G506" s="15"/>
      <c r="H506" s="15"/>
      <c r="I506" s="15"/>
      <c r="J506" s="15"/>
    </row>
    <row r="507" spans="1:10" x14ac:dyDescent="0.25">
      <c r="A507" s="252"/>
      <c r="B507" s="261"/>
      <c r="C507" s="251"/>
      <c r="D507" s="240"/>
      <c r="E507" s="29"/>
      <c r="F507" s="29"/>
      <c r="G507" s="15"/>
      <c r="H507" s="15"/>
      <c r="I507" s="15"/>
      <c r="J507" s="15"/>
    </row>
    <row r="508" spans="1:10" x14ac:dyDescent="0.25">
      <c r="A508" s="252"/>
      <c r="B508" s="261"/>
      <c r="C508" s="251"/>
      <c r="D508" s="240"/>
      <c r="E508" s="29"/>
      <c r="F508" s="29"/>
      <c r="G508" s="15"/>
      <c r="H508" s="15"/>
      <c r="I508" s="15"/>
      <c r="J508" s="15"/>
    </row>
    <row r="509" spans="1:10" x14ac:dyDescent="0.25">
      <c r="A509" s="252"/>
      <c r="B509" s="261"/>
      <c r="C509" s="251"/>
      <c r="D509" s="240"/>
      <c r="E509" s="29"/>
      <c r="F509" s="29"/>
      <c r="G509" s="15"/>
      <c r="H509" s="15"/>
      <c r="I509" s="15"/>
      <c r="J509" s="15"/>
    </row>
    <row r="510" spans="1:10" x14ac:dyDescent="0.25">
      <c r="A510" s="252"/>
      <c r="B510" s="261"/>
      <c r="C510" s="251"/>
      <c r="D510" s="240"/>
      <c r="E510" s="29"/>
      <c r="F510" s="29"/>
      <c r="G510" s="15"/>
      <c r="H510" s="15"/>
      <c r="I510" s="15"/>
      <c r="J510" s="15"/>
    </row>
    <row r="511" spans="1:10" x14ac:dyDescent="0.25">
      <c r="A511" s="252"/>
      <c r="B511" s="261"/>
      <c r="C511" s="251"/>
      <c r="D511" s="240"/>
      <c r="E511" s="29"/>
      <c r="F511" s="29"/>
      <c r="G511" s="15"/>
      <c r="H511" s="15"/>
      <c r="I511" s="15"/>
      <c r="J511" s="15"/>
    </row>
    <row r="512" spans="1:10" x14ac:dyDescent="0.25">
      <c r="A512" s="252"/>
      <c r="B512" s="261"/>
      <c r="C512" s="251"/>
      <c r="D512" s="240"/>
      <c r="E512" s="29"/>
      <c r="F512" s="29"/>
      <c r="G512" s="15"/>
      <c r="H512" s="15"/>
      <c r="I512" s="15"/>
      <c r="J512" s="15"/>
    </row>
    <row r="513" spans="1:10" x14ac:dyDescent="0.25">
      <c r="A513" s="252"/>
      <c r="B513" s="261"/>
      <c r="C513" s="251"/>
      <c r="D513" s="240"/>
      <c r="E513" s="29"/>
      <c r="F513" s="29"/>
      <c r="G513" s="15"/>
      <c r="H513" s="15"/>
      <c r="I513" s="15"/>
      <c r="J513" s="15"/>
    </row>
    <row r="514" spans="1:10" x14ac:dyDescent="0.25">
      <c r="A514" s="252"/>
      <c r="B514" s="261"/>
      <c r="C514" s="251"/>
      <c r="D514" s="240"/>
      <c r="E514" s="29"/>
      <c r="F514" s="29"/>
      <c r="G514" s="15"/>
      <c r="H514" s="15"/>
      <c r="I514" s="15"/>
      <c r="J514" s="15"/>
    </row>
    <row r="515" spans="1:10" x14ac:dyDescent="0.25">
      <c r="A515" s="252"/>
      <c r="B515" s="261"/>
      <c r="C515" s="251"/>
      <c r="D515" s="240"/>
      <c r="E515" s="29"/>
      <c r="F515" s="29"/>
      <c r="G515" s="15"/>
      <c r="H515" s="15"/>
      <c r="I515" s="15"/>
      <c r="J515" s="15"/>
    </row>
    <row r="516" spans="1:10" x14ac:dyDescent="0.25">
      <c r="A516" s="252"/>
      <c r="B516" s="261"/>
      <c r="C516" s="251"/>
      <c r="D516" s="240"/>
      <c r="E516" s="29"/>
      <c r="F516" s="29"/>
      <c r="G516" s="15"/>
      <c r="H516" s="15"/>
      <c r="I516" s="15"/>
      <c r="J516" s="15"/>
    </row>
    <row r="517" spans="1:10" x14ac:dyDescent="0.25">
      <c r="A517" s="252"/>
      <c r="B517" s="261"/>
      <c r="C517" s="251"/>
      <c r="D517" s="240"/>
      <c r="E517" s="29"/>
      <c r="F517" s="29"/>
      <c r="G517" s="15"/>
      <c r="H517" s="15"/>
      <c r="I517" s="15"/>
      <c r="J517" s="15"/>
    </row>
    <row r="518" spans="1:10" x14ac:dyDescent="0.25">
      <c r="A518" s="252"/>
      <c r="B518" s="261"/>
      <c r="C518" s="251"/>
      <c r="D518" s="240"/>
      <c r="E518" s="29"/>
      <c r="F518" s="29"/>
      <c r="G518" s="15"/>
      <c r="H518" s="15"/>
      <c r="I518" s="15"/>
      <c r="J518" s="15"/>
    </row>
    <row r="519" spans="1:10" x14ac:dyDescent="0.25">
      <c r="A519" s="252"/>
      <c r="B519" s="261"/>
      <c r="C519" s="251"/>
      <c r="D519" s="240"/>
      <c r="E519" s="29"/>
      <c r="F519" s="29"/>
      <c r="G519" s="15"/>
      <c r="H519" s="15"/>
      <c r="I519" s="15"/>
      <c r="J519" s="15"/>
    </row>
    <row r="520" spans="1:10" x14ac:dyDescent="0.25">
      <c r="A520" s="252"/>
      <c r="B520" s="261"/>
      <c r="C520" s="251"/>
      <c r="D520" s="240"/>
      <c r="E520" s="29"/>
      <c r="F520" s="29"/>
      <c r="G520" s="15"/>
      <c r="H520" s="15"/>
      <c r="I520" s="15"/>
      <c r="J520" s="15"/>
    </row>
    <row r="521" spans="1:10" x14ac:dyDescent="0.25">
      <c r="A521" s="252"/>
      <c r="B521" s="261"/>
      <c r="C521" s="251"/>
      <c r="D521" s="240"/>
      <c r="E521" s="29"/>
      <c r="F521" s="29"/>
      <c r="G521" s="15"/>
      <c r="H521" s="15"/>
      <c r="I521" s="15"/>
      <c r="J521" s="15"/>
    </row>
    <row r="522" spans="1:10" x14ac:dyDescent="0.25">
      <c r="A522" s="252"/>
      <c r="B522" s="261"/>
      <c r="C522" s="251"/>
      <c r="D522" s="240"/>
      <c r="E522" s="29"/>
      <c r="F522" s="29"/>
      <c r="G522" s="15"/>
      <c r="H522" s="15"/>
      <c r="I522" s="15"/>
      <c r="J522" s="15"/>
    </row>
    <row r="523" spans="1:10" x14ac:dyDescent="0.25">
      <c r="A523" s="252"/>
      <c r="B523" s="261"/>
      <c r="C523" s="251"/>
      <c r="D523" s="240"/>
      <c r="E523" s="29"/>
      <c r="F523" s="29"/>
      <c r="G523" s="15"/>
      <c r="H523" s="15"/>
      <c r="I523" s="15"/>
      <c r="J523" s="15"/>
    </row>
    <row r="524" spans="1:10" x14ac:dyDescent="0.25">
      <c r="A524" s="252"/>
      <c r="B524" s="261"/>
      <c r="C524" s="251"/>
      <c r="D524" s="240"/>
      <c r="E524" s="29"/>
      <c r="F524" s="29"/>
      <c r="G524" s="15"/>
      <c r="H524" s="15"/>
      <c r="I524" s="15"/>
      <c r="J524" s="15"/>
    </row>
    <row r="525" spans="1:10" x14ac:dyDescent="0.25">
      <c r="A525" s="252"/>
      <c r="B525" s="261"/>
      <c r="C525" s="251"/>
      <c r="D525" s="240"/>
      <c r="E525" s="29"/>
      <c r="F525" s="29"/>
      <c r="G525" s="15"/>
      <c r="H525" s="15"/>
      <c r="I525" s="15"/>
      <c r="J525" s="15"/>
    </row>
    <row r="526" spans="1:10" x14ac:dyDescent="0.25">
      <c r="A526" s="252"/>
      <c r="B526" s="261"/>
      <c r="C526" s="251"/>
      <c r="D526" s="240"/>
      <c r="E526" s="29"/>
      <c r="F526" s="29"/>
      <c r="G526" s="15"/>
      <c r="H526" s="15"/>
      <c r="I526" s="15"/>
      <c r="J526" s="15"/>
    </row>
    <row r="527" spans="1:10" x14ac:dyDescent="0.25">
      <c r="A527" s="252"/>
      <c r="B527" s="261"/>
      <c r="C527" s="251"/>
      <c r="D527" s="240"/>
      <c r="E527" s="29"/>
      <c r="F527" s="29"/>
      <c r="G527" s="15"/>
      <c r="H527" s="15"/>
      <c r="I527" s="15"/>
      <c r="J527" s="15"/>
    </row>
    <row r="528" spans="1:10" x14ac:dyDescent="0.25">
      <c r="A528" s="252"/>
      <c r="B528" s="261"/>
      <c r="C528" s="251"/>
      <c r="D528" s="240"/>
      <c r="E528" s="29"/>
      <c r="F528" s="29"/>
      <c r="G528" s="15"/>
      <c r="H528" s="15"/>
      <c r="I528" s="15"/>
      <c r="J528" s="15"/>
    </row>
    <row r="529" spans="1:10" x14ac:dyDescent="0.25">
      <c r="A529" s="252"/>
      <c r="B529" s="261"/>
      <c r="C529" s="251"/>
      <c r="D529" s="240"/>
      <c r="E529" s="29"/>
      <c r="F529" s="29"/>
      <c r="G529" s="15"/>
      <c r="H529" s="15"/>
      <c r="I529" s="15"/>
      <c r="J529" s="15"/>
    </row>
    <row r="530" spans="1:10" x14ac:dyDescent="0.25">
      <c r="A530" s="252"/>
      <c r="B530" s="261"/>
      <c r="C530" s="251"/>
      <c r="D530" s="240"/>
      <c r="E530" s="29"/>
      <c r="F530" s="29"/>
      <c r="G530" s="15"/>
      <c r="H530" s="15"/>
      <c r="I530" s="15"/>
      <c r="J530" s="15"/>
    </row>
    <row r="531" spans="1:10" x14ac:dyDescent="0.25">
      <c r="A531" s="252"/>
      <c r="B531" s="261"/>
      <c r="C531" s="251"/>
      <c r="D531" s="240"/>
      <c r="E531" s="29"/>
      <c r="F531" s="29"/>
      <c r="G531" s="15"/>
      <c r="H531" s="15"/>
      <c r="I531" s="15"/>
      <c r="J531" s="15"/>
    </row>
    <row r="532" spans="1:10" x14ac:dyDescent="0.25">
      <c r="A532" s="252"/>
      <c r="B532" s="261"/>
      <c r="C532" s="251"/>
      <c r="D532" s="240"/>
      <c r="E532" s="29"/>
      <c r="F532" s="29"/>
      <c r="G532" s="15"/>
      <c r="H532" s="15"/>
      <c r="I532" s="15"/>
      <c r="J532" s="15"/>
    </row>
    <row r="533" spans="1:10" x14ac:dyDescent="0.25">
      <c r="A533" s="252"/>
      <c r="B533" s="261"/>
      <c r="C533" s="251"/>
      <c r="D533" s="240"/>
      <c r="E533" s="29"/>
      <c r="F533" s="29"/>
      <c r="G533" s="15"/>
      <c r="H533" s="15"/>
      <c r="I533" s="15"/>
      <c r="J533" s="15"/>
    </row>
    <row r="534" spans="1:10" x14ac:dyDescent="0.25">
      <c r="A534" s="252"/>
      <c r="B534" s="261"/>
      <c r="C534" s="251"/>
      <c r="D534" s="240"/>
      <c r="E534" s="29"/>
      <c r="F534" s="29"/>
      <c r="G534" s="15"/>
      <c r="H534" s="15"/>
      <c r="I534" s="15"/>
      <c r="J534" s="15"/>
    </row>
    <row r="535" spans="1:10" x14ac:dyDescent="0.25">
      <c r="A535" s="252"/>
      <c r="B535" s="261"/>
      <c r="C535" s="251"/>
      <c r="D535" s="240"/>
      <c r="E535" s="29"/>
      <c r="F535" s="29"/>
      <c r="G535" s="15"/>
      <c r="H535" s="15"/>
      <c r="I535" s="15"/>
      <c r="J535" s="15"/>
    </row>
    <row r="536" spans="1:10" x14ac:dyDescent="0.25">
      <c r="A536" s="252"/>
      <c r="B536" s="261"/>
      <c r="C536" s="251"/>
      <c r="D536" s="240"/>
      <c r="E536" s="29"/>
      <c r="F536" s="29"/>
      <c r="G536" s="15"/>
      <c r="H536" s="15"/>
      <c r="I536" s="15"/>
      <c r="J536" s="15"/>
    </row>
    <row r="537" spans="1:10" x14ac:dyDescent="0.25">
      <c r="A537" s="252"/>
      <c r="B537" s="261"/>
      <c r="C537" s="251"/>
      <c r="D537" s="240"/>
      <c r="E537" s="29"/>
      <c r="F537" s="29"/>
      <c r="G537" s="15"/>
      <c r="H537" s="15"/>
      <c r="I537" s="15"/>
      <c r="J537" s="15"/>
    </row>
    <row r="538" spans="1:10" x14ac:dyDescent="0.25">
      <c r="A538" s="252"/>
      <c r="B538" s="261"/>
      <c r="C538" s="251"/>
      <c r="D538" s="240"/>
      <c r="E538" s="29"/>
      <c r="F538" s="29"/>
      <c r="G538" s="15"/>
      <c r="H538" s="15"/>
      <c r="I538" s="15"/>
      <c r="J538" s="15"/>
    </row>
    <row r="539" spans="1:10" x14ac:dyDescent="0.25">
      <c r="A539" s="252"/>
      <c r="B539" s="261"/>
      <c r="C539" s="251"/>
      <c r="D539" s="240"/>
      <c r="E539" s="29"/>
      <c r="F539" s="29"/>
      <c r="G539" s="15"/>
      <c r="H539" s="15"/>
      <c r="I539" s="15"/>
      <c r="J539" s="15"/>
    </row>
    <row r="540" spans="1:10" x14ac:dyDescent="0.25">
      <c r="A540" s="252"/>
      <c r="B540" s="261"/>
      <c r="C540" s="251"/>
      <c r="D540" s="240"/>
      <c r="E540" s="29"/>
      <c r="F540" s="29"/>
      <c r="G540" s="15"/>
      <c r="H540" s="15"/>
      <c r="I540" s="15"/>
      <c r="J540" s="15"/>
    </row>
    <row r="541" spans="1:10" x14ac:dyDescent="0.25">
      <c r="A541" s="252"/>
      <c r="B541" s="261"/>
      <c r="C541" s="251"/>
      <c r="D541" s="240"/>
      <c r="E541" s="29"/>
      <c r="F541" s="29"/>
      <c r="G541" s="15"/>
      <c r="H541" s="15"/>
      <c r="I541" s="15"/>
      <c r="J541" s="15"/>
    </row>
    <row r="542" spans="1:10" x14ac:dyDescent="0.25">
      <c r="A542" s="252"/>
      <c r="B542" s="261"/>
      <c r="C542" s="251"/>
      <c r="D542" s="240"/>
      <c r="E542" s="29"/>
      <c r="F542" s="29"/>
      <c r="G542" s="15"/>
      <c r="H542" s="15"/>
      <c r="I542" s="15"/>
      <c r="J542" s="15"/>
    </row>
    <row r="543" spans="1:10" x14ac:dyDescent="0.25">
      <c r="A543" s="252"/>
      <c r="B543" s="261"/>
      <c r="C543" s="251"/>
      <c r="D543" s="240"/>
      <c r="E543" s="29"/>
      <c r="F543" s="29"/>
      <c r="G543" s="15"/>
      <c r="H543" s="15"/>
      <c r="I543" s="15"/>
      <c r="J543" s="15"/>
    </row>
    <row r="544" spans="1:10" x14ac:dyDescent="0.25">
      <c r="A544" s="252"/>
      <c r="B544" s="261"/>
      <c r="C544" s="251"/>
      <c r="D544" s="240"/>
      <c r="E544" s="29"/>
      <c r="F544" s="29"/>
      <c r="G544" s="15"/>
      <c r="H544" s="15"/>
      <c r="I544" s="15"/>
      <c r="J544" s="15"/>
    </row>
    <row r="545" spans="1:10" x14ac:dyDescent="0.25">
      <c r="A545" s="252"/>
      <c r="B545" s="261"/>
      <c r="C545" s="251"/>
      <c r="D545" s="240"/>
      <c r="E545" s="29"/>
      <c r="F545" s="29"/>
      <c r="G545" s="15"/>
      <c r="H545" s="15"/>
      <c r="I545" s="15"/>
      <c r="J545" s="15"/>
    </row>
    <row r="546" spans="1:10" x14ac:dyDescent="0.25">
      <c r="A546" s="252"/>
      <c r="B546" s="261"/>
      <c r="C546" s="251"/>
      <c r="D546" s="240"/>
      <c r="E546" s="29"/>
      <c r="F546" s="29"/>
      <c r="G546" s="15"/>
      <c r="H546" s="15"/>
      <c r="I546" s="15"/>
      <c r="J546" s="15"/>
    </row>
    <row r="547" spans="1:10" x14ac:dyDescent="0.25">
      <c r="A547" s="252"/>
      <c r="B547" s="261"/>
      <c r="C547" s="251"/>
      <c r="D547" s="240"/>
      <c r="E547" s="29"/>
      <c r="F547" s="29"/>
      <c r="G547" s="15"/>
      <c r="H547" s="15"/>
      <c r="I547" s="15"/>
      <c r="J547" s="15"/>
    </row>
    <row r="548" spans="1:10" x14ac:dyDescent="0.25">
      <c r="A548" s="252"/>
      <c r="B548" s="261"/>
      <c r="C548" s="251"/>
      <c r="D548" s="240"/>
      <c r="E548" s="29"/>
      <c r="F548" s="29"/>
      <c r="G548" s="15"/>
      <c r="H548" s="15"/>
      <c r="I548" s="15"/>
      <c r="J548" s="15"/>
    </row>
    <row r="549" spans="1:10" x14ac:dyDescent="0.25">
      <c r="A549" s="252"/>
      <c r="B549" s="261"/>
      <c r="C549" s="251"/>
      <c r="D549" s="240"/>
      <c r="E549" s="29"/>
      <c r="F549" s="29"/>
      <c r="G549" s="15"/>
      <c r="H549" s="15"/>
      <c r="I549" s="15"/>
      <c r="J549" s="15"/>
    </row>
    <row r="550" spans="1:10" x14ac:dyDescent="0.25">
      <c r="A550" s="252"/>
      <c r="B550" s="261"/>
      <c r="C550" s="251"/>
      <c r="D550" s="240"/>
      <c r="E550" s="29"/>
      <c r="F550" s="29"/>
      <c r="G550" s="15"/>
      <c r="H550" s="15"/>
      <c r="I550" s="15"/>
      <c r="J550" s="15"/>
    </row>
    <row r="551" spans="1:10" x14ac:dyDescent="0.25">
      <c r="A551" s="252"/>
      <c r="B551" s="261"/>
      <c r="C551" s="251"/>
      <c r="D551" s="240"/>
      <c r="E551" s="29"/>
      <c r="F551" s="29"/>
      <c r="G551" s="15"/>
      <c r="H551" s="15"/>
      <c r="I551" s="15"/>
      <c r="J551" s="15"/>
    </row>
    <row r="552" spans="1:10" x14ac:dyDescent="0.25">
      <c r="A552" s="252"/>
      <c r="B552" s="261"/>
      <c r="C552" s="251"/>
      <c r="D552" s="240"/>
      <c r="E552" s="29"/>
      <c r="F552" s="29"/>
      <c r="G552" s="15"/>
      <c r="H552" s="15"/>
      <c r="I552" s="15"/>
      <c r="J552" s="15"/>
    </row>
    <row r="553" spans="1:10" x14ac:dyDescent="0.25">
      <c r="A553" s="252"/>
      <c r="B553" s="261"/>
      <c r="C553" s="251"/>
      <c r="D553" s="240"/>
      <c r="E553" s="29"/>
      <c r="F553" s="29"/>
      <c r="G553" s="15"/>
      <c r="H553" s="15"/>
      <c r="I553" s="15"/>
      <c r="J553" s="15"/>
    </row>
    <row r="554" spans="1:10" x14ac:dyDescent="0.25">
      <c r="A554" s="252"/>
      <c r="B554" s="261"/>
      <c r="C554" s="251"/>
      <c r="D554" s="240"/>
      <c r="E554" s="29"/>
      <c r="F554" s="29"/>
      <c r="G554" s="15"/>
      <c r="H554" s="15"/>
      <c r="I554" s="15"/>
      <c r="J554" s="15"/>
    </row>
    <row r="555" spans="1:10" x14ac:dyDescent="0.25">
      <c r="A555" s="252"/>
      <c r="B555" s="261"/>
      <c r="C555" s="251"/>
      <c r="D555" s="240"/>
      <c r="E555" s="29"/>
      <c r="F555" s="29"/>
      <c r="G555" s="15"/>
      <c r="H555" s="15"/>
      <c r="I555" s="15"/>
      <c r="J555" s="15"/>
    </row>
    <row r="556" spans="1:10" x14ac:dyDescent="0.25">
      <c r="A556" s="252"/>
      <c r="B556" s="261"/>
      <c r="C556" s="251"/>
      <c r="D556" s="240"/>
      <c r="E556" s="29"/>
      <c r="F556" s="29"/>
      <c r="G556" s="15"/>
      <c r="H556" s="15"/>
      <c r="I556" s="15"/>
      <c r="J556" s="15"/>
    </row>
    <row r="557" spans="1:10" x14ac:dyDescent="0.25">
      <c r="A557" s="252"/>
      <c r="B557" s="261"/>
      <c r="C557" s="251"/>
      <c r="D557" s="240"/>
      <c r="E557" s="29"/>
      <c r="F557" s="29"/>
      <c r="G557" s="15"/>
      <c r="H557" s="15"/>
      <c r="I557" s="15"/>
      <c r="J557" s="15"/>
    </row>
    <row r="558" spans="1:10" x14ac:dyDescent="0.25">
      <c r="A558" s="252"/>
      <c r="B558" s="261"/>
      <c r="C558" s="251"/>
      <c r="D558" s="240"/>
      <c r="E558" s="29"/>
      <c r="F558" s="29"/>
      <c r="G558" s="15"/>
      <c r="H558" s="15"/>
      <c r="I558" s="15"/>
      <c r="J558" s="15"/>
    </row>
    <row r="559" spans="1:10" x14ac:dyDescent="0.25">
      <c r="A559" s="252"/>
      <c r="B559" s="261"/>
      <c r="C559" s="251"/>
      <c r="D559" s="240"/>
      <c r="E559" s="29"/>
      <c r="F559" s="29"/>
      <c r="G559" s="15"/>
      <c r="H559" s="15"/>
      <c r="I559" s="15"/>
      <c r="J559" s="15"/>
    </row>
    <row r="560" spans="1:10" x14ac:dyDescent="0.25">
      <c r="A560" s="252"/>
      <c r="B560" s="261"/>
      <c r="C560" s="251"/>
      <c r="D560" s="240"/>
      <c r="E560" s="29"/>
      <c r="F560" s="29"/>
      <c r="G560" s="15"/>
      <c r="H560" s="15"/>
      <c r="I560" s="15"/>
      <c r="J560" s="15"/>
    </row>
    <row r="561" spans="1:10" x14ac:dyDescent="0.25">
      <c r="A561" s="252"/>
      <c r="B561" s="261"/>
      <c r="C561" s="251"/>
      <c r="D561" s="240"/>
      <c r="E561" s="29"/>
      <c r="F561" s="29"/>
      <c r="G561" s="15"/>
      <c r="H561" s="15"/>
      <c r="I561" s="15"/>
      <c r="J561" s="15"/>
    </row>
    <row r="562" spans="1:10" x14ac:dyDescent="0.25">
      <c r="A562" s="252"/>
      <c r="B562" s="261"/>
      <c r="C562" s="251"/>
      <c r="D562" s="240"/>
      <c r="E562" s="29"/>
      <c r="F562" s="29"/>
      <c r="G562" s="15"/>
      <c r="H562" s="15"/>
      <c r="I562" s="15"/>
      <c r="J562" s="15"/>
    </row>
    <row r="563" spans="1:10" x14ac:dyDescent="0.25">
      <c r="A563" s="252"/>
      <c r="B563" s="261"/>
      <c r="C563" s="251"/>
      <c r="D563" s="240"/>
      <c r="E563" s="29"/>
      <c r="F563" s="29"/>
      <c r="G563" s="15"/>
      <c r="H563" s="15"/>
      <c r="I563" s="15"/>
      <c r="J563" s="15"/>
    </row>
    <row r="564" spans="1:10" x14ac:dyDescent="0.25">
      <c r="A564" s="252"/>
      <c r="B564" s="261"/>
      <c r="C564" s="251"/>
      <c r="D564" s="240"/>
      <c r="E564" s="29"/>
      <c r="F564" s="29"/>
      <c r="G564" s="15"/>
      <c r="H564" s="15"/>
      <c r="I564" s="15"/>
      <c r="J564" s="15"/>
    </row>
    <row r="565" spans="1:10" x14ac:dyDescent="0.25">
      <c r="A565" s="252"/>
      <c r="B565" s="261"/>
      <c r="C565" s="251"/>
      <c r="D565" s="240"/>
      <c r="E565" s="29"/>
      <c r="F565" s="29"/>
      <c r="G565" s="15"/>
      <c r="H565" s="15"/>
      <c r="I565" s="15"/>
      <c r="J565" s="15"/>
    </row>
    <row r="566" spans="1:10" x14ac:dyDescent="0.25">
      <c r="A566" s="252"/>
      <c r="B566" s="261"/>
      <c r="C566" s="251"/>
      <c r="D566" s="240"/>
      <c r="E566" s="29"/>
      <c r="F566" s="29"/>
      <c r="G566" s="15"/>
      <c r="H566" s="15"/>
      <c r="I566" s="15"/>
      <c r="J566" s="15"/>
    </row>
    <row r="567" spans="1:10" x14ac:dyDescent="0.25">
      <c r="A567" s="252"/>
      <c r="B567" s="261"/>
      <c r="C567" s="251"/>
      <c r="D567" s="240"/>
      <c r="E567" s="29"/>
      <c r="F567" s="29"/>
      <c r="G567" s="15"/>
      <c r="H567" s="15"/>
      <c r="I567" s="15"/>
      <c r="J567" s="15"/>
    </row>
    <row r="568" spans="1:10" x14ac:dyDescent="0.25">
      <c r="A568" s="252"/>
      <c r="B568" s="261"/>
      <c r="C568" s="251"/>
      <c r="D568" s="240"/>
      <c r="E568" s="29"/>
      <c r="F568" s="29"/>
      <c r="G568" s="15"/>
      <c r="H568" s="15"/>
      <c r="I568" s="15"/>
      <c r="J568" s="15"/>
    </row>
    <row r="569" spans="1:10" x14ac:dyDescent="0.25">
      <c r="A569" s="252"/>
      <c r="B569" s="261"/>
      <c r="C569" s="251"/>
      <c r="D569" s="240"/>
      <c r="E569" s="29"/>
      <c r="F569" s="29"/>
      <c r="G569" s="15"/>
      <c r="H569" s="15"/>
      <c r="I569" s="15"/>
      <c r="J569" s="15"/>
    </row>
    <row r="570" spans="1:10" x14ac:dyDescent="0.25">
      <c r="A570" s="252"/>
      <c r="B570" s="261"/>
      <c r="C570" s="251"/>
      <c r="D570" s="240"/>
      <c r="E570" s="29"/>
      <c r="F570" s="29"/>
      <c r="G570" s="15"/>
      <c r="H570" s="15"/>
      <c r="I570" s="15"/>
      <c r="J570" s="15"/>
    </row>
    <row r="571" spans="1:10" x14ac:dyDescent="0.25">
      <c r="A571" s="252"/>
      <c r="B571" s="261"/>
      <c r="C571" s="251"/>
      <c r="D571" s="240"/>
      <c r="E571" s="29"/>
      <c r="F571" s="29"/>
      <c r="G571" s="15"/>
      <c r="H571" s="15"/>
      <c r="I571" s="15"/>
      <c r="J571" s="15"/>
    </row>
    <row r="572" spans="1:10" x14ac:dyDescent="0.25">
      <c r="A572" s="252"/>
      <c r="B572" s="261"/>
      <c r="C572" s="251"/>
      <c r="D572" s="240"/>
      <c r="E572" s="29"/>
      <c r="F572" s="29"/>
      <c r="G572" s="15"/>
      <c r="H572" s="15"/>
      <c r="I572" s="15"/>
      <c r="J572" s="15"/>
    </row>
    <row r="573" spans="1:10" x14ac:dyDescent="0.25">
      <c r="A573" s="252"/>
      <c r="B573" s="261"/>
      <c r="C573" s="251"/>
      <c r="D573" s="240"/>
      <c r="E573" s="29"/>
      <c r="F573" s="29"/>
      <c r="G573" s="15"/>
      <c r="H573" s="15"/>
      <c r="I573" s="15"/>
      <c r="J573" s="15"/>
    </row>
    <row r="574" spans="1:10" x14ac:dyDescent="0.25">
      <c r="A574" s="252"/>
      <c r="B574" s="261"/>
      <c r="C574" s="251"/>
      <c r="D574" s="240"/>
      <c r="E574" s="29"/>
      <c r="F574" s="29"/>
      <c r="G574" s="15"/>
      <c r="H574" s="15"/>
      <c r="I574" s="15"/>
      <c r="J574" s="15"/>
    </row>
    <row r="575" spans="1:10" x14ac:dyDescent="0.25">
      <c r="A575" s="252"/>
      <c r="B575" s="261"/>
      <c r="C575" s="251"/>
      <c r="D575" s="240"/>
      <c r="E575" s="29"/>
      <c r="F575" s="29"/>
      <c r="G575" s="15"/>
      <c r="H575" s="15"/>
      <c r="I575" s="15"/>
      <c r="J575" s="15"/>
    </row>
    <row r="576" spans="1:10" x14ac:dyDescent="0.25">
      <c r="A576" s="252"/>
      <c r="B576" s="261"/>
      <c r="C576" s="251"/>
      <c r="D576" s="240"/>
      <c r="E576" s="29"/>
      <c r="F576" s="29"/>
      <c r="G576" s="15"/>
      <c r="H576" s="15"/>
      <c r="I576" s="15"/>
      <c r="J576" s="15"/>
    </row>
    <row r="577" spans="1:10" x14ac:dyDescent="0.25">
      <c r="A577" s="252"/>
      <c r="B577" s="261"/>
      <c r="C577" s="251"/>
      <c r="D577" s="240"/>
      <c r="E577" s="29"/>
      <c r="F577" s="29"/>
      <c r="G577" s="15"/>
      <c r="H577" s="15"/>
      <c r="I577" s="15"/>
      <c r="J577" s="15"/>
    </row>
    <row r="578" spans="1:10" x14ac:dyDescent="0.25">
      <c r="A578" s="252"/>
      <c r="B578" s="261"/>
      <c r="C578" s="251"/>
      <c r="D578" s="240"/>
      <c r="E578" s="29"/>
      <c r="F578" s="29"/>
      <c r="G578" s="15"/>
      <c r="H578" s="15"/>
      <c r="I578" s="15"/>
      <c r="J578" s="15"/>
    </row>
    <row r="579" spans="1:10" x14ac:dyDescent="0.25">
      <c r="A579" s="252"/>
      <c r="B579" s="261"/>
      <c r="C579" s="251"/>
      <c r="D579" s="240"/>
      <c r="E579" s="29"/>
      <c r="F579" s="29"/>
      <c r="G579" s="15"/>
      <c r="H579" s="15"/>
      <c r="I579" s="15"/>
      <c r="J579" s="15"/>
    </row>
    <row r="580" spans="1:10" x14ac:dyDescent="0.25">
      <c r="A580" s="252"/>
      <c r="B580" s="261"/>
      <c r="C580" s="251"/>
      <c r="D580" s="240"/>
      <c r="E580" s="29"/>
      <c r="F580" s="29"/>
      <c r="G580" s="15"/>
      <c r="H580" s="15"/>
      <c r="I580" s="15"/>
      <c r="J580" s="15"/>
    </row>
    <row r="581" spans="1:10" x14ac:dyDescent="0.25">
      <c r="A581" s="252"/>
      <c r="B581" s="261"/>
      <c r="C581" s="251"/>
      <c r="D581" s="240"/>
      <c r="E581" s="29"/>
      <c r="F581" s="29"/>
      <c r="G581" s="15"/>
      <c r="H581" s="15"/>
      <c r="I581" s="15"/>
      <c r="J581" s="15"/>
    </row>
    <row r="582" spans="1:10" x14ac:dyDescent="0.25">
      <c r="A582" s="252"/>
      <c r="B582" s="261"/>
      <c r="C582" s="251"/>
      <c r="D582" s="240"/>
      <c r="E582" s="29"/>
      <c r="F582" s="29"/>
      <c r="G582" s="15"/>
      <c r="H582" s="15"/>
      <c r="I582" s="15"/>
      <c r="J582" s="15"/>
    </row>
    <row r="583" spans="1:10" x14ac:dyDescent="0.25">
      <c r="A583" s="252"/>
      <c r="B583" s="261"/>
      <c r="C583" s="251"/>
      <c r="D583" s="240"/>
      <c r="E583" s="29"/>
      <c r="F583" s="29"/>
      <c r="G583" s="15"/>
      <c r="H583" s="15"/>
      <c r="I583" s="15"/>
      <c r="J583" s="15"/>
    </row>
    <row r="584" spans="1:10" x14ac:dyDescent="0.25">
      <c r="A584" s="252"/>
      <c r="B584" s="261"/>
      <c r="C584" s="251"/>
      <c r="D584" s="240"/>
      <c r="E584" s="29"/>
      <c r="F584" s="29"/>
      <c r="G584" s="15"/>
      <c r="H584" s="15"/>
      <c r="I584" s="15"/>
      <c r="J584" s="15"/>
    </row>
    <row r="585" spans="1:10" x14ac:dyDescent="0.25">
      <c r="A585" s="252"/>
      <c r="B585" s="261"/>
      <c r="C585" s="251"/>
      <c r="D585" s="240"/>
      <c r="E585" s="29"/>
      <c r="F585" s="29"/>
      <c r="G585" s="15"/>
      <c r="H585" s="15"/>
      <c r="I585" s="15"/>
      <c r="J585" s="15"/>
    </row>
    <row r="586" spans="1:10" x14ac:dyDescent="0.25">
      <c r="A586" s="252"/>
      <c r="B586" s="261"/>
      <c r="C586" s="251"/>
      <c r="D586" s="240"/>
      <c r="E586" s="29"/>
      <c r="F586" s="29"/>
      <c r="G586" s="15"/>
      <c r="H586" s="15"/>
      <c r="I586" s="15"/>
      <c r="J586" s="15"/>
    </row>
    <row r="587" spans="1:10" x14ac:dyDescent="0.25">
      <c r="A587" s="252"/>
      <c r="B587" s="261"/>
      <c r="C587" s="251"/>
      <c r="D587" s="240"/>
      <c r="E587" s="29"/>
      <c r="F587" s="29"/>
      <c r="G587" s="15"/>
      <c r="H587" s="15"/>
      <c r="I587" s="15"/>
      <c r="J587" s="15"/>
    </row>
    <row r="588" spans="1:10" x14ac:dyDescent="0.25">
      <c r="A588" s="252"/>
      <c r="B588" s="261"/>
      <c r="C588" s="251"/>
      <c r="D588" s="240"/>
      <c r="E588" s="29"/>
      <c r="F588" s="29"/>
      <c r="G588" s="15"/>
      <c r="H588" s="15"/>
      <c r="I588" s="15"/>
      <c r="J588" s="15"/>
    </row>
    <row r="589" spans="1:10" x14ac:dyDescent="0.25">
      <c r="A589" s="252"/>
      <c r="B589" s="261"/>
      <c r="C589" s="251"/>
      <c r="D589" s="240"/>
      <c r="E589" s="29"/>
      <c r="F589" s="29"/>
      <c r="G589" s="15"/>
      <c r="H589" s="15"/>
      <c r="I589" s="15"/>
      <c r="J589" s="15"/>
    </row>
    <row r="590" spans="1:10" x14ac:dyDescent="0.25">
      <c r="A590" s="252"/>
      <c r="B590" s="261"/>
      <c r="C590" s="251"/>
      <c r="D590" s="240"/>
      <c r="E590" s="29"/>
      <c r="F590" s="29"/>
      <c r="G590" s="15"/>
      <c r="H590" s="15"/>
      <c r="I590" s="15"/>
      <c r="J590" s="15"/>
    </row>
    <row r="591" spans="1:10" x14ac:dyDescent="0.25">
      <c r="A591" s="252"/>
      <c r="B591" s="261"/>
      <c r="C591" s="251"/>
      <c r="D591" s="240"/>
      <c r="E591" s="29"/>
      <c r="F591" s="29"/>
      <c r="G591" s="15"/>
      <c r="H591" s="15"/>
      <c r="I591" s="15"/>
      <c r="J591" s="15"/>
    </row>
    <row r="592" spans="1:10" x14ac:dyDescent="0.25">
      <c r="A592" s="252"/>
      <c r="B592" s="261"/>
      <c r="C592" s="251"/>
      <c r="D592" s="240"/>
      <c r="E592" s="29"/>
      <c r="F592" s="29"/>
      <c r="G592" s="15"/>
      <c r="H592" s="15"/>
      <c r="I592" s="15"/>
      <c r="J592" s="15"/>
    </row>
    <row r="593" spans="1:10" x14ac:dyDescent="0.25">
      <c r="A593" s="252"/>
      <c r="B593" s="261"/>
      <c r="C593" s="251"/>
      <c r="D593" s="240"/>
      <c r="E593" s="29"/>
      <c r="F593" s="29"/>
      <c r="G593" s="15"/>
      <c r="H593" s="15"/>
      <c r="I593" s="15"/>
      <c r="J593" s="15"/>
    </row>
    <row r="594" spans="1:10" x14ac:dyDescent="0.25">
      <c r="A594" s="252"/>
      <c r="B594" s="261"/>
      <c r="C594" s="251"/>
      <c r="D594" s="240"/>
      <c r="E594" s="29"/>
      <c r="F594" s="29"/>
      <c r="G594" s="15"/>
      <c r="H594" s="15"/>
      <c r="I594" s="15"/>
      <c r="J594" s="15"/>
    </row>
    <row r="595" spans="1:10" x14ac:dyDescent="0.25">
      <c r="A595" s="252"/>
      <c r="B595" s="261"/>
      <c r="C595" s="251"/>
      <c r="D595" s="240"/>
      <c r="E595" s="29"/>
      <c r="F595" s="29"/>
      <c r="G595" s="15"/>
      <c r="H595" s="15"/>
      <c r="I595" s="15"/>
      <c r="J595" s="15"/>
    </row>
    <row r="596" spans="1:10" x14ac:dyDescent="0.25">
      <c r="A596" s="252"/>
      <c r="B596" s="261"/>
      <c r="C596" s="251"/>
      <c r="D596" s="240"/>
      <c r="E596" s="29"/>
      <c r="F596" s="29"/>
      <c r="G596" s="15"/>
      <c r="H596" s="15"/>
      <c r="I596" s="15"/>
      <c r="J596" s="15"/>
    </row>
    <row r="597" spans="1:10" x14ac:dyDescent="0.25">
      <c r="A597" s="252"/>
      <c r="B597" s="261"/>
      <c r="C597" s="251"/>
      <c r="D597" s="240"/>
      <c r="E597" s="29"/>
      <c r="F597" s="29"/>
      <c r="G597" s="15"/>
      <c r="H597" s="15"/>
      <c r="I597" s="15"/>
      <c r="J597" s="15"/>
    </row>
    <row r="598" spans="1:10" x14ac:dyDescent="0.25">
      <c r="A598" s="252"/>
      <c r="B598" s="261"/>
      <c r="C598" s="251"/>
      <c r="D598" s="240"/>
      <c r="E598" s="29"/>
      <c r="F598" s="29"/>
      <c r="G598" s="15"/>
      <c r="H598" s="15"/>
      <c r="I598" s="15"/>
      <c r="J598" s="15"/>
    </row>
    <row r="599" spans="1:10" x14ac:dyDescent="0.25">
      <c r="A599" s="252"/>
      <c r="B599" s="261"/>
      <c r="C599" s="251"/>
      <c r="D599" s="240"/>
      <c r="E599" s="29"/>
      <c r="F599" s="29"/>
      <c r="G599" s="15"/>
      <c r="H599" s="15"/>
      <c r="I599" s="15"/>
      <c r="J599" s="15"/>
    </row>
    <row r="600" spans="1:10" x14ac:dyDescent="0.25">
      <c r="A600" s="252"/>
      <c r="B600" s="261"/>
      <c r="C600" s="251"/>
      <c r="D600" s="240"/>
      <c r="E600" s="29"/>
      <c r="F600" s="29"/>
      <c r="G600" s="15"/>
      <c r="H600" s="15"/>
      <c r="I600" s="15"/>
      <c r="J600" s="15"/>
    </row>
    <row r="601" spans="1:10" x14ac:dyDescent="0.25">
      <c r="A601" s="252"/>
      <c r="B601" s="261"/>
      <c r="C601" s="251"/>
      <c r="D601" s="240"/>
      <c r="E601" s="29"/>
      <c r="F601" s="29"/>
      <c r="G601" s="15"/>
      <c r="H601" s="15"/>
      <c r="I601" s="15"/>
      <c r="J601" s="15"/>
    </row>
    <row r="602" spans="1:10" x14ac:dyDescent="0.25">
      <c r="A602" s="252"/>
      <c r="B602" s="261"/>
      <c r="C602" s="251"/>
      <c r="D602" s="240"/>
      <c r="E602" s="29"/>
      <c r="F602" s="29"/>
      <c r="G602" s="15"/>
      <c r="H602" s="15"/>
      <c r="I602" s="15"/>
      <c r="J602" s="15"/>
    </row>
    <row r="603" spans="1:10" x14ac:dyDescent="0.25">
      <c r="A603" s="252"/>
      <c r="B603" s="261"/>
      <c r="C603" s="251"/>
      <c r="D603" s="240"/>
      <c r="E603" s="29"/>
      <c r="F603" s="29"/>
      <c r="G603" s="15"/>
      <c r="H603" s="15"/>
      <c r="I603" s="15"/>
      <c r="J603" s="15"/>
    </row>
    <row r="604" spans="1:10" x14ac:dyDescent="0.25">
      <c r="A604" s="252"/>
      <c r="B604" s="261"/>
      <c r="C604" s="251"/>
      <c r="D604" s="240"/>
      <c r="E604" s="29"/>
      <c r="F604" s="29"/>
      <c r="G604" s="15"/>
      <c r="H604" s="15"/>
      <c r="I604" s="15"/>
      <c r="J604" s="15"/>
    </row>
    <row r="605" spans="1:10" x14ac:dyDescent="0.25">
      <c r="A605" s="252"/>
      <c r="B605" s="261"/>
      <c r="C605" s="251"/>
      <c r="D605" s="240"/>
      <c r="E605" s="29"/>
      <c r="F605" s="29"/>
      <c r="G605" s="15"/>
      <c r="H605" s="15"/>
      <c r="I605" s="15"/>
      <c r="J605" s="15"/>
    </row>
    <row r="606" spans="1:10" x14ac:dyDescent="0.25">
      <c r="A606" s="252"/>
      <c r="B606" s="261"/>
      <c r="C606" s="251"/>
      <c r="D606" s="240"/>
      <c r="E606" s="29"/>
      <c r="F606" s="29"/>
      <c r="G606" s="15"/>
      <c r="H606" s="15"/>
      <c r="I606" s="15"/>
      <c r="J606" s="15"/>
    </row>
    <row r="607" spans="1:10" x14ac:dyDescent="0.25">
      <c r="A607" s="252"/>
      <c r="B607" s="261"/>
      <c r="C607" s="251"/>
      <c r="D607" s="240"/>
      <c r="E607" s="29"/>
      <c r="F607" s="29"/>
      <c r="G607" s="15"/>
      <c r="H607" s="15"/>
      <c r="I607" s="15"/>
      <c r="J607" s="15"/>
    </row>
    <row r="608" spans="1:10" x14ac:dyDescent="0.25">
      <c r="A608" s="252"/>
      <c r="B608" s="261"/>
      <c r="C608" s="251"/>
      <c r="D608" s="240"/>
      <c r="E608" s="29"/>
      <c r="F608" s="29"/>
      <c r="G608" s="15"/>
      <c r="H608" s="15"/>
      <c r="I608" s="15"/>
      <c r="J608" s="15"/>
    </row>
    <row r="609" spans="1:10" x14ac:dyDescent="0.25">
      <c r="A609" s="252"/>
      <c r="B609" s="261"/>
      <c r="C609" s="251"/>
      <c r="D609" s="240"/>
      <c r="E609" s="29"/>
      <c r="F609" s="29"/>
      <c r="G609" s="15"/>
      <c r="H609" s="15"/>
      <c r="I609" s="15"/>
      <c r="J609" s="15"/>
    </row>
    <row r="610" spans="1:10" x14ac:dyDescent="0.25">
      <c r="A610" s="252"/>
      <c r="B610" s="261"/>
      <c r="C610" s="251"/>
      <c r="D610" s="240"/>
      <c r="E610" s="29"/>
      <c r="F610" s="29"/>
      <c r="G610" s="15"/>
      <c r="H610" s="15"/>
      <c r="I610" s="15"/>
      <c r="J610" s="15"/>
    </row>
    <row r="611" spans="1:10" x14ac:dyDescent="0.25">
      <c r="A611" s="252"/>
      <c r="B611" s="261"/>
      <c r="C611" s="251"/>
      <c r="D611" s="240"/>
      <c r="E611" s="29"/>
      <c r="F611" s="29"/>
      <c r="G611" s="15"/>
      <c r="H611" s="15"/>
      <c r="I611" s="15"/>
      <c r="J611" s="15"/>
    </row>
    <row r="612" spans="1:10" x14ac:dyDescent="0.25">
      <c r="A612" s="252"/>
      <c r="B612" s="261"/>
      <c r="C612" s="251"/>
      <c r="D612" s="240"/>
      <c r="E612" s="29"/>
      <c r="F612" s="29"/>
      <c r="G612" s="15"/>
      <c r="H612" s="15"/>
      <c r="I612" s="15"/>
      <c r="J612" s="15"/>
    </row>
    <row r="613" spans="1:10" x14ac:dyDescent="0.25">
      <c r="A613" s="252"/>
      <c r="B613" s="261"/>
      <c r="C613" s="251"/>
      <c r="D613" s="240"/>
      <c r="E613" s="29"/>
      <c r="F613" s="29"/>
      <c r="G613" s="15"/>
      <c r="H613" s="15"/>
      <c r="I613" s="15"/>
      <c r="J613" s="15"/>
    </row>
    <row r="614" spans="1:10" x14ac:dyDescent="0.25">
      <c r="A614" s="252"/>
      <c r="B614" s="261"/>
      <c r="C614" s="251"/>
      <c r="D614" s="240"/>
      <c r="E614" s="29"/>
      <c r="F614" s="29"/>
      <c r="G614" s="15"/>
      <c r="H614" s="15"/>
      <c r="I614" s="15"/>
      <c r="J614" s="15"/>
    </row>
    <row r="615" spans="1:10" x14ac:dyDescent="0.25">
      <c r="A615" s="252"/>
      <c r="B615" s="261"/>
      <c r="C615" s="251"/>
      <c r="D615" s="240"/>
      <c r="E615" s="29"/>
      <c r="F615" s="29"/>
      <c r="G615" s="15"/>
      <c r="H615" s="15"/>
      <c r="I615" s="15"/>
      <c r="J615" s="15"/>
    </row>
    <row r="616" spans="1:10" x14ac:dyDescent="0.25">
      <c r="A616" s="252"/>
      <c r="B616" s="261"/>
      <c r="C616" s="251"/>
      <c r="D616" s="240"/>
      <c r="E616" s="29"/>
      <c r="F616" s="29"/>
      <c r="G616" s="15"/>
      <c r="H616" s="15"/>
      <c r="I616" s="15"/>
      <c r="J616" s="15"/>
    </row>
    <row r="617" spans="1:10" x14ac:dyDescent="0.25">
      <c r="A617" s="252"/>
      <c r="B617" s="261"/>
      <c r="C617" s="251"/>
      <c r="D617" s="240"/>
      <c r="E617" s="29"/>
      <c r="F617" s="29"/>
      <c r="G617" s="15"/>
      <c r="H617" s="15"/>
      <c r="I617" s="15"/>
      <c r="J617" s="15"/>
    </row>
    <row r="618" spans="1:10" x14ac:dyDescent="0.25">
      <c r="A618" s="252"/>
      <c r="B618" s="261"/>
      <c r="C618" s="251"/>
      <c r="D618" s="240"/>
      <c r="E618" s="29"/>
      <c r="F618" s="29"/>
      <c r="G618" s="15"/>
      <c r="H618" s="15"/>
      <c r="I618" s="15"/>
      <c r="J618" s="15"/>
    </row>
    <row r="619" spans="1:10" x14ac:dyDescent="0.25">
      <c r="A619" s="252"/>
      <c r="B619" s="261"/>
      <c r="C619" s="251"/>
      <c r="D619" s="240"/>
      <c r="E619" s="29"/>
      <c r="F619" s="29"/>
      <c r="G619" s="15"/>
      <c r="H619" s="15"/>
      <c r="I619" s="15"/>
      <c r="J619" s="15"/>
    </row>
    <row r="620" spans="1:10" x14ac:dyDescent="0.25">
      <c r="A620" s="252"/>
      <c r="B620" s="261"/>
      <c r="C620" s="251"/>
      <c r="D620" s="240"/>
      <c r="E620" s="29"/>
      <c r="F620" s="29"/>
      <c r="G620" s="15"/>
      <c r="H620" s="15"/>
      <c r="I620" s="15"/>
      <c r="J620" s="15"/>
    </row>
    <row r="621" spans="1:10" x14ac:dyDescent="0.25">
      <c r="A621" s="252"/>
      <c r="B621" s="261"/>
      <c r="C621" s="251"/>
      <c r="D621" s="240"/>
      <c r="E621" s="29"/>
      <c r="F621" s="29"/>
      <c r="G621" s="15"/>
      <c r="H621" s="15"/>
      <c r="I621" s="15"/>
      <c r="J621" s="15"/>
    </row>
    <row r="622" spans="1:10" x14ac:dyDescent="0.25">
      <c r="A622" s="252"/>
      <c r="B622" s="261"/>
      <c r="C622" s="251"/>
      <c r="D622" s="240"/>
      <c r="E622" s="29"/>
      <c r="F622" s="29"/>
      <c r="G622" s="15"/>
      <c r="H622" s="15"/>
      <c r="I622" s="15"/>
      <c r="J622" s="15"/>
    </row>
    <row r="623" spans="1:10" x14ac:dyDescent="0.25">
      <c r="A623" s="252"/>
      <c r="B623" s="261"/>
      <c r="C623" s="251"/>
      <c r="D623" s="240"/>
      <c r="E623" s="29"/>
      <c r="F623" s="29"/>
      <c r="G623" s="15"/>
      <c r="H623" s="15"/>
      <c r="I623" s="15"/>
      <c r="J623" s="15"/>
    </row>
    <row r="624" spans="1:10" x14ac:dyDescent="0.25">
      <c r="A624" s="252"/>
      <c r="B624" s="261"/>
      <c r="C624" s="251"/>
      <c r="D624" s="240"/>
      <c r="E624" s="29"/>
      <c r="F624" s="29"/>
      <c r="G624" s="15"/>
      <c r="H624" s="15"/>
      <c r="I624" s="15"/>
      <c r="J624" s="15"/>
    </row>
    <row r="625" spans="1:10" x14ac:dyDescent="0.25">
      <c r="A625" s="252"/>
      <c r="B625" s="261"/>
      <c r="C625" s="251"/>
      <c r="D625" s="240"/>
      <c r="E625" s="29"/>
      <c r="F625" s="29"/>
      <c r="G625" s="15"/>
      <c r="H625" s="15"/>
      <c r="I625" s="15"/>
      <c r="J625" s="15"/>
    </row>
    <row r="626" spans="1:10" x14ac:dyDescent="0.25">
      <c r="A626" s="252"/>
      <c r="B626" s="261"/>
      <c r="C626" s="251"/>
      <c r="D626" s="240"/>
      <c r="E626" s="29"/>
      <c r="F626" s="29"/>
      <c r="G626" s="15"/>
      <c r="H626" s="15"/>
      <c r="I626" s="15"/>
      <c r="J626" s="15"/>
    </row>
    <row r="627" spans="1:10" x14ac:dyDescent="0.25">
      <c r="A627" s="252"/>
      <c r="B627" s="261"/>
      <c r="C627" s="251"/>
      <c r="D627" s="240"/>
      <c r="E627" s="29"/>
      <c r="F627" s="29"/>
      <c r="G627" s="15"/>
      <c r="H627" s="15"/>
      <c r="I627" s="15"/>
      <c r="J627" s="15"/>
    </row>
    <row r="628" spans="1:10" x14ac:dyDescent="0.25">
      <c r="A628" s="252"/>
      <c r="B628" s="261"/>
      <c r="C628" s="251"/>
      <c r="D628" s="240"/>
      <c r="E628" s="29"/>
      <c r="F628" s="29"/>
      <c r="G628" s="15"/>
      <c r="H628" s="15"/>
      <c r="I628" s="15"/>
      <c r="J628" s="15"/>
    </row>
    <row r="629" spans="1:10" x14ac:dyDescent="0.25">
      <c r="A629" s="252"/>
      <c r="B629" s="261"/>
      <c r="C629" s="251"/>
      <c r="D629" s="240"/>
      <c r="E629" s="29"/>
      <c r="F629" s="29"/>
      <c r="G629" s="15"/>
      <c r="H629" s="15"/>
      <c r="I629" s="15"/>
      <c r="J629" s="15"/>
    </row>
    <row r="630" spans="1:10" x14ac:dyDescent="0.25">
      <c r="A630" s="252"/>
      <c r="B630" s="261"/>
      <c r="C630" s="251"/>
      <c r="D630" s="240"/>
      <c r="E630" s="29"/>
      <c r="F630" s="29"/>
      <c r="G630" s="15"/>
      <c r="H630" s="15"/>
      <c r="I630" s="15"/>
      <c r="J630" s="15"/>
    </row>
    <row r="631" spans="1:10" x14ac:dyDescent="0.25">
      <c r="A631" s="252"/>
      <c r="B631" s="261"/>
      <c r="C631" s="251"/>
      <c r="D631" s="240"/>
      <c r="E631" s="29"/>
      <c r="F631" s="29"/>
      <c r="G631" s="15"/>
      <c r="H631" s="15"/>
      <c r="I631" s="15"/>
      <c r="J631" s="15"/>
    </row>
    <row r="632" spans="1:10" x14ac:dyDescent="0.25">
      <c r="A632" s="252"/>
      <c r="B632" s="261"/>
      <c r="C632" s="251"/>
      <c r="D632" s="240"/>
      <c r="E632" s="29"/>
      <c r="F632" s="29"/>
      <c r="G632" s="15"/>
      <c r="H632" s="15"/>
      <c r="I632" s="15"/>
      <c r="J632" s="15"/>
    </row>
    <row r="633" spans="1:10" x14ac:dyDescent="0.25">
      <c r="A633" s="252"/>
      <c r="B633" s="261"/>
      <c r="C633" s="251"/>
      <c r="D633" s="240"/>
      <c r="E633" s="29"/>
      <c r="F633" s="29"/>
      <c r="G633" s="15"/>
      <c r="H633" s="15"/>
      <c r="I633" s="15"/>
      <c r="J633" s="15"/>
    </row>
    <row r="634" spans="1:10" x14ac:dyDescent="0.25">
      <c r="A634" s="252"/>
      <c r="B634" s="261"/>
      <c r="C634" s="251"/>
      <c r="D634" s="240"/>
      <c r="E634" s="29"/>
      <c r="F634" s="29"/>
      <c r="G634" s="15"/>
      <c r="H634" s="15"/>
      <c r="I634" s="15"/>
      <c r="J634" s="15"/>
    </row>
    <row r="635" spans="1:10" x14ac:dyDescent="0.25">
      <c r="A635" s="252"/>
      <c r="B635" s="261"/>
      <c r="C635" s="251"/>
      <c r="D635" s="240"/>
      <c r="E635" s="29"/>
      <c r="F635" s="29"/>
      <c r="G635" s="15"/>
      <c r="H635" s="15"/>
      <c r="I635" s="15"/>
      <c r="J635" s="15"/>
    </row>
    <row r="636" spans="1:10" x14ac:dyDescent="0.25">
      <c r="A636" s="252"/>
      <c r="B636" s="261"/>
      <c r="C636" s="251"/>
      <c r="D636" s="240"/>
      <c r="E636" s="29"/>
      <c r="F636" s="29"/>
      <c r="G636" s="15"/>
      <c r="H636" s="15"/>
      <c r="I636" s="15"/>
      <c r="J636" s="15"/>
    </row>
    <row r="637" spans="1:10" x14ac:dyDescent="0.25">
      <c r="A637" s="252"/>
      <c r="B637" s="261"/>
      <c r="C637" s="251"/>
      <c r="D637" s="240"/>
      <c r="E637" s="29"/>
      <c r="F637" s="29"/>
      <c r="G637" s="15"/>
      <c r="H637" s="15"/>
      <c r="I637" s="15"/>
      <c r="J637" s="15"/>
    </row>
    <row r="638" spans="1:10" x14ac:dyDescent="0.25">
      <c r="A638" s="252"/>
      <c r="B638" s="261"/>
      <c r="C638" s="251"/>
      <c r="D638" s="240"/>
      <c r="E638" s="29"/>
      <c r="F638" s="29"/>
      <c r="G638" s="15"/>
      <c r="H638" s="15"/>
      <c r="I638" s="15"/>
      <c r="J638" s="15"/>
    </row>
    <row r="639" spans="1:10" x14ac:dyDescent="0.25">
      <c r="A639" s="252"/>
      <c r="B639" s="261"/>
      <c r="C639" s="251"/>
      <c r="D639" s="240"/>
      <c r="E639" s="29"/>
      <c r="F639" s="29"/>
      <c r="G639" s="15"/>
      <c r="H639" s="15"/>
      <c r="I639" s="15"/>
      <c r="J639" s="15"/>
    </row>
    <row r="640" spans="1:10" x14ac:dyDescent="0.25">
      <c r="A640" s="252"/>
      <c r="B640" s="261"/>
      <c r="C640" s="251"/>
      <c r="D640" s="240"/>
      <c r="E640" s="29"/>
      <c r="F640" s="29"/>
      <c r="G640" s="15"/>
      <c r="H640" s="15"/>
      <c r="I640" s="15"/>
      <c r="J640" s="15"/>
    </row>
    <row r="641" spans="1:10" x14ac:dyDescent="0.25">
      <c r="A641" s="252"/>
      <c r="B641" s="261"/>
      <c r="C641" s="251"/>
      <c r="D641" s="240"/>
      <c r="E641" s="29"/>
      <c r="F641" s="29"/>
      <c r="G641" s="15"/>
      <c r="H641" s="15"/>
      <c r="I641" s="15"/>
      <c r="J641" s="15"/>
    </row>
    <row r="642" spans="1:10" x14ac:dyDescent="0.25">
      <c r="A642" s="252"/>
      <c r="B642" s="261"/>
      <c r="C642" s="251"/>
      <c r="D642" s="240"/>
      <c r="E642" s="29"/>
      <c r="F642" s="29"/>
      <c r="G642" s="15"/>
      <c r="H642" s="15"/>
      <c r="I642" s="15"/>
      <c r="J642" s="15"/>
    </row>
    <row r="643" spans="1:10" x14ac:dyDescent="0.25">
      <c r="A643" s="252"/>
      <c r="B643" s="261"/>
      <c r="C643" s="251"/>
      <c r="D643" s="240"/>
      <c r="E643" s="29"/>
      <c r="F643" s="29"/>
      <c r="G643" s="15"/>
      <c r="H643" s="15"/>
      <c r="I643" s="15"/>
      <c r="J643" s="15"/>
    </row>
    <row r="644" spans="1:10" x14ac:dyDescent="0.25">
      <c r="A644" s="252"/>
      <c r="B644" s="261"/>
      <c r="C644" s="251"/>
      <c r="D644" s="240"/>
      <c r="E644" s="29"/>
      <c r="F644" s="29"/>
      <c r="G644" s="15"/>
      <c r="H644" s="15"/>
      <c r="I644" s="15"/>
      <c r="J644" s="15"/>
    </row>
    <row r="645" spans="1:10" x14ac:dyDescent="0.25">
      <c r="A645" s="252"/>
      <c r="B645" s="261"/>
      <c r="C645" s="251"/>
      <c r="D645" s="240"/>
      <c r="E645" s="29"/>
      <c r="F645" s="29"/>
      <c r="G645" s="15"/>
      <c r="H645" s="15"/>
      <c r="I645" s="15"/>
      <c r="J645" s="15"/>
    </row>
    <row r="646" spans="1:10" x14ac:dyDescent="0.25">
      <c r="A646" s="252"/>
      <c r="B646" s="261"/>
      <c r="C646" s="251"/>
      <c r="D646" s="240"/>
      <c r="E646" s="29"/>
      <c r="F646" s="29"/>
      <c r="G646" s="15"/>
      <c r="H646" s="15"/>
      <c r="I646" s="15"/>
      <c r="J646" s="15"/>
    </row>
    <row r="647" spans="1:10" x14ac:dyDescent="0.25">
      <c r="A647" s="252"/>
      <c r="B647" s="261"/>
      <c r="C647" s="251"/>
      <c r="D647" s="240"/>
      <c r="E647" s="29"/>
      <c r="F647" s="29"/>
      <c r="G647" s="15"/>
      <c r="H647" s="15"/>
      <c r="I647" s="15"/>
      <c r="J647" s="15"/>
    </row>
    <row r="648" spans="1:10" x14ac:dyDescent="0.25">
      <c r="A648" s="252"/>
      <c r="B648" s="261"/>
      <c r="C648" s="251"/>
      <c r="D648" s="240"/>
      <c r="E648" s="29"/>
      <c r="F648" s="29"/>
      <c r="G648" s="15"/>
      <c r="H648" s="15"/>
      <c r="I648" s="15"/>
      <c r="J648" s="15"/>
    </row>
    <row r="649" spans="1:10" x14ac:dyDescent="0.25">
      <c r="A649" s="252"/>
      <c r="B649" s="261"/>
      <c r="C649" s="251"/>
      <c r="D649" s="240"/>
      <c r="E649" s="29"/>
      <c r="F649" s="29"/>
      <c r="G649" s="15"/>
      <c r="H649" s="15"/>
      <c r="I649" s="15"/>
      <c r="J649" s="15"/>
    </row>
    <row r="650" spans="1:10" x14ac:dyDescent="0.25">
      <c r="A650" s="252"/>
      <c r="B650" s="261"/>
      <c r="C650" s="251"/>
      <c r="D650" s="240"/>
      <c r="E650" s="29"/>
      <c r="F650" s="29"/>
      <c r="G650" s="15"/>
      <c r="H650" s="15"/>
      <c r="I650" s="15"/>
      <c r="J650" s="15"/>
    </row>
    <row r="651" spans="1:10" x14ac:dyDescent="0.25">
      <c r="A651" s="252"/>
      <c r="B651" s="261"/>
      <c r="C651" s="251"/>
      <c r="D651" s="240"/>
      <c r="E651" s="29"/>
      <c r="F651" s="29"/>
      <c r="G651" s="15"/>
      <c r="H651" s="15"/>
      <c r="I651" s="15"/>
      <c r="J651" s="15"/>
    </row>
    <row r="652" spans="1:10" x14ac:dyDescent="0.25">
      <c r="A652" s="252"/>
      <c r="B652" s="261"/>
      <c r="C652" s="251"/>
      <c r="D652" s="240"/>
      <c r="E652" s="29"/>
      <c r="F652" s="29"/>
      <c r="G652" s="15"/>
      <c r="H652" s="15"/>
      <c r="I652" s="15"/>
      <c r="J652" s="15"/>
    </row>
    <row r="653" spans="1:10" x14ac:dyDescent="0.25">
      <c r="A653" s="252"/>
      <c r="B653" s="261"/>
      <c r="C653" s="251"/>
      <c r="D653" s="240"/>
      <c r="E653" s="29"/>
      <c r="F653" s="29"/>
      <c r="G653" s="15"/>
      <c r="H653" s="15"/>
      <c r="I653" s="15"/>
      <c r="J653" s="15"/>
    </row>
    <row r="654" spans="1:10" x14ac:dyDescent="0.25">
      <c r="A654" s="252"/>
      <c r="B654" s="261"/>
      <c r="C654" s="251"/>
      <c r="D654" s="240"/>
      <c r="E654" s="29"/>
      <c r="F654" s="29"/>
      <c r="G654" s="15"/>
      <c r="H654" s="15"/>
      <c r="I654" s="15"/>
      <c r="J654" s="15"/>
    </row>
    <row r="655" spans="1:10" x14ac:dyDescent="0.25">
      <c r="A655" s="252"/>
      <c r="B655" s="261"/>
      <c r="C655" s="251"/>
      <c r="D655" s="240"/>
      <c r="E655" s="29"/>
      <c r="F655" s="29"/>
      <c r="G655" s="15"/>
      <c r="H655" s="15"/>
      <c r="I655" s="15"/>
      <c r="J655" s="15"/>
    </row>
    <row r="656" spans="1:10" x14ac:dyDescent="0.25">
      <c r="A656" s="252"/>
      <c r="B656" s="261"/>
      <c r="C656" s="251"/>
      <c r="D656" s="240"/>
      <c r="E656" s="29"/>
      <c r="F656" s="29"/>
      <c r="G656" s="15"/>
      <c r="H656" s="15"/>
      <c r="I656" s="15"/>
      <c r="J656" s="15"/>
    </row>
    <row r="657" spans="1:10" x14ac:dyDescent="0.25">
      <c r="A657" s="252"/>
      <c r="B657" s="261"/>
      <c r="C657" s="251"/>
      <c r="D657" s="240"/>
      <c r="E657" s="29"/>
      <c r="F657" s="29"/>
      <c r="G657" s="15"/>
      <c r="H657" s="15"/>
      <c r="I657" s="15"/>
      <c r="J657" s="15"/>
    </row>
    <row r="658" spans="1:10" x14ac:dyDescent="0.25">
      <c r="A658" s="252"/>
      <c r="B658" s="261"/>
      <c r="C658" s="251"/>
      <c r="D658" s="240"/>
      <c r="E658" s="29"/>
      <c r="F658" s="29"/>
      <c r="G658" s="15"/>
      <c r="H658" s="15"/>
      <c r="I658" s="15"/>
      <c r="J658" s="15"/>
    </row>
    <row r="659" spans="1:10" x14ac:dyDescent="0.25">
      <c r="A659" s="252"/>
      <c r="B659" s="261"/>
      <c r="C659" s="251"/>
      <c r="D659" s="240"/>
      <c r="E659" s="29"/>
      <c r="F659" s="29"/>
      <c r="G659" s="15"/>
      <c r="H659" s="15"/>
      <c r="I659" s="15"/>
      <c r="J659" s="15"/>
    </row>
    <row r="660" spans="1:10" x14ac:dyDescent="0.25">
      <c r="A660" s="252"/>
      <c r="B660" s="261"/>
      <c r="C660" s="251"/>
      <c r="D660" s="240"/>
      <c r="E660" s="29"/>
      <c r="F660" s="29"/>
      <c r="G660" s="15"/>
      <c r="H660" s="15"/>
      <c r="I660" s="15"/>
      <c r="J660" s="15"/>
    </row>
    <row r="661" spans="1:10" x14ac:dyDescent="0.25">
      <c r="A661" s="252"/>
      <c r="B661" s="261"/>
      <c r="C661" s="251"/>
      <c r="D661" s="240"/>
      <c r="E661" s="29"/>
      <c r="F661" s="29"/>
      <c r="G661" s="15"/>
      <c r="H661" s="15"/>
      <c r="I661" s="15"/>
      <c r="J661" s="15"/>
    </row>
    <row r="662" spans="1:10" x14ac:dyDescent="0.25">
      <c r="A662" s="252"/>
      <c r="B662" s="261"/>
      <c r="C662" s="251"/>
      <c r="D662" s="240"/>
      <c r="E662" s="29"/>
      <c r="F662" s="29"/>
      <c r="G662" s="15"/>
      <c r="H662" s="15"/>
      <c r="I662" s="15"/>
      <c r="J662" s="15"/>
    </row>
    <row r="663" spans="1:10" x14ac:dyDescent="0.25">
      <c r="A663" s="252"/>
      <c r="B663" s="261"/>
      <c r="C663" s="251"/>
      <c r="D663" s="240"/>
      <c r="E663" s="29"/>
      <c r="F663" s="29"/>
      <c r="G663" s="15"/>
      <c r="H663" s="15"/>
      <c r="I663" s="15"/>
      <c r="J663" s="15"/>
    </row>
    <row r="664" spans="1:10" x14ac:dyDescent="0.25">
      <c r="A664" s="252"/>
      <c r="B664" s="261"/>
      <c r="C664" s="251"/>
      <c r="D664" s="240"/>
      <c r="E664" s="29"/>
      <c r="F664" s="29"/>
      <c r="G664" s="15"/>
      <c r="H664" s="15"/>
      <c r="I664" s="15"/>
      <c r="J664" s="15"/>
    </row>
    <row r="665" spans="1:10" x14ac:dyDescent="0.25">
      <c r="A665" s="252"/>
      <c r="B665" s="261"/>
      <c r="C665" s="251"/>
      <c r="D665" s="240"/>
      <c r="E665" s="29"/>
      <c r="F665" s="29"/>
      <c r="G665" s="15"/>
      <c r="H665" s="15"/>
      <c r="I665" s="15"/>
      <c r="J665" s="15"/>
    </row>
    <row r="666" spans="1:10" x14ac:dyDescent="0.25">
      <c r="A666" s="252"/>
      <c r="B666" s="261"/>
      <c r="C666" s="251"/>
      <c r="D666" s="240"/>
      <c r="E666" s="29"/>
      <c r="F666" s="29"/>
      <c r="G666" s="15"/>
      <c r="H666" s="15"/>
      <c r="I666" s="15"/>
      <c r="J666" s="15"/>
    </row>
    <row r="667" spans="1:10" x14ac:dyDescent="0.25">
      <c r="A667" s="252"/>
      <c r="B667" s="261"/>
      <c r="C667" s="251"/>
      <c r="D667" s="240"/>
      <c r="E667" s="29"/>
      <c r="F667" s="29"/>
      <c r="G667" s="15"/>
      <c r="H667" s="15"/>
      <c r="I667" s="15"/>
      <c r="J667" s="15"/>
    </row>
    <row r="668" spans="1:10" x14ac:dyDescent="0.25">
      <c r="A668" s="252"/>
      <c r="B668" s="261"/>
      <c r="C668" s="251"/>
      <c r="D668" s="240"/>
      <c r="E668" s="29"/>
      <c r="F668" s="29"/>
      <c r="G668" s="15"/>
      <c r="H668" s="15"/>
      <c r="I668" s="15"/>
      <c r="J668" s="15"/>
    </row>
    <row r="669" spans="1:10" x14ac:dyDescent="0.25">
      <c r="A669" s="252"/>
      <c r="B669" s="261"/>
      <c r="C669" s="251"/>
      <c r="D669" s="240"/>
      <c r="E669" s="29"/>
      <c r="F669" s="29"/>
      <c r="G669" s="15"/>
      <c r="H669" s="15"/>
      <c r="I669" s="15"/>
      <c r="J669" s="15"/>
    </row>
    <row r="670" spans="1:10" x14ac:dyDescent="0.25">
      <c r="A670" s="252"/>
      <c r="B670" s="261"/>
      <c r="C670" s="251"/>
      <c r="D670" s="240"/>
      <c r="E670" s="29"/>
      <c r="F670" s="29"/>
      <c r="G670" s="15"/>
      <c r="H670" s="15"/>
      <c r="I670" s="15"/>
      <c r="J670" s="15"/>
    </row>
    <row r="671" spans="1:10" x14ac:dyDescent="0.25">
      <c r="A671" s="252"/>
      <c r="B671" s="261"/>
      <c r="C671" s="251"/>
      <c r="D671" s="240"/>
      <c r="E671" s="29"/>
      <c r="F671" s="29"/>
      <c r="G671" s="15"/>
      <c r="H671" s="15"/>
      <c r="I671" s="15"/>
      <c r="J671" s="15"/>
    </row>
    <row r="672" spans="1:10" x14ac:dyDescent="0.25">
      <c r="A672" s="252"/>
      <c r="B672" s="261"/>
      <c r="C672" s="251"/>
      <c r="D672" s="240"/>
      <c r="E672" s="29"/>
      <c r="F672" s="29"/>
      <c r="G672" s="15"/>
      <c r="H672" s="15"/>
      <c r="I672" s="15"/>
      <c r="J672" s="15"/>
    </row>
    <row r="673" spans="1:10" x14ac:dyDescent="0.25">
      <c r="A673" s="252"/>
      <c r="B673" s="261"/>
      <c r="C673" s="251"/>
      <c r="D673" s="240"/>
      <c r="E673" s="29"/>
      <c r="F673" s="29"/>
      <c r="G673" s="15"/>
      <c r="H673" s="15"/>
      <c r="I673" s="15"/>
      <c r="J673" s="15"/>
    </row>
    <row r="674" spans="1:10" x14ac:dyDescent="0.25">
      <c r="A674" s="252"/>
      <c r="B674" s="261"/>
      <c r="C674" s="251"/>
      <c r="D674" s="240"/>
      <c r="E674" s="29"/>
      <c r="F674" s="29"/>
      <c r="G674" s="15"/>
      <c r="H674" s="15"/>
      <c r="I674" s="15"/>
      <c r="J674" s="15"/>
    </row>
    <row r="675" spans="1:10" x14ac:dyDescent="0.25">
      <c r="A675" s="252"/>
      <c r="B675" s="261"/>
      <c r="C675" s="251"/>
      <c r="D675" s="240"/>
      <c r="E675" s="29"/>
      <c r="F675" s="29"/>
      <c r="G675" s="15"/>
      <c r="H675" s="15"/>
      <c r="I675" s="15"/>
      <c r="J675" s="15"/>
    </row>
    <row r="676" spans="1:10" x14ac:dyDescent="0.25">
      <c r="A676" s="252"/>
      <c r="B676" s="261"/>
      <c r="C676" s="251"/>
      <c r="D676" s="240"/>
      <c r="E676" s="29"/>
      <c r="F676" s="29"/>
      <c r="G676" s="15"/>
      <c r="H676" s="15"/>
      <c r="I676" s="15"/>
      <c r="J676" s="15"/>
    </row>
    <row r="677" spans="1:10" x14ac:dyDescent="0.25">
      <c r="A677" s="252"/>
      <c r="B677" s="261"/>
      <c r="C677" s="251"/>
      <c r="D677" s="240"/>
      <c r="E677" s="29"/>
      <c r="F677" s="29"/>
      <c r="G677" s="15"/>
      <c r="H677" s="15"/>
      <c r="I677" s="15"/>
      <c r="J677" s="15"/>
    </row>
    <row r="678" spans="1:10" x14ac:dyDescent="0.25">
      <c r="A678" s="252"/>
      <c r="B678" s="261"/>
      <c r="C678" s="251"/>
      <c r="D678" s="240"/>
      <c r="E678" s="29"/>
      <c r="F678" s="29"/>
      <c r="G678" s="15"/>
      <c r="H678" s="15"/>
      <c r="I678" s="15"/>
      <c r="J678" s="15"/>
    </row>
    <row r="679" spans="1:10" x14ac:dyDescent="0.25">
      <c r="A679" s="252"/>
      <c r="B679" s="261"/>
      <c r="C679" s="251"/>
      <c r="D679" s="240"/>
      <c r="E679" s="29"/>
      <c r="F679" s="29"/>
      <c r="G679" s="15"/>
      <c r="H679" s="15"/>
      <c r="I679" s="15"/>
      <c r="J679" s="15"/>
    </row>
    <row r="680" spans="1:10" x14ac:dyDescent="0.25">
      <c r="A680" s="252"/>
      <c r="B680" s="261"/>
      <c r="C680" s="251"/>
      <c r="D680" s="240"/>
      <c r="E680" s="29"/>
      <c r="F680" s="29"/>
      <c r="G680" s="15"/>
      <c r="H680" s="15"/>
      <c r="I680" s="15"/>
      <c r="J680" s="15"/>
    </row>
    <row r="681" spans="1:10" x14ac:dyDescent="0.25">
      <c r="A681" s="252"/>
      <c r="B681" s="261"/>
      <c r="C681" s="251"/>
      <c r="D681" s="240"/>
      <c r="E681" s="29"/>
      <c r="F681" s="29"/>
      <c r="G681" s="15"/>
      <c r="H681" s="15"/>
      <c r="I681" s="15"/>
      <c r="J681" s="15"/>
    </row>
    <row r="682" spans="1:10" x14ac:dyDescent="0.25">
      <c r="A682" s="252"/>
      <c r="B682" s="261"/>
      <c r="C682" s="251"/>
      <c r="D682" s="240"/>
      <c r="E682" s="29"/>
      <c r="F682" s="29"/>
      <c r="G682" s="15"/>
      <c r="H682" s="15"/>
      <c r="I682" s="15"/>
      <c r="J682" s="15"/>
    </row>
    <row r="683" spans="1:10" x14ac:dyDescent="0.25">
      <c r="A683" s="252"/>
      <c r="B683" s="261"/>
      <c r="C683" s="251"/>
      <c r="D683" s="240"/>
      <c r="E683" s="29"/>
      <c r="F683" s="29"/>
      <c r="G683" s="15"/>
      <c r="H683" s="15"/>
      <c r="I683" s="15"/>
      <c r="J683" s="15"/>
    </row>
    <row r="684" spans="1:10" x14ac:dyDescent="0.25">
      <c r="A684" s="252"/>
      <c r="B684" s="261"/>
      <c r="C684" s="251"/>
      <c r="D684" s="240"/>
      <c r="E684" s="29"/>
      <c r="F684" s="29"/>
      <c r="G684" s="15"/>
      <c r="H684" s="15"/>
      <c r="I684" s="15"/>
      <c r="J684" s="15"/>
    </row>
    <row r="685" spans="1:10" x14ac:dyDescent="0.25">
      <c r="A685" s="252"/>
      <c r="B685" s="261"/>
      <c r="C685" s="251"/>
      <c r="D685" s="240"/>
      <c r="E685" s="29"/>
      <c r="F685" s="29"/>
      <c r="G685" s="15"/>
      <c r="H685" s="15"/>
      <c r="I685" s="15"/>
      <c r="J685" s="15"/>
    </row>
    <row r="686" spans="1:10" x14ac:dyDescent="0.25">
      <c r="A686" s="252"/>
      <c r="B686" s="261"/>
      <c r="C686" s="251"/>
      <c r="D686" s="240"/>
      <c r="E686" s="29"/>
      <c r="F686" s="29"/>
      <c r="G686" s="15"/>
      <c r="H686" s="15"/>
      <c r="I686" s="15"/>
      <c r="J686" s="15"/>
    </row>
    <row r="687" spans="1:10" x14ac:dyDescent="0.25">
      <c r="A687" s="252"/>
      <c r="B687" s="261"/>
      <c r="C687" s="251"/>
      <c r="D687" s="240"/>
      <c r="E687" s="29"/>
      <c r="F687" s="29"/>
      <c r="G687" s="15"/>
      <c r="H687" s="15"/>
      <c r="I687" s="15"/>
      <c r="J687" s="15"/>
    </row>
    <row r="688" spans="1:10" x14ac:dyDescent="0.25">
      <c r="A688" s="252"/>
      <c r="B688" s="261"/>
      <c r="C688" s="251"/>
      <c r="D688" s="240"/>
      <c r="E688" s="29"/>
      <c r="F688" s="29"/>
      <c r="G688" s="15"/>
      <c r="H688" s="15"/>
      <c r="I688" s="15"/>
      <c r="J688" s="15"/>
    </row>
    <row r="689" spans="1:10" x14ac:dyDescent="0.25">
      <c r="A689" s="252"/>
      <c r="B689" s="261"/>
      <c r="C689" s="251"/>
      <c r="D689" s="240"/>
      <c r="E689" s="29"/>
      <c r="F689" s="29"/>
      <c r="G689" s="15"/>
      <c r="H689" s="15"/>
      <c r="I689" s="15"/>
      <c r="J689" s="15"/>
    </row>
    <row r="690" spans="1:10" x14ac:dyDescent="0.25">
      <c r="A690" s="252"/>
      <c r="B690" s="261"/>
      <c r="C690" s="251"/>
      <c r="D690" s="240"/>
      <c r="E690" s="29"/>
      <c r="F690" s="29"/>
      <c r="G690" s="15"/>
      <c r="H690" s="15"/>
      <c r="I690" s="15"/>
      <c r="J690" s="15"/>
    </row>
    <row r="691" spans="1:10" x14ac:dyDescent="0.25">
      <c r="A691" s="252"/>
      <c r="B691" s="261"/>
      <c r="C691" s="251"/>
      <c r="D691" s="240"/>
      <c r="E691" s="29"/>
      <c r="F691" s="29"/>
      <c r="G691" s="15"/>
      <c r="H691" s="15"/>
      <c r="I691" s="15"/>
      <c r="J691" s="15"/>
    </row>
    <row r="692" spans="1:10" x14ac:dyDescent="0.25">
      <c r="A692" s="252"/>
      <c r="B692" s="261"/>
      <c r="C692" s="251"/>
      <c r="D692" s="240"/>
      <c r="E692" s="29"/>
      <c r="F692" s="29"/>
      <c r="G692" s="15"/>
      <c r="H692" s="15"/>
      <c r="I692" s="15"/>
      <c r="J692" s="15"/>
    </row>
    <row r="693" spans="1:10" x14ac:dyDescent="0.25">
      <c r="A693" s="252"/>
      <c r="B693" s="261"/>
      <c r="C693" s="251"/>
      <c r="D693" s="240"/>
      <c r="E693" s="29"/>
      <c r="F693" s="29"/>
      <c r="G693" s="15"/>
      <c r="H693" s="15"/>
      <c r="I693" s="15"/>
      <c r="J693" s="15"/>
    </row>
    <row r="694" spans="1:10" x14ac:dyDescent="0.25">
      <c r="A694" s="252"/>
      <c r="B694" s="261"/>
      <c r="C694" s="251"/>
      <c r="D694" s="240"/>
      <c r="E694" s="29"/>
      <c r="F694" s="29"/>
      <c r="G694" s="15"/>
      <c r="H694" s="15"/>
      <c r="I694" s="15"/>
      <c r="J694" s="15"/>
    </row>
    <row r="695" spans="1:10" x14ac:dyDescent="0.25">
      <c r="A695" s="252"/>
      <c r="B695" s="261"/>
      <c r="C695" s="251"/>
      <c r="D695" s="240"/>
      <c r="E695" s="29"/>
      <c r="F695" s="29"/>
      <c r="G695" s="15"/>
      <c r="H695" s="15"/>
      <c r="I695" s="15"/>
      <c r="J695" s="15"/>
    </row>
    <row r="696" spans="1:10" x14ac:dyDescent="0.25">
      <c r="A696" s="252"/>
      <c r="B696" s="261"/>
      <c r="C696" s="251"/>
      <c r="D696" s="240"/>
      <c r="E696" s="29"/>
      <c r="F696" s="29"/>
      <c r="G696" s="15"/>
      <c r="H696" s="15"/>
      <c r="I696" s="15"/>
      <c r="J696" s="15"/>
    </row>
    <row r="697" spans="1:10" x14ac:dyDescent="0.25">
      <c r="A697" s="252"/>
      <c r="B697" s="261"/>
      <c r="C697" s="251"/>
      <c r="D697" s="240"/>
      <c r="E697" s="29"/>
      <c r="F697" s="29"/>
      <c r="G697" s="15"/>
      <c r="H697" s="15"/>
      <c r="I697" s="15"/>
      <c r="J697" s="15"/>
    </row>
    <row r="698" spans="1:10" x14ac:dyDescent="0.25">
      <c r="A698" s="252"/>
      <c r="B698" s="261"/>
      <c r="C698" s="251"/>
      <c r="D698" s="240"/>
      <c r="E698" s="29"/>
      <c r="F698" s="29"/>
      <c r="G698" s="15"/>
      <c r="H698" s="15"/>
      <c r="I698" s="15"/>
      <c r="J698" s="15"/>
    </row>
    <row r="699" spans="1:10" x14ac:dyDescent="0.25">
      <c r="A699" s="252"/>
      <c r="B699" s="261"/>
      <c r="C699" s="251"/>
      <c r="D699" s="240"/>
      <c r="E699" s="29"/>
      <c r="F699" s="29"/>
      <c r="G699" s="15"/>
      <c r="H699" s="15"/>
      <c r="I699" s="15"/>
      <c r="J699" s="15"/>
    </row>
    <row r="700" spans="1:10" x14ac:dyDescent="0.25">
      <c r="A700" s="252"/>
      <c r="B700" s="261"/>
      <c r="C700" s="251"/>
      <c r="D700" s="240"/>
      <c r="E700" s="29"/>
      <c r="F700" s="29"/>
      <c r="G700" s="15"/>
      <c r="H700" s="15"/>
      <c r="I700" s="15"/>
      <c r="J700" s="15"/>
    </row>
    <row r="701" spans="1:10" x14ac:dyDescent="0.25">
      <c r="A701" s="252"/>
      <c r="B701" s="261"/>
      <c r="C701" s="251"/>
      <c r="D701" s="240"/>
      <c r="E701" s="29"/>
      <c r="F701" s="29"/>
      <c r="G701" s="15"/>
      <c r="H701" s="15"/>
      <c r="I701" s="15"/>
      <c r="J701" s="15"/>
    </row>
    <row r="702" spans="1:10" x14ac:dyDescent="0.25">
      <c r="A702" s="252"/>
      <c r="B702" s="261"/>
      <c r="C702" s="251"/>
      <c r="D702" s="240"/>
      <c r="E702" s="29"/>
      <c r="F702" s="29"/>
      <c r="G702" s="15"/>
      <c r="H702" s="15"/>
      <c r="I702" s="15"/>
      <c r="J702" s="15"/>
    </row>
    <row r="703" spans="1:10" x14ac:dyDescent="0.25">
      <c r="A703" s="252"/>
      <c r="B703" s="261"/>
      <c r="C703" s="251"/>
      <c r="D703" s="240"/>
      <c r="E703" s="29"/>
      <c r="F703" s="29"/>
      <c r="G703" s="15"/>
      <c r="H703" s="15"/>
      <c r="I703" s="15"/>
      <c r="J703" s="15"/>
    </row>
    <row r="704" spans="1:10" x14ac:dyDescent="0.25">
      <c r="A704" s="252"/>
      <c r="B704" s="261"/>
      <c r="C704" s="251"/>
      <c r="D704" s="240"/>
      <c r="E704" s="29"/>
      <c r="F704" s="29"/>
      <c r="G704" s="15"/>
      <c r="H704" s="15"/>
      <c r="I704" s="15"/>
      <c r="J704" s="15"/>
    </row>
    <row r="705" spans="1:10" x14ac:dyDescent="0.25">
      <c r="A705" s="252"/>
      <c r="B705" s="261"/>
      <c r="C705" s="251"/>
      <c r="D705" s="240"/>
      <c r="E705" s="29"/>
      <c r="F705" s="29"/>
      <c r="G705" s="15"/>
      <c r="H705" s="15"/>
      <c r="I705" s="15"/>
      <c r="J705" s="15"/>
    </row>
    <row r="706" spans="1:10" x14ac:dyDescent="0.25">
      <c r="A706" s="252"/>
      <c r="B706" s="261"/>
      <c r="C706" s="251"/>
      <c r="D706" s="240"/>
      <c r="E706" s="29"/>
      <c r="F706" s="29"/>
      <c r="G706" s="15"/>
      <c r="H706" s="15"/>
      <c r="I706" s="15"/>
      <c r="J706" s="15"/>
    </row>
    <row r="707" spans="1:10" x14ac:dyDescent="0.25">
      <c r="A707" s="252"/>
      <c r="B707" s="261"/>
      <c r="C707" s="251"/>
      <c r="D707" s="240"/>
      <c r="E707" s="29"/>
      <c r="F707" s="29"/>
      <c r="G707" s="15"/>
      <c r="H707" s="15"/>
      <c r="I707" s="15"/>
      <c r="J707" s="15"/>
    </row>
    <row r="708" spans="1:10" x14ac:dyDescent="0.25">
      <c r="A708" s="252"/>
      <c r="B708" s="261"/>
      <c r="C708" s="251"/>
      <c r="D708" s="240"/>
      <c r="E708" s="29"/>
      <c r="F708" s="29"/>
      <c r="G708" s="15"/>
      <c r="H708" s="15"/>
      <c r="I708" s="15"/>
      <c r="J708" s="15"/>
    </row>
    <row r="709" spans="1:10" x14ac:dyDescent="0.25">
      <c r="A709" s="252"/>
      <c r="B709" s="261"/>
      <c r="C709" s="251"/>
      <c r="D709" s="240"/>
      <c r="E709" s="29"/>
      <c r="F709" s="29"/>
      <c r="G709" s="15"/>
      <c r="H709" s="15"/>
      <c r="I709" s="15"/>
      <c r="J709" s="15"/>
    </row>
    <row r="710" spans="1:10" x14ac:dyDescent="0.25">
      <c r="A710" s="252"/>
      <c r="B710" s="261"/>
      <c r="C710" s="251"/>
      <c r="D710" s="240"/>
      <c r="E710" s="29"/>
      <c r="F710" s="29"/>
      <c r="G710" s="15"/>
      <c r="H710" s="15"/>
      <c r="I710" s="15"/>
      <c r="J710" s="15"/>
    </row>
    <row r="711" spans="1:10" x14ac:dyDescent="0.25">
      <c r="A711" s="252"/>
      <c r="B711" s="261"/>
      <c r="C711" s="251"/>
      <c r="D711" s="240"/>
      <c r="E711" s="29"/>
      <c r="F711" s="29"/>
      <c r="G711" s="15"/>
      <c r="H711" s="15"/>
      <c r="I711" s="15"/>
      <c r="J711" s="15"/>
    </row>
    <row r="712" spans="1:10" x14ac:dyDescent="0.25">
      <c r="A712" s="252"/>
      <c r="B712" s="261"/>
      <c r="C712" s="251"/>
      <c r="D712" s="240"/>
      <c r="E712" s="29"/>
      <c r="F712" s="29"/>
      <c r="G712" s="15"/>
      <c r="H712" s="15"/>
      <c r="I712" s="15"/>
      <c r="J712" s="15"/>
    </row>
    <row r="713" spans="1:10" x14ac:dyDescent="0.25">
      <c r="A713" s="252"/>
      <c r="B713" s="261"/>
      <c r="C713" s="251"/>
      <c r="D713" s="240"/>
      <c r="E713" s="29"/>
      <c r="F713" s="29"/>
      <c r="G713" s="15"/>
      <c r="H713" s="15"/>
      <c r="I713" s="15"/>
      <c r="J713" s="15"/>
    </row>
    <row r="714" spans="1:10" x14ac:dyDescent="0.25">
      <c r="A714" s="252"/>
      <c r="B714" s="261"/>
      <c r="C714" s="251"/>
      <c r="D714" s="240"/>
      <c r="E714" s="29"/>
      <c r="F714" s="29"/>
      <c r="G714" s="15"/>
      <c r="H714" s="15"/>
      <c r="I714" s="15"/>
      <c r="J714" s="15"/>
    </row>
    <row r="715" spans="1:10" x14ac:dyDescent="0.25">
      <c r="A715" s="252"/>
      <c r="B715" s="261"/>
      <c r="C715" s="251"/>
      <c r="D715" s="240"/>
      <c r="E715" s="29"/>
      <c r="F715" s="29"/>
      <c r="G715" s="15"/>
      <c r="H715" s="15"/>
      <c r="I715" s="15"/>
      <c r="J715" s="15"/>
    </row>
    <row r="716" spans="1:10" x14ac:dyDescent="0.25">
      <c r="A716" s="252"/>
      <c r="B716" s="261"/>
      <c r="C716" s="251"/>
      <c r="D716" s="240"/>
      <c r="E716" s="29"/>
      <c r="F716" s="29"/>
      <c r="G716" s="15"/>
      <c r="H716" s="15"/>
      <c r="I716" s="15"/>
      <c r="J716" s="15"/>
    </row>
    <row r="717" spans="1:10" x14ac:dyDescent="0.25">
      <c r="A717" s="252"/>
      <c r="B717" s="261"/>
      <c r="C717" s="251"/>
      <c r="D717" s="240"/>
      <c r="E717" s="29"/>
      <c r="F717" s="29"/>
      <c r="G717" s="15"/>
      <c r="H717" s="15"/>
      <c r="I717" s="15"/>
      <c r="J717" s="15"/>
    </row>
    <row r="718" spans="1:10" x14ac:dyDescent="0.25">
      <c r="A718" s="252"/>
      <c r="B718" s="261"/>
      <c r="C718" s="251"/>
      <c r="D718" s="240"/>
      <c r="E718" s="29"/>
      <c r="F718" s="29"/>
      <c r="G718" s="15"/>
      <c r="H718" s="15"/>
      <c r="I718" s="15"/>
      <c r="J718" s="15"/>
    </row>
    <row r="719" spans="1:10" x14ac:dyDescent="0.25">
      <c r="A719" s="252"/>
      <c r="B719" s="261"/>
      <c r="C719" s="251"/>
      <c r="D719" s="240"/>
      <c r="E719" s="29"/>
      <c r="F719" s="29"/>
      <c r="G719" s="15"/>
      <c r="H719" s="15"/>
      <c r="I719" s="15"/>
      <c r="J719" s="15"/>
    </row>
    <row r="720" spans="1:10" x14ac:dyDescent="0.25">
      <c r="A720" s="252"/>
      <c r="B720" s="261"/>
      <c r="C720" s="251"/>
      <c r="D720" s="240"/>
      <c r="E720" s="29"/>
      <c r="F720" s="29"/>
      <c r="G720" s="15"/>
      <c r="H720" s="15"/>
      <c r="I720" s="15"/>
      <c r="J720" s="15"/>
    </row>
    <row r="721" spans="1:10" x14ac:dyDescent="0.25">
      <c r="A721" s="252"/>
      <c r="B721" s="261"/>
      <c r="C721" s="251"/>
      <c r="D721" s="240"/>
      <c r="E721" s="29"/>
      <c r="F721" s="29"/>
      <c r="G721" s="15"/>
      <c r="H721" s="15"/>
      <c r="I721" s="15"/>
      <c r="J721" s="15"/>
    </row>
    <row r="722" spans="1:10" x14ac:dyDescent="0.25">
      <c r="A722" s="252"/>
      <c r="B722" s="261"/>
      <c r="C722" s="251"/>
      <c r="D722" s="240"/>
      <c r="E722" s="29"/>
      <c r="F722" s="29"/>
      <c r="G722" s="15"/>
      <c r="H722" s="15"/>
      <c r="I722" s="15"/>
      <c r="J722" s="15"/>
    </row>
    <row r="723" spans="1:10" x14ac:dyDescent="0.25">
      <c r="A723" s="252"/>
      <c r="B723" s="261"/>
      <c r="C723" s="251"/>
      <c r="D723" s="240"/>
      <c r="E723" s="29"/>
      <c r="F723" s="29"/>
      <c r="G723" s="15"/>
      <c r="H723" s="15"/>
      <c r="I723" s="15"/>
      <c r="J723" s="15"/>
    </row>
    <row r="724" spans="1:10" x14ac:dyDescent="0.25">
      <c r="A724" s="252"/>
      <c r="B724" s="261"/>
      <c r="C724" s="251"/>
      <c r="D724" s="240"/>
      <c r="E724" s="29"/>
      <c r="F724" s="29"/>
      <c r="G724" s="15"/>
      <c r="H724" s="15"/>
      <c r="I724" s="15"/>
      <c r="J724" s="15"/>
    </row>
    <row r="725" spans="1:10" x14ac:dyDescent="0.25">
      <c r="A725" s="252"/>
      <c r="B725" s="261"/>
      <c r="C725" s="251"/>
      <c r="D725" s="240"/>
      <c r="E725" s="29"/>
      <c r="F725" s="29"/>
      <c r="G725" s="15"/>
      <c r="H725" s="15"/>
      <c r="I725" s="15"/>
      <c r="J725" s="15"/>
    </row>
    <row r="726" spans="1:10" x14ac:dyDescent="0.25">
      <c r="A726" s="252"/>
      <c r="B726" s="261"/>
      <c r="C726" s="251"/>
      <c r="D726" s="240"/>
      <c r="E726" s="29"/>
      <c r="F726" s="29"/>
      <c r="G726" s="15"/>
      <c r="H726" s="15"/>
      <c r="I726" s="15"/>
      <c r="J726" s="15"/>
    </row>
    <row r="727" spans="1:10" x14ac:dyDescent="0.25">
      <c r="A727" s="252"/>
      <c r="B727" s="261"/>
      <c r="C727" s="251"/>
      <c r="D727" s="240"/>
      <c r="E727" s="29"/>
      <c r="F727" s="29"/>
      <c r="G727" s="15"/>
      <c r="H727" s="15"/>
      <c r="I727" s="15"/>
      <c r="J727" s="15"/>
    </row>
    <row r="728" spans="1:10" x14ac:dyDescent="0.25">
      <c r="A728" s="252"/>
      <c r="B728" s="261"/>
      <c r="C728" s="251"/>
      <c r="D728" s="240"/>
      <c r="E728" s="29"/>
      <c r="F728" s="29"/>
      <c r="G728" s="15"/>
      <c r="H728" s="15"/>
      <c r="I728" s="15"/>
      <c r="J728" s="15"/>
    </row>
    <row r="729" spans="1:10" x14ac:dyDescent="0.25">
      <c r="A729" s="252"/>
      <c r="B729" s="261"/>
      <c r="C729" s="251"/>
      <c r="D729" s="240"/>
      <c r="E729" s="29"/>
      <c r="F729" s="29"/>
      <c r="G729" s="15"/>
      <c r="H729" s="15"/>
      <c r="I729" s="15"/>
      <c r="J729" s="15"/>
    </row>
    <row r="730" spans="1:10" x14ac:dyDescent="0.25">
      <c r="A730" s="252"/>
      <c r="B730" s="261"/>
      <c r="C730" s="251"/>
      <c r="D730" s="240"/>
      <c r="E730" s="29"/>
      <c r="F730" s="29"/>
      <c r="G730" s="15"/>
      <c r="H730" s="15"/>
      <c r="I730" s="15"/>
      <c r="J730" s="15"/>
    </row>
    <row r="731" spans="1:10" x14ac:dyDescent="0.25">
      <c r="A731" s="252"/>
      <c r="B731" s="261"/>
      <c r="C731" s="251"/>
      <c r="D731" s="240"/>
      <c r="E731" s="29"/>
      <c r="F731" s="29"/>
      <c r="G731" s="15"/>
      <c r="H731" s="15"/>
      <c r="I731" s="15"/>
      <c r="J731" s="15"/>
    </row>
    <row r="732" spans="1:10" x14ac:dyDescent="0.25">
      <c r="A732" s="252"/>
      <c r="B732" s="261"/>
      <c r="C732" s="251"/>
      <c r="D732" s="240"/>
      <c r="E732" s="29"/>
      <c r="F732" s="29"/>
      <c r="G732" s="15"/>
      <c r="H732" s="15"/>
      <c r="I732" s="15"/>
      <c r="J732" s="15"/>
    </row>
    <row r="733" spans="1:10" x14ac:dyDescent="0.25">
      <c r="A733" s="252"/>
      <c r="B733" s="261"/>
      <c r="C733" s="251"/>
      <c r="D733" s="240"/>
      <c r="E733" s="29"/>
      <c r="F733" s="29"/>
      <c r="G733" s="15"/>
      <c r="H733" s="15"/>
      <c r="I733" s="15"/>
      <c r="J733" s="15"/>
    </row>
    <row r="734" spans="1:10" x14ac:dyDescent="0.25">
      <c r="A734" s="252"/>
      <c r="B734" s="261"/>
      <c r="C734" s="251"/>
      <c r="D734" s="240"/>
      <c r="E734" s="29"/>
      <c r="F734" s="29"/>
      <c r="G734" s="15"/>
      <c r="H734" s="15"/>
      <c r="I734" s="15"/>
      <c r="J734" s="15"/>
    </row>
    <row r="735" spans="1:10" x14ac:dyDescent="0.25">
      <c r="A735" s="252"/>
      <c r="B735" s="261"/>
      <c r="C735" s="251"/>
      <c r="D735" s="240"/>
      <c r="E735" s="29"/>
      <c r="F735" s="29"/>
      <c r="G735" s="15"/>
      <c r="H735" s="15"/>
      <c r="I735" s="15"/>
      <c r="J735" s="15"/>
    </row>
    <row r="736" spans="1:10" x14ac:dyDescent="0.25">
      <c r="A736" s="252"/>
      <c r="B736" s="261"/>
      <c r="C736" s="251"/>
      <c r="D736" s="240"/>
      <c r="E736" s="29"/>
      <c r="F736" s="29"/>
      <c r="G736" s="15"/>
      <c r="H736" s="15"/>
      <c r="I736" s="15"/>
      <c r="J736" s="15"/>
    </row>
    <row r="737" spans="1:10" x14ac:dyDescent="0.25">
      <c r="A737" s="252"/>
      <c r="B737" s="261"/>
      <c r="C737" s="251"/>
      <c r="D737" s="240"/>
      <c r="E737" s="29"/>
      <c r="F737" s="29"/>
      <c r="G737" s="15"/>
      <c r="H737" s="15"/>
      <c r="I737" s="15"/>
      <c r="J737" s="15"/>
    </row>
    <row r="738" spans="1:10" x14ac:dyDescent="0.25">
      <c r="A738" s="252"/>
      <c r="B738" s="261"/>
      <c r="C738" s="251"/>
      <c r="D738" s="240"/>
      <c r="E738" s="29"/>
      <c r="F738" s="29"/>
      <c r="G738" s="15"/>
      <c r="H738" s="15"/>
      <c r="I738" s="15"/>
      <c r="J738" s="15"/>
    </row>
    <row r="739" spans="1:10" x14ac:dyDescent="0.25">
      <c r="A739" s="252"/>
      <c r="B739" s="261"/>
      <c r="C739" s="251"/>
      <c r="D739" s="240"/>
      <c r="E739" s="29"/>
      <c r="F739" s="29"/>
      <c r="G739" s="15"/>
      <c r="H739" s="15"/>
      <c r="I739" s="15"/>
      <c r="J739" s="15"/>
    </row>
    <row r="740" spans="1:10" x14ac:dyDescent="0.25">
      <c r="A740" s="252"/>
      <c r="B740" s="261"/>
      <c r="C740" s="251"/>
      <c r="D740" s="240"/>
      <c r="E740" s="29"/>
      <c r="F740" s="29"/>
      <c r="G740" s="15"/>
      <c r="H740" s="15"/>
      <c r="I740" s="15"/>
      <c r="J740" s="15"/>
    </row>
    <row r="741" spans="1:10" x14ac:dyDescent="0.25">
      <c r="A741" s="252"/>
      <c r="B741" s="261"/>
      <c r="C741" s="251"/>
      <c r="D741" s="240"/>
      <c r="E741" s="29"/>
      <c r="F741" s="29"/>
      <c r="G741" s="15"/>
      <c r="H741" s="15"/>
      <c r="I741" s="15"/>
      <c r="J741" s="15"/>
    </row>
    <row r="742" spans="1:10" x14ac:dyDescent="0.25">
      <c r="A742" s="252"/>
      <c r="B742" s="261"/>
      <c r="C742" s="251"/>
      <c r="D742" s="240"/>
      <c r="E742" s="29"/>
      <c r="F742" s="29"/>
      <c r="G742" s="15"/>
      <c r="H742" s="15"/>
      <c r="I742" s="15"/>
      <c r="J742" s="15"/>
    </row>
    <row r="743" spans="1:10" x14ac:dyDescent="0.25">
      <c r="A743" s="252"/>
      <c r="B743" s="261"/>
      <c r="C743" s="251"/>
      <c r="D743" s="240"/>
      <c r="E743" s="29"/>
      <c r="F743" s="29"/>
      <c r="G743" s="15"/>
      <c r="H743" s="15"/>
      <c r="I743" s="15"/>
      <c r="J743" s="15"/>
    </row>
    <row r="744" spans="1:10" x14ac:dyDescent="0.25">
      <c r="A744" s="252"/>
      <c r="B744" s="261"/>
      <c r="C744" s="251"/>
      <c r="D744" s="240"/>
      <c r="E744" s="29"/>
      <c r="F744" s="29"/>
      <c r="G744" s="15"/>
      <c r="H744" s="15"/>
      <c r="I744" s="15"/>
      <c r="J744" s="15"/>
    </row>
    <row r="745" spans="1:10" x14ac:dyDescent="0.25">
      <c r="A745" s="252"/>
      <c r="B745" s="261"/>
      <c r="C745" s="251"/>
      <c r="D745" s="240"/>
      <c r="E745" s="29"/>
      <c r="F745" s="29"/>
      <c r="G745" s="15"/>
      <c r="H745" s="15"/>
      <c r="I745" s="15"/>
      <c r="J745" s="15"/>
    </row>
    <row r="746" spans="1:10" x14ac:dyDescent="0.25">
      <c r="A746" s="252"/>
      <c r="B746" s="261"/>
      <c r="C746" s="251"/>
      <c r="D746" s="240"/>
      <c r="E746" s="29"/>
      <c r="F746" s="29"/>
      <c r="G746" s="15"/>
      <c r="H746" s="15"/>
      <c r="I746" s="15"/>
      <c r="J746" s="15"/>
    </row>
    <row r="747" spans="1:10" x14ac:dyDescent="0.25">
      <c r="A747" s="252"/>
      <c r="B747" s="261"/>
      <c r="C747" s="251"/>
      <c r="D747" s="240"/>
      <c r="E747" s="29"/>
      <c r="F747" s="29"/>
      <c r="G747" s="15"/>
      <c r="H747" s="15"/>
      <c r="I747" s="15"/>
      <c r="J747" s="15"/>
    </row>
    <row r="748" spans="1:10" x14ac:dyDescent="0.25">
      <c r="A748" s="252"/>
      <c r="B748" s="261"/>
      <c r="C748" s="251"/>
      <c r="D748" s="240"/>
      <c r="E748" s="29"/>
      <c r="F748" s="29"/>
      <c r="G748" s="15"/>
      <c r="H748" s="15"/>
      <c r="I748" s="15"/>
      <c r="J748" s="15"/>
    </row>
    <row r="749" spans="1:10" x14ac:dyDescent="0.25">
      <c r="A749" s="252"/>
      <c r="B749" s="261"/>
      <c r="C749" s="251"/>
      <c r="D749" s="240"/>
      <c r="E749" s="29"/>
      <c r="F749" s="29"/>
      <c r="G749" s="15"/>
      <c r="H749" s="15"/>
      <c r="I749" s="15"/>
      <c r="J749" s="15"/>
    </row>
    <row r="750" spans="1:10" x14ac:dyDescent="0.25">
      <c r="A750" s="252"/>
      <c r="B750" s="261"/>
      <c r="C750" s="251"/>
      <c r="D750" s="240"/>
      <c r="E750" s="29"/>
      <c r="F750" s="29"/>
      <c r="G750" s="15"/>
      <c r="H750" s="15"/>
      <c r="I750" s="15"/>
      <c r="J750" s="15"/>
    </row>
    <row r="751" spans="1:10" x14ac:dyDescent="0.25">
      <c r="A751" s="252"/>
      <c r="B751" s="261"/>
      <c r="C751" s="251"/>
      <c r="D751" s="240"/>
      <c r="E751" s="29"/>
      <c r="F751" s="29"/>
      <c r="G751" s="15"/>
      <c r="H751" s="15"/>
      <c r="I751" s="15"/>
      <c r="J751" s="15"/>
    </row>
    <row r="752" spans="1:10" x14ac:dyDescent="0.25">
      <c r="A752" s="252"/>
      <c r="B752" s="261"/>
      <c r="C752" s="251"/>
      <c r="D752" s="240"/>
      <c r="E752" s="29"/>
      <c r="F752" s="29"/>
      <c r="G752" s="15"/>
      <c r="H752" s="15"/>
      <c r="I752" s="15"/>
      <c r="J752" s="15"/>
    </row>
    <row r="753" spans="1:10" x14ac:dyDescent="0.25">
      <c r="A753" s="252"/>
      <c r="B753" s="261"/>
      <c r="C753" s="251"/>
      <c r="D753" s="240"/>
      <c r="E753" s="29"/>
      <c r="F753" s="29"/>
      <c r="G753" s="15"/>
      <c r="H753" s="15"/>
      <c r="I753" s="15"/>
      <c r="J753" s="15"/>
    </row>
    <row r="754" spans="1:10" x14ac:dyDescent="0.25">
      <c r="A754" s="252"/>
      <c r="B754" s="261"/>
      <c r="C754" s="251"/>
      <c r="D754" s="240"/>
      <c r="E754" s="29"/>
      <c r="F754" s="29"/>
      <c r="G754" s="15"/>
      <c r="H754" s="15"/>
      <c r="I754" s="15"/>
      <c r="J754" s="15"/>
    </row>
    <row r="755" spans="1:10" x14ac:dyDescent="0.25">
      <c r="A755" s="252"/>
      <c r="B755" s="261"/>
      <c r="C755" s="251"/>
      <c r="D755" s="240"/>
      <c r="E755" s="29"/>
      <c r="F755" s="29"/>
      <c r="G755" s="15"/>
      <c r="H755" s="15"/>
      <c r="I755" s="15"/>
      <c r="J755" s="15"/>
    </row>
    <row r="756" spans="1:10" x14ac:dyDescent="0.25">
      <c r="A756" s="252"/>
      <c r="B756" s="261"/>
      <c r="C756" s="251"/>
      <c r="D756" s="240"/>
      <c r="E756" s="29"/>
      <c r="F756" s="29"/>
      <c r="G756" s="15"/>
      <c r="H756" s="15"/>
      <c r="I756" s="15"/>
      <c r="J756" s="15"/>
    </row>
    <row r="757" spans="1:10" x14ac:dyDescent="0.25">
      <c r="A757" s="252"/>
      <c r="B757" s="261"/>
      <c r="C757" s="251"/>
      <c r="D757" s="240"/>
      <c r="E757" s="29"/>
      <c r="F757" s="29"/>
      <c r="G757" s="15"/>
      <c r="H757" s="15"/>
      <c r="I757" s="15"/>
      <c r="J757" s="15"/>
    </row>
    <row r="758" spans="1:10" x14ac:dyDescent="0.25">
      <c r="A758" s="252"/>
      <c r="B758" s="261"/>
      <c r="C758" s="251"/>
      <c r="D758" s="240"/>
      <c r="E758" s="29"/>
      <c r="F758" s="29"/>
      <c r="G758" s="15"/>
      <c r="H758" s="15"/>
      <c r="I758" s="15"/>
      <c r="J758" s="15"/>
    </row>
    <row r="759" spans="1:10" x14ac:dyDescent="0.25">
      <c r="A759" s="252"/>
      <c r="B759" s="261"/>
      <c r="C759" s="251"/>
      <c r="D759" s="240"/>
      <c r="E759" s="29"/>
      <c r="F759" s="29"/>
      <c r="G759" s="15"/>
      <c r="H759" s="15"/>
      <c r="I759" s="15"/>
      <c r="J759" s="15"/>
    </row>
    <row r="760" spans="1:10" x14ac:dyDescent="0.25">
      <c r="A760" s="252"/>
      <c r="B760" s="261"/>
      <c r="C760" s="251"/>
      <c r="D760" s="240"/>
      <c r="E760" s="29"/>
      <c r="F760" s="29"/>
      <c r="G760" s="15"/>
      <c r="H760" s="15"/>
      <c r="I760" s="15"/>
      <c r="J760" s="15"/>
    </row>
    <row r="761" spans="1:10" x14ac:dyDescent="0.25">
      <c r="A761" s="252"/>
      <c r="B761" s="261"/>
      <c r="C761" s="251"/>
      <c r="D761" s="240"/>
      <c r="E761" s="29"/>
      <c r="F761" s="29"/>
      <c r="G761" s="15"/>
      <c r="H761" s="15"/>
      <c r="I761" s="15"/>
      <c r="J761" s="15"/>
    </row>
    <row r="762" spans="1:10" x14ac:dyDescent="0.25">
      <c r="A762" s="252"/>
      <c r="B762" s="261"/>
      <c r="C762" s="251"/>
      <c r="D762" s="240"/>
      <c r="E762" s="29"/>
      <c r="F762" s="29"/>
      <c r="G762" s="15"/>
      <c r="H762" s="15"/>
      <c r="I762" s="15"/>
      <c r="J762" s="15"/>
    </row>
    <row r="763" spans="1:10" x14ac:dyDescent="0.25">
      <c r="A763" s="252"/>
      <c r="B763" s="261"/>
      <c r="C763" s="251"/>
      <c r="D763" s="240"/>
      <c r="E763" s="29"/>
      <c r="F763" s="29"/>
      <c r="G763" s="15"/>
      <c r="H763" s="15"/>
      <c r="I763" s="15"/>
      <c r="J763" s="15"/>
    </row>
    <row r="764" spans="1:10" x14ac:dyDescent="0.25">
      <c r="A764" s="252"/>
      <c r="B764" s="261"/>
      <c r="C764" s="251"/>
      <c r="D764" s="240"/>
      <c r="E764" s="29"/>
      <c r="F764" s="29"/>
      <c r="G764" s="15"/>
      <c r="H764" s="15"/>
      <c r="I764" s="15"/>
      <c r="J764" s="15"/>
    </row>
    <row r="765" spans="1:10" x14ac:dyDescent="0.25">
      <c r="A765" s="252"/>
      <c r="B765" s="261"/>
      <c r="C765" s="251"/>
      <c r="D765" s="240"/>
      <c r="E765" s="29"/>
      <c r="F765" s="29"/>
      <c r="G765" s="15"/>
      <c r="H765" s="15"/>
      <c r="I765" s="15"/>
      <c r="J765" s="15"/>
    </row>
    <row r="766" spans="1:10" x14ac:dyDescent="0.25">
      <c r="A766" s="252"/>
      <c r="B766" s="261"/>
      <c r="C766" s="251"/>
      <c r="D766" s="240"/>
      <c r="E766" s="29"/>
      <c r="F766" s="29"/>
      <c r="G766" s="15"/>
      <c r="H766" s="15"/>
      <c r="I766" s="15"/>
      <c r="J766" s="15"/>
    </row>
    <row r="767" spans="1:10" x14ac:dyDescent="0.25">
      <c r="A767" s="252"/>
      <c r="B767" s="261"/>
      <c r="C767" s="251"/>
      <c r="D767" s="240"/>
      <c r="E767" s="29"/>
      <c r="F767" s="29"/>
      <c r="G767" s="15"/>
      <c r="H767" s="15"/>
      <c r="I767" s="15"/>
      <c r="J767" s="15"/>
    </row>
    <row r="768" spans="1:10" x14ac:dyDescent="0.25">
      <c r="A768" s="252"/>
      <c r="B768" s="261"/>
      <c r="C768" s="251"/>
      <c r="D768" s="240"/>
      <c r="E768" s="29"/>
      <c r="F768" s="29"/>
      <c r="G768" s="15"/>
      <c r="H768" s="15"/>
      <c r="I768" s="15"/>
      <c r="J768" s="15"/>
    </row>
    <row r="769" spans="1:10" x14ac:dyDescent="0.25">
      <c r="A769" s="252"/>
      <c r="B769" s="261"/>
      <c r="C769" s="251"/>
      <c r="D769" s="240"/>
      <c r="E769" s="29"/>
      <c r="F769" s="29"/>
      <c r="G769" s="15"/>
      <c r="H769" s="15"/>
      <c r="I769" s="15"/>
      <c r="J769" s="15"/>
    </row>
    <row r="770" spans="1:10" x14ac:dyDescent="0.25">
      <c r="A770" s="252"/>
      <c r="B770" s="261"/>
      <c r="C770" s="251"/>
      <c r="D770" s="240"/>
      <c r="E770" s="29"/>
      <c r="F770" s="29"/>
      <c r="G770" s="15"/>
      <c r="H770" s="15"/>
      <c r="I770" s="15"/>
      <c r="J770" s="15"/>
    </row>
    <row r="771" spans="1:10" x14ac:dyDescent="0.25">
      <c r="A771" s="252"/>
      <c r="B771" s="261"/>
      <c r="C771" s="251"/>
      <c r="D771" s="240"/>
      <c r="E771" s="29"/>
      <c r="F771" s="29"/>
      <c r="G771" s="15"/>
      <c r="H771" s="15"/>
      <c r="I771" s="15"/>
      <c r="J771" s="15"/>
    </row>
    <row r="772" spans="1:10" x14ac:dyDescent="0.25">
      <c r="A772" s="252"/>
      <c r="B772" s="261"/>
      <c r="C772" s="251"/>
      <c r="D772" s="240"/>
      <c r="E772" s="29"/>
      <c r="F772" s="29"/>
      <c r="G772" s="15"/>
      <c r="H772" s="15"/>
      <c r="I772" s="15"/>
      <c r="J772" s="15"/>
    </row>
    <row r="773" spans="1:10" x14ac:dyDescent="0.25">
      <c r="A773" s="252"/>
      <c r="B773" s="261"/>
      <c r="C773" s="251"/>
      <c r="D773" s="240"/>
      <c r="E773" s="29"/>
      <c r="F773" s="29"/>
      <c r="G773" s="15"/>
      <c r="H773" s="15"/>
      <c r="I773" s="15"/>
      <c r="J773" s="15"/>
    </row>
    <row r="774" spans="1:10" x14ac:dyDescent="0.25">
      <c r="A774" s="252"/>
      <c r="B774" s="261"/>
      <c r="C774" s="251"/>
      <c r="D774" s="240"/>
      <c r="E774" s="29"/>
      <c r="F774" s="29"/>
      <c r="G774" s="15"/>
      <c r="H774" s="15"/>
      <c r="I774" s="15"/>
      <c r="J774" s="15"/>
    </row>
    <row r="775" spans="1:10" x14ac:dyDescent="0.25">
      <c r="A775" s="252"/>
      <c r="B775" s="261"/>
      <c r="C775" s="251"/>
      <c r="D775" s="240"/>
      <c r="E775" s="29"/>
      <c r="F775" s="29"/>
      <c r="G775" s="15"/>
      <c r="H775" s="15"/>
      <c r="I775" s="15"/>
      <c r="J775" s="15"/>
    </row>
    <row r="776" spans="1:10" x14ac:dyDescent="0.25">
      <c r="A776" s="252"/>
      <c r="B776" s="261"/>
      <c r="C776" s="251"/>
      <c r="D776" s="240"/>
      <c r="E776" s="29"/>
      <c r="F776" s="29"/>
      <c r="G776" s="15"/>
      <c r="H776" s="15"/>
      <c r="I776" s="15"/>
      <c r="J776" s="15"/>
    </row>
    <row r="777" spans="1:10" x14ac:dyDescent="0.25">
      <c r="A777" s="252"/>
      <c r="B777" s="261"/>
      <c r="C777" s="251"/>
      <c r="D777" s="240"/>
      <c r="E777" s="29"/>
      <c r="F777" s="29"/>
      <c r="G777" s="15"/>
      <c r="H777" s="15"/>
      <c r="I777" s="15"/>
      <c r="J777" s="15"/>
    </row>
    <row r="778" spans="1:10" x14ac:dyDescent="0.25">
      <c r="A778" s="252"/>
      <c r="B778" s="261"/>
      <c r="C778" s="251"/>
      <c r="D778" s="240"/>
      <c r="E778" s="29"/>
      <c r="F778" s="29"/>
      <c r="G778" s="15"/>
      <c r="H778" s="15"/>
      <c r="I778" s="15"/>
      <c r="J778" s="15"/>
    </row>
    <row r="779" spans="1:10" x14ac:dyDescent="0.25">
      <c r="A779" s="252"/>
      <c r="B779" s="261"/>
      <c r="C779" s="251"/>
      <c r="D779" s="240"/>
      <c r="E779" s="29"/>
      <c r="F779" s="29"/>
      <c r="G779" s="15"/>
      <c r="H779" s="15"/>
      <c r="I779" s="15"/>
      <c r="J779" s="15"/>
    </row>
    <row r="780" spans="1:10" x14ac:dyDescent="0.25">
      <c r="A780" s="252"/>
      <c r="B780" s="261"/>
      <c r="C780" s="251"/>
      <c r="D780" s="240"/>
      <c r="E780" s="29"/>
      <c r="F780" s="29"/>
      <c r="G780" s="15"/>
      <c r="H780" s="15"/>
      <c r="I780" s="15"/>
      <c r="J780" s="15"/>
    </row>
    <row r="781" spans="1:10" x14ac:dyDescent="0.25">
      <c r="A781" s="252"/>
      <c r="B781" s="261"/>
      <c r="C781" s="251"/>
      <c r="D781" s="240"/>
      <c r="E781" s="29"/>
      <c r="F781" s="29"/>
      <c r="G781" s="15"/>
      <c r="H781" s="15"/>
      <c r="I781" s="15"/>
      <c r="J781" s="15"/>
    </row>
    <row r="782" spans="1:10" x14ac:dyDescent="0.25">
      <c r="A782" s="252"/>
      <c r="B782" s="261"/>
      <c r="C782" s="251"/>
      <c r="D782" s="240"/>
      <c r="E782" s="29"/>
      <c r="F782" s="29"/>
      <c r="G782" s="15"/>
      <c r="H782" s="15"/>
      <c r="I782" s="15"/>
      <c r="J782" s="15"/>
    </row>
    <row r="783" spans="1:10" x14ac:dyDescent="0.25">
      <c r="A783" s="252"/>
      <c r="B783" s="261"/>
      <c r="C783" s="251"/>
      <c r="D783" s="240"/>
      <c r="E783" s="29"/>
      <c r="F783" s="29"/>
      <c r="G783" s="15"/>
      <c r="H783" s="15"/>
      <c r="I783" s="15"/>
      <c r="J783" s="15"/>
    </row>
    <row r="784" spans="1:10" x14ac:dyDescent="0.25">
      <c r="A784" s="252"/>
      <c r="B784" s="261"/>
      <c r="C784" s="251"/>
      <c r="D784" s="240"/>
      <c r="E784" s="29"/>
      <c r="F784" s="29"/>
      <c r="G784" s="15"/>
      <c r="H784" s="15"/>
      <c r="I784" s="15"/>
      <c r="J784" s="15"/>
    </row>
    <row r="785" spans="1:10" x14ac:dyDescent="0.25">
      <c r="A785" s="252"/>
      <c r="B785" s="261"/>
      <c r="C785" s="251"/>
      <c r="D785" s="240"/>
      <c r="E785" s="29"/>
      <c r="F785" s="29"/>
      <c r="G785" s="15"/>
      <c r="H785" s="15"/>
      <c r="I785" s="15"/>
      <c r="J785" s="15"/>
    </row>
    <row r="786" spans="1:10" x14ac:dyDescent="0.25">
      <c r="A786" s="252"/>
      <c r="B786" s="261"/>
      <c r="C786" s="251"/>
      <c r="D786" s="240"/>
      <c r="E786" s="29"/>
      <c r="F786" s="29"/>
      <c r="G786" s="15"/>
      <c r="H786" s="15"/>
      <c r="I786" s="15"/>
      <c r="J786" s="15"/>
    </row>
    <row r="787" spans="1:10" x14ac:dyDescent="0.25">
      <c r="A787" s="252"/>
      <c r="B787" s="261"/>
      <c r="C787" s="251"/>
      <c r="D787" s="240"/>
      <c r="E787" s="29"/>
      <c r="F787" s="29"/>
      <c r="G787" s="15"/>
      <c r="H787" s="15"/>
      <c r="I787" s="15"/>
      <c r="J787" s="15"/>
    </row>
    <row r="788" spans="1:10" x14ac:dyDescent="0.25">
      <c r="A788" s="252"/>
      <c r="B788" s="261"/>
      <c r="C788" s="251"/>
      <c r="D788" s="240"/>
      <c r="E788" s="29"/>
      <c r="F788" s="29"/>
      <c r="G788" s="15"/>
      <c r="H788" s="15"/>
      <c r="I788" s="15"/>
      <c r="J788" s="15"/>
    </row>
    <row r="789" spans="1:10" x14ac:dyDescent="0.25">
      <c r="A789" s="252"/>
      <c r="B789" s="261"/>
      <c r="C789" s="251"/>
      <c r="D789" s="240"/>
      <c r="E789" s="29"/>
      <c r="F789" s="29"/>
      <c r="G789" s="15"/>
      <c r="H789" s="15"/>
      <c r="I789" s="15"/>
      <c r="J789" s="15"/>
    </row>
    <row r="790" spans="1:10" x14ac:dyDescent="0.25">
      <c r="A790" s="252"/>
      <c r="B790" s="261"/>
      <c r="C790" s="251"/>
      <c r="D790" s="240"/>
      <c r="E790" s="29"/>
      <c r="F790" s="29"/>
      <c r="G790" s="15"/>
      <c r="H790" s="15"/>
      <c r="I790" s="15"/>
      <c r="J790" s="15"/>
    </row>
    <row r="791" spans="1:10" x14ac:dyDescent="0.25">
      <c r="A791" s="252"/>
      <c r="B791" s="261"/>
      <c r="C791" s="251"/>
      <c r="D791" s="240"/>
      <c r="E791" s="29"/>
      <c r="F791" s="29"/>
      <c r="G791" s="15"/>
      <c r="H791" s="15"/>
      <c r="I791" s="15"/>
      <c r="J791" s="15"/>
    </row>
    <row r="792" spans="1:10" x14ac:dyDescent="0.25">
      <c r="A792" s="252"/>
      <c r="B792" s="261"/>
      <c r="C792" s="251"/>
      <c r="D792" s="240"/>
      <c r="E792" s="29"/>
      <c r="F792" s="29"/>
      <c r="G792" s="15"/>
      <c r="H792" s="15"/>
      <c r="I792" s="15"/>
      <c r="J792" s="15"/>
    </row>
    <row r="793" spans="1:10" x14ac:dyDescent="0.25">
      <c r="A793" s="252"/>
      <c r="B793" s="261"/>
      <c r="C793" s="251"/>
      <c r="D793" s="240"/>
      <c r="E793" s="29"/>
      <c r="F793" s="29"/>
      <c r="G793" s="15"/>
      <c r="H793" s="15"/>
      <c r="I793" s="15"/>
      <c r="J793" s="15"/>
    </row>
    <row r="794" spans="1:10" x14ac:dyDescent="0.25">
      <c r="A794" s="252"/>
      <c r="B794" s="261"/>
      <c r="C794" s="251"/>
      <c r="D794" s="240"/>
      <c r="E794" s="29"/>
      <c r="F794" s="29"/>
      <c r="G794" s="15"/>
      <c r="H794" s="15"/>
      <c r="I794" s="15"/>
      <c r="J794" s="15"/>
    </row>
    <row r="795" spans="1:10" x14ac:dyDescent="0.25">
      <c r="A795" s="252"/>
      <c r="B795" s="261"/>
      <c r="C795" s="251"/>
      <c r="D795" s="240"/>
      <c r="E795" s="29"/>
      <c r="F795" s="29"/>
      <c r="G795" s="15"/>
      <c r="H795" s="15"/>
      <c r="I795" s="15"/>
      <c r="J795" s="15"/>
    </row>
    <row r="796" spans="1:10" x14ac:dyDescent="0.25">
      <c r="A796" s="252"/>
      <c r="B796" s="261"/>
      <c r="C796" s="251"/>
      <c r="D796" s="240"/>
      <c r="E796" s="29"/>
      <c r="F796" s="29"/>
      <c r="G796" s="15"/>
      <c r="H796" s="15"/>
      <c r="I796" s="15"/>
      <c r="J796" s="15"/>
    </row>
    <row r="797" spans="1:10" x14ac:dyDescent="0.25">
      <c r="A797" s="252"/>
      <c r="B797" s="261"/>
      <c r="C797" s="251"/>
      <c r="D797" s="240"/>
      <c r="E797" s="29"/>
      <c r="F797" s="29"/>
      <c r="G797" s="15"/>
      <c r="H797" s="15"/>
      <c r="I797" s="15"/>
      <c r="J797" s="15"/>
    </row>
    <row r="798" spans="1:10" x14ac:dyDescent="0.25">
      <c r="A798" s="252"/>
      <c r="B798" s="261"/>
      <c r="C798" s="251"/>
      <c r="D798" s="240"/>
      <c r="E798" s="29"/>
      <c r="F798" s="29"/>
      <c r="G798" s="15"/>
      <c r="H798" s="15"/>
      <c r="I798" s="15"/>
      <c r="J798" s="15"/>
    </row>
    <row r="799" spans="1:10" x14ac:dyDescent="0.25">
      <c r="A799" s="252"/>
      <c r="B799" s="261"/>
      <c r="C799" s="251"/>
      <c r="D799" s="240"/>
      <c r="E799" s="29"/>
      <c r="F799" s="29"/>
      <c r="G799" s="15"/>
      <c r="H799" s="15"/>
      <c r="I799" s="15"/>
      <c r="J799" s="15"/>
    </row>
    <row r="800" spans="1:10" x14ac:dyDescent="0.25">
      <c r="A800" s="252"/>
      <c r="B800" s="261"/>
      <c r="C800" s="251"/>
      <c r="D800" s="240"/>
      <c r="E800" s="29"/>
      <c r="F800" s="29"/>
      <c r="G800" s="15"/>
      <c r="H800" s="15"/>
      <c r="I800" s="15"/>
      <c r="J800" s="15"/>
    </row>
    <row r="801" spans="1:10" x14ac:dyDescent="0.25">
      <c r="A801" s="252"/>
      <c r="B801" s="261"/>
      <c r="C801" s="251"/>
      <c r="D801" s="240"/>
      <c r="E801" s="29"/>
      <c r="F801" s="29"/>
      <c r="G801" s="15"/>
      <c r="H801" s="15"/>
      <c r="I801" s="15"/>
      <c r="J801" s="15"/>
    </row>
    <row r="802" spans="1:10" x14ac:dyDescent="0.25">
      <c r="A802" s="252"/>
      <c r="B802" s="261"/>
      <c r="C802" s="251"/>
      <c r="D802" s="240"/>
      <c r="E802" s="29"/>
      <c r="F802" s="29"/>
      <c r="G802" s="15"/>
      <c r="H802" s="15"/>
      <c r="I802" s="15"/>
      <c r="J802" s="15"/>
    </row>
    <row r="803" spans="1:10" x14ac:dyDescent="0.25">
      <c r="A803" s="252"/>
      <c r="B803" s="261"/>
      <c r="C803" s="251"/>
      <c r="D803" s="240"/>
      <c r="E803" s="29"/>
      <c r="F803" s="29"/>
      <c r="G803" s="15"/>
      <c r="H803" s="15"/>
      <c r="I803" s="15"/>
      <c r="J803" s="15"/>
    </row>
    <row r="804" spans="1:10" x14ac:dyDescent="0.25">
      <c r="A804" s="252"/>
      <c r="B804" s="261"/>
      <c r="C804" s="251"/>
      <c r="D804" s="240"/>
      <c r="E804" s="29"/>
      <c r="F804" s="29"/>
      <c r="G804" s="15"/>
      <c r="H804" s="15"/>
      <c r="I804" s="15"/>
      <c r="J804" s="15"/>
    </row>
    <row r="805" spans="1:10" x14ac:dyDescent="0.25">
      <c r="A805" s="252"/>
      <c r="B805" s="261"/>
      <c r="C805" s="251"/>
      <c r="D805" s="240"/>
      <c r="E805" s="29"/>
      <c r="F805" s="29"/>
      <c r="G805" s="15"/>
      <c r="H805" s="15"/>
      <c r="I805" s="15"/>
      <c r="J805" s="15"/>
    </row>
    <row r="806" spans="1:10" x14ac:dyDescent="0.25">
      <c r="A806" s="252"/>
      <c r="B806" s="261"/>
      <c r="C806" s="251"/>
      <c r="D806" s="240"/>
      <c r="E806" s="29"/>
      <c r="F806" s="29"/>
      <c r="G806" s="15"/>
      <c r="H806" s="15"/>
      <c r="I806" s="15"/>
      <c r="J806" s="15"/>
    </row>
    <row r="807" spans="1:10" x14ac:dyDescent="0.25">
      <c r="A807" s="252"/>
      <c r="B807" s="261"/>
      <c r="C807" s="251"/>
      <c r="D807" s="240"/>
      <c r="E807" s="29"/>
      <c r="F807" s="29"/>
      <c r="G807" s="15"/>
      <c r="H807" s="15"/>
      <c r="I807" s="15"/>
      <c r="J807" s="15"/>
    </row>
    <row r="808" spans="1:10" x14ac:dyDescent="0.25">
      <c r="A808" s="252"/>
      <c r="B808" s="261"/>
      <c r="C808" s="251"/>
      <c r="D808" s="240"/>
      <c r="E808" s="29"/>
      <c r="F808" s="29"/>
      <c r="G808" s="15"/>
      <c r="H808" s="15"/>
      <c r="I808" s="15"/>
      <c r="J808" s="15"/>
    </row>
    <row r="809" spans="1:10" x14ac:dyDescent="0.25">
      <c r="A809" s="252"/>
      <c r="B809" s="261"/>
      <c r="C809" s="251"/>
      <c r="D809" s="240"/>
      <c r="E809" s="29"/>
      <c r="F809" s="29"/>
      <c r="G809" s="15"/>
      <c r="H809" s="15"/>
      <c r="I809" s="15"/>
      <c r="J809" s="15"/>
    </row>
    <row r="810" spans="1:10" x14ac:dyDescent="0.25">
      <c r="A810" s="252"/>
      <c r="B810" s="261"/>
      <c r="C810" s="251"/>
      <c r="D810" s="240"/>
      <c r="E810" s="29"/>
      <c r="F810" s="29"/>
      <c r="G810" s="15"/>
      <c r="H810" s="15"/>
      <c r="I810" s="15"/>
      <c r="J810" s="15"/>
    </row>
    <row r="811" spans="1:10" x14ac:dyDescent="0.25">
      <c r="A811" s="252"/>
      <c r="B811" s="261"/>
      <c r="C811" s="251"/>
      <c r="D811" s="240"/>
      <c r="E811" s="29"/>
      <c r="F811" s="29"/>
      <c r="G811" s="15"/>
      <c r="H811" s="15"/>
      <c r="I811" s="15"/>
      <c r="J811" s="15"/>
    </row>
    <row r="812" spans="1:10" x14ac:dyDescent="0.25">
      <c r="A812" s="252"/>
      <c r="B812" s="261"/>
      <c r="C812" s="251"/>
      <c r="D812" s="240"/>
      <c r="E812" s="29"/>
      <c r="F812" s="29"/>
      <c r="G812" s="15"/>
      <c r="H812" s="15"/>
      <c r="I812" s="15"/>
      <c r="J812" s="15"/>
    </row>
    <row r="813" spans="1:10" x14ac:dyDescent="0.25">
      <c r="A813" s="252"/>
      <c r="B813" s="261"/>
      <c r="C813" s="251"/>
      <c r="D813" s="240"/>
      <c r="E813" s="29"/>
      <c r="F813" s="29"/>
      <c r="G813" s="15"/>
      <c r="H813" s="15"/>
      <c r="I813" s="15"/>
      <c r="J813" s="15"/>
    </row>
    <row r="814" spans="1:10" x14ac:dyDescent="0.25">
      <c r="A814" s="252"/>
      <c r="B814" s="261"/>
      <c r="C814" s="251"/>
      <c r="D814" s="240"/>
      <c r="E814" s="29"/>
      <c r="F814" s="29"/>
      <c r="G814" s="15"/>
      <c r="H814" s="15"/>
      <c r="I814" s="15"/>
      <c r="J814" s="15"/>
    </row>
    <row r="815" spans="1:10" x14ac:dyDescent="0.25">
      <c r="A815" s="252"/>
      <c r="B815" s="261"/>
      <c r="C815" s="251"/>
      <c r="D815" s="240"/>
      <c r="E815" s="29"/>
      <c r="F815" s="29"/>
      <c r="G815" s="15"/>
      <c r="H815" s="15"/>
      <c r="I815" s="15"/>
      <c r="J815" s="15"/>
    </row>
    <row r="816" spans="1:10" x14ac:dyDescent="0.25">
      <c r="A816" s="252"/>
      <c r="B816" s="261"/>
      <c r="C816" s="251"/>
      <c r="D816" s="240"/>
      <c r="E816" s="29"/>
      <c r="F816" s="29"/>
      <c r="G816" s="15"/>
      <c r="H816" s="15"/>
      <c r="I816" s="15"/>
      <c r="J816" s="15"/>
    </row>
    <row r="817" spans="1:10" x14ac:dyDescent="0.25">
      <c r="A817" s="252"/>
      <c r="B817" s="261"/>
      <c r="C817" s="251"/>
      <c r="D817" s="240"/>
      <c r="E817" s="29"/>
      <c r="F817" s="29"/>
      <c r="G817" s="15"/>
      <c r="H817" s="15"/>
      <c r="I817" s="15"/>
      <c r="J817" s="15"/>
    </row>
    <row r="818" spans="1:10" x14ac:dyDescent="0.25">
      <c r="A818" s="252"/>
      <c r="B818" s="261"/>
      <c r="C818" s="251"/>
      <c r="D818" s="240"/>
      <c r="E818" s="29"/>
      <c r="F818" s="29"/>
      <c r="G818" s="15"/>
      <c r="H818" s="15"/>
      <c r="I818" s="15"/>
      <c r="J818" s="15"/>
    </row>
    <row r="819" spans="1:10" x14ac:dyDescent="0.25">
      <c r="A819" s="252"/>
      <c r="B819" s="261"/>
      <c r="C819" s="251"/>
      <c r="D819" s="240"/>
      <c r="E819" s="29"/>
      <c r="F819" s="29"/>
      <c r="G819" s="15"/>
      <c r="H819" s="15"/>
      <c r="I819" s="15"/>
      <c r="J819" s="15"/>
    </row>
    <row r="820" spans="1:10" x14ac:dyDescent="0.25">
      <c r="A820" s="252"/>
      <c r="B820" s="261"/>
      <c r="C820" s="251"/>
      <c r="D820" s="240"/>
      <c r="E820" s="29"/>
      <c r="F820" s="29"/>
      <c r="G820" s="15"/>
      <c r="H820" s="15"/>
      <c r="I820" s="15"/>
      <c r="J820" s="15"/>
    </row>
    <row r="821" spans="1:10" x14ac:dyDescent="0.25">
      <c r="A821" s="252"/>
      <c r="B821" s="261"/>
      <c r="C821" s="251"/>
      <c r="D821" s="240"/>
      <c r="E821" s="29"/>
      <c r="F821" s="29"/>
      <c r="G821" s="15"/>
      <c r="H821" s="15"/>
      <c r="I821" s="15"/>
      <c r="J821" s="15"/>
    </row>
    <row r="822" spans="1:10" x14ac:dyDescent="0.25">
      <c r="A822" s="252"/>
      <c r="B822" s="261"/>
      <c r="C822" s="251"/>
      <c r="D822" s="240"/>
      <c r="E822" s="29"/>
      <c r="F822" s="29"/>
      <c r="G822" s="15"/>
      <c r="H822" s="15"/>
      <c r="I822" s="15"/>
      <c r="J822" s="15"/>
    </row>
    <row r="823" spans="1:10" x14ac:dyDescent="0.25">
      <c r="A823" s="252"/>
      <c r="B823" s="261"/>
      <c r="C823" s="251"/>
      <c r="D823" s="240"/>
      <c r="E823" s="29"/>
      <c r="F823" s="29"/>
      <c r="G823" s="15"/>
      <c r="H823" s="15"/>
      <c r="I823" s="15"/>
      <c r="J823" s="15"/>
    </row>
    <row r="824" spans="1:10" x14ac:dyDescent="0.25">
      <c r="A824" s="252"/>
      <c r="B824" s="261"/>
      <c r="C824" s="251"/>
      <c r="D824" s="240"/>
      <c r="E824" s="29"/>
      <c r="F824" s="29"/>
      <c r="G824" s="15"/>
      <c r="H824" s="15"/>
      <c r="I824" s="15"/>
      <c r="J824" s="15"/>
    </row>
    <row r="825" spans="1:10" x14ac:dyDescent="0.25">
      <c r="A825" s="252"/>
      <c r="B825" s="261"/>
      <c r="C825" s="251"/>
      <c r="D825" s="240"/>
      <c r="E825" s="29"/>
      <c r="F825" s="29"/>
      <c r="G825" s="15"/>
      <c r="H825" s="15"/>
      <c r="I825" s="15"/>
      <c r="J825" s="15"/>
    </row>
    <row r="826" spans="1:10" x14ac:dyDescent="0.25">
      <c r="A826" s="252"/>
      <c r="B826" s="261"/>
      <c r="C826" s="251"/>
      <c r="D826" s="240"/>
      <c r="E826" s="29"/>
      <c r="F826" s="29"/>
      <c r="G826" s="15"/>
      <c r="H826" s="15"/>
      <c r="I826" s="15"/>
      <c r="J826" s="15"/>
    </row>
    <row r="827" spans="1:10" x14ac:dyDescent="0.25">
      <c r="A827" s="252"/>
      <c r="B827" s="261"/>
      <c r="C827" s="251"/>
      <c r="D827" s="240"/>
      <c r="E827" s="29"/>
      <c r="F827" s="29"/>
      <c r="G827" s="15"/>
      <c r="H827" s="15"/>
      <c r="I827" s="15"/>
      <c r="J827" s="15"/>
    </row>
    <row r="828" spans="1:10" x14ac:dyDescent="0.25">
      <c r="A828" s="252"/>
      <c r="B828" s="261"/>
      <c r="C828" s="251"/>
      <c r="D828" s="240"/>
      <c r="E828" s="29"/>
      <c r="F828" s="29"/>
      <c r="G828" s="15"/>
      <c r="H828" s="15"/>
      <c r="I828" s="15"/>
      <c r="J828" s="15"/>
    </row>
    <row r="829" spans="1:10" x14ac:dyDescent="0.25">
      <c r="A829" s="252"/>
      <c r="B829" s="261"/>
      <c r="C829" s="251"/>
      <c r="D829" s="240"/>
      <c r="E829" s="29"/>
      <c r="F829" s="29"/>
      <c r="G829" s="15"/>
      <c r="H829" s="15"/>
      <c r="I829" s="15"/>
      <c r="J829" s="15"/>
    </row>
    <row r="830" spans="1:10" x14ac:dyDescent="0.25">
      <c r="A830" s="252"/>
      <c r="B830" s="261"/>
      <c r="C830" s="251"/>
      <c r="D830" s="240"/>
      <c r="E830" s="29"/>
      <c r="F830" s="29"/>
      <c r="G830" s="15"/>
      <c r="H830" s="15"/>
      <c r="I830" s="15"/>
      <c r="J830" s="15"/>
    </row>
    <row r="831" spans="1:10" x14ac:dyDescent="0.25">
      <c r="A831" s="252"/>
      <c r="B831" s="261"/>
      <c r="C831" s="251"/>
      <c r="D831" s="240"/>
      <c r="E831" s="29"/>
      <c r="F831" s="29"/>
      <c r="G831" s="15"/>
      <c r="H831" s="15"/>
      <c r="I831" s="15"/>
      <c r="J831" s="15"/>
    </row>
    <row r="832" spans="1:10" x14ac:dyDescent="0.25">
      <c r="A832" s="252"/>
      <c r="B832" s="261"/>
      <c r="C832" s="251"/>
      <c r="D832" s="240"/>
      <c r="E832" s="29"/>
      <c r="F832" s="29"/>
      <c r="G832" s="15"/>
      <c r="H832" s="15"/>
      <c r="I832" s="15"/>
      <c r="J832" s="15"/>
    </row>
    <row r="833" spans="1:10" x14ac:dyDescent="0.25">
      <c r="A833" s="252"/>
      <c r="B833" s="261"/>
      <c r="C833" s="251"/>
      <c r="D833" s="240"/>
      <c r="E833" s="29"/>
      <c r="F833" s="29"/>
      <c r="G833" s="15"/>
      <c r="H833" s="15"/>
      <c r="I833" s="15"/>
      <c r="J833" s="15"/>
    </row>
    <row r="834" spans="1:10" x14ac:dyDescent="0.25">
      <c r="A834" s="252"/>
      <c r="B834" s="261"/>
      <c r="C834" s="251"/>
      <c r="D834" s="240"/>
      <c r="E834" s="29"/>
      <c r="F834" s="29"/>
      <c r="G834" s="15"/>
      <c r="H834" s="15"/>
      <c r="I834" s="15"/>
      <c r="J834" s="15"/>
    </row>
    <row r="835" spans="1:10" x14ac:dyDescent="0.25">
      <c r="A835" s="252"/>
      <c r="B835" s="261"/>
      <c r="C835" s="251"/>
      <c r="D835" s="240"/>
      <c r="E835" s="29"/>
      <c r="F835" s="29"/>
      <c r="G835" s="15"/>
      <c r="H835" s="15"/>
      <c r="I835" s="15"/>
      <c r="J835" s="15"/>
    </row>
    <row r="836" spans="1:10" x14ac:dyDescent="0.25">
      <c r="A836" s="252"/>
      <c r="B836" s="261"/>
      <c r="C836" s="251"/>
      <c r="D836" s="240"/>
      <c r="E836" s="29"/>
      <c r="F836" s="29"/>
      <c r="G836" s="15"/>
      <c r="H836" s="15"/>
      <c r="I836" s="15"/>
      <c r="J836" s="15"/>
    </row>
    <row r="837" spans="1:10" x14ac:dyDescent="0.25">
      <c r="A837" s="252"/>
      <c r="B837" s="261"/>
      <c r="C837" s="251"/>
      <c r="D837" s="240"/>
      <c r="E837" s="29"/>
      <c r="F837" s="29"/>
      <c r="G837" s="15"/>
      <c r="H837" s="15"/>
      <c r="I837" s="15"/>
      <c r="J837" s="15"/>
    </row>
    <row r="838" spans="1:10" x14ac:dyDescent="0.25">
      <c r="A838" s="252"/>
      <c r="B838" s="261"/>
      <c r="C838" s="251"/>
      <c r="D838" s="240"/>
      <c r="E838" s="29"/>
      <c r="F838" s="29"/>
      <c r="G838" s="15"/>
      <c r="H838" s="15"/>
      <c r="I838" s="15"/>
      <c r="J838" s="15"/>
    </row>
    <row r="839" spans="1:10" x14ac:dyDescent="0.25">
      <c r="A839" s="252"/>
      <c r="B839" s="261"/>
      <c r="C839" s="251"/>
      <c r="D839" s="240"/>
      <c r="E839" s="29"/>
      <c r="F839" s="29"/>
      <c r="G839" s="15"/>
      <c r="H839" s="15"/>
      <c r="I839" s="15"/>
      <c r="J839" s="15"/>
    </row>
    <row r="840" spans="1:10" x14ac:dyDescent="0.25">
      <c r="A840" s="252"/>
      <c r="B840" s="261"/>
      <c r="C840" s="251"/>
      <c r="D840" s="240"/>
      <c r="E840" s="29"/>
      <c r="F840" s="29"/>
      <c r="G840" s="15"/>
      <c r="H840" s="15"/>
      <c r="I840" s="15"/>
      <c r="J840" s="15"/>
    </row>
    <row r="841" spans="1:10" x14ac:dyDescent="0.25">
      <c r="A841" s="252"/>
      <c r="B841" s="261"/>
      <c r="C841" s="251"/>
      <c r="D841" s="240"/>
      <c r="E841" s="29"/>
      <c r="F841" s="29"/>
      <c r="G841" s="15"/>
      <c r="H841" s="15"/>
      <c r="I841" s="15"/>
      <c r="J841" s="15"/>
    </row>
    <row r="842" spans="1:10" x14ac:dyDescent="0.25">
      <c r="A842" s="252"/>
      <c r="B842" s="261"/>
      <c r="C842" s="251"/>
      <c r="D842" s="240"/>
      <c r="E842" s="29"/>
      <c r="F842" s="29"/>
      <c r="G842" s="15"/>
      <c r="H842" s="15"/>
      <c r="I842" s="15"/>
      <c r="J842" s="15"/>
    </row>
    <row r="843" spans="1:10" x14ac:dyDescent="0.25">
      <c r="A843" s="252"/>
      <c r="B843" s="261"/>
      <c r="C843" s="251"/>
      <c r="D843" s="240"/>
      <c r="E843" s="29"/>
      <c r="F843" s="29"/>
      <c r="G843" s="15"/>
      <c r="H843" s="15"/>
      <c r="I843" s="15"/>
      <c r="J843" s="15"/>
    </row>
    <row r="844" spans="1:10" x14ac:dyDescent="0.25">
      <c r="A844" s="252"/>
      <c r="B844" s="261"/>
      <c r="C844" s="251"/>
      <c r="D844" s="240"/>
      <c r="E844" s="29"/>
      <c r="F844" s="29"/>
      <c r="G844" s="15"/>
      <c r="H844" s="15"/>
      <c r="I844" s="15"/>
      <c r="J844" s="15"/>
    </row>
    <row r="845" spans="1:10" x14ac:dyDescent="0.25">
      <c r="A845" s="252"/>
      <c r="B845" s="261"/>
      <c r="C845" s="251"/>
      <c r="D845" s="240"/>
      <c r="E845" s="29"/>
      <c r="F845" s="29"/>
      <c r="G845" s="15"/>
      <c r="H845" s="15"/>
      <c r="I845" s="15"/>
      <c r="J845" s="15"/>
    </row>
    <row r="846" spans="1:10" x14ac:dyDescent="0.25">
      <c r="A846" s="252"/>
      <c r="B846" s="261"/>
      <c r="C846" s="251"/>
      <c r="D846" s="240"/>
      <c r="E846" s="29"/>
      <c r="F846" s="29"/>
      <c r="G846" s="15"/>
      <c r="H846" s="15"/>
      <c r="I846" s="15"/>
      <c r="J846" s="15"/>
    </row>
    <row r="847" spans="1:10" x14ac:dyDescent="0.25">
      <c r="A847" s="252"/>
      <c r="B847" s="261"/>
      <c r="C847" s="251"/>
      <c r="D847" s="240"/>
      <c r="E847" s="29"/>
      <c r="F847" s="29"/>
      <c r="G847" s="15"/>
      <c r="H847" s="15"/>
      <c r="I847" s="15"/>
      <c r="J847" s="15"/>
    </row>
    <row r="848" spans="1:10" x14ac:dyDescent="0.25">
      <c r="A848" s="252"/>
      <c r="B848" s="261"/>
      <c r="C848" s="251"/>
      <c r="D848" s="240"/>
      <c r="E848" s="29"/>
      <c r="F848" s="29"/>
      <c r="G848" s="15"/>
      <c r="H848" s="15"/>
      <c r="I848" s="15"/>
      <c r="J848" s="15"/>
    </row>
    <row r="849" spans="1:10" x14ac:dyDescent="0.25">
      <c r="A849" s="252"/>
      <c r="B849" s="261"/>
      <c r="C849" s="251"/>
      <c r="D849" s="240"/>
      <c r="E849" s="29"/>
      <c r="F849" s="29"/>
      <c r="G849" s="15"/>
      <c r="H849" s="15"/>
      <c r="I849" s="15"/>
      <c r="J849" s="15"/>
    </row>
    <row r="850" spans="1:10" x14ac:dyDescent="0.25">
      <c r="A850" s="252"/>
      <c r="B850" s="261"/>
      <c r="C850" s="251"/>
      <c r="D850" s="240"/>
      <c r="E850" s="29"/>
      <c r="F850" s="29"/>
      <c r="G850" s="15"/>
      <c r="H850" s="15"/>
      <c r="I850" s="15"/>
      <c r="J850" s="15"/>
    </row>
    <row r="851" spans="1:10" x14ac:dyDescent="0.25">
      <c r="A851" s="252"/>
      <c r="B851" s="261"/>
      <c r="C851" s="251"/>
      <c r="D851" s="240"/>
      <c r="E851" s="29"/>
      <c r="F851" s="29"/>
      <c r="G851" s="15"/>
      <c r="H851" s="15"/>
      <c r="I851" s="15"/>
      <c r="J851" s="15"/>
    </row>
    <row r="852" spans="1:10" x14ac:dyDescent="0.25">
      <c r="A852" s="252"/>
      <c r="B852" s="261"/>
      <c r="C852" s="251"/>
      <c r="D852" s="240"/>
      <c r="E852" s="29"/>
      <c r="F852" s="29"/>
      <c r="G852" s="15"/>
      <c r="H852" s="15"/>
      <c r="I852" s="15"/>
      <c r="J852" s="15"/>
    </row>
    <row r="853" spans="1:10" x14ac:dyDescent="0.25">
      <c r="A853" s="252"/>
      <c r="B853" s="261"/>
      <c r="C853" s="251"/>
      <c r="D853" s="240"/>
      <c r="E853" s="29"/>
      <c r="F853" s="29"/>
      <c r="G853" s="15"/>
      <c r="H853" s="15"/>
      <c r="I853" s="15"/>
      <c r="J853" s="15"/>
    </row>
    <row r="854" spans="1:10" x14ac:dyDescent="0.25">
      <c r="A854" s="252"/>
      <c r="B854" s="261"/>
      <c r="C854" s="251"/>
      <c r="D854" s="240"/>
      <c r="E854" s="29"/>
      <c r="F854" s="29"/>
      <c r="G854" s="15"/>
      <c r="H854" s="15"/>
      <c r="I854" s="15"/>
      <c r="J854" s="15"/>
    </row>
    <row r="855" spans="1:10" x14ac:dyDescent="0.25">
      <c r="A855" s="252"/>
      <c r="B855" s="261"/>
      <c r="C855" s="251"/>
      <c r="D855" s="240"/>
      <c r="E855" s="29"/>
      <c r="F855" s="29"/>
      <c r="G855" s="15"/>
      <c r="H855" s="15"/>
      <c r="I855" s="15"/>
      <c r="J855" s="15"/>
    </row>
    <row r="856" spans="1:10" x14ac:dyDescent="0.25">
      <c r="A856" s="252"/>
      <c r="B856" s="261"/>
      <c r="C856" s="251"/>
      <c r="D856" s="240"/>
      <c r="E856" s="29"/>
      <c r="F856" s="29"/>
      <c r="G856" s="15"/>
      <c r="H856" s="15"/>
      <c r="I856" s="15"/>
      <c r="J856" s="15"/>
    </row>
    <row r="857" spans="1:10" x14ac:dyDescent="0.25">
      <c r="A857" s="252"/>
      <c r="B857" s="261"/>
      <c r="C857" s="251"/>
      <c r="D857" s="240"/>
      <c r="E857" s="29"/>
      <c r="F857" s="29"/>
      <c r="G857" s="15"/>
      <c r="H857" s="15"/>
      <c r="I857" s="15"/>
      <c r="J857" s="15"/>
    </row>
    <row r="858" spans="1:10" x14ac:dyDescent="0.25">
      <c r="A858" s="252"/>
      <c r="B858" s="261"/>
      <c r="C858" s="251"/>
      <c r="D858" s="240"/>
      <c r="E858" s="29"/>
      <c r="F858" s="29"/>
      <c r="G858" s="15"/>
      <c r="H858" s="15"/>
      <c r="I858" s="15"/>
      <c r="J858" s="15"/>
    </row>
    <row r="859" spans="1:10" x14ac:dyDescent="0.25">
      <c r="A859" s="252"/>
      <c r="B859" s="261"/>
      <c r="C859" s="251"/>
      <c r="D859" s="240"/>
      <c r="E859" s="29"/>
      <c r="F859" s="29"/>
      <c r="G859" s="15"/>
      <c r="H859" s="15"/>
      <c r="I859" s="15"/>
      <c r="J859" s="15"/>
    </row>
    <row r="860" spans="1:10" x14ac:dyDescent="0.25">
      <c r="A860" s="252"/>
      <c r="B860" s="261"/>
      <c r="C860" s="251"/>
      <c r="D860" s="240"/>
      <c r="E860" s="29"/>
      <c r="F860" s="29"/>
      <c r="G860" s="15"/>
      <c r="H860" s="15"/>
      <c r="I860" s="15"/>
      <c r="J860" s="15"/>
    </row>
    <row r="861" spans="1:10" x14ac:dyDescent="0.25">
      <c r="A861" s="252"/>
      <c r="B861" s="261"/>
      <c r="C861" s="251"/>
      <c r="D861" s="240"/>
      <c r="E861" s="29"/>
      <c r="F861" s="29"/>
      <c r="G861" s="15"/>
      <c r="H861" s="15"/>
      <c r="I861" s="15"/>
      <c r="J861" s="15"/>
    </row>
    <row r="862" spans="1:10" x14ac:dyDescent="0.25">
      <c r="A862" s="252"/>
      <c r="B862" s="261"/>
      <c r="C862" s="251"/>
      <c r="D862" s="240"/>
      <c r="E862" s="29"/>
      <c r="F862" s="29"/>
      <c r="G862" s="15"/>
      <c r="H862" s="15"/>
      <c r="I862" s="15"/>
      <c r="J862" s="15"/>
    </row>
    <row r="863" spans="1:10" x14ac:dyDescent="0.25">
      <c r="A863" s="252"/>
      <c r="B863" s="261"/>
      <c r="C863" s="251"/>
      <c r="D863" s="240"/>
      <c r="E863" s="29"/>
      <c r="F863" s="29"/>
      <c r="G863" s="15"/>
      <c r="H863" s="15"/>
      <c r="I863" s="15"/>
      <c r="J863" s="15"/>
    </row>
    <row r="864" spans="1:10" x14ac:dyDescent="0.25">
      <c r="A864" s="252"/>
      <c r="B864" s="261"/>
      <c r="C864" s="251"/>
      <c r="D864" s="240"/>
      <c r="E864" s="29"/>
      <c r="F864" s="29"/>
      <c r="G864" s="15"/>
      <c r="H864" s="15"/>
      <c r="I864" s="15"/>
      <c r="J864" s="15"/>
    </row>
    <row r="865" spans="1:10" x14ac:dyDescent="0.25">
      <c r="A865" s="252"/>
      <c r="B865" s="261"/>
      <c r="C865" s="251"/>
      <c r="D865" s="240"/>
      <c r="E865" s="29"/>
      <c r="F865" s="29"/>
      <c r="G865" s="15"/>
      <c r="H865" s="15"/>
      <c r="I865" s="15"/>
      <c r="J865" s="15"/>
    </row>
    <row r="866" spans="1:10" x14ac:dyDescent="0.25">
      <c r="A866" s="252"/>
      <c r="B866" s="261"/>
      <c r="C866" s="251"/>
      <c r="D866" s="240"/>
      <c r="E866" s="29"/>
      <c r="F866" s="29"/>
      <c r="G866" s="15"/>
      <c r="H866" s="15"/>
      <c r="I866" s="15"/>
      <c r="J866" s="15"/>
    </row>
    <row r="867" spans="1:10" x14ac:dyDescent="0.25">
      <c r="A867" s="252"/>
      <c r="B867" s="261"/>
      <c r="C867" s="251"/>
      <c r="D867" s="240"/>
      <c r="E867" s="29"/>
      <c r="F867" s="29"/>
      <c r="G867" s="15"/>
      <c r="H867" s="15"/>
      <c r="I867" s="15"/>
      <c r="J867" s="15"/>
    </row>
    <row r="868" spans="1:10" x14ac:dyDescent="0.25">
      <c r="A868" s="252"/>
      <c r="B868" s="261"/>
      <c r="C868" s="251"/>
      <c r="D868" s="240"/>
      <c r="E868" s="29"/>
      <c r="F868" s="29"/>
      <c r="G868" s="15"/>
      <c r="H868" s="15"/>
      <c r="I868" s="15"/>
      <c r="J868" s="15"/>
    </row>
    <row r="869" spans="1:10" x14ac:dyDescent="0.25">
      <c r="A869" s="252"/>
      <c r="B869" s="261"/>
      <c r="C869" s="251"/>
      <c r="D869" s="240"/>
      <c r="E869" s="29"/>
      <c r="F869" s="29"/>
      <c r="G869" s="15"/>
      <c r="H869" s="15"/>
      <c r="I869" s="15"/>
      <c r="J869" s="15"/>
    </row>
    <row r="870" spans="1:10" x14ac:dyDescent="0.25">
      <c r="A870" s="252"/>
      <c r="B870" s="261"/>
      <c r="C870" s="251"/>
      <c r="D870" s="240"/>
      <c r="E870" s="29"/>
      <c r="F870" s="29"/>
      <c r="G870" s="15"/>
      <c r="H870" s="15"/>
      <c r="I870" s="15"/>
      <c r="J870" s="15"/>
    </row>
    <row r="871" spans="1:10" x14ac:dyDescent="0.25">
      <c r="A871" s="252"/>
      <c r="B871" s="261"/>
      <c r="C871" s="251"/>
      <c r="D871" s="240"/>
      <c r="E871" s="29"/>
      <c r="F871" s="29"/>
      <c r="G871" s="15"/>
      <c r="H871" s="15"/>
      <c r="I871" s="15"/>
      <c r="J871" s="15"/>
    </row>
    <row r="872" spans="1:10" x14ac:dyDescent="0.25">
      <c r="A872" s="252"/>
      <c r="B872" s="261"/>
      <c r="C872" s="251"/>
      <c r="D872" s="240"/>
      <c r="E872" s="29"/>
      <c r="F872" s="29"/>
      <c r="G872" s="15"/>
      <c r="H872" s="15"/>
      <c r="I872" s="15"/>
      <c r="J872" s="15"/>
    </row>
    <row r="873" spans="1:10" x14ac:dyDescent="0.25">
      <c r="A873" s="252"/>
      <c r="B873" s="261"/>
      <c r="C873" s="251"/>
      <c r="D873" s="240"/>
      <c r="E873" s="29"/>
      <c r="F873" s="29"/>
      <c r="G873" s="15"/>
      <c r="H873" s="15"/>
      <c r="I873" s="15"/>
      <c r="J873" s="15"/>
    </row>
    <row r="874" spans="1:10" x14ac:dyDescent="0.25">
      <c r="A874" s="252"/>
      <c r="B874" s="261"/>
      <c r="C874" s="251"/>
      <c r="D874" s="240"/>
      <c r="E874" s="29"/>
      <c r="F874" s="29"/>
      <c r="G874" s="15"/>
      <c r="H874" s="15"/>
      <c r="I874" s="15"/>
      <c r="J874" s="15"/>
    </row>
    <row r="875" spans="1:10" x14ac:dyDescent="0.25">
      <c r="A875" s="252"/>
      <c r="B875" s="261"/>
      <c r="C875" s="251"/>
      <c r="D875" s="240"/>
      <c r="E875" s="29"/>
      <c r="F875" s="29"/>
      <c r="G875" s="15"/>
      <c r="H875" s="15"/>
      <c r="I875" s="15"/>
      <c r="J875" s="15"/>
    </row>
    <row r="876" spans="1:10" x14ac:dyDescent="0.25">
      <c r="A876" s="252"/>
      <c r="B876" s="261"/>
      <c r="C876" s="251"/>
      <c r="D876" s="240"/>
      <c r="E876" s="29"/>
      <c r="F876" s="29"/>
      <c r="G876" s="15"/>
      <c r="H876" s="15"/>
      <c r="I876" s="15"/>
      <c r="J876" s="15"/>
    </row>
    <row r="877" spans="1:10" x14ac:dyDescent="0.25">
      <c r="A877" s="252"/>
      <c r="B877" s="261"/>
      <c r="C877" s="251"/>
      <c r="D877" s="240"/>
      <c r="E877" s="29"/>
      <c r="F877" s="29"/>
      <c r="G877" s="15"/>
      <c r="H877" s="15"/>
      <c r="I877" s="15"/>
      <c r="J877" s="15"/>
    </row>
    <row r="878" spans="1:10" x14ac:dyDescent="0.25">
      <c r="A878" s="252"/>
      <c r="B878" s="261"/>
      <c r="C878" s="251"/>
      <c r="D878" s="240"/>
      <c r="E878" s="29"/>
      <c r="F878" s="29"/>
      <c r="G878" s="15"/>
      <c r="H878" s="15"/>
      <c r="I878" s="15"/>
      <c r="J878" s="15"/>
    </row>
    <row r="879" spans="1:10" x14ac:dyDescent="0.25">
      <c r="A879" s="252"/>
      <c r="B879" s="261"/>
      <c r="C879" s="251"/>
      <c r="D879" s="240"/>
      <c r="E879" s="29"/>
      <c r="F879" s="29"/>
      <c r="G879" s="15"/>
      <c r="H879" s="15"/>
      <c r="I879" s="15"/>
      <c r="J879" s="15"/>
    </row>
    <row r="880" spans="1:10" x14ac:dyDescent="0.25">
      <c r="A880" s="252"/>
      <c r="B880" s="261"/>
      <c r="C880" s="251"/>
      <c r="D880" s="240"/>
      <c r="E880" s="29"/>
      <c r="F880" s="29"/>
      <c r="G880" s="15"/>
      <c r="H880" s="15"/>
      <c r="I880" s="15"/>
      <c r="J880" s="15"/>
    </row>
    <row r="881" spans="1:10" x14ac:dyDescent="0.25">
      <c r="A881" s="252"/>
      <c r="B881" s="261"/>
      <c r="C881" s="251"/>
      <c r="D881" s="240"/>
      <c r="E881" s="29"/>
      <c r="F881" s="29"/>
      <c r="G881" s="15"/>
      <c r="H881" s="15"/>
      <c r="I881" s="15"/>
      <c r="J881" s="15"/>
    </row>
    <row r="882" spans="1:10" x14ac:dyDescent="0.25">
      <c r="A882" s="252"/>
      <c r="B882" s="261"/>
      <c r="C882" s="251"/>
      <c r="D882" s="240"/>
      <c r="E882" s="29"/>
      <c r="F882" s="29"/>
      <c r="G882" s="15"/>
      <c r="H882" s="15"/>
      <c r="I882" s="15"/>
      <c r="J882" s="15"/>
    </row>
    <row r="883" spans="1:10" x14ac:dyDescent="0.25">
      <c r="A883" s="252"/>
      <c r="B883" s="261"/>
      <c r="C883" s="251"/>
      <c r="D883" s="240"/>
      <c r="E883" s="29"/>
      <c r="F883" s="29"/>
      <c r="G883" s="15"/>
      <c r="H883" s="15"/>
      <c r="I883" s="15"/>
      <c r="J883" s="15"/>
    </row>
    <row r="884" spans="1:10" x14ac:dyDescent="0.25">
      <c r="A884" s="252"/>
      <c r="B884" s="261"/>
      <c r="C884" s="251"/>
      <c r="D884" s="240"/>
      <c r="E884" s="29"/>
      <c r="F884" s="29"/>
      <c r="G884" s="15"/>
      <c r="H884" s="15"/>
      <c r="I884" s="15"/>
      <c r="J884" s="15"/>
    </row>
    <row r="885" spans="1:10" x14ac:dyDescent="0.25">
      <c r="A885" s="252"/>
      <c r="B885" s="261"/>
      <c r="C885" s="251"/>
      <c r="D885" s="240"/>
      <c r="E885" s="29"/>
      <c r="F885" s="29"/>
      <c r="G885" s="15"/>
      <c r="H885" s="15"/>
      <c r="I885" s="15"/>
      <c r="J885" s="15"/>
    </row>
    <row r="886" spans="1:10" x14ac:dyDescent="0.25">
      <c r="A886" s="252"/>
      <c r="B886" s="261"/>
      <c r="C886" s="251"/>
      <c r="D886" s="240"/>
      <c r="E886" s="29"/>
      <c r="F886" s="29"/>
      <c r="G886" s="15"/>
      <c r="H886" s="15"/>
      <c r="I886" s="15"/>
      <c r="J886" s="15"/>
    </row>
    <row r="887" spans="1:10" x14ac:dyDescent="0.25">
      <c r="A887" s="252"/>
      <c r="B887" s="261"/>
      <c r="C887" s="251"/>
      <c r="D887" s="240"/>
      <c r="E887" s="29"/>
      <c r="F887" s="29"/>
      <c r="G887" s="15"/>
      <c r="H887" s="15"/>
      <c r="I887" s="15"/>
      <c r="J887" s="15"/>
    </row>
    <row r="888" spans="1:10" x14ac:dyDescent="0.25">
      <c r="A888" s="252"/>
      <c r="B888" s="261"/>
      <c r="C888" s="251"/>
      <c r="D888" s="240"/>
      <c r="E888" s="29"/>
      <c r="F888" s="29"/>
      <c r="G888" s="15"/>
      <c r="H888" s="15"/>
      <c r="I888" s="15"/>
      <c r="J888" s="15"/>
    </row>
    <row r="889" spans="1:10" x14ac:dyDescent="0.25">
      <c r="A889" s="252"/>
      <c r="B889" s="261"/>
      <c r="C889" s="251"/>
      <c r="D889" s="240"/>
      <c r="E889" s="29"/>
      <c r="F889" s="29"/>
      <c r="G889" s="15"/>
      <c r="H889" s="15"/>
      <c r="I889" s="15"/>
      <c r="J889" s="15"/>
    </row>
    <row r="890" spans="1:10" x14ac:dyDescent="0.25">
      <c r="A890" s="252"/>
      <c r="B890" s="261"/>
      <c r="C890" s="251"/>
      <c r="D890" s="240"/>
      <c r="E890" s="29"/>
      <c r="F890" s="29"/>
      <c r="G890" s="15"/>
      <c r="H890" s="15"/>
      <c r="I890" s="15"/>
      <c r="J890" s="15"/>
    </row>
    <row r="891" spans="1:10" x14ac:dyDescent="0.25">
      <c r="A891" s="252"/>
      <c r="B891" s="261"/>
      <c r="C891" s="251"/>
      <c r="D891" s="240"/>
      <c r="E891" s="29"/>
      <c r="F891" s="29"/>
      <c r="G891" s="15"/>
      <c r="H891" s="15"/>
      <c r="I891" s="15"/>
      <c r="J891" s="15"/>
    </row>
    <row r="892" spans="1:10" x14ac:dyDescent="0.25">
      <c r="A892" s="252"/>
      <c r="B892" s="261"/>
      <c r="C892" s="251"/>
      <c r="D892" s="240"/>
      <c r="E892" s="29"/>
      <c r="F892" s="29"/>
      <c r="G892" s="15"/>
      <c r="H892" s="15"/>
      <c r="I892" s="15"/>
      <c r="J892" s="15"/>
    </row>
    <row r="893" spans="1:10" x14ac:dyDescent="0.25">
      <c r="A893" s="252"/>
      <c r="B893" s="261"/>
      <c r="C893" s="251"/>
      <c r="D893" s="240"/>
      <c r="E893" s="29"/>
      <c r="F893" s="29"/>
      <c r="G893" s="15"/>
      <c r="H893" s="15"/>
      <c r="I893" s="15"/>
      <c r="J893" s="15"/>
    </row>
    <row r="894" spans="1:10" x14ac:dyDescent="0.25">
      <c r="A894" s="252"/>
      <c r="B894" s="261"/>
      <c r="C894" s="251"/>
      <c r="D894" s="240"/>
      <c r="E894" s="29"/>
      <c r="F894" s="29"/>
      <c r="G894" s="15"/>
      <c r="H894" s="15"/>
      <c r="I894" s="15"/>
      <c r="J894" s="15"/>
    </row>
    <row r="895" spans="1:10" x14ac:dyDescent="0.25">
      <c r="A895" s="252"/>
      <c r="B895" s="261"/>
      <c r="C895" s="251"/>
      <c r="D895" s="240"/>
      <c r="E895" s="29"/>
      <c r="F895" s="29"/>
      <c r="G895" s="15"/>
      <c r="H895" s="15"/>
      <c r="I895" s="15"/>
      <c r="J895" s="15"/>
    </row>
    <row r="896" spans="1:10" x14ac:dyDescent="0.25">
      <c r="A896" s="252"/>
      <c r="B896" s="261"/>
      <c r="C896" s="251"/>
      <c r="D896" s="240"/>
      <c r="E896" s="29"/>
      <c r="F896" s="29"/>
      <c r="G896" s="15"/>
      <c r="H896" s="15"/>
      <c r="I896" s="15"/>
      <c r="J896" s="15"/>
    </row>
    <row r="897" spans="1:10" x14ac:dyDescent="0.25">
      <c r="A897" s="252"/>
      <c r="B897" s="261"/>
      <c r="C897" s="251"/>
      <c r="D897" s="240"/>
      <c r="E897" s="29"/>
      <c r="F897" s="29"/>
      <c r="G897" s="15"/>
      <c r="H897" s="15"/>
      <c r="I897" s="15"/>
      <c r="J897" s="15"/>
    </row>
    <row r="898" spans="1:10" x14ac:dyDescent="0.25">
      <c r="A898" s="252"/>
      <c r="B898" s="261"/>
      <c r="C898" s="251"/>
      <c r="D898" s="240"/>
      <c r="E898" s="29"/>
      <c r="F898" s="29"/>
      <c r="G898" s="15"/>
      <c r="H898" s="15"/>
      <c r="I898" s="15"/>
      <c r="J898" s="15"/>
    </row>
    <row r="899" spans="1:10" x14ac:dyDescent="0.25">
      <c r="A899" s="252"/>
      <c r="B899" s="261"/>
      <c r="C899" s="251"/>
      <c r="D899" s="240"/>
      <c r="E899" s="29"/>
      <c r="F899" s="29"/>
      <c r="G899" s="15"/>
      <c r="H899" s="15"/>
      <c r="I899" s="15"/>
      <c r="J899" s="15"/>
    </row>
    <row r="900" spans="1:10" x14ac:dyDescent="0.25">
      <c r="A900" s="252"/>
      <c r="B900" s="261"/>
      <c r="C900" s="251"/>
      <c r="D900" s="240"/>
      <c r="E900" s="29"/>
      <c r="F900" s="29"/>
      <c r="G900" s="15"/>
      <c r="H900" s="15"/>
      <c r="I900" s="15"/>
      <c r="J900" s="15"/>
    </row>
    <row r="901" spans="1:10" x14ac:dyDescent="0.25">
      <c r="A901" s="252"/>
      <c r="B901" s="261"/>
      <c r="C901" s="251"/>
      <c r="D901" s="240"/>
      <c r="E901" s="29"/>
      <c r="F901" s="29"/>
      <c r="G901" s="15"/>
      <c r="H901" s="15"/>
      <c r="I901" s="15"/>
      <c r="J901" s="15"/>
    </row>
    <row r="902" spans="1:10" x14ac:dyDescent="0.25">
      <c r="A902" s="252"/>
      <c r="B902" s="261"/>
      <c r="C902" s="251"/>
      <c r="D902" s="240"/>
      <c r="E902" s="29"/>
      <c r="F902" s="29"/>
      <c r="G902" s="15"/>
      <c r="H902" s="15"/>
      <c r="I902" s="15"/>
      <c r="J902" s="15"/>
    </row>
    <row r="903" spans="1:10" x14ac:dyDescent="0.25">
      <c r="A903" s="252"/>
      <c r="B903" s="261"/>
      <c r="C903" s="251"/>
      <c r="D903" s="240"/>
      <c r="E903" s="29"/>
      <c r="F903" s="29"/>
      <c r="G903" s="15"/>
      <c r="H903" s="15"/>
      <c r="I903" s="15"/>
      <c r="J903" s="15"/>
    </row>
    <row r="904" spans="1:10" x14ac:dyDescent="0.25">
      <c r="A904" s="252"/>
      <c r="B904" s="261"/>
      <c r="C904" s="251"/>
      <c r="D904" s="240"/>
      <c r="E904" s="29"/>
      <c r="F904" s="29"/>
      <c r="G904" s="15"/>
      <c r="H904" s="15"/>
      <c r="I904" s="15"/>
      <c r="J904" s="15"/>
    </row>
    <row r="905" spans="1:10" x14ac:dyDescent="0.25">
      <c r="A905" s="252"/>
      <c r="B905" s="261"/>
      <c r="C905" s="251"/>
      <c r="D905" s="240"/>
      <c r="E905" s="29"/>
      <c r="F905" s="29"/>
      <c r="G905" s="15"/>
      <c r="H905" s="15"/>
      <c r="I905" s="15"/>
      <c r="J905" s="15"/>
    </row>
    <row r="906" spans="1:10" x14ac:dyDescent="0.25">
      <c r="A906" s="252"/>
      <c r="B906" s="261"/>
      <c r="C906" s="251"/>
      <c r="D906" s="240"/>
      <c r="E906" s="29"/>
      <c r="F906" s="29"/>
      <c r="G906" s="15"/>
      <c r="H906" s="15"/>
      <c r="I906" s="15"/>
      <c r="J906" s="15"/>
    </row>
    <row r="907" spans="1:10" x14ac:dyDescent="0.25">
      <c r="A907" s="252"/>
      <c r="B907" s="261"/>
      <c r="C907" s="251"/>
      <c r="D907" s="240"/>
      <c r="E907" s="29"/>
      <c r="F907" s="29"/>
      <c r="G907" s="15"/>
      <c r="H907" s="15"/>
      <c r="I907" s="15"/>
      <c r="J907" s="15"/>
    </row>
    <row r="908" spans="1:10" x14ac:dyDescent="0.25">
      <c r="A908" s="252"/>
      <c r="B908" s="261"/>
      <c r="C908" s="251"/>
      <c r="D908" s="240"/>
      <c r="E908" s="29"/>
      <c r="F908" s="29"/>
      <c r="G908" s="15"/>
      <c r="H908" s="15"/>
      <c r="I908" s="15"/>
      <c r="J908" s="15"/>
    </row>
    <row r="909" spans="1:10" x14ac:dyDescent="0.25">
      <c r="A909" s="252"/>
      <c r="B909" s="261"/>
      <c r="C909" s="251"/>
      <c r="D909" s="240"/>
      <c r="E909" s="29"/>
      <c r="F909" s="29"/>
      <c r="G909" s="15"/>
      <c r="H909" s="15"/>
      <c r="I909" s="15"/>
      <c r="J909" s="15"/>
    </row>
    <row r="910" spans="1:10" x14ac:dyDescent="0.25">
      <c r="A910" s="252"/>
      <c r="B910" s="261"/>
      <c r="C910" s="251"/>
      <c r="D910" s="240"/>
      <c r="E910" s="29"/>
      <c r="F910" s="29"/>
      <c r="G910" s="15"/>
      <c r="H910" s="15"/>
      <c r="I910" s="15"/>
      <c r="J910" s="15"/>
    </row>
    <row r="911" spans="1:10" x14ac:dyDescent="0.25">
      <c r="A911" s="252"/>
      <c r="B911" s="261"/>
      <c r="C911" s="251"/>
      <c r="D911" s="240"/>
      <c r="E911" s="29"/>
      <c r="F911" s="29"/>
      <c r="G911" s="15"/>
      <c r="H911" s="15"/>
      <c r="I911" s="15"/>
      <c r="J911" s="15"/>
    </row>
    <row r="912" spans="1:10" x14ac:dyDescent="0.25">
      <c r="A912" s="252"/>
      <c r="B912" s="261"/>
      <c r="C912" s="251"/>
      <c r="D912" s="240"/>
      <c r="E912" s="29"/>
      <c r="F912" s="29"/>
      <c r="G912" s="15"/>
      <c r="H912" s="15"/>
      <c r="I912" s="15"/>
      <c r="J912" s="15"/>
    </row>
    <row r="913" spans="1:10" x14ac:dyDescent="0.25">
      <c r="A913" s="252"/>
      <c r="B913" s="261"/>
      <c r="C913" s="251"/>
      <c r="D913" s="240"/>
      <c r="E913" s="29"/>
      <c r="F913" s="29"/>
      <c r="G913" s="15"/>
      <c r="H913" s="15"/>
      <c r="I913" s="15"/>
      <c r="J913" s="15"/>
    </row>
    <row r="914" spans="1:10" x14ac:dyDescent="0.25">
      <c r="A914" s="252"/>
      <c r="B914" s="261"/>
      <c r="C914" s="251"/>
      <c r="D914" s="240"/>
      <c r="E914" s="29"/>
      <c r="F914" s="29"/>
      <c r="G914" s="15"/>
      <c r="H914" s="15"/>
      <c r="I914" s="15"/>
      <c r="J914" s="15"/>
    </row>
    <row r="915" spans="1:10" x14ac:dyDescent="0.25">
      <c r="A915" s="252"/>
      <c r="B915" s="261"/>
      <c r="C915" s="251"/>
      <c r="D915" s="240"/>
      <c r="E915" s="29"/>
      <c r="F915" s="29"/>
      <c r="G915" s="15"/>
      <c r="H915" s="15"/>
      <c r="I915" s="15"/>
      <c r="J915" s="15"/>
    </row>
    <row r="916" spans="1:10" x14ac:dyDescent="0.25">
      <c r="A916" s="252"/>
      <c r="B916" s="261"/>
      <c r="C916" s="251"/>
      <c r="D916" s="240"/>
      <c r="E916" s="29"/>
      <c r="F916" s="29"/>
      <c r="G916" s="15"/>
      <c r="H916" s="15"/>
      <c r="I916" s="15"/>
      <c r="J916" s="15"/>
    </row>
    <row r="917" spans="1:10" x14ac:dyDescent="0.25">
      <c r="A917" s="252"/>
      <c r="B917" s="261"/>
      <c r="C917" s="251"/>
      <c r="D917" s="240"/>
      <c r="E917" s="29"/>
      <c r="F917" s="29"/>
      <c r="G917" s="15"/>
      <c r="H917" s="15"/>
      <c r="I917" s="15"/>
      <c r="J917" s="15"/>
    </row>
    <row r="918" spans="1:10" x14ac:dyDescent="0.25">
      <c r="A918" s="252"/>
      <c r="B918" s="261"/>
      <c r="C918" s="251"/>
      <c r="D918" s="240"/>
      <c r="E918" s="29"/>
      <c r="F918" s="29"/>
      <c r="G918" s="15"/>
      <c r="H918" s="15"/>
      <c r="I918" s="15"/>
      <c r="J918" s="15"/>
    </row>
    <row r="919" spans="1:10" x14ac:dyDescent="0.25">
      <c r="A919" s="252"/>
      <c r="B919" s="261"/>
      <c r="C919" s="251"/>
      <c r="D919" s="240"/>
      <c r="E919" s="29"/>
      <c r="F919" s="29"/>
      <c r="G919" s="15"/>
      <c r="H919" s="15"/>
      <c r="I919" s="15"/>
      <c r="J919" s="15"/>
    </row>
    <row r="920" spans="1:10" x14ac:dyDescent="0.25">
      <c r="A920" s="252"/>
      <c r="B920" s="261"/>
      <c r="C920" s="251"/>
      <c r="D920" s="240"/>
      <c r="E920" s="29"/>
      <c r="F920" s="29"/>
      <c r="G920" s="15"/>
      <c r="H920" s="15"/>
      <c r="I920" s="15"/>
      <c r="J920" s="15"/>
    </row>
    <row r="921" spans="1:10" x14ac:dyDescent="0.25">
      <c r="A921" s="252"/>
      <c r="B921" s="261"/>
      <c r="C921" s="251"/>
      <c r="D921" s="240"/>
      <c r="E921" s="29"/>
      <c r="F921" s="29"/>
      <c r="G921" s="15"/>
      <c r="H921" s="15"/>
      <c r="I921" s="15"/>
      <c r="J921" s="15"/>
    </row>
    <row r="922" spans="1:10" x14ac:dyDescent="0.25">
      <c r="A922" s="252"/>
      <c r="B922" s="261"/>
      <c r="C922" s="251"/>
      <c r="D922" s="240"/>
      <c r="E922" s="29"/>
      <c r="F922" s="29"/>
      <c r="G922" s="15"/>
      <c r="H922" s="15"/>
      <c r="I922" s="15"/>
      <c r="J922" s="15"/>
    </row>
    <row r="923" spans="1:10" x14ac:dyDescent="0.25">
      <c r="A923" s="252"/>
      <c r="B923" s="261"/>
      <c r="C923" s="251"/>
      <c r="D923" s="240"/>
      <c r="E923" s="29"/>
      <c r="F923" s="29"/>
      <c r="G923" s="15"/>
      <c r="H923" s="15"/>
      <c r="I923" s="15"/>
      <c r="J923" s="15"/>
    </row>
    <row r="924" spans="1:10" x14ac:dyDescent="0.25">
      <c r="A924" s="252"/>
      <c r="B924" s="261"/>
      <c r="C924" s="251"/>
      <c r="D924" s="240"/>
      <c r="E924" s="29"/>
      <c r="F924" s="29"/>
      <c r="G924" s="15"/>
      <c r="H924" s="15"/>
      <c r="I924" s="15"/>
      <c r="J924" s="15"/>
    </row>
    <row r="925" spans="1:10" x14ac:dyDescent="0.25">
      <c r="A925" s="252"/>
      <c r="B925" s="261"/>
      <c r="C925" s="251"/>
      <c r="D925" s="240"/>
      <c r="E925" s="29"/>
      <c r="F925" s="29"/>
      <c r="G925" s="15"/>
      <c r="H925" s="15"/>
      <c r="I925" s="15"/>
      <c r="J925" s="15"/>
    </row>
    <row r="926" spans="1:10" x14ac:dyDescent="0.25">
      <c r="A926" s="252"/>
      <c r="B926" s="261"/>
      <c r="C926" s="251"/>
      <c r="D926" s="240"/>
      <c r="E926" s="29"/>
      <c r="F926" s="29"/>
      <c r="G926" s="15"/>
      <c r="H926" s="15"/>
      <c r="I926" s="15"/>
      <c r="J926" s="15"/>
    </row>
    <row r="927" spans="1:10" x14ac:dyDescent="0.25">
      <c r="A927" s="252"/>
      <c r="B927" s="261"/>
      <c r="C927" s="251"/>
      <c r="D927" s="240"/>
      <c r="E927" s="29"/>
      <c r="F927" s="29"/>
      <c r="G927" s="15"/>
      <c r="H927" s="15"/>
      <c r="I927" s="15"/>
      <c r="J927" s="15"/>
    </row>
    <row r="928" spans="1:10" x14ac:dyDescent="0.25">
      <c r="A928" s="252"/>
      <c r="B928" s="261"/>
      <c r="C928" s="251"/>
      <c r="D928" s="240"/>
      <c r="E928" s="29"/>
      <c r="F928" s="29"/>
      <c r="G928" s="15"/>
      <c r="H928" s="15"/>
      <c r="I928" s="15"/>
      <c r="J928" s="15"/>
    </row>
    <row r="929" spans="1:10" x14ac:dyDescent="0.25">
      <c r="A929" s="252"/>
      <c r="B929" s="261"/>
      <c r="C929" s="251"/>
      <c r="D929" s="240"/>
      <c r="E929" s="29"/>
      <c r="F929" s="29"/>
      <c r="G929" s="15"/>
      <c r="H929" s="15"/>
      <c r="I929" s="15"/>
      <c r="J929" s="15"/>
    </row>
    <row r="930" spans="1:10" x14ac:dyDescent="0.25">
      <c r="A930" s="252"/>
      <c r="B930" s="261"/>
      <c r="C930" s="251"/>
      <c r="D930" s="240"/>
      <c r="E930" s="29"/>
      <c r="F930" s="29"/>
      <c r="G930" s="15"/>
      <c r="H930" s="15"/>
      <c r="I930" s="15"/>
      <c r="J930" s="15"/>
    </row>
    <row r="931" spans="1:10" x14ac:dyDescent="0.25">
      <c r="A931" s="252"/>
      <c r="B931" s="261"/>
      <c r="C931" s="251"/>
      <c r="D931" s="240"/>
      <c r="E931" s="29"/>
      <c r="F931" s="29"/>
      <c r="G931" s="15"/>
      <c r="H931" s="15"/>
      <c r="I931" s="15"/>
      <c r="J931" s="15"/>
    </row>
    <row r="932" spans="1:10" x14ac:dyDescent="0.25">
      <c r="A932" s="252"/>
      <c r="B932" s="261"/>
      <c r="C932" s="251"/>
      <c r="D932" s="240"/>
      <c r="E932" s="29"/>
      <c r="F932" s="29"/>
      <c r="G932" s="15"/>
      <c r="H932" s="15"/>
      <c r="I932" s="15"/>
      <c r="J932" s="15"/>
    </row>
    <row r="933" spans="1:10" x14ac:dyDescent="0.25">
      <c r="A933" s="252"/>
      <c r="B933" s="261"/>
      <c r="C933" s="251"/>
      <c r="D933" s="240"/>
      <c r="E933" s="29"/>
      <c r="F933" s="29"/>
      <c r="G933" s="15"/>
      <c r="H933" s="15"/>
      <c r="I933" s="15"/>
      <c r="J933" s="15"/>
    </row>
    <row r="934" spans="1:10" x14ac:dyDescent="0.25">
      <c r="A934" s="252"/>
      <c r="B934" s="261"/>
      <c r="C934" s="251"/>
      <c r="D934" s="240"/>
      <c r="E934" s="29"/>
      <c r="F934" s="29"/>
      <c r="G934" s="15"/>
      <c r="H934" s="15"/>
      <c r="I934" s="15"/>
      <c r="J934" s="15"/>
    </row>
    <row r="935" spans="1:10" x14ac:dyDescent="0.25">
      <c r="A935" s="252"/>
      <c r="B935" s="261"/>
      <c r="C935" s="251"/>
      <c r="D935" s="240"/>
      <c r="E935" s="29"/>
      <c r="F935" s="29"/>
      <c r="G935" s="15"/>
      <c r="H935" s="15"/>
      <c r="I935" s="15"/>
      <c r="J935" s="15"/>
    </row>
    <row r="936" spans="1:10" x14ac:dyDescent="0.25">
      <c r="A936" s="252"/>
      <c r="B936" s="261"/>
      <c r="C936" s="251"/>
      <c r="D936" s="240"/>
      <c r="E936" s="29"/>
      <c r="F936" s="29"/>
      <c r="G936" s="15"/>
      <c r="H936" s="15"/>
      <c r="I936" s="15"/>
      <c r="J936" s="15"/>
    </row>
    <row r="937" spans="1:10" x14ac:dyDescent="0.25">
      <c r="A937" s="252"/>
      <c r="B937" s="261"/>
      <c r="C937" s="251"/>
      <c r="D937" s="240"/>
      <c r="E937" s="29"/>
      <c r="F937" s="29"/>
      <c r="G937" s="15"/>
      <c r="H937" s="15"/>
      <c r="I937" s="15"/>
      <c r="J937" s="15"/>
    </row>
    <row r="938" spans="1:10" x14ac:dyDescent="0.25">
      <c r="A938" s="252"/>
      <c r="B938" s="261"/>
      <c r="C938" s="251"/>
      <c r="D938" s="240"/>
      <c r="E938" s="29"/>
      <c r="F938" s="29"/>
      <c r="G938" s="15"/>
      <c r="H938" s="15"/>
      <c r="I938" s="15"/>
      <c r="J938" s="15"/>
    </row>
    <row r="939" spans="1:10" x14ac:dyDescent="0.25">
      <c r="A939" s="252"/>
      <c r="B939" s="261"/>
      <c r="C939" s="251"/>
      <c r="D939" s="240"/>
      <c r="E939" s="29"/>
      <c r="F939" s="29"/>
      <c r="G939" s="15"/>
      <c r="H939" s="15"/>
      <c r="I939" s="15"/>
      <c r="J939" s="15"/>
    </row>
    <row r="940" spans="1:10" x14ac:dyDescent="0.25">
      <c r="A940" s="252"/>
      <c r="B940" s="261"/>
      <c r="C940" s="251"/>
      <c r="D940" s="240"/>
      <c r="E940" s="29"/>
      <c r="F940" s="29"/>
      <c r="G940" s="15"/>
      <c r="H940" s="15"/>
      <c r="I940" s="15"/>
      <c r="J940" s="15"/>
    </row>
    <row r="941" spans="1:10" x14ac:dyDescent="0.25">
      <c r="A941" s="252"/>
      <c r="B941" s="261"/>
      <c r="C941" s="251"/>
      <c r="D941" s="240"/>
      <c r="E941" s="29"/>
      <c r="F941" s="29"/>
      <c r="G941" s="15"/>
      <c r="H941" s="15"/>
      <c r="I941" s="15"/>
      <c r="J941" s="15"/>
    </row>
    <row r="942" spans="1:10" x14ac:dyDescent="0.25">
      <c r="A942" s="252"/>
      <c r="B942" s="261"/>
      <c r="C942" s="251"/>
      <c r="D942" s="240"/>
      <c r="E942" s="29"/>
      <c r="F942" s="29"/>
      <c r="G942" s="15"/>
      <c r="H942" s="15"/>
      <c r="I942" s="15"/>
      <c r="J942" s="15"/>
    </row>
    <row r="943" spans="1:10" x14ac:dyDescent="0.25">
      <c r="A943" s="252"/>
      <c r="B943" s="261"/>
      <c r="C943" s="251"/>
      <c r="D943" s="240"/>
      <c r="E943" s="29"/>
      <c r="F943" s="29"/>
      <c r="G943" s="15"/>
      <c r="H943" s="15"/>
      <c r="I943" s="15"/>
      <c r="J943" s="15"/>
    </row>
    <row r="944" spans="1:10" x14ac:dyDescent="0.25">
      <c r="A944" s="252"/>
      <c r="B944" s="261"/>
      <c r="C944" s="251"/>
      <c r="D944" s="240"/>
      <c r="E944" s="29"/>
      <c r="F944" s="29"/>
      <c r="G944" s="15"/>
      <c r="H944" s="15"/>
      <c r="I944" s="15"/>
      <c r="J944" s="15"/>
    </row>
    <row r="945" spans="1:10" x14ac:dyDescent="0.25">
      <c r="A945" s="252"/>
      <c r="B945" s="261"/>
      <c r="C945" s="251"/>
      <c r="D945" s="240"/>
      <c r="E945" s="29"/>
      <c r="F945" s="29"/>
      <c r="G945" s="15"/>
      <c r="H945" s="15"/>
      <c r="I945" s="15"/>
      <c r="J945" s="15"/>
    </row>
    <row r="946" spans="1:10" x14ac:dyDescent="0.25">
      <c r="A946" s="252"/>
      <c r="B946" s="261"/>
      <c r="C946" s="251"/>
      <c r="D946" s="240"/>
      <c r="E946" s="29"/>
      <c r="F946" s="29"/>
      <c r="G946" s="15"/>
      <c r="H946" s="15"/>
      <c r="I946" s="15"/>
      <c r="J946" s="15"/>
    </row>
    <row r="947" spans="1:10" x14ac:dyDescent="0.25">
      <c r="A947" s="252"/>
      <c r="B947" s="261"/>
      <c r="C947" s="251"/>
      <c r="D947" s="240"/>
      <c r="E947" s="29"/>
      <c r="F947" s="29"/>
      <c r="G947" s="15"/>
      <c r="H947" s="15"/>
      <c r="I947" s="15"/>
      <c r="J947" s="15"/>
    </row>
    <row r="948" spans="1:10" x14ac:dyDescent="0.25">
      <c r="A948" s="252"/>
      <c r="B948" s="261"/>
      <c r="C948" s="251"/>
      <c r="D948" s="240"/>
      <c r="E948" s="29"/>
      <c r="F948" s="29"/>
      <c r="G948" s="15"/>
      <c r="H948" s="15"/>
      <c r="I948" s="15"/>
      <c r="J948" s="15"/>
    </row>
    <row r="949" spans="1:10" x14ac:dyDescent="0.25">
      <c r="A949" s="252"/>
      <c r="B949" s="261"/>
      <c r="C949" s="251"/>
      <c r="D949" s="240"/>
      <c r="E949" s="29"/>
      <c r="F949" s="29"/>
      <c r="G949" s="15"/>
      <c r="H949" s="15"/>
      <c r="I949" s="15"/>
      <c r="J949" s="15"/>
    </row>
    <row r="950" spans="1:10" x14ac:dyDescent="0.25">
      <c r="A950" s="252"/>
      <c r="B950" s="261"/>
      <c r="C950" s="251"/>
      <c r="D950" s="240"/>
      <c r="E950" s="29"/>
      <c r="F950" s="29"/>
      <c r="G950" s="15"/>
      <c r="H950" s="15"/>
      <c r="I950" s="15"/>
      <c r="J950" s="15"/>
    </row>
    <row r="951" spans="1:10" x14ac:dyDescent="0.25">
      <c r="A951" s="252"/>
      <c r="B951" s="261"/>
      <c r="C951" s="251"/>
      <c r="D951" s="240"/>
      <c r="E951" s="29"/>
      <c r="F951" s="29"/>
      <c r="G951" s="15"/>
      <c r="H951" s="15"/>
      <c r="I951" s="15"/>
      <c r="J951" s="15"/>
    </row>
    <row r="952" spans="1:10" x14ac:dyDescent="0.25">
      <c r="A952" s="252"/>
      <c r="B952" s="261"/>
      <c r="C952" s="251"/>
      <c r="D952" s="240"/>
      <c r="E952" s="29"/>
      <c r="F952" s="29"/>
      <c r="G952" s="15"/>
      <c r="H952" s="15"/>
      <c r="I952" s="15"/>
      <c r="J952" s="15"/>
    </row>
    <row r="953" spans="1:10" x14ac:dyDescent="0.25">
      <c r="A953" s="252"/>
      <c r="B953" s="261"/>
      <c r="C953" s="251"/>
      <c r="D953" s="240"/>
      <c r="E953" s="29"/>
      <c r="F953" s="29"/>
      <c r="G953" s="15"/>
      <c r="H953" s="15"/>
      <c r="I953" s="15"/>
      <c r="J953" s="15"/>
    </row>
    <row r="954" spans="1:10" x14ac:dyDescent="0.25">
      <c r="A954" s="252"/>
      <c r="B954" s="261"/>
      <c r="C954" s="251"/>
      <c r="D954" s="240"/>
      <c r="E954" s="29"/>
      <c r="F954" s="29"/>
      <c r="G954" s="15"/>
      <c r="H954" s="15"/>
      <c r="I954" s="15"/>
      <c r="J954" s="15"/>
    </row>
    <row r="955" spans="1:10" x14ac:dyDescent="0.25">
      <c r="A955" s="252"/>
      <c r="B955" s="261"/>
      <c r="C955" s="251"/>
      <c r="D955" s="240"/>
      <c r="E955" s="29"/>
      <c r="F955" s="29"/>
      <c r="G955" s="15"/>
      <c r="H955" s="15"/>
      <c r="I955" s="15"/>
      <c r="J955" s="15"/>
    </row>
    <row r="956" spans="1:10" x14ac:dyDescent="0.25">
      <c r="A956" s="252"/>
      <c r="B956" s="261"/>
      <c r="C956" s="251"/>
      <c r="D956" s="240"/>
      <c r="E956" s="29"/>
      <c r="F956" s="29"/>
      <c r="G956" s="15"/>
      <c r="H956" s="15"/>
      <c r="I956" s="15"/>
      <c r="J956" s="15"/>
    </row>
    <row r="957" spans="1:10" x14ac:dyDescent="0.25">
      <c r="A957" s="252"/>
      <c r="B957" s="261"/>
      <c r="C957" s="251"/>
      <c r="D957" s="240"/>
      <c r="E957" s="29"/>
      <c r="F957" s="29"/>
      <c r="G957" s="15"/>
      <c r="H957" s="15"/>
      <c r="I957" s="15"/>
      <c r="J957" s="15"/>
    </row>
    <row r="958" spans="1:10" x14ac:dyDescent="0.25">
      <c r="A958" s="252"/>
      <c r="B958" s="261"/>
      <c r="C958" s="251"/>
      <c r="D958" s="240"/>
      <c r="E958" s="29"/>
      <c r="F958" s="29"/>
      <c r="G958" s="15"/>
      <c r="H958" s="15"/>
      <c r="I958" s="15"/>
      <c r="J958" s="15"/>
    </row>
    <row r="959" spans="1:10" x14ac:dyDescent="0.25">
      <c r="A959" s="252"/>
      <c r="B959" s="261"/>
      <c r="C959" s="251"/>
      <c r="D959" s="240"/>
      <c r="E959" s="29"/>
      <c r="F959" s="29"/>
      <c r="G959" s="15"/>
      <c r="H959" s="15"/>
      <c r="I959" s="15"/>
      <c r="J959" s="15"/>
    </row>
    <row r="960" spans="1:10" x14ac:dyDescent="0.25">
      <c r="A960" s="252"/>
      <c r="B960" s="261"/>
      <c r="C960" s="251"/>
      <c r="D960" s="240"/>
      <c r="E960" s="29"/>
      <c r="F960" s="29"/>
      <c r="G960" s="15"/>
      <c r="H960" s="15"/>
      <c r="I960" s="15"/>
      <c r="J960" s="15"/>
    </row>
    <row r="961" spans="1:10" x14ac:dyDescent="0.25">
      <c r="A961" s="252"/>
      <c r="B961" s="261"/>
      <c r="C961" s="251"/>
      <c r="D961" s="240"/>
      <c r="E961" s="29"/>
      <c r="F961" s="29"/>
      <c r="G961" s="15"/>
      <c r="H961" s="15"/>
      <c r="I961" s="15"/>
      <c r="J961" s="15"/>
    </row>
    <row r="962" spans="1:10" x14ac:dyDescent="0.25">
      <c r="A962" s="252"/>
      <c r="B962" s="261"/>
      <c r="C962" s="251"/>
      <c r="D962" s="240"/>
      <c r="E962" s="29"/>
      <c r="F962" s="29"/>
      <c r="G962" s="15"/>
      <c r="H962" s="15"/>
      <c r="I962" s="15"/>
      <c r="J962" s="15"/>
    </row>
    <row r="963" spans="1:10" x14ac:dyDescent="0.25">
      <c r="A963" s="252"/>
      <c r="B963" s="261"/>
      <c r="C963" s="251"/>
      <c r="D963" s="240"/>
      <c r="E963" s="29"/>
      <c r="F963" s="29"/>
      <c r="G963" s="15"/>
      <c r="H963" s="15"/>
      <c r="I963" s="15"/>
      <c r="J963" s="15"/>
    </row>
    <row r="964" spans="1:10" x14ac:dyDescent="0.25">
      <c r="A964" s="252"/>
      <c r="B964" s="261"/>
      <c r="C964" s="251"/>
      <c r="D964" s="240"/>
      <c r="E964" s="29"/>
      <c r="F964" s="29"/>
      <c r="G964" s="15"/>
      <c r="H964" s="15"/>
      <c r="I964" s="15"/>
      <c r="J964" s="15"/>
    </row>
    <row r="965" spans="1:10" x14ac:dyDescent="0.25">
      <c r="A965" s="252"/>
      <c r="B965" s="261"/>
      <c r="C965" s="251"/>
      <c r="D965" s="240"/>
      <c r="E965" s="29"/>
      <c r="F965" s="29"/>
      <c r="G965" s="15"/>
      <c r="H965" s="15"/>
      <c r="I965" s="15"/>
      <c r="J965" s="15"/>
    </row>
    <row r="966" spans="1:10" x14ac:dyDescent="0.25">
      <c r="A966" s="252"/>
      <c r="B966" s="261"/>
      <c r="C966" s="251"/>
      <c r="D966" s="240"/>
      <c r="E966" s="29"/>
      <c r="F966" s="29"/>
      <c r="G966" s="15"/>
      <c r="H966" s="15"/>
      <c r="I966" s="15"/>
      <c r="J966" s="15"/>
    </row>
    <row r="967" spans="1:10" x14ac:dyDescent="0.25">
      <c r="A967" s="252"/>
      <c r="B967" s="261"/>
      <c r="C967" s="251"/>
      <c r="D967" s="240"/>
      <c r="E967" s="29"/>
      <c r="F967" s="29"/>
      <c r="G967" s="15"/>
      <c r="H967" s="15"/>
      <c r="I967" s="15"/>
      <c r="J967" s="15"/>
    </row>
    <row r="968" spans="1:10" x14ac:dyDescent="0.25">
      <c r="A968" s="252"/>
      <c r="B968" s="261"/>
      <c r="C968" s="251"/>
      <c r="D968" s="240"/>
      <c r="E968" s="29"/>
      <c r="F968" s="29"/>
      <c r="G968" s="15"/>
      <c r="H968" s="15"/>
      <c r="I968" s="15"/>
      <c r="J968" s="15"/>
    </row>
    <row r="969" spans="1:10" x14ac:dyDescent="0.25">
      <c r="A969" s="252"/>
      <c r="B969" s="261"/>
      <c r="C969" s="251"/>
      <c r="D969" s="240"/>
      <c r="E969" s="29"/>
      <c r="F969" s="29"/>
      <c r="G969" s="15"/>
      <c r="H969" s="15"/>
      <c r="I969" s="15"/>
      <c r="J969" s="15"/>
    </row>
    <row r="970" spans="1:10" x14ac:dyDescent="0.25">
      <c r="A970" s="252"/>
      <c r="B970" s="261"/>
      <c r="C970" s="251"/>
      <c r="D970" s="240"/>
      <c r="E970" s="29"/>
      <c r="F970" s="29"/>
      <c r="G970" s="15"/>
      <c r="H970" s="15"/>
      <c r="I970" s="15"/>
      <c r="J970" s="15"/>
    </row>
    <row r="971" spans="1:10" x14ac:dyDescent="0.25">
      <c r="A971" s="252"/>
      <c r="B971" s="261"/>
      <c r="C971" s="251"/>
      <c r="D971" s="240"/>
      <c r="E971" s="29"/>
      <c r="F971" s="29"/>
      <c r="G971" s="15"/>
      <c r="H971" s="15"/>
      <c r="I971" s="15"/>
      <c r="J971" s="15"/>
    </row>
    <row r="972" spans="1:10" x14ac:dyDescent="0.25">
      <c r="A972" s="252"/>
      <c r="B972" s="261"/>
      <c r="C972" s="251"/>
      <c r="D972" s="240"/>
      <c r="E972" s="29"/>
      <c r="F972" s="29"/>
      <c r="G972" s="15"/>
      <c r="H972" s="15"/>
      <c r="I972" s="15"/>
      <c r="J972" s="15"/>
    </row>
    <row r="973" spans="1:10" x14ac:dyDescent="0.25">
      <c r="A973" s="252"/>
      <c r="B973" s="261"/>
      <c r="C973" s="251"/>
      <c r="D973" s="240"/>
      <c r="E973" s="29"/>
      <c r="F973" s="29"/>
      <c r="G973" s="15"/>
      <c r="H973" s="15"/>
      <c r="I973" s="15"/>
      <c r="J973" s="15"/>
    </row>
    <row r="974" spans="1:10" x14ac:dyDescent="0.25">
      <c r="A974" s="252"/>
      <c r="B974" s="261"/>
      <c r="C974" s="251"/>
      <c r="D974" s="240"/>
      <c r="E974" s="29"/>
      <c r="F974" s="29"/>
      <c r="G974" s="15"/>
      <c r="H974" s="15"/>
      <c r="I974" s="15"/>
      <c r="J974" s="15"/>
    </row>
    <row r="975" spans="1:10" x14ac:dyDescent="0.25">
      <c r="A975" s="252"/>
      <c r="B975" s="261"/>
      <c r="C975" s="251"/>
      <c r="D975" s="240"/>
      <c r="E975" s="29"/>
      <c r="F975" s="29"/>
      <c r="G975" s="15"/>
      <c r="H975" s="15"/>
      <c r="I975" s="15"/>
      <c r="J975" s="15"/>
    </row>
    <row r="976" spans="1:10" x14ac:dyDescent="0.25">
      <c r="A976" s="252"/>
      <c r="B976" s="261"/>
      <c r="C976" s="251"/>
      <c r="D976" s="240"/>
      <c r="E976" s="29"/>
      <c r="F976" s="29"/>
      <c r="G976" s="15"/>
      <c r="H976" s="15"/>
      <c r="I976" s="15"/>
      <c r="J976" s="15"/>
    </row>
    <row r="977" spans="1:10" x14ac:dyDescent="0.25">
      <c r="A977" s="252"/>
      <c r="B977" s="261"/>
      <c r="C977" s="251"/>
      <c r="D977" s="240"/>
      <c r="E977" s="29"/>
      <c r="F977" s="29"/>
      <c r="G977" s="15"/>
      <c r="H977" s="15"/>
      <c r="I977" s="15"/>
      <c r="J977" s="15"/>
    </row>
    <row r="978" spans="1:10" x14ac:dyDescent="0.25">
      <c r="A978" s="252"/>
      <c r="B978" s="261"/>
      <c r="C978" s="251"/>
      <c r="D978" s="240"/>
      <c r="E978" s="29"/>
      <c r="F978" s="29"/>
      <c r="G978" s="15"/>
      <c r="H978" s="15"/>
      <c r="I978" s="15"/>
      <c r="J978" s="15"/>
    </row>
    <row r="979" spans="1:10" x14ac:dyDescent="0.25">
      <c r="A979" s="252"/>
      <c r="B979" s="261"/>
      <c r="C979" s="251"/>
      <c r="D979" s="240"/>
      <c r="E979" s="29"/>
      <c r="F979" s="29"/>
      <c r="G979" s="15"/>
      <c r="H979" s="15"/>
      <c r="I979" s="15"/>
      <c r="J979" s="15"/>
    </row>
    <row r="980" spans="1:10" x14ac:dyDescent="0.25">
      <c r="A980" s="252"/>
      <c r="B980" s="261"/>
      <c r="C980" s="251"/>
      <c r="D980" s="240"/>
      <c r="E980" s="29"/>
      <c r="F980" s="29"/>
      <c r="G980" s="15"/>
      <c r="H980" s="15"/>
      <c r="I980" s="15"/>
      <c r="J980" s="15"/>
    </row>
    <row r="981" spans="1:10" x14ac:dyDescent="0.25">
      <c r="A981" s="252"/>
      <c r="B981" s="261"/>
      <c r="C981" s="251"/>
      <c r="D981" s="240"/>
      <c r="E981" s="29"/>
      <c r="F981" s="29"/>
      <c r="G981" s="15"/>
      <c r="H981" s="15"/>
      <c r="I981" s="15"/>
      <c r="J981" s="15"/>
    </row>
    <row r="982" spans="1:10" x14ac:dyDescent="0.25">
      <c r="A982" s="252"/>
      <c r="B982" s="261"/>
      <c r="C982" s="251"/>
      <c r="D982" s="240"/>
      <c r="E982" s="29"/>
      <c r="F982" s="29"/>
      <c r="G982" s="15"/>
      <c r="H982" s="15"/>
      <c r="I982" s="15"/>
      <c r="J982" s="15"/>
    </row>
    <row r="983" spans="1:10" x14ac:dyDescent="0.25">
      <c r="A983" s="252"/>
      <c r="B983" s="261"/>
      <c r="C983" s="251"/>
      <c r="D983" s="240"/>
      <c r="E983" s="29"/>
      <c r="F983" s="29"/>
      <c r="G983" s="15"/>
      <c r="H983" s="15"/>
      <c r="I983" s="15"/>
      <c r="J983" s="15"/>
    </row>
    <row r="984" spans="1:10" x14ac:dyDescent="0.25">
      <c r="A984" s="252"/>
      <c r="B984" s="261"/>
      <c r="C984" s="251"/>
      <c r="D984" s="240"/>
      <c r="E984" s="29"/>
      <c r="F984" s="29"/>
      <c r="G984" s="15"/>
      <c r="H984" s="15"/>
      <c r="I984" s="15"/>
      <c r="J984" s="15"/>
    </row>
    <row r="985" spans="1:10" x14ac:dyDescent="0.25">
      <c r="A985" s="252"/>
      <c r="B985" s="261"/>
      <c r="C985" s="251"/>
      <c r="D985" s="240"/>
      <c r="E985" s="29"/>
      <c r="F985" s="29"/>
      <c r="G985" s="15"/>
      <c r="H985" s="15"/>
      <c r="I985" s="15"/>
      <c r="J985" s="15"/>
    </row>
    <row r="986" spans="1:10" x14ac:dyDescent="0.25">
      <c r="A986" s="252"/>
      <c r="B986" s="261"/>
      <c r="C986" s="251"/>
      <c r="D986" s="240"/>
      <c r="E986" s="29"/>
      <c r="F986" s="29"/>
      <c r="G986" s="15"/>
      <c r="H986" s="15"/>
      <c r="I986" s="15"/>
      <c r="J986" s="15"/>
    </row>
    <row r="987" spans="1:10" x14ac:dyDescent="0.25">
      <c r="A987" s="252"/>
      <c r="B987" s="261"/>
      <c r="C987" s="251"/>
      <c r="D987" s="240"/>
      <c r="E987" s="29"/>
      <c r="F987" s="29"/>
      <c r="G987" s="15"/>
      <c r="H987" s="15"/>
      <c r="I987" s="15"/>
      <c r="J987" s="15"/>
    </row>
    <row r="988" spans="1:10" x14ac:dyDescent="0.25">
      <c r="A988" s="252"/>
      <c r="B988" s="261"/>
      <c r="C988" s="251"/>
      <c r="D988" s="240"/>
      <c r="E988" s="29"/>
      <c r="F988" s="29"/>
      <c r="G988" s="15"/>
      <c r="H988" s="15"/>
      <c r="I988" s="15"/>
      <c r="J988" s="15"/>
    </row>
    <row r="989" spans="1:10" x14ac:dyDescent="0.25">
      <c r="A989" s="252"/>
      <c r="B989" s="261"/>
      <c r="C989" s="251"/>
      <c r="D989" s="240"/>
      <c r="E989" s="29"/>
      <c r="F989" s="29"/>
      <c r="G989" s="15"/>
      <c r="H989" s="15"/>
      <c r="I989" s="15"/>
      <c r="J989" s="15"/>
    </row>
    <row r="990" spans="1:10" x14ac:dyDescent="0.25">
      <c r="A990" s="252"/>
      <c r="B990" s="261"/>
      <c r="C990" s="251"/>
      <c r="D990" s="240"/>
      <c r="E990" s="29"/>
      <c r="F990" s="29"/>
      <c r="G990" s="15"/>
      <c r="H990" s="15"/>
      <c r="I990" s="15"/>
      <c r="J990" s="15"/>
    </row>
    <row r="991" spans="1:10" x14ac:dyDescent="0.25">
      <c r="A991" s="252"/>
      <c r="B991" s="261"/>
      <c r="C991" s="251"/>
      <c r="D991" s="240"/>
      <c r="E991" s="29"/>
      <c r="F991" s="29"/>
      <c r="G991" s="15"/>
      <c r="H991" s="15"/>
      <c r="I991" s="15"/>
      <c r="J991" s="15"/>
    </row>
    <row r="992" spans="1:10" x14ac:dyDescent="0.25">
      <c r="A992" s="252"/>
      <c r="B992" s="261"/>
      <c r="C992" s="251"/>
      <c r="D992" s="240"/>
      <c r="E992" s="29"/>
      <c r="F992" s="29"/>
      <c r="G992" s="15"/>
      <c r="H992" s="15"/>
      <c r="I992" s="15"/>
      <c r="J992" s="15"/>
    </row>
    <row r="993" spans="1:10" x14ac:dyDescent="0.25">
      <c r="A993" s="252"/>
      <c r="B993" s="261"/>
      <c r="C993" s="251"/>
      <c r="D993" s="240"/>
      <c r="E993" s="29"/>
      <c r="F993" s="29"/>
      <c r="G993" s="15"/>
      <c r="H993" s="15"/>
      <c r="I993" s="15"/>
      <c r="J993" s="15"/>
    </row>
    <row r="994" spans="1:10" x14ac:dyDescent="0.25">
      <c r="A994" s="252"/>
      <c r="B994" s="261"/>
      <c r="C994" s="251"/>
      <c r="D994" s="240"/>
      <c r="E994" s="29"/>
      <c r="F994" s="29"/>
      <c r="G994" s="15"/>
      <c r="H994" s="15"/>
      <c r="I994" s="15"/>
      <c r="J994" s="15"/>
    </row>
    <row r="995" spans="1:10" x14ac:dyDescent="0.25">
      <c r="A995" s="252"/>
      <c r="B995" s="261"/>
      <c r="C995" s="251"/>
      <c r="D995" s="240"/>
      <c r="E995" s="29"/>
      <c r="F995" s="29"/>
      <c r="G995" s="15"/>
      <c r="H995" s="15"/>
      <c r="I995" s="15"/>
      <c r="J995" s="15"/>
    </row>
    <row r="996" spans="1:10" x14ac:dyDescent="0.25">
      <c r="A996" s="252"/>
      <c r="B996" s="261"/>
      <c r="C996" s="251"/>
      <c r="D996" s="240"/>
      <c r="E996" s="29"/>
      <c r="F996" s="29"/>
      <c r="G996" s="15"/>
      <c r="H996" s="15"/>
      <c r="I996" s="15"/>
      <c r="J996" s="15"/>
    </row>
    <row r="997" spans="1:10" x14ac:dyDescent="0.25">
      <c r="A997" s="252"/>
      <c r="B997" s="261"/>
      <c r="C997" s="251"/>
      <c r="D997" s="240"/>
      <c r="E997" s="29"/>
      <c r="F997" s="29"/>
      <c r="G997" s="15"/>
      <c r="H997" s="15"/>
      <c r="I997" s="15"/>
      <c r="J997" s="15"/>
    </row>
    <row r="998" spans="1:10" x14ac:dyDescent="0.25">
      <c r="A998" s="252"/>
      <c r="B998" s="261"/>
      <c r="C998" s="251"/>
      <c r="D998" s="240"/>
      <c r="E998" s="29"/>
      <c r="F998" s="29"/>
      <c r="G998" s="15"/>
      <c r="H998" s="15"/>
      <c r="I998" s="15"/>
      <c r="J998" s="15"/>
    </row>
    <row r="999" spans="1:10" x14ac:dyDescent="0.25">
      <c r="A999" s="252"/>
      <c r="B999" s="261"/>
      <c r="C999" s="251"/>
      <c r="D999" s="240"/>
      <c r="E999" s="29"/>
      <c r="F999" s="29"/>
      <c r="G999" s="15"/>
      <c r="H999" s="15"/>
      <c r="I999" s="15"/>
      <c r="J999" s="15"/>
    </row>
    <row r="1000" spans="1:10" x14ac:dyDescent="0.25">
      <c r="A1000" s="252"/>
      <c r="B1000" s="261"/>
      <c r="C1000" s="251"/>
      <c r="D1000" s="240"/>
      <c r="E1000" s="29"/>
      <c r="F1000" s="29"/>
      <c r="G1000" s="15"/>
      <c r="H1000" s="15"/>
      <c r="I1000" s="15"/>
      <c r="J1000" s="15"/>
    </row>
    <row r="1001" spans="1:10" x14ac:dyDescent="0.25">
      <c r="A1001" s="252"/>
      <c r="B1001" s="261"/>
      <c r="C1001" s="251"/>
      <c r="D1001" s="240"/>
      <c r="E1001" s="29"/>
      <c r="F1001" s="29"/>
      <c r="G1001" s="15"/>
      <c r="H1001" s="15"/>
      <c r="I1001" s="15"/>
      <c r="J1001" s="15"/>
    </row>
    <row r="1002" spans="1:10" x14ac:dyDescent="0.25">
      <c r="A1002" s="252"/>
      <c r="B1002" s="261"/>
      <c r="C1002" s="251"/>
      <c r="D1002" s="240"/>
      <c r="E1002" s="29"/>
      <c r="F1002" s="29"/>
      <c r="G1002" s="15"/>
      <c r="H1002" s="15"/>
      <c r="I1002" s="15"/>
      <c r="J1002" s="15"/>
    </row>
    <row r="1003" spans="1:10" x14ac:dyDescent="0.25">
      <c r="A1003" s="252"/>
      <c r="B1003" s="261"/>
      <c r="C1003" s="251"/>
      <c r="D1003" s="240"/>
      <c r="E1003" s="29"/>
      <c r="F1003" s="29"/>
      <c r="G1003" s="15"/>
      <c r="H1003" s="15"/>
      <c r="I1003" s="15"/>
      <c r="J1003" s="15"/>
    </row>
    <row r="1004" spans="1:10" x14ac:dyDescent="0.25">
      <c r="A1004" s="252"/>
      <c r="B1004" s="261"/>
      <c r="C1004" s="251"/>
      <c r="D1004" s="240"/>
      <c r="E1004" s="29"/>
      <c r="F1004" s="29"/>
      <c r="G1004" s="15"/>
      <c r="H1004" s="15"/>
      <c r="I1004" s="15"/>
      <c r="J1004" s="15"/>
    </row>
    <row r="1005" spans="1:10" x14ac:dyDescent="0.25">
      <c r="A1005" s="252"/>
      <c r="B1005" s="261"/>
      <c r="C1005" s="251"/>
      <c r="D1005" s="240"/>
      <c r="E1005" s="29"/>
      <c r="F1005" s="29"/>
      <c r="G1005" s="15"/>
      <c r="H1005" s="15"/>
      <c r="I1005" s="15"/>
      <c r="J1005" s="15"/>
    </row>
    <row r="1006" spans="1:10" x14ac:dyDescent="0.25">
      <c r="A1006" s="252"/>
      <c r="B1006" s="261"/>
      <c r="C1006" s="251"/>
      <c r="D1006" s="240"/>
      <c r="E1006" s="29"/>
      <c r="F1006" s="29"/>
      <c r="G1006" s="15"/>
      <c r="H1006" s="15"/>
      <c r="I1006" s="15"/>
      <c r="J1006" s="15"/>
    </row>
    <row r="1007" spans="1:10" x14ac:dyDescent="0.25">
      <c r="A1007" s="252"/>
      <c r="B1007" s="261"/>
      <c r="C1007" s="251"/>
      <c r="D1007" s="240"/>
      <c r="E1007" s="29"/>
      <c r="F1007" s="29"/>
      <c r="G1007" s="15"/>
      <c r="H1007" s="15"/>
      <c r="I1007" s="15"/>
      <c r="J1007" s="15"/>
    </row>
    <row r="1008" spans="1:10" x14ac:dyDescent="0.25">
      <c r="A1008" s="252"/>
      <c r="B1008" s="261"/>
      <c r="C1008" s="251"/>
      <c r="D1008" s="240"/>
      <c r="E1008" s="29"/>
      <c r="F1008" s="29"/>
      <c r="G1008" s="15"/>
      <c r="H1008" s="15"/>
      <c r="I1008" s="15"/>
      <c r="J1008" s="15"/>
    </row>
    <row r="1009" spans="1:10" x14ac:dyDescent="0.25">
      <c r="A1009" s="252"/>
      <c r="B1009" s="261"/>
      <c r="C1009" s="251"/>
      <c r="D1009" s="240"/>
      <c r="E1009" s="29"/>
      <c r="F1009" s="29"/>
      <c r="G1009" s="15"/>
      <c r="H1009" s="15"/>
      <c r="I1009" s="15"/>
      <c r="J1009" s="15"/>
    </row>
    <row r="1010" spans="1:10" x14ac:dyDescent="0.25">
      <c r="A1010" s="252"/>
      <c r="B1010" s="261"/>
      <c r="C1010" s="251"/>
      <c r="D1010" s="240"/>
      <c r="E1010" s="29"/>
      <c r="F1010" s="29"/>
      <c r="G1010" s="15"/>
      <c r="H1010" s="15"/>
      <c r="I1010" s="15"/>
      <c r="J1010" s="15"/>
    </row>
    <row r="1011" spans="1:10" x14ac:dyDescent="0.25">
      <c r="A1011" s="252"/>
      <c r="B1011" s="261"/>
      <c r="C1011" s="251"/>
      <c r="D1011" s="240"/>
      <c r="E1011" s="29"/>
      <c r="F1011" s="29"/>
      <c r="G1011" s="15"/>
      <c r="H1011" s="15"/>
      <c r="I1011" s="15"/>
      <c r="J1011" s="15"/>
    </row>
    <row r="1012" spans="1:10" x14ac:dyDescent="0.25">
      <c r="A1012" s="252"/>
      <c r="B1012" s="261"/>
      <c r="C1012" s="251"/>
      <c r="D1012" s="240"/>
      <c r="E1012" s="29"/>
      <c r="F1012" s="29"/>
      <c r="G1012" s="15"/>
      <c r="H1012" s="15"/>
      <c r="I1012" s="15"/>
      <c r="J1012" s="15"/>
    </row>
    <row r="1013" spans="1:10" x14ac:dyDescent="0.25">
      <c r="A1013" s="252"/>
      <c r="B1013" s="261"/>
      <c r="C1013" s="251"/>
      <c r="D1013" s="240"/>
      <c r="E1013" s="29"/>
      <c r="F1013" s="29"/>
      <c r="G1013" s="15"/>
      <c r="H1013" s="15"/>
      <c r="I1013" s="15"/>
      <c r="J1013" s="15"/>
    </row>
    <row r="1014" spans="1:10" x14ac:dyDescent="0.25">
      <c r="A1014" s="252"/>
      <c r="B1014" s="261"/>
      <c r="C1014" s="251"/>
      <c r="D1014" s="240"/>
      <c r="E1014" s="29"/>
      <c r="F1014" s="29"/>
      <c r="G1014" s="15"/>
      <c r="H1014" s="15"/>
      <c r="I1014" s="15"/>
      <c r="J1014" s="15"/>
    </row>
    <row r="1015" spans="1:10" x14ac:dyDescent="0.25">
      <c r="A1015" s="252"/>
      <c r="B1015" s="261"/>
      <c r="C1015" s="251"/>
      <c r="D1015" s="240"/>
      <c r="E1015" s="29"/>
      <c r="F1015" s="29"/>
      <c r="G1015" s="15"/>
      <c r="H1015" s="15"/>
      <c r="I1015" s="15"/>
      <c r="J1015" s="15"/>
    </row>
    <row r="1016" spans="1:10" x14ac:dyDescent="0.25">
      <c r="A1016" s="252"/>
      <c r="B1016" s="261"/>
      <c r="C1016" s="251"/>
      <c r="D1016" s="240"/>
      <c r="E1016" s="29"/>
      <c r="F1016" s="29"/>
      <c r="G1016" s="15"/>
      <c r="H1016" s="15"/>
      <c r="I1016" s="15"/>
      <c r="J1016" s="15"/>
    </row>
    <row r="1017" spans="1:10" x14ac:dyDescent="0.25">
      <c r="A1017" s="252"/>
      <c r="B1017" s="261"/>
      <c r="C1017" s="251"/>
      <c r="D1017" s="240"/>
      <c r="E1017" s="29"/>
      <c r="F1017" s="29"/>
      <c r="G1017" s="15"/>
      <c r="H1017" s="15"/>
      <c r="I1017" s="15"/>
      <c r="J1017" s="15"/>
    </row>
    <row r="1018" spans="1:10" x14ac:dyDescent="0.25">
      <c r="A1018" s="252"/>
      <c r="B1018" s="261"/>
      <c r="C1018" s="251"/>
      <c r="D1018" s="240"/>
      <c r="E1018" s="29"/>
      <c r="F1018" s="29"/>
      <c r="G1018" s="15"/>
      <c r="H1018" s="15"/>
      <c r="I1018" s="15"/>
      <c r="J1018" s="15"/>
    </row>
    <row r="1019" spans="1:10" x14ac:dyDescent="0.25">
      <c r="A1019" s="252"/>
      <c r="B1019" s="261"/>
      <c r="C1019" s="251"/>
      <c r="D1019" s="240"/>
      <c r="E1019" s="29"/>
      <c r="F1019" s="29"/>
      <c r="G1019" s="15"/>
      <c r="H1019" s="15"/>
      <c r="I1019" s="15"/>
      <c r="J1019" s="15"/>
    </row>
    <row r="1020" spans="1:10" x14ac:dyDescent="0.25">
      <c r="A1020" s="252"/>
      <c r="B1020" s="261"/>
      <c r="C1020" s="251"/>
      <c r="D1020" s="240"/>
      <c r="E1020" s="29"/>
      <c r="F1020" s="29"/>
      <c r="G1020" s="15"/>
      <c r="H1020" s="15"/>
      <c r="I1020" s="15"/>
      <c r="J1020" s="15"/>
    </row>
    <row r="1021" spans="1:10" x14ac:dyDescent="0.25">
      <c r="A1021" s="252"/>
      <c r="B1021" s="261"/>
      <c r="C1021" s="251"/>
      <c r="D1021" s="240"/>
      <c r="E1021" s="29"/>
      <c r="F1021" s="29"/>
      <c r="G1021" s="15"/>
      <c r="H1021" s="15"/>
      <c r="I1021" s="15"/>
      <c r="J1021" s="15"/>
    </row>
    <row r="1022" spans="1:10" x14ac:dyDescent="0.25">
      <c r="A1022" s="252"/>
      <c r="B1022" s="261"/>
      <c r="C1022" s="251"/>
      <c r="D1022" s="240"/>
      <c r="E1022" s="29"/>
      <c r="F1022" s="29"/>
      <c r="G1022" s="15"/>
      <c r="H1022" s="15"/>
      <c r="I1022" s="15"/>
      <c r="J1022" s="15"/>
    </row>
    <row r="1023" spans="1:10" x14ac:dyDescent="0.25">
      <c r="A1023" s="252"/>
      <c r="B1023" s="261"/>
      <c r="C1023" s="251"/>
      <c r="D1023" s="240"/>
      <c r="E1023" s="29"/>
      <c r="F1023" s="29"/>
      <c r="G1023" s="15"/>
      <c r="H1023" s="15"/>
      <c r="I1023" s="15"/>
      <c r="J1023" s="15"/>
    </row>
    <row r="1024" spans="1:10" x14ac:dyDescent="0.25">
      <c r="A1024" s="252"/>
      <c r="B1024" s="261"/>
      <c r="C1024" s="251"/>
      <c r="D1024" s="240"/>
      <c r="E1024" s="29"/>
      <c r="F1024" s="29"/>
      <c r="G1024" s="15"/>
      <c r="H1024" s="15"/>
      <c r="I1024" s="15"/>
      <c r="J1024" s="15"/>
    </row>
    <row r="1025" spans="1:10" x14ac:dyDescent="0.25">
      <c r="A1025" s="252"/>
      <c r="B1025" s="261"/>
      <c r="C1025" s="251"/>
      <c r="D1025" s="240"/>
      <c r="E1025" s="29"/>
      <c r="F1025" s="29"/>
      <c r="G1025" s="15"/>
      <c r="H1025" s="15"/>
      <c r="I1025" s="15"/>
      <c r="J1025" s="15"/>
    </row>
    <row r="1026" spans="1:10" x14ac:dyDescent="0.25">
      <c r="A1026" s="252"/>
      <c r="B1026" s="261"/>
      <c r="C1026" s="251"/>
      <c r="D1026" s="240"/>
      <c r="E1026" s="29"/>
      <c r="F1026" s="29"/>
      <c r="G1026" s="15"/>
      <c r="H1026" s="15"/>
      <c r="I1026" s="15"/>
      <c r="J1026" s="15"/>
    </row>
    <row r="1027" spans="1:10" x14ac:dyDescent="0.25">
      <c r="A1027" s="252"/>
      <c r="B1027" s="261"/>
      <c r="C1027" s="251"/>
      <c r="D1027" s="240"/>
      <c r="E1027" s="29"/>
      <c r="F1027" s="29"/>
      <c r="G1027" s="15"/>
      <c r="H1027" s="15"/>
      <c r="I1027" s="15"/>
      <c r="J1027" s="15"/>
    </row>
    <row r="1028" spans="1:10" x14ac:dyDescent="0.25">
      <c r="A1028" s="252"/>
      <c r="B1028" s="261"/>
      <c r="C1028" s="251"/>
      <c r="D1028" s="240"/>
      <c r="E1028" s="29"/>
      <c r="F1028" s="29"/>
      <c r="G1028" s="15"/>
      <c r="H1028" s="15"/>
      <c r="I1028" s="15"/>
      <c r="J1028" s="15"/>
    </row>
    <row r="1029" spans="1:10" x14ac:dyDescent="0.25">
      <c r="A1029" s="252"/>
      <c r="B1029" s="261"/>
      <c r="C1029" s="251"/>
      <c r="D1029" s="240"/>
      <c r="E1029" s="29"/>
      <c r="F1029" s="29"/>
      <c r="G1029" s="15"/>
      <c r="H1029" s="15"/>
      <c r="I1029" s="15"/>
      <c r="J1029" s="15"/>
    </row>
    <row r="1030" spans="1:10" x14ac:dyDescent="0.25">
      <c r="A1030" s="252"/>
      <c r="B1030" s="261"/>
      <c r="C1030" s="251"/>
      <c r="D1030" s="240"/>
      <c r="E1030" s="29"/>
      <c r="F1030" s="29"/>
      <c r="G1030" s="15"/>
      <c r="H1030" s="15"/>
      <c r="I1030" s="15"/>
      <c r="J1030" s="15"/>
    </row>
    <row r="1031" spans="1:10" x14ac:dyDescent="0.25">
      <c r="A1031" s="252"/>
      <c r="B1031" s="261"/>
      <c r="C1031" s="251"/>
      <c r="D1031" s="240"/>
      <c r="E1031" s="29"/>
      <c r="F1031" s="29"/>
      <c r="G1031" s="15"/>
      <c r="H1031" s="15"/>
      <c r="I1031" s="15"/>
      <c r="J1031" s="15"/>
    </row>
    <row r="1032" spans="1:10" x14ac:dyDescent="0.25">
      <c r="A1032" s="252"/>
      <c r="B1032" s="261"/>
      <c r="C1032" s="251"/>
      <c r="D1032" s="240"/>
      <c r="E1032" s="29"/>
      <c r="F1032" s="29"/>
      <c r="G1032" s="15"/>
      <c r="H1032" s="15"/>
      <c r="I1032" s="15"/>
      <c r="J1032" s="15"/>
    </row>
    <row r="1033" spans="1:10" x14ac:dyDescent="0.25">
      <c r="A1033" s="252"/>
      <c r="B1033" s="261"/>
      <c r="C1033" s="251"/>
      <c r="D1033" s="240"/>
      <c r="E1033" s="29"/>
      <c r="F1033" s="29"/>
      <c r="G1033" s="15"/>
      <c r="H1033" s="15"/>
      <c r="I1033" s="15"/>
      <c r="J1033" s="15"/>
    </row>
    <row r="1034" spans="1:10" x14ac:dyDescent="0.25">
      <c r="A1034" s="252"/>
      <c r="B1034" s="261"/>
      <c r="C1034" s="251"/>
      <c r="D1034" s="240"/>
      <c r="E1034" s="29"/>
      <c r="F1034" s="29"/>
      <c r="G1034" s="15"/>
      <c r="H1034" s="15"/>
      <c r="I1034" s="15"/>
      <c r="J1034" s="15"/>
    </row>
    <row r="1035" spans="1:10" x14ac:dyDescent="0.25">
      <c r="A1035" s="252"/>
      <c r="B1035" s="261"/>
      <c r="C1035" s="251"/>
      <c r="D1035" s="240"/>
      <c r="E1035" s="29"/>
      <c r="F1035" s="29"/>
      <c r="G1035" s="15"/>
      <c r="H1035" s="15"/>
      <c r="I1035" s="15"/>
      <c r="J1035" s="15"/>
    </row>
    <row r="1036" spans="1:10" x14ac:dyDescent="0.25">
      <c r="A1036" s="252"/>
      <c r="B1036" s="261"/>
      <c r="C1036" s="251"/>
      <c r="D1036" s="240"/>
      <c r="E1036" s="29"/>
      <c r="F1036" s="29"/>
      <c r="G1036" s="15"/>
      <c r="H1036" s="15"/>
      <c r="I1036" s="15"/>
      <c r="J1036" s="15"/>
    </row>
    <row r="1037" spans="1:10" x14ac:dyDescent="0.25">
      <c r="A1037" s="252"/>
      <c r="B1037" s="261"/>
      <c r="C1037" s="251"/>
      <c r="D1037" s="240"/>
      <c r="E1037" s="29"/>
      <c r="F1037" s="29"/>
      <c r="G1037" s="15"/>
      <c r="H1037" s="15"/>
      <c r="I1037" s="15"/>
      <c r="J1037" s="15"/>
    </row>
    <row r="1038" spans="1:10" x14ac:dyDescent="0.25">
      <c r="A1038" s="252"/>
      <c r="B1038" s="261"/>
      <c r="C1038" s="251"/>
      <c r="D1038" s="240"/>
      <c r="E1038" s="29"/>
      <c r="F1038" s="29"/>
      <c r="G1038" s="15"/>
      <c r="H1038" s="15"/>
      <c r="I1038" s="15"/>
      <c r="J1038" s="15"/>
    </row>
    <row r="1039" spans="1:10" x14ac:dyDescent="0.25">
      <c r="A1039" s="252"/>
      <c r="B1039" s="261"/>
      <c r="C1039" s="251"/>
      <c r="D1039" s="240"/>
      <c r="E1039" s="29"/>
      <c r="F1039" s="29"/>
      <c r="G1039" s="15"/>
      <c r="H1039" s="15"/>
      <c r="I1039" s="15"/>
      <c r="J1039" s="15"/>
    </row>
    <row r="1040" spans="1:10" x14ac:dyDescent="0.25">
      <c r="A1040" s="252"/>
      <c r="B1040" s="261"/>
      <c r="C1040" s="251"/>
      <c r="D1040" s="240"/>
      <c r="E1040" s="29"/>
      <c r="F1040" s="29"/>
      <c r="G1040" s="15"/>
      <c r="H1040" s="15"/>
      <c r="I1040" s="15"/>
      <c r="J1040" s="15"/>
    </row>
    <row r="1041" spans="1:10" x14ac:dyDescent="0.25">
      <c r="A1041" s="252"/>
      <c r="B1041" s="261"/>
      <c r="C1041" s="251"/>
      <c r="D1041" s="240"/>
      <c r="E1041" s="29"/>
      <c r="F1041" s="29"/>
      <c r="G1041" s="15"/>
      <c r="H1041" s="15"/>
      <c r="I1041" s="15"/>
      <c r="J1041" s="15"/>
    </row>
    <row r="1042" spans="1:10" x14ac:dyDescent="0.25">
      <c r="A1042" s="252"/>
      <c r="B1042" s="261"/>
      <c r="C1042" s="251"/>
      <c r="D1042" s="240"/>
      <c r="E1042" s="29"/>
      <c r="F1042" s="29"/>
      <c r="G1042" s="15"/>
      <c r="H1042" s="15"/>
      <c r="I1042" s="15"/>
      <c r="J1042" s="15"/>
    </row>
    <row r="1043" spans="1:10" x14ac:dyDescent="0.25">
      <c r="A1043" s="252"/>
      <c r="B1043" s="261"/>
      <c r="C1043" s="251"/>
      <c r="D1043" s="240"/>
      <c r="E1043" s="29"/>
      <c r="F1043" s="29"/>
      <c r="G1043" s="15"/>
      <c r="H1043" s="15"/>
      <c r="I1043" s="15"/>
      <c r="J1043" s="15"/>
    </row>
    <row r="1044" spans="1:10" x14ac:dyDescent="0.25">
      <c r="A1044" s="252"/>
      <c r="B1044" s="261"/>
      <c r="C1044" s="251"/>
      <c r="D1044" s="240"/>
      <c r="E1044" s="29"/>
      <c r="F1044" s="29"/>
      <c r="G1044" s="15"/>
      <c r="H1044" s="15"/>
      <c r="I1044" s="15"/>
      <c r="J1044" s="15"/>
    </row>
    <row r="1045" spans="1:10" x14ac:dyDescent="0.25">
      <c r="A1045" s="252"/>
      <c r="B1045" s="261"/>
      <c r="C1045" s="251"/>
      <c r="D1045" s="240"/>
      <c r="E1045" s="29"/>
      <c r="F1045" s="29"/>
      <c r="G1045" s="15"/>
      <c r="H1045" s="15"/>
      <c r="I1045" s="15"/>
      <c r="J1045" s="15"/>
    </row>
    <row r="1046" spans="1:10" x14ac:dyDescent="0.25">
      <c r="A1046" s="252"/>
      <c r="B1046" s="261"/>
      <c r="C1046" s="251"/>
      <c r="D1046" s="240"/>
      <c r="E1046" s="29"/>
      <c r="F1046" s="29"/>
      <c r="G1046" s="15"/>
      <c r="H1046" s="15"/>
      <c r="I1046" s="15"/>
      <c r="J1046" s="15"/>
    </row>
    <row r="1047" spans="1:10" x14ac:dyDescent="0.25">
      <c r="A1047" s="252"/>
      <c r="B1047" s="261"/>
      <c r="C1047" s="251"/>
      <c r="D1047" s="240"/>
      <c r="E1047" s="29"/>
      <c r="F1047" s="29"/>
      <c r="G1047" s="15"/>
      <c r="H1047" s="15"/>
      <c r="I1047" s="15"/>
      <c r="J1047" s="15"/>
    </row>
    <row r="1048" spans="1:10" x14ac:dyDescent="0.25">
      <c r="A1048" s="252"/>
      <c r="B1048" s="261"/>
      <c r="C1048" s="251"/>
      <c r="D1048" s="240"/>
      <c r="E1048" s="29"/>
      <c r="F1048" s="29"/>
      <c r="G1048" s="15"/>
      <c r="H1048" s="15"/>
      <c r="I1048" s="15"/>
      <c r="J1048" s="15"/>
    </row>
    <row r="1049" spans="1:10" x14ac:dyDescent="0.25">
      <c r="A1049" s="252"/>
      <c r="B1049" s="261"/>
      <c r="C1049" s="251"/>
      <c r="D1049" s="240"/>
      <c r="E1049" s="29"/>
      <c r="F1049" s="29"/>
      <c r="G1049" s="15"/>
      <c r="H1049" s="15"/>
      <c r="I1049" s="15"/>
      <c r="J1049" s="15"/>
    </row>
    <row r="1050" spans="1:10" x14ac:dyDescent="0.25">
      <c r="A1050" s="252"/>
      <c r="B1050" s="261"/>
      <c r="C1050" s="251"/>
      <c r="D1050" s="240"/>
      <c r="E1050" s="29"/>
      <c r="F1050" s="29"/>
      <c r="G1050" s="15"/>
      <c r="H1050" s="15"/>
      <c r="I1050" s="15"/>
      <c r="J1050" s="15"/>
    </row>
    <row r="1051" spans="1:10" x14ac:dyDescent="0.25">
      <c r="A1051" s="252"/>
      <c r="B1051" s="261"/>
      <c r="C1051" s="251"/>
      <c r="D1051" s="240"/>
      <c r="E1051" s="29"/>
      <c r="F1051" s="29"/>
      <c r="G1051" s="15"/>
      <c r="H1051" s="15"/>
      <c r="I1051" s="15"/>
      <c r="J1051" s="15"/>
    </row>
    <row r="1052" spans="1:10" x14ac:dyDescent="0.25">
      <c r="A1052" s="252"/>
      <c r="B1052" s="261"/>
      <c r="C1052" s="251"/>
      <c r="D1052" s="240"/>
      <c r="E1052" s="29"/>
      <c r="F1052" s="29"/>
      <c r="G1052" s="15"/>
      <c r="H1052" s="15"/>
      <c r="I1052" s="15"/>
      <c r="J1052" s="15"/>
    </row>
    <row r="1053" spans="1:10" x14ac:dyDescent="0.25">
      <c r="A1053" s="252"/>
      <c r="B1053" s="261"/>
      <c r="C1053" s="251"/>
      <c r="D1053" s="240"/>
      <c r="E1053" s="29"/>
      <c r="F1053" s="29"/>
      <c r="G1053" s="15"/>
      <c r="H1053" s="15"/>
      <c r="I1053" s="15"/>
      <c r="J1053" s="15"/>
    </row>
    <row r="1054" spans="1:10" x14ac:dyDescent="0.25">
      <c r="A1054" s="252"/>
      <c r="B1054" s="261"/>
      <c r="C1054" s="251"/>
      <c r="D1054" s="240"/>
      <c r="E1054" s="29"/>
      <c r="F1054" s="29"/>
      <c r="G1054" s="15"/>
      <c r="H1054" s="15"/>
      <c r="I1054" s="15"/>
      <c r="J1054" s="15"/>
    </row>
    <row r="1055" spans="1:10" x14ac:dyDescent="0.25">
      <c r="A1055" s="252"/>
      <c r="B1055" s="261"/>
      <c r="C1055" s="251"/>
      <c r="D1055" s="240"/>
      <c r="E1055" s="29"/>
      <c r="F1055" s="29"/>
      <c r="G1055" s="15"/>
      <c r="H1055" s="15"/>
      <c r="I1055" s="15"/>
      <c r="J1055" s="15"/>
    </row>
    <row r="1056" spans="1:10" x14ac:dyDescent="0.25">
      <c r="A1056" s="252"/>
      <c r="B1056" s="261"/>
      <c r="C1056" s="251"/>
      <c r="D1056" s="240"/>
      <c r="E1056" s="29"/>
      <c r="F1056" s="29"/>
      <c r="G1056" s="15"/>
      <c r="H1056" s="15"/>
      <c r="I1056" s="15"/>
      <c r="J1056" s="15"/>
    </row>
    <row r="1057" spans="1:10" x14ac:dyDescent="0.25">
      <c r="A1057" s="252"/>
      <c r="B1057" s="261"/>
      <c r="C1057" s="251"/>
      <c r="D1057" s="240"/>
      <c r="E1057" s="29"/>
      <c r="F1057" s="29"/>
      <c r="G1057" s="15"/>
      <c r="H1057" s="15"/>
      <c r="I1057" s="15"/>
      <c r="J1057" s="15"/>
    </row>
    <row r="1058" spans="1:10" x14ac:dyDescent="0.25">
      <c r="A1058" s="252"/>
      <c r="B1058" s="261"/>
      <c r="C1058" s="251"/>
      <c r="D1058" s="240"/>
      <c r="E1058" s="29"/>
      <c r="F1058" s="29"/>
      <c r="G1058" s="15"/>
      <c r="H1058" s="15"/>
      <c r="I1058" s="15"/>
      <c r="J1058" s="15"/>
    </row>
    <row r="1059" spans="1:10" x14ac:dyDescent="0.25">
      <c r="A1059" s="252"/>
      <c r="B1059" s="261"/>
      <c r="C1059" s="251"/>
      <c r="D1059" s="240"/>
      <c r="E1059" s="29"/>
      <c r="F1059" s="29"/>
      <c r="G1059" s="15"/>
      <c r="H1059" s="15"/>
      <c r="I1059" s="15"/>
      <c r="J1059" s="15"/>
    </row>
    <row r="1060" spans="1:10" x14ac:dyDescent="0.25">
      <c r="A1060" s="252"/>
      <c r="B1060" s="261"/>
      <c r="C1060" s="251"/>
      <c r="D1060" s="240"/>
      <c r="E1060" s="29"/>
      <c r="F1060" s="29"/>
      <c r="G1060" s="15"/>
      <c r="H1060" s="15"/>
      <c r="I1060" s="15"/>
      <c r="J1060" s="15"/>
    </row>
    <row r="1061" spans="1:10" x14ac:dyDescent="0.25">
      <c r="A1061" s="252"/>
      <c r="B1061" s="261"/>
      <c r="C1061" s="251"/>
      <c r="D1061" s="240"/>
      <c r="E1061" s="29"/>
      <c r="F1061" s="29"/>
      <c r="G1061" s="15"/>
      <c r="H1061" s="15"/>
      <c r="I1061" s="15"/>
      <c r="J1061" s="15"/>
    </row>
    <row r="1062" spans="1:10" x14ac:dyDescent="0.25">
      <c r="A1062" s="252"/>
      <c r="B1062" s="261"/>
      <c r="C1062" s="251"/>
      <c r="D1062" s="240"/>
      <c r="E1062" s="29"/>
      <c r="F1062" s="29"/>
      <c r="G1062" s="15"/>
      <c r="H1062" s="15"/>
      <c r="I1062" s="15"/>
      <c r="J1062" s="15"/>
    </row>
    <row r="1063" spans="1:10" x14ac:dyDescent="0.25">
      <c r="A1063" s="252"/>
      <c r="B1063" s="261"/>
      <c r="C1063" s="251"/>
      <c r="D1063" s="240"/>
      <c r="E1063" s="29"/>
      <c r="F1063" s="29"/>
      <c r="G1063" s="15"/>
      <c r="H1063" s="15"/>
      <c r="I1063" s="15"/>
      <c r="J1063" s="15"/>
    </row>
    <row r="1064" spans="1:10" x14ac:dyDescent="0.25">
      <c r="A1064" s="252"/>
      <c r="B1064" s="261"/>
      <c r="C1064" s="251"/>
      <c r="D1064" s="240"/>
      <c r="E1064" s="29"/>
      <c r="F1064" s="29"/>
      <c r="G1064" s="15"/>
      <c r="H1064" s="15"/>
      <c r="I1064" s="15"/>
      <c r="J1064" s="15"/>
    </row>
    <row r="1065" spans="1:10" x14ac:dyDescent="0.25">
      <c r="A1065" s="252"/>
      <c r="B1065" s="261"/>
      <c r="C1065" s="251"/>
      <c r="D1065" s="240"/>
      <c r="E1065" s="29"/>
      <c r="F1065" s="29"/>
      <c r="G1065" s="15"/>
      <c r="H1065" s="15"/>
      <c r="I1065" s="15"/>
      <c r="J1065" s="15"/>
    </row>
    <row r="1066" spans="1:10" x14ac:dyDescent="0.25">
      <c r="A1066" s="252"/>
      <c r="B1066" s="261"/>
      <c r="C1066" s="251"/>
      <c r="D1066" s="240"/>
      <c r="E1066" s="29"/>
      <c r="F1066" s="29"/>
      <c r="G1066" s="15"/>
      <c r="H1066" s="15"/>
      <c r="I1066" s="15"/>
      <c r="J1066" s="15"/>
    </row>
    <row r="1067" spans="1:10" x14ac:dyDescent="0.25">
      <c r="A1067" s="252"/>
      <c r="B1067" s="261"/>
      <c r="C1067" s="251"/>
      <c r="D1067" s="240"/>
      <c r="E1067" s="29"/>
      <c r="F1067" s="29"/>
      <c r="G1067" s="15"/>
      <c r="H1067" s="15"/>
      <c r="I1067" s="15"/>
      <c r="J1067" s="15"/>
    </row>
    <row r="1068" spans="1:10" x14ac:dyDescent="0.25">
      <c r="A1068" s="252"/>
      <c r="B1068" s="261"/>
      <c r="C1068" s="251"/>
      <c r="D1068" s="240"/>
      <c r="E1068" s="29"/>
      <c r="F1068" s="29"/>
      <c r="G1068" s="15"/>
      <c r="H1068" s="15"/>
      <c r="I1068" s="15"/>
      <c r="J1068" s="15"/>
    </row>
    <row r="1069" spans="1:10" x14ac:dyDescent="0.25">
      <c r="A1069" s="252"/>
      <c r="B1069" s="261"/>
      <c r="C1069" s="251"/>
      <c r="D1069" s="240"/>
      <c r="E1069" s="29"/>
      <c r="F1069" s="29"/>
      <c r="G1069" s="15"/>
      <c r="H1069" s="15"/>
      <c r="I1069" s="15"/>
      <c r="J1069" s="15"/>
    </row>
    <row r="1070" spans="1:10" x14ac:dyDescent="0.25">
      <c r="A1070" s="252"/>
      <c r="B1070" s="261"/>
      <c r="C1070" s="251"/>
      <c r="D1070" s="240"/>
      <c r="E1070" s="29"/>
      <c r="F1070" s="29"/>
      <c r="G1070" s="15"/>
      <c r="H1070" s="15"/>
      <c r="I1070" s="15"/>
      <c r="J1070" s="15"/>
    </row>
    <row r="1071" spans="1:10" x14ac:dyDescent="0.25">
      <c r="A1071" s="252"/>
      <c r="B1071" s="261"/>
      <c r="C1071" s="251"/>
      <c r="D1071" s="240"/>
      <c r="E1071" s="29"/>
      <c r="F1071" s="29"/>
      <c r="G1071" s="15"/>
      <c r="H1071" s="15"/>
      <c r="I1071" s="15"/>
      <c r="J1071" s="15"/>
    </row>
    <row r="1072" spans="1:10" x14ac:dyDescent="0.25">
      <c r="A1072" s="252"/>
      <c r="B1072" s="261"/>
      <c r="C1072" s="251"/>
      <c r="D1072" s="240"/>
      <c r="E1072" s="29"/>
      <c r="F1072" s="29"/>
      <c r="G1072" s="15"/>
      <c r="H1072" s="15"/>
      <c r="I1072" s="15"/>
      <c r="J1072" s="15"/>
    </row>
    <row r="1073" spans="1:10" x14ac:dyDescent="0.25">
      <c r="A1073" s="252"/>
      <c r="B1073" s="261"/>
      <c r="C1073" s="251"/>
      <c r="D1073" s="240"/>
      <c r="E1073" s="29"/>
      <c r="F1073" s="29"/>
      <c r="G1073" s="15"/>
      <c r="H1073" s="15"/>
      <c r="I1073" s="15"/>
      <c r="J1073" s="15"/>
    </row>
    <row r="1074" spans="1:10" x14ac:dyDescent="0.25">
      <c r="A1074" s="252"/>
      <c r="B1074" s="261"/>
      <c r="C1074" s="251"/>
      <c r="D1074" s="240"/>
      <c r="E1074" s="29"/>
      <c r="F1074" s="29"/>
      <c r="G1074" s="15"/>
      <c r="H1074" s="15"/>
      <c r="I1074" s="15"/>
      <c r="J1074" s="15"/>
    </row>
    <row r="1075" spans="1:10" x14ac:dyDescent="0.25">
      <c r="A1075" s="252"/>
      <c r="B1075" s="261"/>
      <c r="C1075" s="251"/>
      <c r="D1075" s="240"/>
      <c r="E1075" s="29"/>
      <c r="F1075" s="29"/>
      <c r="G1075" s="15"/>
      <c r="H1075" s="15"/>
      <c r="I1075" s="15"/>
      <c r="J1075" s="15"/>
    </row>
    <row r="1076" spans="1:10" x14ac:dyDescent="0.25">
      <c r="A1076" s="252"/>
      <c r="B1076" s="261"/>
      <c r="C1076" s="251"/>
      <c r="D1076" s="240"/>
      <c r="E1076" s="29"/>
      <c r="F1076" s="29"/>
      <c r="G1076" s="15"/>
      <c r="H1076" s="15"/>
      <c r="I1076" s="15"/>
      <c r="J1076" s="15"/>
    </row>
    <row r="1077" spans="1:10" x14ac:dyDescent="0.25">
      <c r="A1077" s="252"/>
      <c r="B1077" s="261"/>
      <c r="C1077" s="251"/>
      <c r="D1077" s="240"/>
      <c r="E1077" s="29"/>
      <c r="F1077" s="29"/>
      <c r="G1077" s="15"/>
      <c r="H1077" s="15"/>
      <c r="I1077" s="15"/>
      <c r="J1077" s="15"/>
    </row>
    <row r="1078" spans="1:10" x14ac:dyDescent="0.25">
      <c r="A1078" s="252"/>
      <c r="B1078" s="261"/>
      <c r="C1078" s="251"/>
      <c r="D1078" s="240"/>
      <c r="E1078" s="29"/>
      <c r="F1078" s="29"/>
      <c r="G1078" s="15"/>
      <c r="H1078" s="15"/>
      <c r="I1078" s="15"/>
      <c r="J1078" s="15"/>
    </row>
    <row r="1079" spans="1:10" x14ac:dyDescent="0.25">
      <c r="A1079" s="252"/>
      <c r="B1079" s="261"/>
      <c r="C1079" s="251"/>
      <c r="D1079" s="240"/>
      <c r="E1079" s="29"/>
      <c r="F1079" s="29"/>
      <c r="G1079" s="15"/>
      <c r="H1079" s="15"/>
      <c r="I1079" s="15"/>
      <c r="J1079" s="15"/>
    </row>
    <row r="1080" spans="1:10" x14ac:dyDescent="0.25">
      <c r="A1080" s="252"/>
      <c r="B1080" s="261"/>
      <c r="C1080" s="251"/>
      <c r="D1080" s="240"/>
      <c r="E1080" s="29"/>
      <c r="F1080" s="29"/>
      <c r="G1080" s="15"/>
      <c r="H1080" s="15"/>
      <c r="I1080" s="15"/>
      <c r="J1080" s="15"/>
    </row>
    <row r="1081" spans="1:10" x14ac:dyDescent="0.25">
      <c r="A1081" s="252"/>
      <c r="B1081" s="261"/>
      <c r="C1081" s="251"/>
      <c r="D1081" s="240"/>
      <c r="E1081" s="29"/>
      <c r="F1081" s="29"/>
      <c r="G1081" s="15"/>
      <c r="H1081" s="15"/>
      <c r="I1081" s="15"/>
      <c r="J1081" s="15"/>
    </row>
    <row r="1082" spans="1:10" x14ac:dyDescent="0.25">
      <c r="A1082" s="252"/>
      <c r="B1082" s="261"/>
      <c r="C1082" s="251"/>
      <c r="D1082" s="240"/>
      <c r="E1082" s="29"/>
      <c r="F1082" s="29"/>
      <c r="G1082" s="15"/>
      <c r="H1082" s="15"/>
      <c r="I1082" s="15"/>
      <c r="J1082" s="15"/>
    </row>
    <row r="1083" spans="1:10" x14ac:dyDescent="0.25">
      <c r="A1083" s="252"/>
      <c r="B1083" s="261"/>
      <c r="C1083" s="251"/>
      <c r="D1083" s="240"/>
      <c r="E1083" s="29"/>
      <c r="F1083" s="29"/>
      <c r="G1083" s="15"/>
      <c r="H1083" s="15"/>
      <c r="I1083" s="15"/>
      <c r="J1083" s="15"/>
    </row>
    <row r="1084" spans="1:10" x14ac:dyDescent="0.25">
      <c r="A1084" s="252"/>
      <c r="B1084" s="261"/>
      <c r="C1084" s="251"/>
      <c r="D1084" s="240"/>
      <c r="E1084" s="29"/>
      <c r="F1084" s="29"/>
      <c r="G1084" s="15"/>
      <c r="H1084" s="15"/>
      <c r="I1084" s="15"/>
      <c r="J1084" s="15"/>
    </row>
    <row r="1085" spans="1:10" x14ac:dyDescent="0.25">
      <c r="A1085" s="252"/>
      <c r="B1085" s="261"/>
      <c r="C1085" s="251"/>
      <c r="D1085" s="240"/>
      <c r="E1085" s="29"/>
      <c r="F1085" s="29"/>
      <c r="G1085" s="15"/>
      <c r="H1085" s="15"/>
      <c r="I1085" s="15"/>
      <c r="J1085" s="15"/>
    </row>
    <row r="1086" spans="1:10" x14ac:dyDescent="0.25">
      <c r="A1086" s="252"/>
      <c r="B1086" s="261"/>
      <c r="C1086" s="251"/>
      <c r="D1086" s="240"/>
      <c r="E1086" s="29"/>
      <c r="F1086" s="29"/>
      <c r="G1086" s="15"/>
      <c r="H1086" s="15"/>
      <c r="I1086" s="15"/>
      <c r="J1086" s="15"/>
    </row>
    <row r="1087" spans="1:10" x14ac:dyDescent="0.25">
      <c r="A1087" s="252"/>
      <c r="B1087" s="261"/>
      <c r="C1087" s="251"/>
      <c r="D1087" s="240"/>
      <c r="E1087" s="29"/>
      <c r="F1087" s="29"/>
      <c r="G1087" s="15"/>
      <c r="H1087" s="15"/>
      <c r="I1087" s="15"/>
      <c r="J1087" s="15"/>
    </row>
    <row r="1088" spans="1:10" x14ac:dyDescent="0.25">
      <c r="A1088" s="252"/>
      <c r="B1088" s="261"/>
      <c r="C1088" s="251"/>
      <c r="D1088" s="240"/>
      <c r="E1088" s="29"/>
      <c r="F1088" s="29"/>
      <c r="G1088" s="15"/>
      <c r="H1088" s="15"/>
      <c r="I1088" s="15"/>
      <c r="J1088" s="15"/>
    </row>
    <row r="1089" spans="1:10" x14ac:dyDescent="0.25">
      <c r="A1089" s="252"/>
      <c r="B1089" s="261"/>
      <c r="C1089" s="251"/>
      <c r="D1089" s="240"/>
      <c r="E1089" s="29"/>
      <c r="F1089" s="29"/>
      <c r="G1089" s="15"/>
      <c r="H1089" s="15"/>
      <c r="I1089" s="15"/>
      <c r="J1089" s="15"/>
    </row>
    <row r="1090" spans="1:10" x14ac:dyDescent="0.25">
      <c r="A1090" s="252"/>
      <c r="B1090" s="261"/>
      <c r="C1090" s="251"/>
      <c r="D1090" s="240"/>
      <c r="E1090" s="29"/>
      <c r="F1090" s="29"/>
      <c r="G1090" s="15"/>
      <c r="H1090" s="15"/>
      <c r="I1090" s="15"/>
      <c r="J1090" s="15"/>
    </row>
    <row r="1091" spans="1:10" x14ac:dyDescent="0.25">
      <c r="A1091" s="252"/>
      <c r="B1091" s="261"/>
      <c r="C1091" s="251"/>
      <c r="D1091" s="240"/>
      <c r="E1091" s="29"/>
      <c r="F1091" s="29"/>
      <c r="G1091" s="15"/>
      <c r="H1091" s="15"/>
      <c r="I1091" s="15"/>
      <c r="J1091" s="15"/>
    </row>
    <row r="1092" spans="1:10" x14ac:dyDescent="0.25">
      <c r="A1092" s="252"/>
      <c r="B1092" s="261"/>
      <c r="C1092" s="251"/>
      <c r="D1092" s="240"/>
      <c r="E1092" s="29"/>
      <c r="F1092" s="29"/>
      <c r="G1092" s="15"/>
      <c r="H1092" s="15"/>
      <c r="I1092" s="15"/>
      <c r="J1092" s="15"/>
    </row>
    <row r="1093" spans="1:10" x14ac:dyDescent="0.25">
      <c r="A1093" s="252"/>
      <c r="B1093" s="261"/>
      <c r="C1093" s="251"/>
      <c r="D1093" s="240"/>
      <c r="E1093" s="29"/>
      <c r="F1093" s="29"/>
      <c r="G1093" s="15"/>
      <c r="H1093" s="15"/>
      <c r="I1093" s="15"/>
      <c r="J1093" s="15"/>
    </row>
    <row r="1094" spans="1:10" x14ac:dyDescent="0.25">
      <c r="A1094" s="252"/>
      <c r="B1094" s="261"/>
      <c r="C1094" s="251"/>
      <c r="D1094" s="240"/>
      <c r="E1094" s="29"/>
      <c r="F1094" s="29"/>
      <c r="G1094" s="15"/>
      <c r="H1094" s="15"/>
      <c r="I1094" s="15"/>
      <c r="J1094" s="15"/>
    </row>
    <row r="1095" spans="1:10" x14ac:dyDescent="0.25">
      <c r="A1095" s="252"/>
      <c r="B1095" s="261"/>
      <c r="C1095" s="251"/>
      <c r="D1095" s="240"/>
      <c r="E1095" s="29"/>
      <c r="F1095" s="29"/>
      <c r="G1095" s="15"/>
      <c r="H1095" s="15"/>
      <c r="I1095" s="15"/>
      <c r="J1095" s="15"/>
    </row>
    <row r="1096" spans="1:10" x14ac:dyDescent="0.25">
      <c r="A1096" s="252"/>
      <c r="B1096" s="261"/>
      <c r="C1096" s="251"/>
      <c r="D1096" s="240"/>
      <c r="E1096" s="29"/>
      <c r="F1096" s="29"/>
      <c r="G1096" s="15"/>
      <c r="H1096" s="15"/>
      <c r="I1096" s="15"/>
      <c r="J1096" s="15"/>
    </row>
    <row r="1097" spans="1:10" x14ac:dyDescent="0.25">
      <c r="A1097" s="252"/>
      <c r="B1097" s="261"/>
      <c r="C1097" s="251"/>
      <c r="D1097" s="240"/>
      <c r="E1097" s="29"/>
      <c r="F1097" s="29"/>
      <c r="G1097" s="15"/>
      <c r="H1097" s="15"/>
      <c r="I1097" s="15"/>
      <c r="J1097" s="15"/>
    </row>
    <row r="1098" spans="1:10" x14ac:dyDescent="0.25">
      <c r="A1098" s="252"/>
      <c r="B1098" s="261"/>
      <c r="C1098" s="251"/>
      <c r="D1098" s="240"/>
      <c r="E1098" s="29"/>
      <c r="F1098" s="29"/>
      <c r="G1098" s="15"/>
      <c r="H1098" s="15"/>
      <c r="I1098" s="15"/>
      <c r="J1098" s="15"/>
    </row>
    <row r="1099" spans="1:10" x14ac:dyDescent="0.25">
      <c r="A1099" s="252"/>
      <c r="B1099" s="261"/>
      <c r="C1099" s="251"/>
      <c r="D1099" s="240"/>
      <c r="E1099" s="29"/>
      <c r="F1099" s="29"/>
      <c r="G1099" s="15"/>
      <c r="H1099" s="15"/>
      <c r="I1099" s="15"/>
      <c r="J1099" s="15"/>
    </row>
    <row r="1100" spans="1:10" x14ac:dyDescent="0.25">
      <c r="A1100" s="252"/>
      <c r="B1100" s="261"/>
      <c r="C1100" s="251"/>
      <c r="D1100" s="240"/>
      <c r="E1100" s="29"/>
      <c r="F1100" s="29"/>
      <c r="G1100" s="15"/>
      <c r="H1100" s="15"/>
      <c r="I1100" s="15"/>
      <c r="J1100" s="15"/>
    </row>
    <row r="1101" spans="1:10" x14ac:dyDescent="0.25">
      <c r="A1101" s="252"/>
      <c r="B1101" s="261"/>
      <c r="C1101" s="251"/>
      <c r="D1101" s="240"/>
      <c r="E1101" s="29"/>
      <c r="F1101" s="29"/>
      <c r="G1101" s="15"/>
      <c r="H1101" s="15"/>
      <c r="I1101" s="15"/>
      <c r="J1101" s="15"/>
    </row>
    <row r="1102" spans="1:10" x14ac:dyDescent="0.25">
      <c r="A1102" s="252"/>
      <c r="B1102" s="261"/>
      <c r="C1102" s="251"/>
      <c r="D1102" s="240"/>
      <c r="E1102" s="29"/>
      <c r="F1102" s="29"/>
      <c r="G1102" s="15"/>
      <c r="H1102" s="15"/>
      <c r="I1102" s="15"/>
      <c r="J1102" s="15"/>
    </row>
    <row r="1103" spans="1:10" x14ac:dyDescent="0.25">
      <c r="A1103" s="252"/>
      <c r="B1103" s="261"/>
      <c r="C1103" s="251"/>
      <c r="D1103" s="240"/>
      <c r="E1103" s="29"/>
      <c r="F1103" s="29"/>
      <c r="G1103" s="15"/>
      <c r="H1103" s="15"/>
      <c r="I1103" s="15"/>
      <c r="J1103" s="15"/>
    </row>
    <row r="1104" spans="1:10" x14ac:dyDescent="0.25">
      <c r="A1104" s="252"/>
      <c r="B1104" s="261"/>
      <c r="C1104" s="251"/>
      <c r="D1104" s="240"/>
      <c r="E1104" s="29"/>
      <c r="F1104" s="29"/>
      <c r="G1104" s="15"/>
      <c r="H1104" s="15"/>
      <c r="I1104" s="15"/>
      <c r="J1104" s="15"/>
    </row>
    <row r="1105" spans="1:10" x14ac:dyDescent="0.25">
      <c r="A1105" s="252"/>
      <c r="B1105" s="261"/>
      <c r="C1105" s="251"/>
      <c r="D1105" s="240"/>
      <c r="E1105" s="29"/>
      <c r="F1105" s="29"/>
      <c r="G1105" s="15"/>
      <c r="H1105" s="15"/>
      <c r="I1105" s="15"/>
      <c r="J1105" s="15"/>
    </row>
    <row r="1106" spans="1:10" x14ac:dyDescent="0.25">
      <c r="A1106" s="252"/>
      <c r="B1106" s="261"/>
      <c r="C1106" s="251"/>
      <c r="D1106" s="240"/>
      <c r="E1106" s="29"/>
      <c r="F1106" s="29"/>
      <c r="G1106" s="15"/>
      <c r="H1106" s="15"/>
      <c r="I1106" s="15"/>
      <c r="J1106" s="15"/>
    </row>
    <row r="1107" spans="1:10" x14ac:dyDescent="0.25">
      <c r="A1107" s="252"/>
      <c r="B1107" s="261"/>
      <c r="C1107" s="251"/>
      <c r="D1107" s="240"/>
      <c r="E1107" s="29"/>
      <c r="F1107" s="29"/>
      <c r="G1107" s="15"/>
      <c r="H1107" s="15"/>
      <c r="I1107" s="15"/>
      <c r="J1107" s="15"/>
    </row>
    <row r="1108" spans="1:10" x14ac:dyDescent="0.25">
      <c r="A1108" s="252"/>
      <c r="B1108" s="261"/>
      <c r="C1108" s="251"/>
      <c r="D1108" s="240"/>
      <c r="E1108" s="29"/>
      <c r="F1108" s="29"/>
      <c r="G1108" s="15"/>
      <c r="H1108" s="15"/>
      <c r="I1108" s="15"/>
      <c r="J1108" s="15"/>
    </row>
    <row r="1109" spans="1:10" x14ac:dyDescent="0.25">
      <c r="A1109" s="252"/>
      <c r="B1109" s="261"/>
      <c r="C1109" s="251"/>
      <c r="D1109" s="240"/>
      <c r="E1109" s="29"/>
      <c r="F1109" s="29"/>
      <c r="G1109" s="15"/>
      <c r="H1109" s="15"/>
      <c r="I1109" s="15"/>
      <c r="J1109" s="15"/>
    </row>
    <row r="1110" spans="1:10" x14ac:dyDescent="0.25">
      <c r="A1110" s="252"/>
      <c r="B1110" s="261"/>
      <c r="C1110" s="251"/>
      <c r="D1110" s="240"/>
      <c r="E1110" s="29"/>
      <c r="F1110" s="29"/>
      <c r="G1110" s="15"/>
      <c r="H1110" s="15"/>
      <c r="I1110" s="15"/>
      <c r="J1110" s="15"/>
    </row>
    <row r="1111" spans="1:10" x14ac:dyDescent="0.25">
      <c r="A1111" s="252"/>
      <c r="B1111" s="261"/>
      <c r="C1111" s="251"/>
      <c r="D1111" s="240"/>
      <c r="E1111" s="29"/>
      <c r="F1111" s="29"/>
      <c r="G1111" s="15"/>
      <c r="H1111" s="15"/>
      <c r="I1111" s="15"/>
      <c r="J1111" s="15"/>
    </row>
    <row r="1112" spans="1:10" x14ac:dyDescent="0.25">
      <c r="A1112" s="252"/>
      <c r="B1112" s="261"/>
      <c r="C1112" s="251"/>
      <c r="D1112" s="240"/>
      <c r="E1112" s="29"/>
      <c r="F1112" s="29"/>
      <c r="G1112" s="15"/>
      <c r="H1112" s="15"/>
      <c r="I1112" s="15"/>
      <c r="J1112" s="15"/>
    </row>
    <row r="1113" spans="1:10" x14ac:dyDescent="0.25">
      <c r="A1113" s="252"/>
      <c r="B1113" s="261"/>
      <c r="C1113" s="251"/>
      <c r="D1113" s="240"/>
      <c r="E1113" s="29"/>
      <c r="F1113" s="29"/>
      <c r="G1113" s="15"/>
      <c r="H1113" s="15"/>
      <c r="I1113" s="15"/>
      <c r="J1113" s="15"/>
    </row>
    <row r="1114" spans="1:10" x14ac:dyDescent="0.25">
      <c r="A1114" s="252"/>
      <c r="B1114" s="261"/>
      <c r="C1114" s="251"/>
      <c r="D1114" s="240"/>
      <c r="E1114" s="29"/>
      <c r="F1114" s="29"/>
      <c r="G1114" s="15"/>
      <c r="H1114" s="15"/>
      <c r="I1114" s="15"/>
      <c r="J1114" s="15"/>
    </row>
    <row r="1115" spans="1:10" x14ac:dyDescent="0.25">
      <c r="A1115" s="252"/>
      <c r="B1115" s="261"/>
      <c r="C1115" s="251"/>
      <c r="D1115" s="240"/>
      <c r="E1115" s="29"/>
      <c r="F1115" s="29"/>
      <c r="G1115" s="15"/>
      <c r="H1115" s="15"/>
      <c r="I1115" s="15"/>
      <c r="J1115" s="15"/>
    </row>
    <row r="1116" spans="1:10" x14ac:dyDescent="0.25">
      <c r="A1116" s="252"/>
      <c r="B1116" s="261"/>
      <c r="C1116" s="251"/>
      <c r="D1116" s="240"/>
      <c r="E1116" s="29"/>
      <c r="F1116" s="29"/>
      <c r="G1116" s="15"/>
      <c r="H1116" s="15"/>
      <c r="I1116" s="15"/>
      <c r="J1116" s="15"/>
    </row>
    <row r="1117" spans="1:10" x14ac:dyDescent="0.25">
      <c r="A1117" s="252"/>
      <c r="B1117" s="261"/>
      <c r="C1117" s="251"/>
      <c r="D1117" s="240"/>
      <c r="E1117" s="29"/>
      <c r="F1117" s="29"/>
      <c r="G1117" s="15"/>
      <c r="H1117" s="15"/>
      <c r="I1117" s="15"/>
      <c r="J1117" s="15"/>
    </row>
    <row r="1118" spans="1:10" x14ac:dyDescent="0.25">
      <c r="A1118" s="252"/>
      <c r="B1118" s="261"/>
      <c r="C1118" s="251"/>
      <c r="D1118" s="240"/>
      <c r="E1118" s="29"/>
      <c r="F1118" s="29"/>
      <c r="G1118" s="15"/>
      <c r="H1118" s="15"/>
      <c r="I1118" s="15"/>
      <c r="J1118" s="15"/>
    </row>
    <row r="1119" spans="1:10" x14ac:dyDescent="0.25">
      <c r="A1119" s="252"/>
      <c r="B1119" s="261"/>
      <c r="C1119" s="251"/>
      <c r="D1119" s="240"/>
      <c r="E1119" s="29"/>
      <c r="F1119" s="29"/>
      <c r="G1119" s="15"/>
      <c r="H1119" s="15"/>
      <c r="I1119" s="15"/>
      <c r="J1119" s="15"/>
    </row>
    <row r="1120" spans="1:10" x14ac:dyDescent="0.25">
      <c r="A1120" s="252"/>
      <c r="B1120" s="261"/>
      <c r="C1120" s="251"/>
      <c r="D1120" s="240"/>
      <c r="E1120" s="29"/>
      <c r="F1120" s="29"/>
      <c r="G1120" s="15"/>
      <c r="H1120" s="15"/>
      <c r="I1120" s="15"/>
      <c r="J1120" s="15"/>
    </row>
    <row r="1121" spans="1:10" x14ac:dyDescent="0.25">
      <c r="A1121" s="252"/>
      <c r="B1121" s="261"/>
      <c r="C1121" s="251"/>
      <c r="D1121" s="240"/>
      <c r="E1121" s="29"/>
      <c r="F1121" s="29"/>
      <c r="G1121" s="15"/>
      <c r="H1121" s="15"/>
      <c r="I1121" s="15"/>
      <c r="J1121" s="15"/>
    </row>
    <row r="1122" spans="1:10" x14ac:dyDescent="0.25">
      <c r="A1122" s="252"/>
      <c r="B1122" s="261"/>
      <c r="C1122" s="251"/>
      <c r="D1122" s="240"/>
      <c r="E1122" s="29"/>
      <c r="F1122" s="29"/>
      <c r="G1122" s="15"/>
      <c r="H1122" s="15"/>
      <c r="I1122" s="15"/>
      <c r="J1122" s="15"/>
    </row>
    <row r="1123" spans="1:10" x14ac:dyDescent="0.25">
      <c r="A1123" s="252"/>
      <c r="B1123" s="261"/>
      <c r="C1123" s="251"/>
      <c r="D1123" s="240"/>
      <c r="E1123" s="29"/>
      <c r="F1123" s="29"/>
      <c r="G1123" s="15"/>
      <c r="H1123" s="15"/>
      <c r="I1123" s="15"/>
      <c r="J1123" s="15"/>
    </row>
    <row r="1124" spans="1:10" x14ac:dyDescent="0.25">
      <c r="A1124" s="252"/>
      <c r="B1124" s="261"/>
      <c r="C1124" s="251"/>
      <c r="D1124" s="240"/>
      <c r="E1124" s="29"/>
      <c r="F1124" s="29"/>
      <c r="G1124" s="15"/>
      <c r="H1124" s="15"/>
      <c r="I1124" s="15"/>
      <c r="J1124" s="15"/>
    </row>
    <row r="1125" spans="1:10" x14ac:dyDescent="0.25">
      <c r="A1125" s="252"/>
      <c r="B1125" s="261"/>
      <c r="C1125" s="251"/>
      <c r="D1125" s="240"/>
      <c r="E1125" s="29"/>
      <c r="F1125" s="29"/>
      <c r="G1125" s="15"/>
      <c r="H1125" s="15"/>
      <c r="I1125" s="15"/>
      <c r="J1125" s="15"/>
    </row>
    <row r="1126" spans="1:10" x14ac:dyDescent="0.25">
      <c r="A1126" s="252"/>
      <c r="B1126" s="261"/>
      <c r="C1126" s="251"/>
      <c r="D1126" s="240"/>
      <c r="E1126" s="29"/>
      <c r="F1126" s="29"/>
      <c r="G1126" s="15"/>
      <c r="H1126" s="15"/>
      <c r="I1126" s="15"/>
      <c r="J1126" s="15"/>
    </row>
    <row r="1127" spans="1:10" x14ac:dyDescent="0.25">
      <c r="A1127" s="252"/>
      <c r="B1127" s="261"/>
      <c r="C1127" s="251"/>
      <c r="D1127" s="240"/>
      <c r="E1127" s="29"/>
      <c r="F1127" s="29"/>
      <c r="G1127" s="15"/>
      <c r="H1127" s="15"/>
      <c r="I1127" s="15"/>
      <c r="J1127" s="15"/>
    </row>
    <row r="1128" spans="1:10" x14ac:dyDescent="0.25">
      <c r="A1128" s="252"/>
      <c r="B1128" s="261"/>
      <c r="C1128" s="251"/>
      <c r="D1128" s="240"/>
      <c r="E1128" s="29"/>
      <c r="F1128" s="29"/>
      <c r="G1128" s="15"/>
      <c r="H1128" s="15"/>
      <c r="I1128" s="15"/>
      <c r="J1128" s="15"/>
    </row>
    <row r="1129" spans="1:10" x14ac:dyDescent="0.25">
      <c r="A1129" s="252"/>
      <c r="B1129" s="261"/>
      <c r="C1129" s="251"/>
      <c r="D1129" s="240"/>
      <c r="E1129" s="29"/>
      <c r="F1129" s="29"/>
      <c r="G1129" s="15"/>
      <c r="H1129" s="15"/>
      <c r="I1129" s="15"/>
      <c r="J1129" s="15"/>
    </row>
    <row r="1130" spans="1:10" x14ac:dyDescent="0.25">
      <c r="A1130" s="252"/>
      <c r="B1130" s="261"/>
      <c r="C1130" s="251"/>
      <c r="D1130" s="240"/>
      <c r="E1130" s="29"/>
      <c r="F1130" s="29"/>
      <c r="G1130" s="15"/>
      <c r="H1130" s="15"/>
      <c r="I1130" s="15"/>
      <c r="J1130" s="15"/>
    </row>
    <row r="1131" spans="1:10" x14ac:dyDescent="0.25">
      <c r="A1131" s="252"/>
      <c r="B1131" s="261"/>
      <c r="C1131" s="251"/>
      <c r="D1131" s="240"/>
      <c r="E1131" s="29"/>
      <c r="F1131" s="29"/>
      <c r="G1131" s="15"/>
      <c r="H1131" s="15"/>
      <c r="I1131" s="15"/>
      <c r="J1131" s="15"/>
    </row>
    <row r="1132" spans="1:10" x14ac:dyDescent="0.25">
      <c r="A1132" s="252"/>
      <c r="B1132" s="261"/>
      <c r="C1132" s="251"/>
      <c r="D1132" s="240"/>
      <c r="E1132" s="29"/>
      <c r="F1132" s="29"/>
      <c r="G1132" s="15"/>
      <c r="H1132" s="15"/>
      <c r="I1132" s="15"/>
      <c r="J1132" s="15"/>
    </row>
    <row r="1133" spans="1:10" x14ac:dyDescent="0.25">
      <c r="A1133" s="252"/>
      <c r="B1133" s="261"/>
      <c r="C1133" s="251"/>
      <c r="D1133" s="240"/>
      <c r="E1133" s="29"/>
      <c r="F1133" s="29"/>
      <c r="G1133" s="15"/>
      <c r="H1133" s="15"/>
      <c r="I1133" s="15"/>
      <c r="J1133" s="15"/>
    </row>
    <row r="1134" spans="1:10" x14ac:dyDescent="0.25">
      <c r="A1134" s="252"/>
      <c r="B1134" s="261"/>
      <c r="C1134" s="251"/>
      <c r="D1134" s="240"/>
      <c r="E1134" s="29"/>
      <c r="F1134" s="29"/>
      <c r="G1134" s="15"/>
      <c r="H1134" s="15"/>
      <c r="I1134" s="15"/>
      <c r="J1134" s="15"/>
    </row>
    <row r="1135" spans="1:10" x14ac:dyDescent="0.25">
      <c r="A1135" s="252"/>
      <c r="B1135" s="261"/>
      <c r="C1135" s="251"/>
      <c r="D1135" s="240"/>
      <c r="E1135" s="29"/>
      <c r="F1135" s="29"/>
      <c r="G1135" s="15"/>
      <c r="H1135" s="15"/>
      <c r="I1135" s="15"/>
      <c r="J1135" s="15"/>
    </row>
    <row r="1136" spans="1:10" x14ac:dyDescent="0.25">
      <c r="A1136" s="252"/>
      <c r="B1136" s="261"/>
      <c r="C1136" s="251"/>
      <c r="D1136" s="240"/>
      <c r="E1136" s="29"/>
      <c r="F1136" s="29"/>
      <c r="G1136" s="15"/>
      <c r="H1136" s="15"/>
      <c r="I1136" s="15"/>
      <c r="J1136" s="15"/>
    </row>
    <row r="1137" spans="1:10" x14ac:dyDescent="0.25">
      <c r="A1137" s="252"/>
      <c r="B1137" s="261"/>
      <c r="C1137" s="251"/>
      <c r="D1137" s="240"/>
      <c r="E1137" s="29"/>
      <c r="F1137" s="29"/>
      <c r="G1137" s="15"/>
      <c r="H1137" s="15"/>
      <c r="I1137" s="15"/>
      <c r="J1137" s="15"/>
    </row>
    <row r="1138" spans="1:10" x14ac:dyDescent="0.25">
      <c r="A1138" s="252"/>
      <c r="B1138" s="261"/>
      <c r="C1138" s="251"/>
      <c r="D1138" s="240"/>
      <c r="E1138" s="29"/>
      <c r="F1138" s="29"/>
      <c r="G1138" s="15"/>
      <c r="H1138" s="15"/>
      <c r="I1138" s="15"/>
      <c r="J1138" s="15"/>
    </row>
    <row r="1139" spans="1:10" x14ac:dyDescent="0.25">
      <c r="A1139" s="252"/>
      <c r="B1139" s="261"/>
      <c r="C1139" s="251"/>
      <c r="D1139" s="240"/>
      <c r="E1139" s="29"/>
      <c r="F1139" s="29"/>
      <c r="G1139" s="15"/>
      <c r="H1139" s="15"/>
      <c r="I1139" s="15"/>
      <c r="J1139" s="15"/>
    </row>
    <row r="1140" spans="1:10" x14ac:dyDescent="0.25">
      <c r="A1140" s="252"/>
      <c r="B1140" s="261"/>
      <c r="C1140" s="251"/>
      <c r="D1140" s="240"/>
      <c r="E1140" s="29"/>
      <c r="F1140" s="29"/>
      <c r="G1140" s="15"/>
      <c r="H1140" s="15"/>
      <c r="I1140" s="15"/>
      <c r="J1140" s="15"/>
    </row>
    <row r="1141" spans="1:10" x14ac:dyDescent="0.25">
      <c r="A1141" s="252"/>
      <c r="B1141" s="261"/>
      <c r="C1141" s="251"/>
      <c r="D1141" s="240"/>
      <c r="E1141" s="29"/>
      <c r="F1141" s="29"/>
      <c r="G1141" s="15"/>
      <c r="H1141" s="15"/>
      <c r="I1141" s="15"/>
      <c r="J1141" s="15"/>
    </row>
    <row r="1142" spans="1:10" x14ac:dyDescent="0.25">
      <c r="A1142" s="252"/>
      <c r="B1142" s="261"/>
      <c r="C1142" s="251"/>
      <c r="D1142" s="240"/>
      <c r="E1142" s="29"/>
      <c r="F1142" s="29"/>
      <c r="G1142" s="15"/>
      <c r="H1142" s="15"/>
      <c r="I1142" s="15"/>
      <c r="J1142" s="15"/>
    </row>
    <row r="1143" spans="1:10" x14ac:dyDescent="0.25">
      <c r="A1143" s="252"/>
      <c r="B1143" s="261"/>
      <c r="C1143" s="251"/>
      <c r="D1143" s="240"/>
      <c r="E1143" s="29"/>
      <c r="F1143" s="29"/>
      <c r="G1143" s="15"/>
      <c r="H1143" s="15"/>
      <c r="I1143" s="15"/>
      <c r="J1143" s="15"/>
    </row>
    <row r="1144" spans="1:10" x14ac:dyDescent="0.25">
      <c r="A1144" s="252"/>
      <c r="B1144" s="261"/>
      <c r="C1144" s="251"/>
      <c r="D1144" s="240"/>
      <c r="E1144" s="29"/>
      <c r="F1144" s="29"/>
      <c r="G1144" s="15"/>
      <c r="H1144" s="15"/>
      <c r="I1144" s="15"/>
      <c r="J1144" s="15"/>
    </row>
    <row r="1145" spans="1:10" x14ac:dyDescent="0.25">
      <c r="A1145" s="252"/>
      <c r="B1145" s="261"/>
      <c r="C1145" s="251"/>
      <c r="D1145" s="240"/>
      <c r="E1145" s="29"/>
      <c r="F1145" s="29"/>
      <c r="G1145" s="15"/>
      <c r="H1145" s="15"/>
      <c r="I1145" s="15"/>
      <c r="J1145" s="15"/>
    </row>
    <row r="1146" spans="1:10" x14ac:dyDescent="0.25">
      <c r="A1146" s="252"/>
      <c r="B1146" s="261"/>
      <c r="C1146" s="251"/>
      <c r="D1146" s="240"/>
      <c r="E1146" s="29"/>
      <c r="F1146" s="29"/>
      <c r="G1146" s="15"/>
      <c r="H1146" s="15"/>
      <c r="I1146" s="15"/>
      <c r="J1146" s="15"/>
    </row>
    <row r="1147" spans="1:10" x14ac:dyDescent="0.25">
      <c r="A1147" s="252"/>
      <c r="B1147" s="261"/>
      <c r="C1147" s="251"/>
      <c r="D1147" s="240"/>
      <c r="E1147" s="29"/>
      <c r="F1147" s="29"/>
      <c r="G1147" s="15"/>
      <c r="H1147" s="15"/>
      <c r="I1147" s="15"/>
      <c r="J1147" s="15"/>
    </row>
    <row r="1148" spans="1:10" x14ac:dyDescent="0.25">
      <c r="A1148" s="252"/>
      <c r="B1148" s="261"/>
      <c r="C1148" s="251"/>
      <c r="D1148" s="240"/>
      <c r="E1148" s="29"/>
      <c r="F1148" s="29"/>
      <c r="G1148" s="15"/>
      <c r="H1148" s="15"/>
      <c r="I1148" s="15"/>
      <c r="J1148" s="15"/>
    </row>
    <row r="1149" spans="1:10" x14ac:dyDescent="0.25">
      <c r="A1149" s="252"/>
      <c r="B1149" s="261"/>
      <c r="C1149" s="251"/>
      <c r="D1149" s="240"/>
      <c r="E1149" s="29"/>
      <c r="F1149" s="29"/>
      <c r="G1149" s="15"/>
      <c r="H1149" s="15"/>
      <c r="I1149" s="15"/>
      <c r="J1149" s="15"/>
    </row>
    <row r="1150" spans="1:10" x14ac:dyDescent="0.25">
      <c r="A1150" s="252"/>
      <c r="B1150" s="261"/>
      <c r="C1150" s="251"/>
      <c r="D1150" s="240"/>
      <c r="E1150" s="29"/>
      <c r="F1150" s="29"/>
      <c r="G1150" s="15"/>
      <c r="H1150" s="15"/>
      <c r="I1150" s="15"/>
      <c r="J1150" s="15"/>
    </row>
    <row r="1151" spans="1:10" x14ac:dyDescent="0.25">
      <c r="A1151" s="252"/>
      <c r="B1151" s="261"/>
      <c r="C1151" s="251"/>
      <c r="D1151" s="240"/>
      <c r="E1151" s="29"/>
      <c r="F1151" s="29"/>
      <c r="G1151" s="15"/>
      <c r="H1151" s="15"/>
      <c r="I1151" s="15"/>
      <c r="J1151" s="15"/>
    </row>
    <row r="1152" spans="1:10" x14ac:dyDescent="0.25">
      <c r="A1152" s="252"/>
      <c r="B1152" s="261"/>
      <c r="C1152" s="251"/>
      <c r="D1152" s="240"/>
      <c r="E1152" s="29"/>
      <c r="F1152" s="29"/>
      <c r="G1152" s="15"/>
      <c r="H1152" s="15"/>
      <c r="I1152" s="15"/>
      <c r="J1152" s="15"/>
    </row>
    <row r="1153" spans="1:10" x14ac:dyDescent="0.25">
      <c r="A1153" s="252"/>
      <c r="B1153" s="261"/>
      <c r="C1153" s="251"/>
      <c r="D1153" s="240"/>
      <c r="E1153" s="29"/>
      <c r="F1153" s="29"/>
      <c r="G1153" s="15"/>
      <c r="H1153" s="15"/>
      <c r="I1153" s="15"/>
      <c r="J1153" s="15"/>
    </row>
    <row r="1154" spans="1:10" x14ac:dyDescent="0.25">
      <c r="A1154" s="252"/>
      <c r="B1154" s="261"/>
      <c r="C1154" s="251"/>
      <c r="D1154" s="240"/>
      <c r="E1154" s="29"/>
      <c r="F1154" s="29"/>
      <c r="G1154" s="15"/>
      <c r="H1154" s="15"/>
      <c r="I1154" s="15"/>
      <c r="J1154" s="15"/>
    </row>
    <row r="1155" spans="1:10" x14ac:dyDescent="0.25">
      <c r="A1155" s="252"/>
      <c r="B1155" s="261"/>
      <c r="C1155" s="251"/>
      <c r="D1155" s="240"/>
      <c r="E1155" s="29"/>
      <c r="F1155" s="29"/>
      <c r="G1155" s="15"/>
      <c r="H1155" s="15"/>
      <c r="I1155" s="15"/>
      <c r="J1155" s="15"/>
    </row>
    <row r="1156" spans="1:10" x14ac:dyDescent="0.25">
      <c r="A1156" s="252"/>
      <c r="B1156" s="261"/>
      <c r="C1156" s="251"/>
      <c r="D1156" s="240"/>
      <c r="E1156" s="29"/>
      <c r="F1156" s="29"/>
      <c r="G1156" s="15"/>
      <c r="H1156" s="15"/>
      <c r="I1156" s="15"/>
      <c r="J1156" s="15"/>
    </row>
    <row r="1157" spans="1:10" x14ac:dyDescent="0.25">
      <c r="A1157" s="252"/>
      <c r="B1157" s="261"/>
      <c r="C1157" s="251"/>
      <c r="D1157" s="240"/>
      <c r="E1157" s="29"/>
      <c r="F1157" s="29"/>
      <c r="G1157" s="15"/>
      <c r="H1157" s="15"/>
      <c r="I1157" s="15"/>
      <c r="J1157" s="15"/>
    </row>
    <row r="1158" spans="1:10" x14ac:dyDescent="0.25">
      <c r="A1158" s="252"/>
      <c r="B1158" s="261"/>
      <c r="C1158" s="251"/>
      <c r="D1158" s="240"/>
      <c r="E1158" s="29"/>
      <c r="F1158" s="29"/>
      <c r="G1158" s="15"/>
      <c r="H1158" s="15"/>
      <c r="I1158" s="15"/>
      <c r="J1158" s="15"/>
    </row>
    <row r="1159" spans="1:10" x14ac:dyDescent="0.25">
      <c r="A1159" s="252"/>
      <c r="B1159" s="261"/>
      <c r="C1159" s="251"/>
      <c r="D1159" s="240"/>
      <c r="E1159" s="29"/>
      <c r="F1159" s="29"/>
      <c r="G1159" s="15"/>
      <c r="H1159" s="15"/>
      <c r="I1159" s="15"/>
      <c r="J1159" s="15"/>
    </row>
    <row r="1160" spans="1:10" x14ac:dyDescent="0.25">
      <c r="A1160" s="252"/>
      <c r="B1160" s="261"/>
      <c r="C1160" s="251"/>
      <c r="D1160" s="240"/>
      <c r="E1160" s="29"/>
      <c r="F1160" s="29"/>
      <c r="G1160" s="15"/>
      <c r="H1160" s="15"/>
      <c r="I1160" s="15"/>
      <c r="J1160" s="15"/>
    </row>
    <row r="1161" spans="1:10" x14ac:dyDescent="0.25">
      <c r="A1161" s="252"/>
      <c r="B1161" s="261"/>
      <c r="C1161" s="251"/>
      <c r="D1161" s="240"/>
      <c r="E1161" s="29"/>
      <c r="F1161" s="29"/>
      <c r="G1161" s="15"/>
      <c r="H1161" s="15"/>
      <c r="I1161" s="15"/>
      <c r="J1161" s="15"/>
    </row>
    <row r="1162" spans="1:10" x14ac:dyDescent="0.25">
      <c r="A1162" s="252"/>
      <c r="B1162" s="261"/>
      <c r="C1162" s="251"/>
      <c r="D1162" s="240"/>
      <c r="E1162" s="29"/>
      <c r="F1162" s="29"/>
      <c r="G1162" s="15"/>
      <c r="H1162" s="15"/>
      <c r="I1162" s="15"/>
      <c r="J1162" s="15"/>
    </row>
    <row r="1163" spans="1:10" x14ac:dyDescent="0.25">
      <c r="A1163" s="252"/>
      <c r="B1163" s="261"/>
      <c r="C1163" s="251"/>
      <c r="D1163" s="240"/>
      <c r="E1163" s="29"/>
      <c r="F1163" s="29"/>
      <c r="G1163" s="15"/>
      <c r="H1163" s="15"/>
      <c r="I1163" s="15"/>
      <c r="J1163" s="15"/>
    </row>
    <row r="1164" spans="1:10" x14ac:dyDescent="0.25">
      <c r="A1164" s="252"/>
      <c r="B1164" s="261"/>
      <c r="C1164" s="251"/>
      <c r="D1164" s="240"/>
      <c r="E1164" s="29"/>
      <c r="F1164" s="29"/>
      <c r="G1164" s="15"/>
      <c r="H1164" s="15"/>
      <c r="I1164" s="15"/>
      <c r="J1164" s="15"/>
    </row>
    <row r="1165" spans="1:10" x14ac:dyDescent="0.25">
      <c r="A1165" s="252"/>
      <c r="B1165" s="261"/>
      <c r="C1165" s="251"/>
      <c r="D1165" s="240"/>
      <c r="E1165" s="29"/>
      <c r="F1165" s="29"/>
      <c r="G1165" s="15"/>
      <c r="H1165" s="15"/>
      <c r="I1165" s="15"/>
      <c r="J1165" s="15"/>
    </row>
    <row r="1166" spans="1:10" x14ac:dyDescent="0.25">
      <c r="A1166" s="252"/>
      <c r="B1166" s="261"/>
      <c r="C1166" s="251"/>
      <c r="D1166" s="240"/>
      <c r="E1166" s="29"/>
      <c r="F1166" s="29"/>
      <c r="G1166" s="15"/>
      <c r="H1166" s="15"/>
      <c r="I1166" s="15"/>
      <c r="J1166" s="15"/>
    </row>
    <row r="1167" spans="1:10" x14ac:dyDescent="0.25">
      <c r="A1167" s="252"/>
      <c r="B1167" s="261"/>
      <c r="C1167" s="251"/>
      <c r="D1167" s="240"/>
      <c r="E1167" s="29"/>
      <c r="F1167" s="29"/>
      <c r="G1167" s="15"/>
      <c r="H1167" s="15"/>
      <c r="I1167" s="15"/>
      <c r="J1167" s="15"/>
    </row>
    <row r="1168" spans="1:10" x14ac:dyDescent="0.25">
      <c r="A1168" s="252"/>
      <c r="B1168" s="261"/>
      <c r="C1168" s="251"/>
      <c r="D1168" s="240"/>
      <c r="E1168" s="29"/>
      <c r="F1168" s="29"/>
      <c r="G1168" s="15"/>
      <c r="H1168" s="15"/>
      <c r="I1168" s="15"/>
      <c r="J1168" s="15"/>
    </row>
    <row r="1169" spans="1:10" x14ac:dyDescent="0.25">
      <c r="A1169" s="252"/>
      <c r="B1169" s="261"/>
      <c r="C1169" s="251"/>
      <c r="D1169" s="240"/>
      <c r="E1169" s="29"/>
      <c r="F1169" s="29"/>
      <c r="G1169" s="15"/>
      <c r="H1169" s="15"/>
      <c r="I1169" s="15"/>
      <c r="J1169" s="15"/>
    </row>
    <row r="1170" spans="1:10" x14ac:dyDescent="0.25">
      <c r="A1170" s="252"/>
      <c r="B1170" s="261"/>
      <c r="C1170" s="251"/>
      <c r="D1170" s="240"/>
      <c r="E1170" s="29"/>
      <c r="F1170" s="29"/>
      <c r="G1170" s="15"/>
      <c r="H1170" s="15"/>
      <c r="I1170" s="15"/>
      <c r="J1170" s="15"/>
    </row>
    <row r="1171" spans="1:10" x14ac:dyDescent="0.25">
      <c r="A1171" s="252"/>
      <c r="B1171" s="261"/>
      <c r="C1171" s="251"/>
      <c r="D1171" s="240"/>
      <c r="E1171" s="29"/>
      <c r="F1171" s="29"/>
      <c r="G1171" s="15"/>
      <c r="H1171" s="15"/>
      <c r="I1171" s="15"/>
      <c r="J1171" s="15"/>
    </row>
    <row r="1172" spans="1:10" x14ac:dyDescent="0.25">
      <c r="A1172" s="252"/>
      <c r="B1172" s="261"/>
      <c r="C1172" s="251"/>
      <c r="D1172" s="240"/>
      <c r="E1172" s="29"/>
      <c r="F1172" s="29"/>
      <c r="G1172" s="15"/>
      <c r="H1172" s="15"/>
      <c r="I1172" s="15"/>
      <c r="J1172" s="15"/>
    </row>
    <row r="1173" spans="1:10" x14ac:dyDescent="0.25">
      <c r="A1173" s="252"/>
      <c r="B1173" s="261"/>
      <c r="C1173" s="251"/>
      <c r="D1173" s="240"/>
      <c r="E1173" s="29"/>
      <c r="F1173" s="29"/>
      <c r="G1173" s="15"/>
      <c r="H1173" s="15"/>
      <c r="I1173" s="15"/>
      <c r="J1173" s="15"/>
    </row>
    <row r="1174" spans="1:10" x14ac:dyDescent="0.25">
      <c r="A1174" s="252"/>
      <c r="B1174" s="261"/>
      <c r="C1174" s="251"/>
      <c r="D1174" s="240"/>
      <c r="E1174" s="29"/>
      <c r="F1174" s="29"/>
      <c r="G1174" s="15"/>
      <c r="H1174" s="15"/>
      <c r="I1174" s="15"/>
      <c r="J1174" s="15"/>
    </row>
    <row r="1175" spans="1:10" x14ac:dyDescent="0.25">
      <c r="A1175" s="252"/>
      <c r="B1175" s="261"/>
      <c r="C1175" s="251"/>
      <c r="D1175" s="240"/>
      <c r="E1175" s="29"/>
      <c r="F1175" s="29"/>
      <c r="G1175" s="15"/>
      <c r="H1175" s="15"/>
      <c r="I1175" s="15"/>
      <c r="J1175" s="15"/>
    </row>
    <row r="1176" spans="1:10" x14ac:dyDescent="0.25">
      <c r="A1176" s="252"/>
      <c r="B1176" s="261"/>
      <c r="C1176" s="251"/>
      <c r="D1176" s="240"/>
      <c r="E1176" s="29"/>
      <c r="F1176" s="29"/>
      <c r="G1176" s="15"/>
      <c r="H1176" s="15"/>
      <c r="I1176" s="15"/>
      <c r="J1176" s="15"/>
    </row>
    <row r="1177" spans="1:10" x14ac:dyDescent="0.25">
      <c r="A1177" s="252"/>
      <c r="B1177" s="261"/>
      <c r="C1177" s="251"/>
      <c r="D1177" s="240"/>
      <c r="E1177" s="29"/>
      <c r="F1177" s="29"/>
      <c r="G1177" s="15"/>
      <c r="H1177" s="15"/>
      <c r="I1177" s="15"/>
      <c r="J1177" s="15"/>
    </row>
    <row r="1178" spans="1:10" x14ac:dyDescent="0.25">
      <c r="A1178" s="252"/>
      <c r="B1178" s="261"/>
      <c r="C1178" s="251"/>
      <c r="D1178" s="240"/>
      <c r="E1178" s="29"/>
      <c r="F1178" s="29"/>
      <c r="G1178" s="15"/>
      <c r="H1178" s="15"/>
      <c r="I1178" s="15"/>
      <c r="J1178" s="15"/>
    </row>
    <row r="1179" spans="1:10" x14ac:dyDescent="0.25">
      <c r="A1179" s="252"/>
      <c r="B1179" s="261"/>
      <c r="C1179" s="251"/>
      <c r="D1179" s="240"/>
      <c r="E1179" s="29"/>
      <c r="F1179" s="29"/>
      <c r="G1179" s="15"/>
      <c r="H1179" s="15"/>
      <c r="I1179" s="15"/>
      <c r="J1179" s="15"/>
    </row>
    <row r="1180" spans="1:10" x14ac:dyDescent="0.25">
      <c r="A1180" s="252"/>
      <c r="B1180" s="261"/>
      <c r="C1180" s="251"/>
      <c r="D1180" s="240"/>
      <c r="E1180" s="29"/>
      <c r="F1180" s="29"/>
      <c r="G1180" s="15"/>
      <c r="H1180" s="15"/>
      <c r="I1180" s="15"/>
      <c r="J1180" s="15"/>
    </row>
    <row r="1181" spans="1:10" x14ac:dyDescent="0.25">
      <c r="A1181" s="252"/>
      <c r="B1181" s="261"/>
      <c r="C1181" s="251"/>
      <c r="D1181" s="240"/>
      <c r="E1181" s="29"/>
      <c r="F1181" s="29"/>
      <c r="G1181" s="15"/>
      <c r="H1181" s="15"/>
      <c r="I1181" s="15"/>
      <c r="J1181" s="15"/>
    </row>
    <row r="1182" spans="1:10" x14ac:dyDescent="0.25">
      <c r="A1182" s="252"/>
      <c r="B1182" s="261"/>
      <c r="C1182" s="251"/>
      <c r="D1182" s="240"/>
      <c r="E1182" s="29"/>
      <c r="F1182" s="29"/>
      <c r="G1182" s="15"/>
      <c r="H1182" s="15"/>
      <c r="I1182" s="15"/>
      <c r="J1182" s="15"/>
    </row>
    <row r="1183" spans="1:10" x14ac:dyDescent="0.25">
      <c r="A1183" s="252"/>
      <c r="B1183" s="261"/>
      <c r="C1183" s="251"/>
      <c r="D1183" s="240"/>
      <c r="E1183" s="29"/>
      <c r="F1183" s="29"/>
      <c r="G1183" s="15"/>
      <c r="H1183" s="15"/>
      <c r="I1183" s="15"/>
      <c r="J1183" s="15"/>
    </row>
    <row r="1184" spans="1:10" x14ac:dyDescent="0.25">
      <c r="A1184" s="252"/>
      <c r="B1184" s="261"/>
      <c r="C1184" s="251"/>
      <c r="D1184" s="240"/>
      <c r="E1184" s="29"/>
      <c r="F1184" s="29"/>
      <c r="G1184" s="15"/>
      <c r="H1184" s="15"/>
      <c r="I1184" s="15"/>
      <c r="J1184" s="15"/>
    </row>
    <row r="1185" spans="1:10" x14ac:dyDescent="0.25">
      <c r="A1185" s="252"/>
      <c r="B1185" s="261"/>
      <c r="C1185" s="251"/>
      <c r="D1185" s="240"/>
      <c r="E1185" s="29"/>
      <c r="F1185" s="29"/>
      <c r="G1185" s="15"/>
      <c r="H1185" s="15"/>
      <c r="I1185" s="15"/>
      <c r="J1185" s="15"/>
    </row>
    <row r="1186" spans="1:10" x14ac:dyDescent="0.25">
      <c r="A1186" s="252"/>
      <c r="B1186" s="261"/>
      <c r="C1186" s="251"/>
      <c r="D1186" s="240"/>
      <c r="E1186" s="29"/>
      <c r="F1186" s="29"/>
      <c r="G1186" s="15"/>
      <c r="H1186" s="15"/>
      <c r="I1186" s="15"/>
      <c r="J1186" s="15"/>
    </row>
    <row r="1187" spans="1:10" x14ac:dyDescent="0.25">
      <c r="A1187" s="252"/>
      <c r="B1187" s="261"/>
      <c r="C1187" s="251"/>
      <c r="D1187" s="240"/>
      <c r="E1187" s="29"/>
      <c r="F1187" s="29"/>
      <c r="G1187" s="15"/>
      <c r="H1187" s="15"/>
      <c r="I1187" s="15"/>
      <c r="J1187" s="15"/>
    </row>
    <row r="1188" spans="1:10" x14ac:dyDescent="0.25">
      <c r="A1188" s="252"/>
      <c r="B1188" s="261"/>
      <c r="C1188" s="251"/>
      <c r="D1188" s="240"/>
      <c r="E1188" s="29"/>
      <c r="F1188" s="29"/>
      <c r="G1188" s="15"/>
      <c r="H1188" s="15"/>
      <c r="I1188" s="15"/>
      <c r="J1188" s="15"/>
    </row>
    <row r="1189" spans="1:10" x14ac:dyDescent="0.25">
      <c r="A1189" s="252"/>
      <c r="B1189" s="261"/>
      <c r="C1189" s="251"/>
      <c r="D1189" s="240"/>
      <c r="E1189" s="29"/>
      <c r="F1189" s="29"/>
      <c r="G1189" s="15"/>
      <c r="H1189" s="15"/>
      <c r="I1189" s="15"/>
      <c r="J1189" s="15"/>
    </row>
    <row r="1190" spans="1:10" x14ac:dyDescent="0.25">
      <c r="A1190" s="252"/>
      <c r="B1190" s="261"/>
      <c r="C1190" s="251"/>
      <c r="D1190" s="240"/>
      <c r="E1190" s="29"/>
      <c r="F1190" s="29"/>
      <c r="G1190" s="15"/>
      <c r="H1190" s="15"/>
      <c r="I1190" s="15"/>
      <c r="J1190" s="15"/>
    </row>
    <row r="1191" spans="1:10" x14ac:dyDescent="0.25">
      <c r="A1191" s="252"/>
      <c r="B1191" s="261"/>
      <c r="C1191" s="251"/>
      <c r="D1191" s="240"/>
      <c r="E1191" s="29"/>
      <c r="F1191" s="29"/>
      <c r="G1191" s="15"/>
      <c r="H1191" s="15"/>
      <c r="I1191" s="15"/>
      <c r="J1191" s="15"/>
    </row>
    <row r="1192" spans="1:10" x14ac:dyDescent="0.25">
      <c r="A1192" s="252"/>
      <c r="B1192" s="261"/>
      <c r="C1192" s="251"/>
      <c r="D1192" s="240"/>
      <c r="E1192" s="29"/>
      <c r="F1192" s="29"/>
      <c r="G1192" s="15"/>
      <c r="H1192" s="15"/>
      <c r="I1192" s="15"/>
      <c r="J1192" s="15"/>
    </row>
    <row r="1193" spans="1:10" x14ac:dyDescent="0.25">
      <c r="A1193" s="252"/>
      <c r="B1193" s="261"/>
      <c r="C1193" s="251"/>
      <c r="D1193" s="240"/>
      <c r="E1193" s="29"/>
      <c r="F1193" s="29"/>
      <c r="G1193" s="15"/>
      <c r="H1193" s="15"/>
      <c r="I1193" s="15"/>
      <c r="J1193" s="15"/>
    </row>
    <row r="1194" spans="1:10" x14ac:dyDescent="0.25">
      <c r="A1194" s="252"/>
      <c r="B1194" s="261"/>
      <c r="C1194" s="251"/>
      <c r="D1194" s="240"/>
      <c r="E1194" s="29"/>
      <c r="F1194" s="29"/>
      <c r="G1194" s="15"/>
      <c r="H1194" s="15"/>
      <c r="I1194" s="15"/>
      <c r="J1194" s="15"/>
    </row>
    <row r="1195" spans="1:10" x14ac:dyDescent="0.25">
      <c r="A1195" s="252"/>
      <c r="B1195" s="261"/>
      <c r="C1195" s="251"/>
      <c r="D1195" s="240"/>
      <c r="E1195" s="29"/>
      <c r="F1195" s="29"/>
      <c r="G1195" s="15"/>
      <c r="H1195" s="15"/>
      <c r="I1195" s="15"/>
      <c r="J1195" s="15"/>
    </row>
    <row r="1196" spans="1:10" x14ac:dyDescent="0.25">
      <c r="A1196" s="252"/>
      <c r="B1196" s="261"/>
      <c r="C1196" s="251"/>
      <c r="D1196" s="240"/>
      <c r="E1196" s="29"/>
      <c r="F1196" s="29"/>
      <c r="G1196" s="15"/>
      <c r="H1196" s="15"/>
      <c r="I1196" s="15"/>
      <c r="J1196" s="15"/>
    </row>
    <row r="1197" spans="1:10" x14ac:dyDescent="0.25">
      <c r="A1197" s="252"/>
      <c r="B1197" s="261"/>
      <c r="C1197" s="251"/>
      <c r="D1197" s="240"/>
      <c r="E1197" s="29"/>
      <c r="F1197" s="29"/>
      <c r="G1197" s="15"/>
      <c r="H1197" s="15"/>
      <c r="I1197" s="15"/>
      <c r="J1197" s="15"/>
    </row>
    <row r="1198" spans="1:10" x14ac:dyDescent="0.25">
      <c r="A1198" s="252"/>
      <c r="B1198" s="261"/>
      <c r="C1198" s="251"/>
      <c r="D1198" s="240"/>
      <c r="E1198" s="29"/>
      <c r="F1198" s="29"/>
      <c r="G1198" s="15"/>
      <c r="H1198" s="15"/>
      <c r="I1198" s="15"/>
      <c r="J1198" s="15"/>
    </row>
    <row r="1199" spans="1:10" x14ac:dyDescent="0.25">
      <c r="A1199" s="252"/>
      <c r="B1199" s="261"/>
      <c r="C1199" s="251"/>
      <c r="D1199" s="240"/>
      <c r="E1199" s="29"/>
      <c r="F1199" s="29"/>
      <c r="G1199" s="15"/>
      <c r="H1199" s="15"/>
      <c r="I1199" s="15"/>
      <c r="J1199" s="15"/>
    </row>
    <row r="1200" spans="1:10" x14ac:dyDescent="0.25">
      <c r="A1200" s="252"/>
      <c r="B1200" s="261"/>
      <c r="C1200" s="251"/>
      <c r="D1200" s="240"/>
      <c r="E1200" s="29"/>
      <c r="F1200" s="29"/>
      <c r="G1200" s="15"/>
      <c r="H1200" s="15"/>
      <c r="I1200" s="15"/>
      <c r="J1200" s="15"/>
    </row>
    <row r="1201" spans="1:10" x14ac:dyDescent="0.25">
      <c r="A1201" s="252"/>
      <c r="B1201" s="261"/>
      <c r="C1201" s="251"/>
      <c r="D1201" s="240"/>
      <c r="E1201" s="29"/>
      <c r="F1201" s="29"/>
      <c r="G1201" s="15"/>
      <c r="H1201" s="15"/>
      <c r="I1201" s="15"/>
      <c r="J1201" s="15"/>
    </row>
    <row r="1202" spans="1:10" x14ac:dyDescent="0.25">
      <c r="A1202" s="252"/>
      <c r="B1202" s="261"/>
      <c r="C1202" s="251"/>
      <c r="D1202" s="240"/>
      <c r="E1202" s="29"/>
      <c r="F1202" s="29"/>
      <c r="G1202" s="15"/>
      <c r="H1202" s="15"/>
      <c r="I1202" s="15"/>
      <c r="J1202" s="15"/>
    </row>
    <row r="1203" spans="1:10" x14ac:dyDescent="0.25">
      <c r="A1203" s="252"/>
      <c r="B1203" s="261"/>
      <c r="C1203" s="251"/>
      <c r="D1203" s="240"/>
      <c r="E1203" s="29"/>
      <c r="F1203" s="29"/>
      <c r="G1203" s="15"/>
      <c r="H1203" s="15"/>
      <c r="I1203" s="15"/>
      <c r="J1203" s="15"/>
    </row>
    <row r="1204" spans="1:10" x14ac:dyDescent="0.25">
      <c r="A1204" s="252"/>
      <c r="B1204" s="261"/>
      <c r="C1204" s="251"/>
      <c r="D1204" s="240"/>
      <c r="E1204" s="29"/>
      <c r="F1204" s="29"/>
      <c r="G1204" s="15"/>
      <c r="H1204" s="15"/>
      <c r="I1204" s="15"/>
      <c r="J1204" s="15"/>
    </row>
    <row r="1205" spans="1:10" x14ac:dyDescent="0.25">
      <c r="A1205" s="252"/>
      <c r="B1205" s="261"/>
      <c r="C1205" s="251"/>
      <c r="D1205" s="240"/>
      <c r="E1205" s="29"/>
      <c r="F1205" s="29"/>
      <c r="G1205" s="15"/>
      <c r="H1205" s="15"/>
      <c r="I1205" s="15"/>
      <c r="J1205" s="15"/>
    </row>
    <row r="1206" spans="1:10" x14ac:dyDescent="0.25">
      <c r="A1206" s="252"/>
      <c r="B1206" s="261"/>
      <c r="C1206" s="251"/>
      <c r="D1206" s="240"/>
      <c r="E1206" s="29"/>
      <c r="F1206" s="29"/>
      <c r="G1206" s="15"/>
      <c r="H1206" s="15"/>
      <c r="I1206" s="15"/>
      <c r="J1206" s="15"/>
    </row>
    <row r="1207" spans="1:10" x14ac:dyDescent="0.25">
      <c r="A1207" s="252"/>
      <c r="B1207" s="261"/>
      <c r="C1207" s="251"/>
      <c r="D1207" s="240"/>
      <c r="E1207" s="29"/>
      <c r="F1207" s="29"/>
      <c r="G1207" s="15"/>
      <c r="H1207" s="15"/>
      <c r="I1207" s="15"/>
      <c r="J1207" s="15"/>
    </row>
    <row r="1208" spans="1:10" x14ac:dyDescent="0.25">
      <c r="A1208" s="252"/>
      <c r="B1208" s="261"/>
      <c r="C1208" s="251"/>
      <c r="D1208" s="240"/>
      <c r="E1208" s="29"/>
      <c r="F1208" s="29"/>
      <c r="G1208" s="15"/>
      <c r="H1208" s="15"/>
      <c r="I1208" s="15"/>
      <c r="J1208" s="15"/>
    </row>
    <row r="1209" spans="1:10" x14ac:dyDescent="0.25">
      <c r="A1209" s="252"/>
      <c r="B1209" s="261"/>
      <c r="C1209" s="251"/>
      <c r="D1209" s="240"/>
      <c r="E1209" s="29"/>
      <c r="F1209" s="29"/>
      <c r="G1209" s="15"/>
      <c r="H1209" s="15"/>
      <c r="I1209" s="15"/>
      <c r="J1209" s="15"/>
    </row>
    <row r="1210" spans="1:10" x14ac:dyDescent="0.25">
      <c r="A1210" s="252"/>
      <c r="B1210" s="261"/>
      <c r="C1210" s="251"/>
      <c r="D1210" s="240"/>
      <c r="E1210" s="29"/>
      <c r="F1210" s="29"/>
      <c r="G1210" s="15"/>
      <c r="H1210" s="15"/>
      <c r="I1210" s="15"/>
      <c r="J1210" s="15"/>
    </row>
    <row r="1211" spans="1:10" x14ac:dyDescent="0.25">
      <c r="A1211" s="252"/>
      <c r="B1211" s="261"/>
      <c r="C1211" s="251"/>
      <c r="D1211" s="240"/>
      <c r="E1211" s="29"/>
      <c r="F1211" s="29"/>
      <c r="G1211" s="15"/>
      <c r="H1211" s="15"/>
      <c r="I1211" s="15"/>
      <c r="J1211" s="15"/>
    </row>
    <row r="1212" spans="1:10" x14ac:dyDescent="0.25">
      <c r="A1212" s="252"/>
      <c r="B1212" s="261"/>
      <c r="C1212" s="251"/>
      <c r="D1212" s="240"/>
      <c r="E1212" s="29"/>
      <c r="F1212" s="29"/>
      <c r="G1212" s="15"/>
      <c r="H1212" s="15"/>
      <c r="I1212" s="15"/>
      <c r="J1212" s="15"/>
    </row>
    <row r="1213" spans="1:10" x14ac:dyDescent="0.25">
      <c r="A1213" s="252"/>
      <c r="B1213" s="261"/>
      <c r="C1213" s="251"/>
      <c r="D1213" s="240"/>
      <c r="E1213" s="29"/>
      <c r="F1213" s="29"/>
      <c r="G1213" s="15"/>
      <c r="H1213" s="15"/>
      <c r="I1213" s="15"/>
      <c r="J1213" s="15"/>
    </row>
    <row r="1214" spans="1:10" x14ac:dyDescent="0.25">
      <c r="A1214" s="252"/>
      <c r="B1214" s="261"/>
      <c r="C1214" s="251"/>
      <c r="D1214" s="240"/>
      <c r="E1214" s="29"/>
      <c r="F1214" s="29"/>
      <c r="G1214" s="15"/>
      <c r="H1214" s="15"/>
      <c r="I1214" s="15"/>
      <c r="J1214" s="15"/>
    </row>
    <row r="1215" spans="1:10" x14ac:dyDescent="0.25">
      <c r="A1215" s="252"/>
      <c r="B1215" s="261"/>
      <c r="C1215" s="251"/>
      <c r="D1215" s="240"/>
      <c r="E1215" s="29"/>
      <c r="F1215" s="29"/>
      <c r="G1215" s="15"/>
      <c r="H1215" s="15"/>
      <c r="I1215" s="15"/>
      <c r="J1215" s="15"/>
    </row>
    <row r="1216" spans="1:10" x14ac:dyDescent="0.25">
      <c r="A1216" s="252"/>
      <c r="B1216" s="261"/>
      <c r="C1216" s="251"/>
      <c r="D1216" s="240"/>
      <c r="E1216" s="29"/>
      <c r="F1216" s="29"/>
      <c r="G1216" s="15"/>
      <c r="H1216" s="15"/>
      <c r="I1216" s="15"/>
      <c r="J1216" s="15"/>
    </row>
    <row r="1217" spans="1:10" x14ac:dyDescent="0.25">
      <c r="A1217" s="252"/>
      <c r="B1217" s="261"/>
      <c r="C1217" s="251"/>
      <c r="D1217" s="240"/>
      <c r="E1217" s="29"/>
      <c r="F1217" s="29"/>
      <c r="G1217" s="15"/>
      <c r="H1217" s="15"/>
      <c r="I1217" s="15"/>
      <c r="J1217" s="15"/>
    </row>
    <row r="1218" spans="1:10" x14ac:dyDescent="0.25">
      <c r="A1218" s="252"/>
      <c r="B1218" s="261"/>
      <c r="C1218" s="251"/>
      <c r="D1218" s="240"/>
      <c r="E1218" s="29"/>
      <c r="F1218" s="29"/>
      <c r="G1218" s="15"/>
      <c r="H1218" s="15"/>
      <c r="I1218" s="15"/>
      <c r="J1218" s="15"/>
    </row>
    <row r="1219" spans="1:10" x14ac:dyDescent="0.25">
      <c r="A1219" s="252"/>
      <c r="B1219" s="261"/>
      <c r="C1219" s="251"/>
      <c r="D1219" s="240"/>
      <c r="E1219" s="29"/>
      <c r="F1219" s="29"/>
      <c r="G1219" s="15"/>
      <c r="H1219" s="15"/>
      <c r="I1219" s="15"/>
      <c r="J1219" s="15"/>
    </row>
    <row r="1220" spans="1:10" x14ac:dyDescent="0.25">
      <c r="A1220" s="252"/>
      <c r="B1220" s="261"/>
      <c r="C1220" s="251"/>
      <c r="D1220" s="240"/>
      <c r="E1220" s="29"/>
      <c r="F1220" s="29"/>
      <c r="G1220" s="15"/>
      <c r="H1220" s="15"/>
      <c r="I1220" s="15"/>
      <c r="J1220" s="15"/>
    </row>
    <row r="1221" spans="1:10" x14ac:dyDescent="0.25">
      <c r="A1221" s="252"/>
      <c r="B1221" s="261"/>
      <c r="C1221" s="251"/>
      <c r="D1221" s="240"/>
      <c r="E1221" s="29"/>
      <c r="F1221" s="29"/>
      <c r="G1221" s="15"/>
      <c r="H1221" s="15"/>
      <c r="I1221" s="15"/>
      <c r="J1221" s="15"/>
    </row>
    <row r="1222" spans="1:10" x14ac:dyDescent="0.25">
      <c r="A1222" s="252"/>
      <c r="B1222" s="261"/>
      <c r="C1222" s="251"/>
      <c r="D1222" s="240"/>
      <c r="E1222" s="29"/>
      <c r="F1222" s="29"/>
      <c r="G1222" s="15"/>
      <c r="H1222" s="15"/>
      <c r="I1222" s="15"/>
      <c r="J1222" s="15"/>
    </row>
    <row r="1223" spans="1:10" x14ac:dyDescent="0.25">
      <c r="A1223" s="252"/>
      <c r="B1223" s="261"/>
      <c r="C1223" s="251"/>
      <c r="D1223" s="240"/>
      <c r="E1223" s="29"/>
      <c r="F1223" s="29"/>
      <c r="G1223" s="15"/>
      <c r="H1223" s="15"/>
      <c r="I1223" s="15"/>
      <c r="J1223" s="15"/>
    </row>
    <row r="1224" spans="1:10" x14ac:dyDescent="0.25">
      <c r="A1224" s="252"/>
      <c r="B1224" s="261"/>
      <c r="C1224" s="251"/>
      <c r="D1224" s="240"/>
      <c r="E1224" s="29"/>
      <c r="F1224" s="29"/>
      <c r="G1224" s="15"/>
      <c r="H1224" s="15"/>
      <c r="I1224" s="15"/>
      <c r="J1224" s="15"/>
    </row>
    <row r="1225" spans="1:10" x14ac:dyDescent="0.25">
      <c r="A1225" s="252"/>
      <c r="B1225" s="261"/>
      <c r="C1225" s="251"/>
      <c r="D1225" s="240"/>
      <c r="E1225" s="29"/>
      <c r="F1225" s="29"/>
      <c r="G1225" s="15"/>
      <c r="H1225" s="15"/>
      <c r="I1225" s="15"/>
      <c r="J1225" s="15"/>
    </row>
    <row r="1226" spans="1:10" x14ac:dyDescent="0.25">
      <c r="A1226" s="252"/>
      <c r="B1226" s="261"/>
      <c r="C1226" s="251"/>
      <c r="D1226" s="240"/>
      <c r="E1226" s="29"/>
      <c r="F1226" s="29"/>
      <c r="G1226" s="15"/>
      <c r="H1226" s="15"/>
      <c r="I1226" s="15"/>
      <c r="J1226" s="15"/>
    </row>
    <row r="1227" spans="1:10" x14ac:dyDescent="0.25">
      <c r="A1227" s="252"/>
      <c r="B1227" s="261"/>
      <c r="C1227" s="251"/>
      <c r="D1227" s="240"/>
      <c r="E1227" s="29"/>
      <c r="F1227" s="29"/>
      <c r="G1227" s="15"/>
      <c r="H1227" s="15"/>
      <c r="I1227" s="15"/>
      <c r="J1227" s="15"/>
    </row>
    <row r="1228" spans="1:10" x14ac:dyDescent="0.25">
      <c r="A1228" s="252"/>
      <c r="B1228" s="261"/>
      <c r="C1228" s="251"/>
      <c r="D1228" s="240"/>
      <c r="E1228" s="29"/>
      <c r="F1228" s="29"/>
      <c r="G1228" s="15"/>
      <c r="H1228" s="15"/>
      <c r="I1228" s="15"/>
      <c r="J1228" s="15"/>
    </row>
    <row r="1229" spans="1:10" x14ac:dyDescent="0.25">
      <c r="A1229" s="252"/>
      <c r="B1229" s="261"/>
      <c r="C1229" s="251"/>
      <c r="D1229" s="240"/>
      <c r="E1229" s="29"/>
      <c r="F1229" s="29"/>
      <c r="G1229" s="15"/>
      <c r="H1229" s="15"/>
      <c r="I1229" s="15"/>
      <c r="J1229" s="15"/>
    </row>
    <row r="1230" spans="1:10" x14ac:dyDescent="0.25">
      <c r="A1230" s="252"/>
      <c r="B1230" s="261"/>
      <c r="C1230" s="251"/>
      <c r="D1230" s="240"/>
      <c r="E1230" s="29"/>
      <c r="F1230" s="29"/>
      <c r="G1230" s="15"/>
      <c r="H1230" s="15"/>
      <c r="I1230" s="15"/>
      <c r="J1230" s="15"/>
    </row>
    <row r="1231" spans="1:10" x14ac:dyDescent="0.25">
      <c r="A1231" s="252"/>
      <c r="B1231" s="261"/>
      <c r="C1231" s="251"/>
      <c r="D1231" s="240"/>
      <c r="E1231" s="29"/>
      <c r="F1231" s="29"/>
      <c r="G1231" s="15"/>
      <c r="H1231" s="15"/>
      <c r="I1231" s="15"/>
      <c r="J1231" s="15"/>
    </row>
    <row r="1232" spans="1:10" x14ac:dyDescent="0.25">
      <c r="A1232" s="252"/>
      <c r="B1232" s="261"/>
      <c r="C1232" s="251"/>
      <c r="D1232" s="240"/>
      <c r="E1232" s="29"/>
      <c r="F1232" s="29"/>
      <c r="G1232" s="15"/>
      <c r="H1232" s="15"/>
      <c r="I1232" s="15"/>
      <c r="J1232" s="15"/>
    </row>
    <row r="1233" spans="1:10" x14ac:dyDescent="0.25">
      <c r="A1233" s="252"/>
      <c r="B1233" s="261"/>
      <c r="C1233" s="251"/>
      <c r="D1233" s="240"/>
      <c r="E1233" s="29"/>
      <c r="F1233" s="29"/>
      <c r="G1233" s="15"/>
      <c r="H1233" s="15"/>
      <c r="I1233" s="15"/>
      <c r="J1233" s="15"/>
    </row>
    <row r="1234" spans="1:10" x14ac:dyDescent="0.25">
      <c r="A1234" s="252"/>
      <c r="B1234" s="261"/>
      <c r="C1234" s="251"/>
      <c r="D1234" s="240"/>
      <c r="E1234" s="29"/>
      <c r="F1234" s="29"/>
      <c r="G1234" s="15"/>
      <c r="H1234" s="15"/>
      <c r="I1234" s="15"/>
      <c r="J1234" s="15"/>
    </row>
    <row r="1235" spans="1:10" x14ac:dyDescent="0.25">
      <c r="A1235" s="252"/>
      <c r="B1235" s="261"/>
      <c r="C1235" s="251"/>
      <c r="D1235" s="240"/>
      <c r="E1235" s="29"/>
      <c r="F1235" s="29"/>
      <c r="G1235" s="15"/>
      <c r="H1235" s="15"/>
      <c r="I1235" s="15"/>
      <c r="J1235" s="15"/>
    </row>
    <row r="1236" spans="1:10" x14ac:dyDescent="0.25">
      <c r="A1236" s="252"/>
      <c r="B1236" s="261"/>
      <c r="C1236" s="251"/>
      <c r="D1236" s="240"/>
      <c r="E1236" s="29"/>
      <c r="F1236" s="29"/>
      <c r="G1236" s="15"/>
      <c r="H1236" s="15"/>
      <c r="I1236" s="15"/>
      <c r="J1236" s="15"/>
    </row>
    <row r="1237" spans="1:10" x14ac:dyDescent="0.25">
      <c r="A1237" s="252"/>
      <c r="B1237" s="261"/>
      <c r="C1237" s="251"/>
      <c r="D1237" s="240"/>
      <c r="E1237" s="29"/>
      <c r="F1237" s="29"/>
      <c r="G1237" s="15"/>
      <c r="H1237" s="15"/>
      <c r="I1237" s="15"/>
      <c r="J1237" s="15"/>
    </row>
    <row r="1238" spans="1:10" x14ac:dyDescent="0.25">
      <c r="A1238" s="252"/>
      <c r="B1238" s="261"/>
      <c r="C1238" s="251"/>
      <c r="D1238" s="240"/>
      <c r="E1238" s="29"/>
      <c r="F1238" s="29"/>
      <c r="G1238" s="15"/>
      <c r="H1238" s="15"/>
      <c r="I1238" s="15"/>
      <c r="J1238" s="15"/>
    </row>
    <row r="1239" spans="1:10" x14ac:dyDescent="0.25">
      <c r="A1239" s="252"/>
      <c r="B1239" s="261"/>
      <c r="C1239" s="251"/>
      <c r="D1239" s="240"/>
      <c r="E1239" s="29"/>
      <c r="F1239" s="29"/>
      <c r="G1239" s="15"/>
      <c r="H1239" s="15"/>
      <c r="I1239" s="15"/>
      <c r="J1239" s="15"/>
    </row>
    <row r="1240" spans="1:10" x14ac:dyDescent="0.25">
      <c r="A1240" s="252"/>
      <c r="B1240" s="261"/>
      <c r="C1240" s="251"/>
      <c r="D1240" s="240"/>
      <c r="E1240" s="29"/>
      <c r="F1240" s="29"/>
      <c r="G1240" s="15"/>
      <c r="H1240" s="15"/>
      <c r="I1240" s="15"/>
      <c r="J1240" s="15"/>
    </row>
    <row r="1241" spans="1:10" x14ac:dyDescent="0.25">
      <c r="A1241" s="252"/>
      <c r="B1241" s="261"/>
      <c r="C1241" s="251"/>
      <c r="D1241" s="240"/>
      <c r="E1241" s="29"/>
      <c r="F1241" s="29"/>
      <c r="G1241" s="15"/>
      <c r="H1241" s="15"/>
      <c r="I1241" s="15"/>
      <c r="J1241" s="15"/>
    </row>
    <row r="1242" spans="1:10" x14ac:dyDescent="0.25">
      <c r="A1242" s="252"/>
      <c r="B1242" s="261"/>
      <c r="C1242" s="251"/>
      <c r="D1242" s="240"/>
      <c r="E1242" s="29"/>
      <c r="F1242" s="29"/>
      <c r="G1242" s="15"/>
      <c r="H1242" s="15"/>
      <c r="I1242" s="15"/>
      <c r="J1242" s="15"/>
    </row>
    <row r="1243" spans="1:10" x14ac:dyDescent="0.25">
      <c r="A1243" s="252"/>
      <c r="B1243" s="261"/>
      <c r="C1243" s="251"/>
      <c r="D1243" s="240"/>
      <c r="E1243" s="29"/>
      <c r="F1243" s="29"/>
      <c r="G1243" s="15"/>
      <c r="H1243" s="15"/>
      <c r="I1243" s="15"/>
      <c r="J1243" s="15"/>
    </row>
    <row r="1244" spans="1:10" x14ac:dyDescent="0.25">
      <c r="A1244" s="252"/>
      <c r="B1244" s="261"/>
      <c r="C1244" s="251"/>
      <c r="D1244" s="240"/>
      <c r="E1244" s="29"/>
      <c r="F1244" s="29"/>
      <c r="G1244" s="15"/>
      <c r="H1244" s="15"/>
      <c r="I1244" s="15"/>
      <c r="J1244" s="15"/>
    </row>
    <row r="1245" spans="1:10" x14ac:dyDescent="0.25">
      <c r="A1245" s="252"/>
      <c r="B1245" s="261"/>
      <c r="C1245" s="251"/>
      <c r="D1245" s="240"/>
      <c r="E1245" s="29"/>
      <c r="F1245" s="29"/>
      <c r="G1245" s="15"/>
      <c r="H1245" s="15"/>
      <c r="I1245" s="15"/>
      <c r="J1245" s="15"/>
    </row>
    <row r="1246" spans="1:10" x14ac:dyDescent="0.25">
      <c r="A1246" s="252"/>
      <c r="B1246" s="261"/>
      <c r="C1246" s="251"/>
      <c r="D1246" s="240"/>
      <c r="E1246" s="29"/>
      <c r="F1246" s="29"/>
      <c r="G1246" s="15"/>
      <c r="H1246" s="15"/>
      <c r="I1246" s="15"/>
      <c r="J1246" s="15"/>
    </row>
    <row r="1247" spans="1:10" x14ac:dyDescent="0.25">
      <c r="A1247" s="252"/>
      <c r="B1247" s="261"/>
      <c r="C1247" s="251"/>
      <c r="D1247" s="240"/>
      <c r="E1247" s="29"/>
      <c r="F1247" s="29"/>
      <c r="G1247" s="15"/>
      <c r="H1247" s="15"/>
      <c r="I1247" s="15"/>
      <c r="J1247" s="15"/>
    </row>
    <row r="1248" spans="1:10" x14ac:dyDescent="0.25">
      <c r="A1248" s="252"/>
      <c r="B1248" s="261"/>
      <c r="C1248" s="251"/>
      <c r="D1248" s="240"/>
      <c r="E1248" s="29"/>
      <c r="F1248" s="29"/>
      <c r="G1248" s="15"/>
      <c r="H1248" s="15"/>
      <c r="I1248" s="15"/>
      <c r="J1248" s="15"/>
    </row>
    <row r="1249" spans="1:10" x14ac:dyDescent="0.25">
      <c r="A1249" s="252"/>
      <c r="B1249" s="261"/>
      <c r="C1249" s="251"/>
      <c r="D1249" s="240"/>
      <c r="E1249" s="29"/>
      <c r="F1249" s="29"/>
      <c r="G1249" s="15"/>
      <c r="H1249" s="15"/>
      <c r="I1249" s="15"/>
      <c r="J1249" s="15"/>
    </row>
    <row r="1250" spans="1:10" x14ac:dyDescent="0.25">
      <c r="A1250" s="252"/>
      <c r="B1250" s="261"/>
      <c r="C1250" s="251"/>
      <c r="D1250" s="240"/>
      <c r="E1250" s="29"/>
      <c r="F1250" s="29"/>
      <c r="G1250" s="15"/>
      <c r="H1250" s="15"/>
      <c r="I1250" s="15"/>
      <c r="J1250" s="15"/>
    </row>
    <row r="1251" spans="1:10" x14ac:dyDescent="0.25">
      <c r="A1251" s="252"/>
      <c r="B1251" s="261"/>
      <c r="C1251" s="251"/>
      <c r="D1251" s="240"/>
      <c r="E1251" s="29"/>
      <c r="F1251" s="29"/>
      <c r="G1251" s="15"/>
      <c r="H1251" s="15"/>
      <c r="I1251" s="15"/>
      <c r="J1251" s="15"/>
    </row>
    <row r="1252" spans="1:10" x14ac:dyDescent="0.25">
      <c r="A1252" s="252"/>
      <c r="B1252" s="261"/>
      <c r="C1252" s="251"/>
      <c r="D1252" s="240"/>
      <c r="E1252" s="29"/>
      <c r="F1252" s="29"/>
      <c r="G1252" s="15"/>
      <c r="H1252" s="15"/>
      <c r="I1252" s="15"/>
      <c r="J1252" s="15"/>
    </row>
    <row r="1253" spans="1:10" x14ac:dyDescent="0.25">
      <c r="A1253" s="252"/>
      <c r="B1253" s="261"/>
      <c r="C1253" s="251"/>
      <c r="D1253" s="240"/>
      <c r="E1253" s="29"/>
      <c r="F1253" s="29"/>
      <c r="G1253" s="15"/>
      <c r="H1253" s="15"/>
      <c r="I1253" s="15"/>
      <c r="J1253" s="15"/>
    </row>
    <row r="1254" spans="1:10" x14ac:dyDescent="0.25">
      <c r="A1254" s="252"/>
      <c r="B1254" s="261"/>
      <c r="C1254" s="251"/>
      <c r="D1254" s="240"/>
      <c r="E1254" s="29"/>
      <c r="F1254" s="29"/>
      <c r="G1254" s="15"/>
      <c r="H1254" s="15"/>
      <c r="I1254" s="15"/>
      <c r="J1254" s="15"/>
    </row>
    <row r="1255" spans="1:10" x14ac:dyDescent="0.25">
      <c r="A1255" s="252"/>
      <c r="B1255" s="261"/>
      <c r="C1255" s="251"/>
      <c r="D1255" s="240"/>
      <c r="E1255" s="29"/>
      <c r="F1255" s="29"/>
      <c r="G1255" s="15"/>
      <c r="H1255" s="15"/>
      <c r="I1255" s="15"/>
      <c r="J1255" s="15"/>
    </row>
    <row r="1256" spans="1:10" x14ac:dyDescent="0.25">
      <c r="A1256" s="252"/>
      <c r="B1256" s="261"/>
      <c r="C1256" s="251"/>
      <c r="D1256" s="240"/>
      <c r="E1256" s="29"/>
      <c r="F1256" s="29"/>
      <c r="G1256" s="15"/>
      <c r="H1256" s="15"/>
      <c r="I1256" s="15"/>
      <c r="J1256" s="15"/>
    </row>
    <row r="1257" spans="1:10" x14ac:dyDescent="0.25">
      <c r="A1257" s="252"/>
      <c r="B1257" s="261"/>
      <c r="C1257" s="251"/>
      <c r="D1257" s="240"/>
      <c r="E1257" s="29"/>
      <c r="F1257" s="29"/>
      <c r="G1257" s="15"/>
      <c r="H1257" s="15"/>
      <c r="I1257" s="15"/>
      <c r="J1257" s="15"/>
    </row>
    <row r="1258" spans="1:10" x14ac:dyDescent="0.25">
      <c r="A1258" s="252"/>
      <c r="B1258" s="261"/>
      <c r="C1258" s="251"/>
      <c r="D1258" s="240"/>
      <c r="E1258" s="29"/>
      <c r="F1258" s="29"/>
      <c r="G1258" s="15"/>
      <c r="H1258" s="15"/>
      <c r="I1258" s="15"/>
      <c r="J1258" s="15"/>
    </row>
    <row r="1259" spans="1:10" x14ac:dyDescent="0.25">
      <c r="A1259" s="252"/>
      <c r="B1259" s="261"/>
      <c r="C1259" s="251"/>
      <c r="D1259" s="240"/>
      <c r="E1259" s="29"/>
      <c r="F1259" s="29"/>
      <c r="G1259" s="15"/>
      <c r="H1259" s="15"/>
      <c r="I1259" s="15"/>
      <c r="J1259" s="15"/>
    </row>
    <row r="1260" spans="1:10" x14ac:dyDescent="0.25">
      <c r="A1260" s="252"/>
      <c r="B1260" s="261"/>
      <c r="C1260" s="251"/>
      <c r="D1260" s="240"/>
      <c r="E1260" s="29"/>
      <c r="F1260" s="29"/>
      <c r="G1260" s="15"/>
      <c r="H1260" s="15"/>
      <c r="I1260" s="15"/>
      <c r="J1260" s="15"/>
    </row>
    <row r="1261" spans="1:10" x14ac:dyDescent="0.25">
      <c r="A1261" s="252"/>
      <c r="B1261" s="261"/>
      <c r="C1261" s="251"/>
      <c r="D1261" s="240"/>
      <c r="E1261" s="29"/>
      <c r="F1261" s="29"/>
      <c r="G1261" s="15"/>
      <c r="H1261" s="15"/>
      <c r="I1261" s="15"/>
      <c r="J1261" s="15"/>
    </row>
    <row r="1262" spans="1:10" x14ac:dyDescent="0.25">
      <c r="A1262" s="252"/>
      <c r="B1262" s="261"/>
      <c r="C1262" s="251"/>
      <c r="D1262" s="240"/>
      <c r="E1262" s="29"/>
      <c r="F1262" s="29"/>
      <c r="G1262" s="15"/>
      <c r="H1262" s="15"/>
      <c r="I1262" s="15"/>
      <c r="J1262" s="15"/>
    </row>
    <row r="1263" spans="1:10" x14ac:dyDescent="0.25">
      <c r="A1263" s="252"/>
      <c r="B1263" s="261"/>
      <c r="C1263" s="251"/>
      <c r="D1263" s="240"/>
      <c r="E1263" s="29"/>
      <c r="F1263" s="29"/>
      <c r="G1263" s="15"/>
      <c r="H1263" s="15"/>
      <c r="I1263" s="15"/>
      <c r="J1263" s="15"/>
    </row>
    <row r="1264" spans="1:10" x14ac:dyDescent="0.25">
      <c r="A1264" s="252"/>
      <c r="B1264" s="261"/>
      <c r="C1264" s="251"/>
      <c r="D1264" s="240"/>
      <c r="E1264" s="29"/>
      <c r="F1264" s="29"/>
      <c r="G1264" s="15"/>
      <c r="H1264" s="15"/>
      <c r="I1264" s="15"/>
      <c r="J1264" s="15"/>
    </row>
    <row r="1265" spans="1:10" x14ac:dyDescent="0.25">
      <c r="A1265" s="252"/>
      <c r="B1265" s="261"/>
      <c r="C1265" s="251"/>
      <c r="D1265" s="240"/>
      <c r="E1265" s="29"/>
      <c r="F1265" s="29"/>
      <c r="G1265" s="15"/>
      <c r="H1265" s="15"/>
      <c r="I1265" s="15"/>
      <c r="J1265" s="15"/>
    </row>
    <row r="1266" spans="1:10" x14ac:dyDescent="0.25">
      <c r="A1266" s="252"/>
      <c r="B1266" s="261"/>
      <c r="C1266" s="251"/>
      <c r="D1266" s="240"/>
      <c r="E1266" s="29"/>
      <c r="F1266" s="29"/>
      <c r="G1266" s="15"/>
      <c r="H1266" s="15"/>
      <c r="I1266" s="15"/>
      <c r="J1266" s="15"/>
    </row>
    <row r="1267" spans="1:10" x14ac:dyDescent="0.25">
      <c r="A1267" s="252"/>
      <c r="B1267" s="261"/>
      <c r="C1267" s="251"/>
      <c r="D1267" s="240"/>
      <c r="E1267" s="29"/>
      <c r="F1267" s="29"/>
      <c r="G1267" s="15"/>
      <c r="H1267" s="15"/>
      <c r="I1267" s="15"/>
      <c r="J1267" s="15"/>
    </row>
    <row r="1268" spans="1:10" x14ac:dyDescent="0.25">
      <c r="A1268" s="252"/>
      <c r="B1268" s="261"/>
      <c r="C1268" s="251"/>
      <c r="D1268" s="240"/>
      <c r="E1268" s="29"/>
      <c r="F1268" s="29"/>
      <c r="G1268" s="15"/>
      <c r="H1268" s="15"/>
      <c r="I1268" s="15"/>
      <c r="J1268" s="15"/>
    </row>
    <row r="1269" spans="1:10" x14ac:dyDescent="0.25">
      <c r="A1269" s="252"/>
      <c r="B1269" s="261"/>
      <c r="C1269" s="251"/>
      <c r="D1269" s="240"/>
      <c r="E1269" s="29"/>
      <c r="F1269" s="29"/>
      <c r="G1269" s="15"/>
      <c r="H1269" s="15"/>
      <c r="I1269" s="15"/>
      <c r="J1269" s="15"/>
    </row>
    <row r="1270" spans="1:10" x14ac:dyDescent="0.25">
      <c r="A1270" s="252"/>
      <c r="B1270" s="261"/>
      <c r="C1270" s="251"/>
      <c r="D1270" s="240"/>
      <c r="E1270" s="29"/>
      <c r="F1270" s="29"/>
      <c r="G1270" s="15"/>
      <c r="H1270" s="15"/>
      <c r="I1270" s="15"/>
      <c r="J1270" s="15"/>
    </row>
    <row r="1271" spans="1:10" x14ac:dyDescent="0.25">
      <c r="A1271" s="252"/>
      <c r="B1271" s="261"/>
      <c r="C1271" s="251"/>
      <c r="D1271" s="240"/>
      <c r="E1271" s="29"/>
      <c r="F1271" s="29"/>
      <c r="G1271" s="15"/>
      <c r="H1271" s="15"/>
      <c r="I1271" s="15"/>
      <c r="J1271" s="15"/>
    </row>
    <row r="1272" spans="1:10" x14ac:dyDescent="0.25">
      <c r="A1272" s="252"/>
      <c r="B1272" s="261"/>
      <c r="C1272" s="251"/>
      <c r="D1272" s="240"/>
      <c r="E1272" s="29"/>
      <c r="F1272" s="29"/>
      <c r="G1272" s="15"/>
      <c r="H1272" s="15"/>
      <c r="I1272" s="15"/>
      <c r="J1272" s="15"/>
    </row>
    <row r="1273" spans="1:10" x14ac:dyDescent="0.25">
      <c r="A1273" s="252"/>
      <c r="B1273" s="261"/>
      <c r="C1273" s="251"/>
      <c r="D1273" s="240"/>
      <c r="E1273" s="29"/>
      <c r="F1273" s="29"/>
      <c r="G1273" s="15"/>
      <c r="H1273" s="15"/>
      <c r="I1273" s="15"/>
      <c r="J1273" s="15"/>
    </row>
    <row r="1274" spans="1:10" x14ac:dyDescent="0.25">
      <c r="A1274" s="252"/>
      <c r="B1274" s="261"/>
      <c r="C1274" s="251"/>
      <c r="D1274" s="240"/>
      <c r="E1274" s="29"/>
      <c r="F1274" s="29"/>
      <c r="G1274" s="15"/>
      <c r="H1274" s="15"/>
      <c r="I1274" s="15"/>
      <c r="J1274" s="15"/>
    </row>
    <row r="1275" spans="1:10" x14ac:dyDescent="0.25">
      <c r="A1275" s="252"/>
      <c r="B1275" s="261"/>
      <c r="C1275" s="251"/>
      <c r="D1275" s="240"/>
      <c r="E1275" s="29"/>
      <c r="F1275" s="29"/>
      <c r="G1275" s="15"/>
      <c r="H1275" s="15"/>
      <c r="I1275" s="15"/>
      <c r="J1275" s="15"/>
    </row>
    <row r="1276" spans="1:10" x14ac:dyDescent="0.25">
      <c r="A1276" s="252"/>
      <c r="B1276" s="261"/>
      <c r="C1276" s="251"/>
      <c r="D1276" s="240"/>
      <c r="E1276" s="29"/>
      <c r="F1276" s="29"/>
      <c r="G1276" s="15"/>
      <c r="H1276" s="15"/>
      <c r="I1276" s="15"/>
      <c r="J1276" s="15"/>
    </row>
    <row r="1277" spans="1:10" x14ac:dyDescent="0.25">
      <c r="A1277" s="252"/>
      <c r="B1277" s="261"/>
      <c r="C1277" s="251"/>
      <c r="D1277" s="240"/>
      <c r="E1277" s="29"/>
      <c r="F1277" s="29"/>
      <c r="G1277" s="15"/>
      <c r="H1277" s="15"/>
      <c r="I1277" s="15"/>
      <c r="J1277" s="15"/>
    </row>
    <row r="1278" spans="1:10" x14ac:dyDescent="0.25">
      <c r="A1278" s="252"/>
      <c r="B1278" s="261"/>
      <c r="C1278" s="251"/>
      <c r="D1278" s="240"/>
      <c r="E1278" s="29"/>
      <c r="F1278" s="29"/>
      <c r="G1278" s="15"/>
      <c r="H1278" s="15"/>
      <c r="I1278" s="15"/>
      <c r="J1278" s="15"/>
    </row>
    <row r="1279" spans="1:10" x14ac:dyDescent="0.25">
      <c r="A1279" s="252"/>
      <c r="B1279" s="261"/>
      <c r="C1279" s="251"/>
      <c r="D1279" s="240"/>
      <c r="E1279" s="29"/>
      <c r="F1279" s="29"/>
      <c r="G1279" s="15"/>
      <c r="H1279" s="15"/>
      <c r="I1279" s="15"/>
      <c r="J1279" s="15"/>
    </row>
    <row r="1280" spans="1:10" x14ac:dyDescent="0.25">
      <c r="A1280" s="252"/>
      <c r="B1280" s="261"/>
      <c r="C1280" s="251"/>
      <c r="D1280" s="240"/>
      <c r="E1280" s="29"/>
      <c r="F1280" s="29"/>
      <c r="G1280" s="15"/>
      <c r="H1280" s="15"/>
      <c r="I1280" s="15"/>
      <c r="J1280" s="15"/>
    </row>
    <row r="1281" spans="1:10" x14ac:dyDescent="0.25">
      <c r="A1281" s="252"/>
      <c r="B1281" s="261"/>
      <c r="C1281" s="251"/>
      <c r="D1281" s="240"/>
      <c r="E1281" s="29"/>
      <c r="F1281" s="29"/>
      <c r="G1281" s="15"/>
      <c r="H1281" s="15"/>
      <c r="I1281" s="15"/>
      <c r="J1281" s="15"/>
    </row>
    <row r="1282" spans="1:10" x14ac:dyDescent="0.25">
      <c r="A1282" s="252"/>
      <c r="B1282" s="261"/>
      <c r="C1282" s="251"/>
      <c r="D1282" s="240"/>
      <c r="E1282" s="29"/>
      <c r="F1282" s="29"/>
      <c r="G1282" s="15"/>
      <c r="H1282" s="15"/>
      <c r="I1282" s="15"/>
      <c r="J1282" s="15"/>
    </row>
    <row r="1283" spans="1:10" x14ac:dyDescent="0.25">
      <c r="A1283" s="252"/>
      <c r="B1283" s="261"/>
      <c r="C1283" s="251"/>
      <c r="D1283" s="240"/>
      <c r="E1283" s="29"/>
      <c r="F1283" s="29"/>
      <c r="G1283" s="15"/>
      <c r="H1283" s="15"/>
      <c r="I1283" s="15"/>
      <c r="J1283" s="15"/>
    </row>
    <row r="1284" spans="1:10" x14ac:dyDescent="0.25">
      <c r="A1284" s="252"/>
      <c r="B1284" s="261"/>
      <c r="C1284" s="251"/>
      <c r="D1284" s="240"/>
      <c r="E1284" s="29"/>
      <c r="F1284" s="29"/>
      <c r="G1284" s="15"/>
      <c r="H1284" s="15"/>
      <c r="I1284" s="15"/>
      <c r="J1284" s="15"/>
    </row>
    <row r="1285" spans="1:10" x14ac:dyDescent="0.25">
      <c r="A1285" s="252"/>
      <c r="B1285" s="261"/>
      <c r="C1285" s="251"/>
      <c r="D1285" s="240"/>
      <c r="E1285" s="29"/>
      <c r="F1285" s="29"/>
      <c r="G1285" s="15"/>
      <c r="H1285" s="15"/>
      <c r="I1285" s="15"/>
      <c r="J1285" s="15"/>
    </row>
    <row r="1286" spans="1:10" x14ac:dyDescent="0.25">
      <c r="A1286" s="252"/>
      <c r="B1286" s="261"/>
      <c r="C1286" s="251"/>
      <c r="D1286" s="240"/>
      <c r="E1286" s="29"/>
      <c r="F1286" s="29"/>
      <c r="G1286" s="15"/>
      <c r="H1286" s="15"/>
      <c r="I1286" s="15"/>
      <c r="J1286" s="15"/>
    </row>
    <row r="1287" spans="1:10" x14ac:dyDescent="0.25">
      <c r="A1287" s="252"/>
      <c r="B1287" s="261"/>
      <c r="C1287" s="251"/>
      <c r="D1287" s="240"/>
      <c r="E1287" s="29"/>
      <c r="F1287" s="29"/>
      <c r="G1287" s="15"/>
      <c r="H1287" s="15"/>
      <c r="I1287" s="15"/>
      <c r="J1287" s="15"/>
    </row>
    <row r="1288" spans="1:10" x14ac:dyDescent="0.25">
      <c r="A1288" s="252"/>
      <c r="B1288" s="261"/>
      <c r="C1288" s="251"/>
      <c r="D1288" s="240"/>
      <c r="E1288" s="29"/>
      <c r="F1288" s="29"/>
      <c r="G1288" s="15"/>
      <c r="H1288" s="15"/>
      <c r="I1288" s="15"/>
      <c r="J1288" s="15"/>
    </row>
    <row r="1289" spans="1:10" x14ac:dyDescent="0.25">
      <c r="A1289" s="252"/>
      <c r="B1289" s="261"/>
      <c r="C1289" s="251"/>
      <c r="D1289" s="240"/>
      <c r="E1289" s="29"/>
      <c r="F1289" s="29"/>
      <c r="G1289" s="15"/>
      <c r="H1289" s="15"/>
      <c r="I1289" s="15"/>
      <c r="J1289" s="15"/>
    </row>
    <row r="1290" spans="1:10" x14ac:dyDescent="0.25">
      <c r="A1290" s="252"/>
      <c r="B1290" s="261"/>
      <c r="C1290" s="251"/>
      <c r="D1290" s="240"/>
      <c r="E1290" s="29"/>
      <c r="F1290" s="29"/>
      <c r="G1290" s="15"/>
      <c r="H1290" s="15"/>
      <c r="I1290" s="15"/>
      <c r="J1290" s="15"/>
    </row>
    <row r="1291" spans="1:10" x14ac:dyDescent="0.25">
      <c r="A1291" s="252"/>
      <c r="B1291" s="261"/>
      <c r="C1291" s="251"/>
      <c r="D1291" s="240"/>
      <c r="E1291" s="29"/>
      <c r="F1291" s="29"/>
      <c r="G1291" s="15"/>
      <c r="H1291" s="15"/>
      <c r="I1291" s="15"/>
      <c r="J1291" s="15"/>
    </row>
    <row r="1292" spans="1:10" x14ac:dyDescent="0.25">
      <c r="A1292" s="252"/>
      <c r="B1292" s="261"/>
      <c r="C1292" s="251"/>
      <c r="D1292" s="240"/>
      <c r="E1292" s="29"/>
      <c r="F1292" s="29"/>
      <c r="G1292" s="15"/>
      <c r="H1292" s="15"/>
      <c r="I1292" s="15"/>
      <c r="J1292" s="15"/>
    </row>
    <row r="1293" spans="1:10" x14ac:dyDescent="0.25">
      <c r="A1293" s="252"/>
      <c r="B1293" s="261"/>
      <c r="C1293" s="251"/>
      <c r="D1293" s="240"/>
      <c r="E1293" s="29"/>
      <c r="F1293" s="29"/>
      <c r="G1293" s="15"/>
      <c r="H1293" s="15"/>
      <c r="I1293" s="15"/>
      <c r="J1293" s="15"/>
    </row>
    <row r="1294" spans="1:10" x14ac:dyDescent="0.25">
      <c r="A1294" s="252"/>
      <c r="B1294" s="261"/>
      <c r="C1294" s="251"/>
      <c r="D1294" s="240"/>
      <c r="E1294" s="29"/>
      <c r="F1294" s="29"/>
      <c r="G1294" s="15"/>
      <c r="H1294" s="15"/>
      <c r="I1294" s="15"/>
      <c r="J1294" s="15"/>
    </row>
    <row r="1295" spans="1:10" x14ac:dyDescent="0.25">
      <c r="A1295" s="252"/>
      <c r="B1295" s="261"/>
      <c r="C1295" s="251"/>
      <c r="D1295" s="240"/>
      <c r="E1295" s="29"/>
      <c r="F1295" s="29"/>
      <c r="G1295" s="15"/>
      <c r="H1295" s="15"/>
      <c r="I1295" s="15"/>
      <c r="J1295" s="15"/>
    </row>
    <row r="1296" spans="1:10" x14ac:dyDescent="0.25">
      <c r="A1296" s="252"/>
      <c r="B1296" s="261"/>
      <c r="C1296" s="251"/>
      <c r="D1296" s="240"/>
      <c r="E1296" s="29"/>
      <c r="F1296" s="29"/>
      <c r="G1296" s="15"/>
      <c r="H1296" s="15"/>
      <c r="I1296" s="15"/>
      <c r="J1296" s="15"/>
    </row>
    <row r="1297" spans="1:10" x14ac:dyDescent="0.25">
      <c r="A1297" s="252"/>
      <c r="B1297" s="261"/>
      <c r="C1297" s="251"/>
      <c r="D1297" s="240"/>
      <c r="E1297" s="29"/>
      <c r="F1297" s="29"/>
      <c r="G1297" s="15"/>
      <c r="H1297" s="15"/>
      <c r="I1297" s="15"/>
      <c r="J1297" s="15"/>
    </row>
    <row r="1298" spans="1:10" x14ac:dyDescent="0.25">
      <c r="A1298" s="252"/>
      <c r="B1298" s="261"/>
      <c r="C1298" s="251"/>
      <c r="D1298" s="240"/>
      <c r="E1298" s="29"/>
      <c r="F1298" s="29"/>
      <c r="G1298" s="15"/>
      <c r="H1298" s="15"/>
      <c r="I1298" s="15"/>
      <c r="J1298" s="15"/>
    </row>
    <row r="1299" spans="1:10" x14ac:dyDescent="0.25">
      <c r="A1299" s="252"/>
      <c r="B1299" s="261"/>
      <c r="C1299" s="251"/>
      <c r="D1299" s="240"/>
      <c r="E1299" s="29"/>
      <c r="F1299" s="29"/>
      <c r="G1299" s="15"/>
      <c r="H1299" s="15"/>
      <c r="I1299" s="15"/>
      <c r="J1299" s="15"/>
    </row>
    <row r="1300" spans="1:10" x14ac:dyDescent="0.25">
      <c r="A1300" s="252"/>
      <c r="B1300" s="261"/>
      <c r="C1300" s="251"/>
      <c r="D1300" s="240"/>
      <c r="E1300" s="29"/>
      <c r="F1300" s="29"/>
      <c r="G1300" s="15"/>
      <c r="H1300" s="15"/>
      <c r="I1300" s="15"/>
      <c r="J1300" s="15"/>
    </row>
    <row r="1301" spans="1:10" x14ac:dyDescent="0.25">
      <c r="A1301" s="252"/>
      <c r="B1301" s="261"/>
      <c r="C1301" s="251"/>
      <c r="D1301" s="240"/>
      <c r="E1301" s="29"/>
      <c r="F1301" s="29"/>
      <c r="G1301" s="15"/>
      <c r="H1301" s="15"/>
      <c r="I1301" s="15"/>
      <c r="J1301" s="15"/>
    </row>
    <row r="1302" spans="1:10" x14ac:dyDescent="0.25">
      <c r="A1302" s="252"/>
      <c r="B1302" s="261"/>
      <c r="C1302" s="251"/>
      <c r="D1302" s="240"/>
      <c r="E1302" s="29"/>
      <c r="F1302" s="29"/>
      <c r="G1302" s="15"/>
      <c r="H1302" s="15"/>
      <c r="I1302" s="15"/>
      <c r="J1302" s="15"/>
    </row>
    <row r="1303" spans="1:10" x14ac:dyDescent="0.25">
      <c r="A1303" s="252"/>
      <c r="B1303" s="261"/>
      <c r="C1303" s="251"/>
      <c r="D1303" s="240"/>
      <c r="E1303" s="29"/>
      <c r="F1303" s="29"/>
      <c r="G1303" s="15"/>
      <c r="H1303" s="15"/>
      <c r="I1303" s="15"/>
      <c r="J1303" s="15"/>
    </row>
    <row r="1304" spans="1:10" x14ac:dyDescent="0.25">
      <c r="A1304" s="252"/>
      <c r="B1304" s="261"/>
      <c r="C1304" s="251"/>
      <c r="D1304" s="240"/>
      <c r="E1304" s="29"/>
      <c r="F1304" s="29"/>
      <c r="G1304" s="15"/>
      <c r="H1304" s="15"/>
      <c r="I1304" s="15"/>
      <c r="J1304" s="15"/>
    </row>
    <row r="1305" spans="1:10" x14ac:dyDescent="0.25">
      <c r="A1305" s="252"/>
      <c r="B1305" s="261"/>
      <c r="C1305" s="251"/>
      <c r="D1305" s="240"/>
      <c r="E1305" s="29"/>
      <c r="F1305" s="29"/>
      <c r="G1305" s="15"/>
      <c r="H1305" s="15"/>
      <c r="I1305" s="15"/>
      <c r="J1305" s="15"/>
    </row>
    <row r="1306" spans="1:10" x14ac:dyDescent="0.25">
      <c r="A1306" s="252"/>
      <c r="B1306" s="261"/>
      <c r="C1306" s="251"/>
      <c r="D1306" s="240"/>
      <c r="E1306" s="29"/>
      <c r="F1306" s="29"/>
      <c r="G1306" s="15"/>
      <c r="H1306" s="15"/>
      <c r="I1306" s="15"/>
      <c r="J1306" s="15"/>
    </row>
    <row r="1307" spans="1:10" x14ac:dyDescent="0.25">
      <c r="A1307" s="252"/>
      <c r="B1307" s="261"/>
      <c r="C1307" s="251"/>
      <c r="D1307" s="240"/>
      <c r="E1307" s="29"/>
      <c r="F1307" s="29"/>
      <c r="G1307" s="15"/>
      <c r="H1307" s="15"/>
      <c r="I1307" s="15"/>
      <c r="J1307" s="15"/>
    </row>
    <row r="1308" spans="1:10" x14ac:dyDescent="0.25">
      <c r="A1308" s="252"/>
      <c r="B1308" s="261"/>
      <c r="C1308" s="251"/>
      <c r="D1308" s="240"/>
      <c r="E1308" s="29"/>
      <c r="F1308" s="29"/>
      <c r="G1308" s="15"/>
      <c r="H1308" s="15"/>
      <c r="I1308" s="15"/>
      <c r="J1308" s="15"/>
    </row>
    <row r="1309" spans="1:10" x14ac:dyDescent="0.25">
      <c r="A1309" s="252"/>
      <c r="B1309" s="261"/>
      <c r="C1309" s="251"/>
      <c r="D1309" s="240"/>
      <c r="E1309" s="29"/>
      <c r="F1309" s="29"/>
      <c r="G1309" s="15"/>
      <c r="H1309" s="15"/>
      <c r="I1309" s="15"/>
      <c r="J1309" s="15"/>
    </row>
    <row r="1310" spans="1:10" x14ac:dyDescent="0.25">
      <c r="A1310" s="252"/>
      <c r="B1310" s="261"/>
      <c r="C1310" s="251"/>
      <c r="D1310" s="240"/>
      <c r="E1310" s="29"/>
      <c r="F1310" s="29"/>
      <c r="G1310" s="15"/>
      <c r="H1310" s="15"/>
      <c r="I1310" s="15"/>
      <c r="J1310" s="15"/>
    </row>
    <row r="1311" spans="1:10" x14ac:dyDescent="0.25">
      <c r="A1311" s="252"/>
      <c r="B1311" s="261"/>
      <c r="C1311" s="251"/>
      <c r="D1311" s="240"/>
      <c r="E1311" s="29"/>
      <c r="F1311" s="29"/>
      <c r="G1311" s="15"/>
      <c r="H1311" s="15"/>
      <c r="I1311" s="15"/>
      <c r="J1311" s="15"/>
    </row>
    <row r="1312" spans="1:10" x14ac:dyDescent="0.25">
      <c r="A1312" s="252"/>
      <c r="B1312" s="261"/>
      <c r="C1312" s="251"/>
      <c r="D1312" s="240"/>
      <c r="E1312" s="29"/>
      <c r="F1312" s="29"/>
      <c r="G1312" s="15"/>
      <c r="H1312" s="15"/>
      <c r="I1312" s="15"/>
      <c r="J1312" s="15"/>
    </row>
    <row r="1313" spans="1:10" x14ac:dyDescent="0.25">
      <c r="A1313" s="252"/>
      <c r="B1313" s="261"/>
      <c r="C1313" s="251"/>
      <c r="D1313" s="240"/>
      <c r="E1313" s="29"/>
      <c r="F1313" s="29"/>
      <c r="G1313" s="15"/>
      <c r="H1313" s="15"/>
      <c r="I1313" s="15"/>
      <c r="J1313" s="15"/>
    </row>
    <row r="1314" spans="1:10" x14ac:dyDescent="0.25">
      <c r="A1314" s="252"/>
      <c r="B1314" s="261"/>
      <c r="C1314" s="251"/>
      <c r="D1314" s="240"/>
      <c r="E1314" s="29"/>
      <c r="F1314" s="29"/>
      <c r="G1314" s="15"/>
      <c r="H1314" s="15"/>
      <c r="I1314" s="15"/>
      <c r="J1314" s="15"/>
    </row>
    <row r="1315" spans="1:10" x14ac:dyDescent="0.25">
      <c r="A1315" s="252"/>
      <c r="B1315" s="261"/>
      <c r="C1315" s="251"/>
      <c r="D1315" s="240"/>
      <c r="E1315" s="29"/>
      <c r="F1315" s="29"/>
      <c r="G1315" s="15"/>
      <c r="H1315" s="15"/>
      <c r="I1315" s="15"/>
      <c r="J1315" s="15"/>
    </row>
    <row r="1316" spans="1:10" x14ac:dyDescent="0.25">
      <c r="A1316" s="252"/>
      <c r="B1316" s="261"/>
      <c r="C1316" s="251"/>
      <c r="D1316" s="240"/>
      <c r="E1316" s="29"/>
      <c r="F1316" s="29"/>
      <c r="G1316" s="15"/>
      <c r="H1316" s="15"/>
      <c r="I1316" s="15"/>
      <c r="J1316" s="15"/>
    </row>
    <row r="1317" spans="1:10" x14ac:dyDescent="0.25">
      <c r="A1317" s="252"/>
      <c r="B1317" s="261"/>
      <c r="C1317" s="251"/>
      <c r="D1317" s="240"/>
      <c r="E1317" s="29"/>
      <c r="F1317" s="29"/>
      <c r="G1317" s="15"/>
      <c r="H1317" s="15"/>
      <c r="I1317" s="15"/>
      <c r="J1317" s="15"/>
    </row>
    <row r="1318" spans="1:10" x14ac:dyDescent="0.25">
      <c r="A1318" s="252"/>
      <c r="B1318" s="261"/>
      <c r="C1318" s="251"/>
      <c r="D1318" s="240"/>
      <c r="E1318" s="29"/>
      <c r="F1318" s="29"/>
      <c r="G1318" s="15"/>
      <c r="H1318" s="15"/>
      <c r="I1318" s="15"/>
      <c r="J1318" s="15"/>
    </row>
    <row r="1319" spans="1:10" x14ac:dyDescent="0.25">
      <c r="A1319" s="252"/>
      <c r="B1319" s="261"/>
      <c r="C1319" s="251"/>
      <c r="D1319" s="240"/>
      <c r="E1319" s="29"/>
      <c r="F1319" s="29"/>
      <c r="G1319" s="15"/>
      <c r="H1319" s="15"/>
      <c r="I1319" s="15"/>
      <c r="J1319" s="15"/>
    </row>
    <row r="1320" spans="1:10" x14ac:dyDescent="0.25">
      <c r="A1320" s="252"/>
      <c r="B1320" s="261"/>
      <c r="C1320" s="251"/>
      <c r="D1320" s="240"/>
      <c r="E1320" s="29"/>
      <c r="F1320" s="29"/>
      <c r="G1320" s="15"/>
      <c r="H1320" s="15"/>
      <c r="I1320" s="15"/>
      <c r="J1320" s="15"/>
    </row>
    <row r="1321" spans="1:10" x14ac:dyDescent="0.25">
      <c r="A1321" s="252"/>
      <c r="B1321" s="261"/>
      <c r="C1321" s="251"/>
      <c r="D1321" s="240"/>
      <c r="E1321" s="29"/>
      <c r="F1321" s="29"/>
      <c r="G1321" s="15"/>
      <c r="H1321" s="15"/>
      <c r="I1321" s="15"/>
      <c r="J1321" s="15"/>
    </row>
    <row r="1322" spans="1:10" x14ac:dyDescent="0.25">
      <c r="A1322" s="252"/>
      <c r="B1322" s="261"/>
      <c r="C1322" s="251"/>
      <c r="D1322" s="240"/>
      <c r="E1322" s="29"/>
      <c r="F1322" s="29"/>
      <c r="G1322" s="15"/>
      <c r="H1322" s="15"/>
      <c r="I1322" s="15"/>
      <c r="J1322" s="15"/>
    </row>
    <row r="1323" spans="1:10" x14ac:dyDescent="0.25">
      <c r="A1323" s="252"/>
      <c r="B1323" s="261"/>
      <c r="C1323" s="251"/>
      <c r="D1323" s="240"/>
      <c r="E1323" s="29"/>
      <c r="F1323" s="29"/>
      <c r="G1323" s="15"/>
      <c r="H1323" s="15"/>
      <c r="I1323" s="15"/>
      <c r="J1323" s="15"/>
    </row>
    <row r="1324" spans="1:10" x14ac:dyDescent="0.25">
      <c r="A1324" s="252"/>
      <c r="B1324" s="261"/>
      <c r="C1324" s="251"/>
      <c r="D1324" s="240"/>
      <c r="E1324" s="29"/>
      <c r="F1324" s="29"/>
      <c r="G1324" s="15"/>
      <c r="H1324" s="15"/>
      <c r="I1324" s="15"/>
      <c r="J1324" s="15"/>
    </row>
    <row r="1325" spans="1:10" x14ac:dyDescent="0.25">
      <c r="A1325" s="252"/>
      <c r="B1325" s="261"/>
      <c r="C1325" s="251"/>
      <c r="D1325" s="240"/>
      <c r="E1325" s="29"/>
      <c r="F1325" s="29"/>
      <c r="G1325" s="15"/>
      <c r="H1325" s="15"/>
      <c r="I1325" s="15"/>
      <c r="J1325" s="15"/>
    </row>
    <row r="1326" spans="1:10" x14ac:dyDescent="0.25">
      <c r="A1326" s="252"/>
      <c r="B1326" s="261"/>
      <c r="C1326" s="251"/>
      <c r="D1326" s="240"/>
      <c r="E1326" s="29"/>
      <c r="F1326" s="29"/>
      <c r="G1326" s="15"/>
      <c r="H1326" s="15"/>
      <c r="I1326" s="15"/>
      <c r="J1326" s="15"/>
    </row>
    <row r="1327" spans="1:10" x14ac:dyDescent="0.25">
      <c r="A1327" s="252"/>
      <c r="B1327" s="261"/>
      <c r="C1327" s="251"/>
      <c r="D1327" s="240"/>
      <c r="E1327" s="29"/>
      <c r="F1327" s="29"/>
      <c r="G1327" s="15"/>
      <c r="H1327" s="15"/>
      <c r="I1327" s="15"/>
      <c r="J1327" s="15"/>
    </row>
    <row r="1328" spans="1:10" x14ac:dyDescent="0.25">
      <c r="A1328" s="252"/>
      <c r="B1328" s="261"/>
      <c r="C1328" s="251"/>
      <c r="D1328" s="240"/>
      <c r="E1328" s="29"/>
      <c r="F1328" s="29"/>
      <c r="G1328" s="15"/>
      <c r="H1328" s="15"/>
      <c r="I1328" s="15"/>
      <c r="J1328" s="15"/>
    </row>
    <row r="1329" spans="1:10" x14ac:dyDescent="0.25">
      <c r="A1329" s="252"/>
      <c r="B1329" s="261"/>
      <c r="C1329" s="251"/>
      <c r="D1329" s="240"/>
      <c r="E1329" s="29"/>
      <c r="F1329" s="29"/>
      <c r="G1329" s="15"/>
      <c r="H1329" s="15"/>
      <c r="I1329" s="15"/>
      <c r="J1329" s="15"/>
    </row>
    <row r="1330" spans="1:10" x14ac:dyDescent="0.25">
      <c r="A1330" s="252"/>
      <c r="B1330" s="261"/>
      <c r="C1330" s="251"/>
      <c r="D1330" s="240"/>
      <c r="E1330" s="29"/>
      <c r="F1330" s="29"/>
      <c r="G1330" s="15"/>
      <c r="H1330" s="15"/>
      <c r="I1330" s="15"/>
      <c r="J1330" s="15"/>
    </row>
    <row r="1331" spans="1:10" x14ac:dyDescent="0.25">
      <c r="A1331" s="252"/>
      <c r="B1331" s="261"/>
      <c r="C1331" s="251"/>
      <c r="D1331" s="240"/>
      <c r="E1331" s="29"/>
      <c r="F1331" s="29"/>
      <c r="G1331" s="15"/>
      <c r="H1331" s="15"/>
      <c r="I1331" s="15"/>
      <c r="J1331" s="15"/>
    </row>
    <row r="1332" spans="1:10" x14ac:dyDescent="0.25">
      <c r="A1332" s="252"/>
      <c r="B1332" s="261"/>
      <c r="C1332" s="251"/>
      <c r="D1332" s="240"/>
      <c r="E1332" s="29"/>
      <c r="F1332" s="29"/>
      <c r="G1332" s="15"/>
      <c r="H1332" s="15"/>
      <c r="I1332" s="15"/>
      <c r="J1332" s="15"/>
    </row>
    <row r="1333" spans="1:10" x14ac:dyDescent="0.25">
      <c r="A1333" s="252"/>
      <c r="B1333" s="261"/>
      <c r="C1333" s="251"/>
      <c r="D1333" s="240"/>
      <c r="E1333" s="29"/>
      <c r="F1333" s="29"/>
      <c r="G1333" s="15"/>
      <c r="H1333" s="15"/>
      <c r="I1333" s="15"/>
      <c r="J1333" s="15"/>
    </row>
    <row r="1334" spans="1:10" x14ac:dyDescent="0.25">
      <c r="A1334" s="252"/>
      <c r="B1334" s="261"/>
      <c r="C1334" s="251"/>
      <c r="D1334" s="240"/>
      <c r="E1334" s="29"/>
      <c r="F1334" s="29"/>
      <c r="G1334" s="15"/>
      <c r="H1334" s="15"/>
      <c r="I1334" s="15"/>
      <c r="J1334" s="15"/>
    </row>
    <row r="1335" spans="1:10" x14ac:dyDescent="0.25">
      <c r="A1335" s="252"/>
      <c r="B1335" s="261"/>
      <c r="C1335" s="251"/>
      <c r="D1335" s="240"/>
      <c r="E1335" s="29"/>
      <c r="F1335" s="29"/>
      <c r="G1335" s="15"/>
      <c r="H1335" s="15"/>
      <c r="I1335" s="15"/>
      <c r="J1335" s="15"/>
    </row>
    <row r="1336" spans="1:10" x14ac:dyDescent="0.25">
      <c r="A1336" s="252"/>
      <c r="B1336" s="261"/>
      <c r="C1336" s="251"/>
      <c r="D1336" s="240"/>
      <c r="E1336" s="29"/>
      <c r="F1336" s="29"/>
      <c r="G1336" s="15"/>
      <c r="H1336" s="15"/>
      <c r="I1336" s="15"/>
      <c r="J1336" s="15"/>
    </row>
    <row r="1337" spans="1:10" x14ac:dyDescent="0.25">
      <c r="A1337" s="252"/>
      <c r="B1337" s="261"/>
      <c r="C1337" s="251"/>
      <c r="D1337" s="240"/>
      <c r="E1337" s="29"/>
      <c r="F1337" s="29"/>
      <c r="G1337" s="15"/>
      <c r="H1337" s="15"/>
      <c r="I1337" s="15"/>
      <c r="J1337" s="15"/>
    </row>
    <row r="1338" spans="1:10" x14ac:dyDescent="0.25">
      <c r="A1338" s="252"/>
      <c r="B1338" s="261"/>
      <c r="C1338" s="251"/>
      <c r="D1338" s="240"/>
      <c r="E1338" s="29"/>
      <c r="F1338" s="29"/>
      <c r="G1338" s="15"/>
      <c r="H1338" s="15"/>
      <c r="I1338" s="15"/>
      <c r="J1338" s="15"/>
    </row>
    <row r="1339" spans="1:10" x14ac:dyDescent="0.25">
      <c r="A1339" s="252"/>
      <c r="B1339" s="261"/>
      <c r="C1339" s="251"/>
      <c r="D1339" s="240"/>
      <c r="E1339" s="29"/>
      <c r="F1339" s="29"/>
      <c r="G1339" s="15"/>
      <c r="H1339" s="15"/>
      <c r="I1339" s="15"/>
      <c r="J1339" s="15"/>
    </row>
    <row r="1340" spans="1:10" x14ac:dyDescent="0.25">
      <c r="A1340" s="252"/>
      <c r="B1340" s="261"/>
      <c r="C1340" s="251"/>
      <c r="D1340" s="240"/>
      <c r="E1340" s="29"/>
      <c r="F1340" s="29"/>
      <c r="G1340" s="15"/>
      <c r="H1340" s="15"/>
      <c r="I1340" s="15"/>
      <c r="J1340" s="15"/>
    </row>
    <row r="1341" spans="1:10" x14ac:dyDescent="0.25">
      <c r="A1341" s="252"/>
      <c r="B1341" s="261"/>
      <c r="C1341" s="251"/>
      <c r="D1341" s="240"/>
      <c r="E1341" s="29"/>
      <c r="F1341" s="29"/>
      <c r="G1341" s="15"/>
      <c r="H1341" s="15"/>
      <c r="I1341" s="15"/>
      <c r="J1341" s="15"/>
    </row>
    <row r="1342" spans="1:10" x14ac:dyDescent="0.25">
      <c r="A1342" s="252"/>
      <c r="B1342" s="261"/>
      <c r="C1342" s="251"/>
      <c r="D1342" s="240"/>
      <c r="E1342" s="29"/>
      <c r="F1342" s="29"/>
      <c r="G1342" s="15"/>
      <c r="H1342" s="15"/>
      <c r="I1342" s="15"/>
      <c r="J1342" s="15"/>
    </row>
    <row r="1343" spans="1:10" x14ac:dyDescent="0.25">
      <c r="A1343" s="252"/>
      <c r="B1343" s="261"/>
      <c r="C1343" s="251"/>
      <c r="D1343" s="240"/>
      <c r="E1343" s="29"/>
      <c r="F1343" s="29"/>
      <c r="G1343" s="15"/>
      <c r="H1343" s="15"/>
      <c r="I1343" s="15"/>
      <c r="J1343" s="15"/>
    </row>
    <row r="1344" spans="1:10" x14ac:dyDescent="0.25">
      <c r="A1344" s="252"/>
      <c r="B1344" s="261"/>
      <c r="C1344" s="251"/>
      <c r="D1344" s="240"/>
      <c r="E1344" s="29"/>
      <c r="F1344" s="29"/>
      <c r="G1344" s="15"/>
      <c r="H1344" s="15"/>
      <c r="I1344" s="15"/>
      <c r="J1344" s="15"/>
    </row>
    <row r="1345" spans="1:10" x14ac:dyDescent="0.25">
      <c r="A1345" s="252"/>
      <c r="B1345" s="261"/>
      <c r="C1345" s="251"/>
      <c r="D1345" s="240"/>
      <c r="E1345" s="29"/>
      <c r="F1345" s="29"/>
      <c r="G1345" s="15"/>
      <c r="H1345" s="15"/>
      <c r="I1345" s="15"/>
      <c r="J1345" s="15"/>
    </row>
    <row r="1346" spans="1:10" x14ac:dyDescent="0.25">
      <c r="A1346" s="252"/>
      <c r="B1346" s="261"/>
      <c r="C1346" s="251"/>
      <c r="D1346" s="240"/>
      <c r="E1346" s="29"/>
      <c r="F1346" s="29"/>
      <c r="G1346" s="15"/>
      <c r="H1346" s="15"/>
      <c r="I1346" s="15"/>
      <c r="J1346" s="15"/>
    </row>
    <row r="1347" spans="1:10" x14ac:dyDescent="0.25">
      <c r="A1347" s="252"/>
      <c r="B1347" s="261"/>
      <c r="C1347" s="251"/>
      <c r="D1347" s="240"/>
      <c r="E1347" s="29"/>
      <c r="F1347" s="29"/>
      <c r="G1347" s="15"/>
      <c r="H1347" s="15"/>
      <c r="I1347" s="15"/>
      <c r="J1347" s="15"/>
    </row>
    <row r="1348" spans="1:10" x14ac:dyDescent="0.25">
      <c r="A1348" s="252"/>
      <c r="B1348" s="261"/>
      <c r="C1348" s="251"/>
      <c r="D1348" s="240"/>
      <c r="E1348" s="29"/>
      <c r="F1348" s="29"/>
      <c r="G1348" s="15"/>
      <c r="H1348" s="15"/>
      <c r="I1348" s="15"/>
      <c r="J1348" s="15"/>
    </row>
    <row r="1349" spans="1:10" x14ac:dyDescent="0.25">
      <c r="A1349" s="252"/>
      <c r="B1349" s="261"/>
      <c r="C1349" s="251"/>
      <c r="D1349" s="240"/>
      <c r="E1349" s="29"/>
      <c r="F1349" s="29"/>
      <c r="G1349" s="15"/>
      <c r="H1349" s="15"/>
      <c r="I1349" s="15"/>
      <c r="J1349" s="15"/>
    </row>
    <row r="1350" spans="1:10" x14ac:dyDescent="0.25">
      <c r="A1350" s="252"/>
      <c r="B1350" s="261"/>
      <c r="C1350" s="251"/>
      <c r="D1350" s="240"/>
      <c r="E1350" s="29"/>
      <c r="F1350" s="29"/>
      <c r="G1350" s="15"/>
      <c r="H1350" s="15"/>
      <c r="I1350" s="15"/>
      <c r="J1350" s="15"/>
    </row>
    <row r="1351" spans="1:10" x14ac:dyDescent="0.25">
      <c r="A1351" s="252"/>
      <c r="B1351" s="261"/>
      <c r="C1351" s="251"/>
      <c r="D1351" s="240"/>
      <c r="E1351" s="29"/>
      <c r="F1351" s="29"/>
      <c r="G1351" s="15"/>
      <c r="H1351" s="15"/>
      <c r="I1351" s="15"/>
      <c r="J1351" s="15"/>
    </row>
    <row r="1352" spans="1:10" x14ac:dyDescent="0.25">
      <c r="A1352" s="252"/>
      <c r="B1352" s="261"/>
      <c r="C1352" s="251"/>
      <c r="D1352" s="240"/>
      <c r="E1352" s="29"/>
      <c r="F1352" s="29"/>
      <c r="G1352" s="15"/>
      <c r="H1352" s="15"/>
      <c r="I1352" s="15"/>
      <c r="J1352" s="15"/>
    </row>
    <row r="1353" spans="1:10" x14ac:dyDescent="0.25">
      <c r="A1353" s="252"/>
      <c r="B1353" s="261"/>
      <c r="C1353" s="251"/>
      <c r="D1353" s="240"/>
      <c r="E1353" s="29"/>
      <c r="F1353" s="29"/>
      <c r="G1353" s="15"/>
      <c r="H1353" s="15"/>
      <c r="I1353" s="15"/>
      <c r="J1353" s="15"/>
    </row>
    <row r="1354" spans="1:10" x14ac:dyDescent="0.25">
      <c r="A1354" s="252"/>
      <c r="B1354" s="261"/>
      <c r="C1354" s="251"/>
      <c r="D1354" s="240"/>
      <c r="E1354" s="29"/>
      <c r="F1354" s="29"/>
      <c r="G1354" s="15"/>
      <c r="H1354" s="15"/>
      <c r="I1354" s="15"/>
      <c r="J1354" s="15"/>
    </row>
    <row r="1355" spans="1:10" x14ac:dyDescent="0.25">
      <c r="A1355" s="252"/>
      <c r="B1355" s="261"/>
      <c r="C1355" s="251"/>
      <c r="D1355" s="240"/>
      <c r="E1355" s="29"/>
      <c r="F1355" s="29"/>
      <c r="G1355" s="15"/>
      <c r="H1355" s="15"/>
      <c r="I1355" s="15"/>
      <c r="J1355" s="15"/>
    </row>
    <row r="1356" spans="1:10" x14ac:dyDescent="0.25">
      <c r="A1356" s="252"/>
      <c r="B1356" s="261"/>
      <c r="C1356" s="251"/>
      <c r="D1356" s="240"/>
      <c r="E1356" s="29"/>
      <c r="F1356" s="29"/>
      <c r="G1356" s="15"/>
      <c r="H1356" s="15"/>
      <c r="I1356" s="15"/>
      <c r="J1356" s="15"/>
    </row>
    <row r="1357" spans="1:10" x14ac:dyDescent="0.25">
      <c r="A1357" s="252"/>
      <c r="B1357" s="261"/>
      <c r="C1357" s="251"/>
      <c r="D1357" s="240"/>
      <c r="E1357" s="29"/>
      <c r="F1357" s="29"/>
      <c r="G1357" s="15"/>
      <c r="H1357" s="15"/>
      <c r="I1357" s="15"/>
      <c r="J1357" s="15"/>
    </row>
    <row r="1358" spans="1:10" x14ac:dyDescent="0.25">
      <c r="A1358" s="252"/>
      <c r="B1358" s="261"/>
      <c r="C1358" s="251"/>
      <c r="D1358" s="240"/>
      <c r="E1358" s="29"/>
      <c r="F1358" s="29"/>
      <c r="G1358" s="15"/>
      <c r="H1358" s="15"/>
      <c r="I1358" s="15"/>
      <c r="J1358" s="15"/>
    </row>
    <row r="1359" spans="1:10" x14ac:dyDescent="0.25">
      <c r="A1359" s="252"/>
      <c r="B1359" s="261"/>
      <c r="C1359" s="251"/>
      <c r="D1359" s="240"/>
      <c r="E1359" s="29"/>
      <c r="F1359" s="29"/>
      <c r="G1359" s="15"/>
      <c r="H1359" s="15"/>
      <c r="I1359" s="15"/>
      <c r="J1359" s="15"/>
    </row>
    <row r="1360" spans="1:10" x14ac:dyDescent="0.25">
      <c r="A1360" s="252"/>
      <c r="B1360" s="261"/>
      <c r="C1360" s="251"/>
      <c r="D1360" s="240"/>
      <c r="E1360" s="29"/>
      <c r="F1360" s="29"/>
      <c r="G1360" s="15"/>
      <c r="H1360" s="15"/>
      <c r="I1360" s="15"/>
      <c r="J1360" s="15"/>
    </row>
    <row r="1361" spans="1:10" x14ac:dyDescent="0.25">
      <c r="A1361" s="252"/>
      <c r="B1361" s="261"/>
      <c r="C1361" s="251"/>
      <c r="D1361" s="240"/>
      <c r="E1361" s="29"/>
      <c r="F1361" s="29"/>
      <c r="G1361" s="15"/>
      <c r="H1361" s="15"/>
      <c r="I1361" s="15"/>
      <c r="J1361" s="15"/>
    </row>
    <row r="1362" spans="1:10" x14ac:dyDescent="0.25">
      <c r="A1362" s="252"/>
      <c r="B1362" s="261"/>
      <c r="C1362" s="251"/>
      <c r="D1362" s="240"/>
      <c r="E1362" s="29"/>
      <c r="F1362" s="29"/>
      <c r="G1362" s="15"/>
      <c r="H1362" s="15"/>
      <c r="I1362" s="15"/>
      <c r="J1362" s="15"/>
    </row>
    <row r="1363" spans="1:10" x14ac:dyDescent="0.25">
      <c r="A1363" s="252"/>
      <c r="B1363" s="261"/>
      <c r="C1363" s="251"/>
      <c r="D1363" s="240"/>
      <c r="E1363" s="29"/>
      <c r="F1363" s="29"/>
      <c r="G1363" s="15"/>
      <c r="H1363" s="15"/>
      <c r="I1363" s="15"/>
      <c r="J1363" s="15"/>
    </row>
    <row r="1364" spans="1:10" x14ac:dyDescent="0.25">
      <c r="A1364" s="252"/>
      <c r="B1364" s="261"/>
      <c r="C1364" s="251"/>
      <c r="D1364" s="240"/>
      <c r="E1364" s="29"/>
      <c r="F1364" s="29"/>
      <c r="G1364" s="15"/>
      <c r="H1364" s="15"/>
      <c r="I1364" s="15"/>
      <c r="J1364" s="15"/>
    </row>
    <row r="1365" spans="1:10" x14ac:dyDescent="0.25">
      <c r="A1365" s="252"/>
      <c r="B1365" s="261"/>
      <c r="C1365" s="251"/>
      <c r="D1365" s="240"/>
      <c r="E1365" s="29"/>
      <c r="F1365" s="29"/>
      <c r="G1365" s="15"/>
      <c r="H1365" s="15"/>
      <c r="I1365" s="15"/>
      <c r="J1365" s="15"/>
    </row>
    <row r="1366" spans="1:10" x14ac:dyDescent="0.25">
      <c r="A1366" s="252"/>
      <c r="B1366" s="261"/>
      <c r="C1366" s="251"/>
      <c r="D1366" s="240"/>
      <c r="E1366" s="29"/>
      <c r="F1366" s="29"/>
      <c r="G1366" s="15"/>
      <c r="H1366" s="15"/>
      <c r="I1366" s="15"/>
      <c r="J1366" s="15"/>
    </row>
    <row r="1367" spans="1:10" x14ac:dyDescent="0.25">
      <c r="A1367" s="252"/>
      <c r="B1367" s="261"/>
      <c r="C1367" s="251"/>
      <c r="D1367" s="240"/>
      <c r="E1367" s="29"/>
      <c r="F1367" s="29"/>
      <c r="G1367" s="15"/>
      <c r="H1367" s="15"/>
      <c r="I1367" s="15"/>
      <c r="J1367" s="15"/>
    </row>
    <row r="1368" spans="1:10" x14ac:dyDescent="0.25">
      <c r="A1368" s="252"/>
      <c r="B1368" s="261"/>
      <c r="C1368" s="251"/>
      <c r="D1368" s="240"/>
      <c r="E1368" s="29"/>
      <c r="F1368" s="29"/>
      <c r="G1368" s="15"/>
      <c r="H1368" s="15"/>
      <c r="I1368" s="15"/>
      <c r="J1368" s="15"/>
    </row>
    <row r="1369" spans="1:10" x14ac:dyDescent="0.25">
      <c r="A1369" s="252"/>
      <c r="B1369" s="261"/>
      <c r="C1369" s="251"/>
      <c r="D1369" s="240"/>
      <c r="E1369" s="29"/>
      <c r="F1369" s="29"/>
      <c r="G1369" s="15"/>
      <c r="H1369" s="15"/>
      <c r="I1369" s="15"/>
      <c r="J1369" s="15"/>
    </row>
    <row r="1370" spans="1:10" x14ac:dyDescent="0.25">
      <c r="A1370" s="252"/>
      <c r="B1370" s="261"/>
      <c r="C1370" s="251"/>
      <c r="D1370" s="240"/>
      <c r="E1370" s="29"/>
      <c r="F1370" s="29"/>
      <c r="G1370" s="15"/>
      <c r="H1370" s="15"/>
      <c r="I1370" s="15"/>
      <c r="J1370" s="15"/>
    </row>
    <row r="1371" spans="1:10" x14ac:dyDescent="0.25">
      <c r="A1371" s="252"/>
      <c r="B1371" s="261"/>
      <c r="C1371" s="251"/>
      <c r="D1371" s="240"/>
      <c r="E1371" s="29"/>
      <c r="F1371" s="29"/>
      <c r="G1371" s="15"/>
      <c r="H1371" s="15"/>
      <c r="I1371" s="15"/>
      <c r="J1371" s="15"/>
    </row>
    <row r="1372" spans="1:10" x14ac:dyDescent="0.25">
      <c r="A1372" s="252"/>
      <c r="B1372" s="261"/>
      <c r="C1372" s="251"/>
      <c r="D1372" s="240"/>
      <c r="E1372" s="29"/>
      <c r="F1372" s="29"/>
      <c r="G1372" s="15"/>
      <c r="H1372" s="15"/>
      <c r="I1372" s="15"/>
      <c r="J1372" s="15"/>
    </row>
    <row r="1373" spans="1:10" x14ac:dyDescent="0.25">
      <c r="A1373" s="252"/>
      <c r="B1373" s="261"/>
      <c r="C1373" s="251"/>
      <c r="D1373" s="240"/>
      <c r="E1373" s="29"/>
      <c r="F1373" s="29"/>
      <c r="G1373" s="15"/>
      <c r="H1373" s="15"/>
      <c r="I1373" s="15"/>
      <c r="J1373" s="15"/>
    </row>
    <row r="1374" spans="1:10" x14ac:dyDescent="0.25">
      <c r="A1374" s="252"/>
      <c r="B1374" s="261"/>
      <c r="C1374" s="251"/>
      <c r="D1374" s="240"/>
      <c r="E1374" s="29"/>
      <c r="F1374" s="29"/>
      <c r="G1374" s="15"/>
      <c r="H1374" s="15"/>
      <c r="I1374" s="15"/>
      <c r="J1374" s="15"/>
    </row>
    <row r="1375" spans="1:10" x14ac:dyDescent="0.25">
      <c r="A1375" s="252"/>
      <c r="B1375" s="261"/>
      <c r="C1375" s="251"/>
      <c r="D1375" s="240"/>
      <c r="E1375" s="29"/>
      <c r="F1375" s="29"/>
      <c r="G1375" s="15"/>
      <c r="H1375" s="15"/>
      <c r="I1375" s="15"/>
      <c r="J1375" s="15"/>
    </row>
    <row r="1376" spans="1:10" x14ac:dyDescent="0.25">
      <c r="A1376" s="252"/>
      <c r="B1376" s="261"/>
      <c r="C1376" s="251"/>
      <c r="D1376" s="240"/>
      <c r="E1376" s="29"/>
      <c r="F1376" s="29"/>
      <c r="G1376" s="15"/>
      <c r="H1376" s="15"/>
      <c r="I1376" s="15"/>
      <c r="J1376" s="15"/>
    </row>
    <row r="1377" spans="1:10" x14ac:dyDescent="0.25">
      <c r="A1377" s="252"/>
      <c r="B1377" s="261"/>
      <c r="C1377" s="251"/>
      <c r="D1377" s="240"/>
      <c r="E1377" s="29"/>
      <c r="F1377" s="29"/>
      <c r="G1377" s="15"/>
      <c r="H1377" s="15"/>
      <c r="I1377" s="15"/>
      <c r="J1377" s="15"/>
    </row>
    <row r="1378" spans="1:10" x14ac:dyDescent="0.25">
      <c r="A1378" s="252"/>
      <c r="B1378" s="261"/>
      <c r="C1378" s="251"/>
      <c r="D1378" s="240"/>
      <c r="E1378" s="29"/>
      <c r="F1378" s="29"/>
      <c r="G1378" s="15"/>
      <c r="H1378" s="15"/>
      <c r="I1378" s="15"/>
      <c r="J1378" s="15"/>
    </row>
    <row r="1379" spans="1:10" x14ac:dyDescent="0.25">
      <c r="A1379" s="252"/>
      <c r="B1379" s="261"/>
      <c r="C1379" s="251"/>
      <c r="D1379" s="240"/>
      <c r="E1379" s="29"/>
      <c r="F1379" s="29"/>
      <c r="G1379" s="15"/>
      <c r="H1379" s="15"/>
      <c r="I1379" s="15"/>
      <c r="J1379" s="15"/>
    </row>
    <row r="1380" spans="1:10" x14ac:dyDescent="0.25">
      <c r="A1380" s="252"/>
      <c r="B1380" s="261"/>
      <c r="C1380" s="251"/>
      <c r="D1380" s="240"/>
      <c r="E1380" s="29"/>
      <c r="F1380" s="29"/>
      <c r="G1380" s="15"/>
      <c r="H1380" s="15"/>
      <c r="I1380" s="15"/>
      <c r="J1380" s="15"/>
    </row>
    <row r="1381" spans="1:10" x14ac:dyDescent="0.25">
      <c r="A1381" s="252"/>
      <c r="B1381" s="261"/>
      <c r="C1381" s="251"/>
      <c r="D1381" s="240"/>
      <c r="E1381" s="29"/>
      <c r="F1381" s="29"/>
      <c r="G1381" s="15"/>
      <c r="H1381" s="15"/>
      <c r="I1381" s="15"/>
      <c r="J1381" s="15"/>
    </row>
    <row r="1382" spans="1:10" x14ac:dyDescent="0.25">
      <c r="A1382" s="252"/>
      <c r="B1382" s="261"/>
      <c r="C1382" s="251"/>
      <c r="D1382" s="240"/>
      <c r="E1382" s="29"/>
      <c r="F1382" s="29"/>
      <c r="G1382" s="15"/>
      <c r="H1382" s="15"/>
      <c r="I1382" s="15"/>
      <c r="J1382" s="15"/>
    </row>
    <row r="1383" spans="1:10" x14ac:dyDescent="0.25">
      <c r="A1383" s="252"/>
      <c r="B1383" s="261"/>
      <c r="C1383" s="251"/>
      <c r="D1383" s="240"/>
      <c r="E1383" s="29"/>
      <c r="F1383" s="29"/>
      <c r="G1383" s="15"/>
      <c r="H1383" s="15"/>
      <c r="I1383" s="15"/>
      <c r="J1383" s="15"/>
    </row>
    <row r="1384" spans="1:10" x14ac:dyDescent="0.25">
      <c r="A1384" s="252"/>
      <c r="B1384" s="261"/>
      <c r="C1384" s="251"/>
      <c r="D1384" s="240"/>
      <c r="E1384" s="29"/>
      <c r="F1384" s="29"/>
      <c r="G1384" s="15"/>
      <c r="H1384" s="15"/>
      <c r="I1384" s="15"/>
      <c r="J1384" s="15"/>
    </row>
    <row r="1385" spans="1:10" x14ac:dyDescent="0.25">
      <c r="A1385" s="252"/>
      <c r="B1385" s="261"/>
      <c r="C1385" s="251"/>
      <c r="D1385" s="240"/>
      <c r="E1385" s="29"/>
      <c r="F1385" s="29"/>
      <c r="G1385" s="15"/>
      <c r="H1385" s="15"/>
      <c r="I1385" s="15"/>
      <c r="J1385" s="15"/>
    </row>
    <row r="1386" spans="1:10" x14ac:dyDescent="0.25">
      <c r="A1386" s="252"/>
      <c r="B1386" s="261"/>
      <c r="C1386" s="251"/>
      <c r="D1386" s="240"/>
      <c r="E1386" s="29"/>
      <c r="F1386" s="29"/>
      <c r="G1386" s="15"/>
      <c r="H1386" s="15"/>
      <c r="I1386" s="15"/>
      <c r="J1386" s="15"/>
    </row>
    <row r="1387" spans="1:10" x14ac:dyDescent="0.25">
      <c r="A1387" s="252"/>
      <c r="B1387" s="261"/>
      <c r="C1387" s="251"/>
      <c r="D1387" s="240"/>
      <c r="E1387" s="29"/>
      <c r="F1387" s="29"/>
      <c r="G1387" s="15"/>
      <c r="H1387" s="15"/>
      <c r="I1387" s="15"/>
      <c r="J1387" s="15"/>
    </row>
    <row r="1388" spans="1:10" x14ac:dyDescent="0.25">
      <c r="A1388" s="252"/>
      <c r="B1388" s="261"/>
      <c r="C1388" s="251"/>
      <c r="D1388" s="240"/>
      <c r="E1388" s="29"/>
      <c r="F1388" s="29"/>
      <c r="G1388" s="15"/>
      <c r="H1388" s="15"/>
      <c r="I1388" s="15"/>
      <c r="J1388" s="15"/>
    </row>
    <row r="1389" spans="1:10" x14ac:dyDescent="0.25">
      <c r="A1389" s="252"/>
      <c r="B1389" s="261"/>
      <c r="C1389" s="251"/>
      <c r="D1389" s="240"/>
      <c r="E1389" s="29"/>
      <c r="F1389" s="29"/>
      <c r="G1389" s="15"/>
      <c r="H1389" s="15"/>
      <c r="I1389" s="15"/>
      <c r="J1389" s="15"/>
    </row>
    <row r="1390" spans="1:10" x14ac:dyDescent="0.25">
      <c r="A1390" s="252"/>
      <c r="B1390" s="261"/>
      <c r="C1390" s="251"/>
      <c r="D1390" s="240"/>
      <c r="E1390" s="29"/>
      <c r="F1390" s="29"/>
      <c r="G1390" s="15"/>
      <c r="H1390" s="15"/>
      <c r="I1390" s="15"/>
      <c r="J1390" s="15"/>
    </row>
    <row r="1391" spans="1:10" x14ac:dyDescent="0.25">
      <c r="A1391" s="252"/>
      <c r="B1391" s="261"/>
      <c r="C1391" s="251"/>
      <c r="D1391" s="240"/>
      <c r="E1391" s="29"/>
      <c r="F1391" s="29"/>
      <c r="G1391" s="15"/>
      <c r="H1391" s="15"/>
      <c r="I1391" s="15"/>
      <c r="J1391" s="15"/>
    </row>
    <row r="1392" spans="1:10" x14ac:dyDescent="0.25">
      <c r="A1392" s="252"/>
      <c r="B1392" s="261"/>
      <c r="C1392" s="251"/>
      <c r="D1392" s="240"/>
      <c r="E1392" s="29"/>
      <c r="F1392" s="29"/>
      <c r="G1392" s="15"/>
      <c r="H1392" s="15"/>
      <c r="I1392" s="15"/>
      <c r="J1392" s="15"/>
    </row>
    <row r="1393" spans="1:10" x14ac:dyDescent="0.25">
      <c r="A1393" s="252"/>
      <c r="B1393" s="261"/>
      <c r="C1393" s="251"/>
      <c r="D1393" s="240"/>
      <c r="E1393" s="29"/>
      <c r="F1393" s="29"/>
      <c r="G1393" s="15"/>
      <c r="H1393" s="15"/>
      <c r="I1393" s="15"/>
      <c r="J1393" s="15"/>
    </row>
    <row r="1394" spans="1:10" x14ac:dyDescent="0.25">
      <c r="A1394" s="252"/>
      <c r="B1394" s="261"/>
      <c r="C1394" s="251"/>
      <c r="D1394" s="240"/>
      <c r="E1394" s="29"/>
      <c r="F1394" s="29"/>
      <c r="G1394" s="15"/>
      <c r="H1394" s="15"/>
      <c r="I1394" s="15"/>
      <c r="J1394" s="15"/>
    </row>
    <row r="1395" spans="1:10" x14ac:dyDescent="0.25">
      <c r="A1395" s="252"/>
      <c r="B1395" s="261"/>
      <c r="C1395" s="251"/>
      <c r="D1395" s="240"/>
      <c r="E1395" s="29"/>
      <c r="F1395" s="29"/>
      <c r="G1395" s="15"/>
      <c r="H1395" s="15"/>
      <c r="I1395" s="15"/>
      <c r="J1395" s="15"/>
    </row>
    <row r="1396" spans="1:10" x14ac:dyDescent="0.25">
      <c r="A1396" s="252"/>
      <c r="B1396" s="261"/>
      <c r="C1396" s="251"/>
      <c r="D1396" s="240"/>
      <c r="E1396" s="29"/>
      <c r="F1396" s="29"/>
      <c r="G1396" s="15"/>
      <c r="H1396" s="15"/>
      <c r="I1396" s="15"/>
      <c r="J1396" s="15"/>
    </row>
    <row r="1397" spans="1:10" x14ac:dyDescent="0.25">
      <c r="A1397" s="252"/>
      <c r="B1397" s="261"/>
      <c r="C1397" s="251"/>
      <c r="D1397" s="240"/>
      <c r="E1397" s="29"/>
      <c r="F1397" s="29"/>
      <c r="G1397" s="15"/>
      <c r="H1397" s="15"/>
      <c r="I1397" s="15"/>
      <c r="J1397" s="15"/>
    </row>
    <row r="1398" spans="1:10" x14ac:dyDescent="0.25">
      <c r="A1398" s="252"/>
      <c r="B1398" s="261"/>
      <c r="C1398" s="251"/>
      <c r="D1398" s="240"/>
      <c r="E1398" s="29"/>
      <c r="F1398" s="29"/>
      <c r="G1398" s="15"/>
      <c r="H1398" s="15"/>
      <c r="I1398" s="15"/>
      <c r="J1398" s="15"/>
    </row>
    <row r="1399" spans="1:10" x14ac:dyDescent="0.25">
      <c r="A1399" s="252"/>
      <c r="B1399" s="261"/>
      <c r="C1399" s="251"/>
      <c r="D1399" s="240"/>
      <c r="E1399" s="29"/>
      <c r="F1399" s="29"/>
      <c r="G1399" s="15"/>
      <c r="H1399" s="15"/>
      <c r="I1399" s="15"/>
      <c r="J1399" s="15"/>
    </row>
    <row r="1400" spans="1:10" x14ac:dyDescent="0.25">
      <c r="A1400" s="252"/>
      <c r="B1400" s="261"/>
      <c r="C1400" s="251"/>
      <c r="D1400" s="240"/>
      <c r="E1400" s="29"/>
      <c r="F1400" s="29"/>
      <c r="G1400" s="15"/>
      <c r="H1400" s="15"/>
      <c r="I1400" s="15"/>
      <c r="J1400" s="15"/>
    </row>
    <row r="1401" spans="1:10" x14ac:dyDescent="0.25">
      <c r="A1401" s="252"/>
      <c r="B1401" s="261"/>
      <c r="C1401" s="251"/>
      <c r="D1401" s="240"/>
      <c r="E1401" s="29"/>
      <c r="F1401" s="29"/>
      <c r="G1401" s="15"/>
      <c r="H1401" s="15"/>
      <c r="I1401" s="15"/>
      <c r="J1401" s="15"/>
    </row>
    <row r="1402" spans="1:10" x14ac:dyDescent="0.25">
      <c r="A1402" s="252"/>
      <c r="B1402" s="261"/>
      <c r="C1402" s="251"/>
      <c r="D1402" s="240"/>
      <c r="E1402" s="29"/>
      <c r="F1402" s="29"/>
      <c r="G1402" s="15"/>
      <c r="H1402" s="15"/>
      <c r="I1402" s="15"/>
      <c r="J1402" s="15"/>
    </row>
    <row r="1403" spans="1:10" x14ac:dyDescent="0.25">
      <c r="A1403" s="252"/>
      <c r="B1403" s="261"/>
      <c r="C1403" s="251"/>
      <c r="D1403" s="240"/>
      <c r="E1403" s="29"/>
      <c r="F1403" s="29"/>
      <c r="G1403" s="15"/>
      <c r="H1403" s="15"/>
      <c r="I1403" s="15"/>
      <c r="J1403" s="15"/>
    </row>
    <row r="1404" spans="1:10" x14ac:dyDescent="0.25">
      <c r="A1404" s="252"/>
      <c r="B1404" s="261"/>
      <c r="C1404" s="251"/>
      <c r="D1404" s="240"/>
      <c r="E1404" s="29"/>
      <c r="F1404" s="29"/>
      <c r="G1404" s="15"/>
      <c r="H1404" s="15"/>
      <c r="I1404" s="15"/>
      <c r="J1404" s="15"/>
    </row>
    <row r="1405" spans="1:10" x14ac:dyDescent="0.25">
      <c r="A1405" s="252"/>
      <c r="B1405" s="261"/>
      <c r="C1405" s="251"/>
      <c r="D1405" s="240"/>
      <c r="E1405" s="29"/>
      <c r="F1405" s="29"/>
      <c r="G1405" s="15"/>
      <c r="H1405" s="15"/>
      <c r="I1405" s="15"/>
      <c r="J1405" s="15"/>
    </row>
    <row r="1406" spans="1:10" x14ac:dyDescent="0.25">
      <c r="A1406" s="252"/>
      <c r="B1406" s="261"/>
      <c r="C1406" s="251"/>
      <c r="D1406" s="240"/>
      <c r="E1406" s="29"/>
      <c r="F1406" s="29"/>
      <c r="G1406" s="15"/>
      <c r="H1406" s="15"/>
      <c r="I1406" s="15"/>
      <c r="J1406" s="15"/>
    </row>
    <row r="1407" spans="1:10" x14ac:dyDescent="0.25">
      <c r="A1407" s="252"/>
      <c r="B1407" s="261"/>
      <c r="C1407" s="251"/>
      <c r="D1407" s="240"/>
      <c r="E1407" s="29"/>
      <c r="F1407" s="29"/>
      <c r="G1407" s="15"/>
      <c r="H1407" s="15"/>
      <c r="I1407" s="15"/>
      <c r="J1407" s="15"/>
    </row>
    <row r="1408" spans="1:10" x14ac:dyDescent="0.25">
      <c r="A1408" s="252"/>
      <c r="B1408" s="261"/>
      <c r="C1408" s="251"/>
      <c r="D1408" s="240"/>
      <c r="E1408" s="29"/>
      <c r="F1408" s="29"/>
      <c r="G1408" s="15"/>
      <c r="H1408" s="15"/>
      <c r="I1408" s="15"/>
      <c r="J1408" s="15"/>
    </row>
    <row r="1409" spans="1:10" x14ac:dyDescent="0.25">
      <c r="A1409" s="252"/>
      <c r="B1409" s="261"/>
      <c r="C1409" s="251"/>
      <c r="D1409" s="240"/>
      <c r="E1409" s="29"/>
      <c r="F1409" s="29"/>
      <c r="G1409" s="15"/>
      <c r="H1409" s="15"/>
      <c r="I1409" s="15"/>
      <c r="J1409" s="15"/>
    </row>
    <row r="1410" spans="1:10" x14ac:dyDescent="0.25">
      <c r="A1410" s="252"/>
      <c r="B1410" s="261"/>
      <c r="C1410" s="251"/>
      <c r="D1410" s="240"/>
      <c r="E1410" s="29"/>
      <c r="F1410" s="29"/>
      <c r="G1410" s="15"/>
      <c r="H1410" s="15"/>
      <c r="I1410" s="15"/>
      <c r="J1410" s="15"/>
    </row>
    <row r="1411" spans="1:10" x14ac:dyDescent="0.25">
      <c r="A1411" s="252"/>
      <c r="B1411" s="261"/>
      <c r="C1411" s="251"/>
      <c r="D1411" s="240"/>
      <c r="E1411" s="29"/>
      <c r="F1411" s="29"/>
      <c r="G1411" s="15"/>
      <c r="H1411" s="15"/>
      <c r="I1411" s="15"/>
      <c r="J1411" s="15"/>
    </row>
    <row r="1412" spans="1:10" x14ac:dyDescent="0.25">
      <c r="A1412" s="252"/>
      <c r="B1412" s="261"/>
      <c r="C1412" s="251"/>
      <c r="D1412" s="240"/>
      <c r="E1412" s="29"/>
      <c r="F1412" s="29"/>
      <c r="G1412" s="15"/>
      <c r="H1412" s="15"/>
      <c r="I1412" s="15"/>
      <c r="J1412" s="15"/>
    </row>
    <row r="1413" spans="1:10" x14ac:dyDescent="0.25">
      <c r="A1413" s="252"/>
      <c r="B1413" s="261"/>
      <c r="C1413" s="251"/>
      <c r="D1413" s="240"/>
      <c r="E1413" s="29"/>
      <c r="F1413" s="29"/>
      <c r="G1413" s="15"/>
      <c r="H1413" s="15"/>
      <c r="I1413" s="15"/>
      <c r="J1413" s="15"/>
    </row>
    <row r="1414" spans="1:10" x14ac:dyDescent="0.25">
      <c r="A1414" s="252"/>
      <c r="B1414" s="261"/>
      <c r="C1414" s="251"/>
      <c r="D1414" s="240"/>
      <c r="E1414" s="29"/>
      <c r="F1414" s="29"/>
      <c r="G1414" s="15"/>
      <c r="H1414" s="15"/>
      <c r="I1414" s="15"/>
      <c r="J1414" s="15"/>
    </row>
    <row r="1415" spans="1:10" x14ac:dyDescent="0.25">
      <c r="A1415" s="252"/>
      <c r="B1415" s="261"/>
      <c r="C1415" s="251"/>
      <c r="D1415" s="240"/>
      <c r="E1415" s="29"/>
      <c r="F1415" s="29"/>
      <c r="G1415" s="15"/>
      <c r="H1415" s="15"/>
      <c r="I1415" s="15"/>
      <c r="J1415" s="15"/>
    </row>
    <row r="1416" spans="1:10" x14ac:dyDescent="0.25">
      <c r="A1416" s="252"/>
      <c r="B1416" s="261"/>
      <c r="C1416" s="251"/>
      <c r="D1416" s="240"/>
      <c r="E1416" s="29"/>
      <c r="F1416" s="29"/>
      <c r="G1416" s="15"/>
      <c r="H1416" s="15"/>
      <c r="I1416" s="15"/>
      <c r="J1416" s="15"/>
    </row>
    <row r="1417" spans="1:10" x14ac:dyDescent="0.25">
      <c r="A1417" s="252"/>
      <c r="B1417" s="261"/>
      <c r="C1417" s="251"/>
      <c r="D1417" s="240"/>
      <c r="E1417" s="29"/>
      <c r="F1417" s="29"/>
      <c r="G1417" s="15"/>
      <c r="H1417" s="15"/>
      <c r="I1417" s="15"/>
      <c r="J1417" s="15"/>
    </row>
    <row r="1418" spans="1:10" x14ac:dyDescent="0.25">
      <c r="A1418" s="252"/>
      <c r="B1418" s="261"/>
      <c r="C1418" s="251"/>
      <c r="D1418" s="240"/>
      <c r="E1418" s="29"/>
      <c r="F1418" s="29"/>
      <c r="G1418" s="15"/>
      <c r="H1418" s="15"/>
      <c r="I1418" s="15"/>
      <c r="J1418" s="15"/>
    </row>
    <row r="1419" spans="1:10" x14ac:dyDescent="0.25">
      <c r="A1419" s="252"/>
      <c r="B1419" s="261"/>
      <c r="C1419" s="251"/>
      <c r="D1419" s="240"/>
      <c r="E1419" s="29"/>
      <c r="F1419" s="29"/>
      <c r="G1419" s="15"/>
      <c r="H1419" s="15"/>
      <c r="I1419" s="15"/>
      <c r="J1419" s="15"/>
    </row>
    <row r="1420" spans="1:10" x14ac:dyDescent="0.25">
      <c r="A1420" s="252"/>
      <c r="B1420" s="261"/>
      <c r="C1420" s="251"/>
      <c r="D1420" s="240"/>
      <c r="E1420" s="29"/>
      <c r="F1420" s="29"/>
      <c r="G1420" s="15"/>
      <c r="H1420" s="15"/>
      <c r="I1420" s="15"/>
      <c r="J1420" s="15"/>
    </row>
    <row r="1421" spans="1:10" x14ac:dyDescent="0.25">
      <c r="A1421" s="252"/>
      <c r="B1421" s="261"/>
      <c r="C1421" s="251"/>
      <c r="D1421" s="240"/>
      <c r="E1421" s="29"/>
      <c r="F1421" s="29"/>
      <c r="G1421" s="15"/>
      <c r="H1421" s="15"/>
      <c r="I1421" s="15"/>
      <c r="J1421" s="15"/>
    </row>
    <row r="1422" spans="1:10" x14ac:dyDescent="0.25">
      <c r="A1422" s="252"/>
      <c r="B1422" s="261"/>
      <c r="C1422" s="251"/>
      <c r="D1422" s="240"/>
      <c r="E1422" s="29"/>
      <c r="F1422" s="29"/>
      <c r="G1422" s="15"/>
      <c r="H1422" s="15"/>
      <c r="I1422" s="15"/>
      <c r="J1422" s="15"/>
    </row>
    <row r="1423" spans="1:10" x14ac:dyDescent="0.25">
      <c r="A1423" s="252"/>
      <c r="B1423" s="261"/>
      <c r="C1423" s="251"/>
      <c r="D1423" s="240"/>
      <c r="E1423" s="29"/>
      <c r="F1423" s="29"/>
      <c r="G1423" s="15"/>
      <c r="H1423" s="15"/>
      <c r="I1423" s="15"/>
      <c r="J1423" s="15"/>
    </row>
    <row r="1424" spans="1:10" x14ac:dyDescent="0.25">
      <c r="A1424" s="252"/>
      <c r="B1424" s="261"/>
      <c r="C1424" s="251"/>
      <c r="D1424" s="240"/>
      <c r="E1424" s="29"/>
      <c r="F1424" s="29"/>
      <c r="G1424" s="15"/>
      <c r="H1424" s="15"/>
      <c r="I1424" s="15"/>
      <c r="J1424" s="15"/>
    </row>
    <row r="1425" spans="1:10" x14ac:dyDescent="0.25">
      <c r="A1425" s="252"/>
      <c r="B1425" s="261"/>
      <c r="C1425" s="251"/>
      <c r="D1425" s="240"/>
      <c r="E1425" s="29"/>
      <c r="F1425" s="29"/>
      <c r="G1425" s="15"/>
      <c r="H1425" s="15"/>
      <c r="I1425" s="15"/>
      <c r="J1425" s="15"/>
    </row>
    <row r="1426" spans="1:10" x14ac:dyDescent="0.25">
      <c r="A1426" s="252"/>
      <c r="B1426" s="261"/>
      <c r="C1426" s="251"/>
      <c r="D1426" s="240"/>
      <c r="E1426" s="29"/>
      <c r="F1426" s="29"/>
      <c r="G1426" s="15"/>
      <c r="H1426" s="15"/>
      <c r="I1426" s="15"/>
      <c r="J1426" s="15"/>
    </row>
    <row r="1427" spans="1:10" x14ac:dyDescent="0.25">
      <c r="A1427" s="252"/>
      <c r="B1427" s="261"/>
      <c r="C1427" s="251"/>
      <c r="D1427" s="240"/>
      <c r="E1427" s="29"/>
      <c r="F1427" s="29"/>
      <c r="G1427" s="15"/>
      <c r="H1427" s="15"/>
      <c r="I1427" s="15"/>
      <c r="J1427" s="15"/>
    </row>
    <row r="1428" spans="1:10" x14ac:dyDescent="0.25">
      <c r="A1428" s="252"/>
      <c r="B1428" s="261"/>
      <c r="C1428" s="251"/>
      <c r="D1428" s="240"/>
      <c r="E1428" s="29"/>
      <c r="F1428" s="29"/>
      <c r="G1428" s="15"/>
      <c r="H1428" s="15"/>
      <c r="I1428" s="15"/>
      <c r="J1428" s="15"/>
    </row>
    <row r="1429" spans="1:10" x14ac:dyDescent="0.25">
      <c r="A1429" s="252"/>
      <c r="B1429" s="261"/>
      <c r="C1429" s="251"/>
      <c r="D1429" s="240"/>
      <c r="E1429" s="29"/>
      <c r="F1429" s="29"/>
      <c r="G1429" s="15"/>
      <c r="H1429" s="15"/>
      <c r="I1429" s="15"/>
      <c r="J1429" s="15"/>
    </row>
    <row r="1430" spans="1:10" x14ac:dyDescent="0.25">
      <c r="A1430" s="252"/>
      <c r="B1430" s="261"/>
      <c r="C1430" s="251"/>
      <c r="D1430" s="240"/>
      <c r="E1430" s="29"/>
      <c r="F1430" s="29"/>
      <c r="G1430" s="15"/>
      <c r="H1430" s="15"/>
      <c r="I1430" s="15"/>
      <c r="J1430" s="15"/>
    </row>
    <row r="1431" spans="1:10" x14ac:dyDescent="0.25">
      <c r="A1431" s="252"/>
      <c r="B1431" s="261"/>
      <c r="C1431" s="251"/>
      <c r="D1431" s="240"/>
      <c r="E1431" s="29"/>
      <c r="F1431" s="29"/>
      <c r="G1431" s="15"/>
      <c r="H1431" s="15"/>
      <c r="I1431" s="15"/>
      <c r="J1431" s="15"/>
    </row>
    <row r="1432" spans="1:10" x14ac:dyDescent="0.25">
      <c r="A1432" s="252"/>
      <c r="B1432" s="261"/>
      <c r="C1432" s="251"/>
      <c r="D1432" s="240"/>
      <c r="E1432" s="29"/>
      <c r="F1432" s="29"/>
      <c r="G1432" s="15"/>
      <c r="H1432" s="15"/>
      <c r="I1432" s="15"/>
      <c r="J1432" s="15"/>
    </row>
    <row r="1433" spans="1:10" x14ac:dyDescent="0.25">
      <c r="A1433" s="252"/>
      <c r="B1433" s="261"/>
      <c r="C1433" s="251"/>
      <c r="D1433" s="240"/>
      <c r="E1433" s="29"/>
      <c r="F1433" s="29"/>
      <c r="G1433" s="15"/>
      <c r="H1433" s="15"/>
      <c r="I1433" s="15"/>
      <c r="J1433" s="15"/>
    </row>
    <row r="1434" spans="1:10" x14ac:dyDescent="0.25">
      <c r="A1434" s="252"/>
      <c r="B1434" s="261"/>
      <c r="C1434" s="251"/>
      <c r="D1434" s="240"/>
      <c r="E1434" s="29"/>
      <c r="F1434" s="29"/>
      <c r="G1434" s="15"/>
      <c r="H1434" s="15"/>
      <c r="I1434" s="15"/>
      <c r="J1434" s="15"/>
    </row>
    <row r="1435" spans="1:10" x14ac:dyDescent="0.25">
      <c r="A1435" s="252"/>
      <c r="B1435" s="261"/>
      <c r="C1435" s="251"/>
      <c r="D1435" s="240"/>
      <c r="E1435" s="29"/>
      <c r="F1435" s="29"/>
      <c r="G1435" s="15"/>
      <c r="H1435" s="15"/>
      <c r="I1435" s="15"/>
      <c r="J1435" s="15"/>
    </row>
    <row r="1436" spans="1:10" x14ac:dyDescent="0.25">
      <c r="A1436" s="252"/>
      <c r="B1436" s="261"/>
      <c r="C1436" s="251"/>
      <c r="D1436" s="240"/>
      <c r="E1436" s="29"/>
      <c r="F1436" s="29"/>
      <c r="G1436" s="15"/>
      <c r="H1436" s="15"/>
      <c r="I1436" s="15"/>
      <c r="J1436" s="15"/>
    </row>
    <row r="1437" spans="1:10" x14ac:dyDescent="0.25">
      <c r="A1437" s="252"/>
      <c r="B1437" s="261"/>
      <c r="C1437" s="251"/>
      <c r="D1437" s="240"/>
      <c r="E1437" s="29"/>
      <c r="F1437" s="29"/>
      <c r="G1437" s="15"/>
      <c r="H1437" s="15"/>
      <c r="I1437" s="15"/>
      <c r="J1437" s="15"/>
    </row>
    <row r="1438" spans="1:10" x14ac:dyDescent="0.25">
      <c r="A1438" s="252"/>
      <c r="B1438" s="261"/>
      <c r="C1438" s="251"/>
      <c r="D1438" s="240"/>
      <c r="E1438" s="29"/>
      <c r="F1438" s="29"/>
      <c r="G1438" s="15"/>
      <c r="H1438" s="15"/>
      <c r="I1438" s="15"/>
      <c r="J1438" s="15"/>
    </row>
    <row r="1439" spans="1:10" x14ac:dyDescent="0.25">
      <c r="A1439" s="252"/>
      <c r="B1439" s="261"/>
      <c r="C1439" s="251"/>
      <c r="D1439" s="240"/>
      <c r="E1439" s="29"/>
      <c r="F1439" s="29"/>
      <c r="G1439" s="15"/>
      <c r="H1439" s="15"/>
      <c r="I1439" s="15"/>
      <c r="J1439" s="15"/>
    </row>
    <row r="1440" spans="1:10" x14ac:dyDescent="0.25">
      <c r="A1440" s="252"/>
      <c r="B1440" s="261"/>
      <c r="C1440" s="251"/>
      <c r="D1440" s="240"/>
      <c r="E1440" s="29"/>
      <c r="F1440" s="29"/>
      <c r="G1440" s="15"/>
      <c r="H1440" s="15"/>
      <c r="I1440" s="15"/>
      <c r="J1440" s="15"/>
    </row>
    <row r="1441" spans="1:10" x14ac:dyDescent="0.25">
      <c r="A1441" s="252"/>
      <c r="B1441" s="261"/>
      <c r="C1441" s="251"/>
      <c r="D1441" s="240"/>
      <c r="E1441" s="29"/>
      <c r="F1441" s="29"/>
      <c r="G1441" s="15"/>
      <c r="H1441" s="15"/>
      <c r="I1441" s="15"/>
      <c r="J1441" s="15"/>
    </row>
    <row r="1442" spans="1:10" x14ac:dyDescent="0.25">
      <c r="A1442" s="252"/>
      <c r="B1442" s="261"/>
      <c r="C1442" s="251"/>
      <c r="D1442" s="240"/>
      <c r="E1442" s="29"/>
      <c r="F1442" s="29"/>
      <c r="G1442" s="15"/>
      <c r="H1442" s="15"/>
      <c r="I1442" s="15"/>
      <c r="J1442" s="15"/>
    </row>
    <row r="1443" spans="1:10" x14ac:dyDescent="0.25">
      <c r="A1443" s="252"/>
      <c r="B1443" s="261"/>
      <c r="C1443" s="251"/>
      <c r="D1443" s="240"/>
      <c r="E1443" s="29"/>
      <c r="F1443" s="29"/>
      <c r="G1443" s="15"/>
      <c r="H1443" s="15"/>
      <c r="I1443" s="15"/>
      <c r="J1443" s="15"/>
    </row>
    <row r="1444" spans="1:10" x14ac:dyDescent="0.25">
      <c r="A1444" s="252"/>
      <c r="B1444" s="261"/>
      <c r="C1444" s="251"/>
      <c r="D1444" s="240"/>
      <c r="E1444" s="29"/>
      <c r="F1444" s="29"/>
      <c r="G1444" s="15"/>
      <c r="H1444" s="15"/>
      <c r="I1444" s="15"/>
      <c r="J1444" s="15"/>
    </row>
    <row r="1445" spans="1:10" x14ac:dyDescent="0.25">
      <c r="A1445" s="252"/>
      <c r="B1445" s="261"/>
      <c r="C1445" s="251"/>
      <c r="D1445" s="240"/>
      <c r="E1445" s="29"/>
      <c r="F1445" s="29"/>
      <c r="G1445" s="15"/>
      <c r="H1445" s="15"/>
      <c r="I1445" s="15"/>
      <c r="J1445" s="15"/>
    </row>
    <row r="1446" spans="1:10" x14ac:dyDescent="0.25">
      <c r="A1446" s="252"/>
      <c r="B1446" s="261"/>
      <c r="C1446" s="251"/>
      <c r="D1446" s="240"/>
      <c r="E1446" s="29"/>
      <c r="F1446" s="29"/>
      <c r="G1446" s="15"/>
      <c r="H1446" s="15"/>
      <c r="I1446" s="15"/>
      <c r="J1446" s="15"/>
    </row>
    <row r="1447" spans="1:10" x14ac:dyDescent="0.25">
      <c r="A1447" s="252"/>
      <c r="B1447" s="261"/>
      <c r="C1447" s="251"/>
      <c r="D1447" s="240"/>
      <c r="E1447" s="29"/>
      <c r="F1447" s="29"/>
      <c r="G1447" s="15"/>
      <c r="H1447" s="15"/>
      <c r="I1447" s="15"/>
      <c r="J1447" s="15"/>
    </row>
    <row r="1448" spans="1:10" x14ac:dyDescent="0.25">
      <c r="A1448" s="252"/>
      <c r="B1448" s="261"/>
      <c r="C1448" s="251"/>
      <c r="D1448" s="240"/>
      <c r="E1448" s="29"/>
      <c r="F1448" s="29"/>
      <c r="G1448" s="15"/>
      <c r="H1448" s="15"/>
      <c r="I1448" s="15"/>
      <c r="J1448" s="15"/>
    </row>
    <row r="1449" spans="1:10" x14ac:dyDescent="0.25">
      <c r="A1449" s="252"/>
      <c r="B1449" s="261"/>
      <c r="C1449" s="251"/>
      <c r="D1449" s="240"/>
      <c r="E1449" s="29"/>
      <c r="F1449" s="29"/>
      <c r="G1449" s="15"/>
      <c r="H1449" s="15"/>
      <c r="I1449" s="15"/>
      <c r="J1449" s="15"/>
    </row>
    <row r="1450" spans="1:10" x14ac:dyDescent="0.25">
      <c r="A1450" s="252"/>
      <c r="B1450" s="261"/>
      <c r="C1450" s="251"/>
      <c r="D1450" s="240"/>
      <c r="E1450" s="29"/>
      <c r="F1450" s="29"/>
      <c r="G1450" s="15"/>
      <c r="H1450" s="15"/>
      <c r="I1450" s="15"/>
      <c r="J1450" s="15"/>
    </row>
    <row r="1451" spans="1:10" x14ac:dyDescent="0.25">
      <c r="A1451" s="252"/>
      <c r="B1451" s="261"/>
      <c r="C1451" s="251"/>
      <c r="D1451" s="240"/>
      <c r="E1451" s="29"/>
      <c r="F1451" s="29"/>
      <c r="G1451" s="15"/>
      <c r="H1451" s="15"/>
      <c r="I1451" s="15"/>
      <c r="J1451" s="15"/>
    </row>
    <row r="1452" spans="1:10" x14ac:dyDescent="0.25">
      <c r="A1452" s="252"/>
      <c r="B1452" s="261"/>
      <c r="C1452" s="251"/>
      <c r="D1452" s="240"/>
      <c r="E1452" s="29"/>
      <c r="F1452" s="29"/>
      <c r="G1452" s="15"/>
      <c r="H1452" s="15"/>
      <c r="I1452" s="15"/>
      <c r="J1452" s="15"/>
    </row>
    <row r="1453" spans="1:10" x14ac:dyDescent="0.25">
      <c r="A1453" s="252"/>
      <c r="B1453" s="261"/>
      <c r="C1453" s="251"/>
      <c r="D1453" s="240"/>
      <c r="E1453" s="29"/>
      <c r="F1453" s="29"/>
      <c r="G1453" s="15"/>
      <c r="H1453" s="15"/>
      <c r="I1453" s="15"/>
      <c r="J1453" s="15"/>
    </row>
    <row r="1454" spans="1:10" x14ac:dyDescent="0.25">
      <c r="A1454" s="252"/>
      <c r="B1454" s="261"/>
      <c r="C1454" s="251"/>
      <c r="D1454" s="240"/>
      <c r="E1454" s="29"/>
      <c r="F1454" s="29"/>
      <c r="G1454" s="15"/>
      <c r="H1454" s="15"/>
      <c r="I1454" s="15"/>
      <c r="J1454" s="15"/>
    </row>
    <row r="1455" spans="1:10" x14ac:dyDescent="0.25">
      <c r="A1455" s="252"/>
      <c r="B1455" s="261"/>
      <c r="C1455" s="251"/>
      <c r="D1455" s="240"/>
      <c r="E1455" s="29"/>
      <c r="F1455" s="29"/>
      <c r="G1455" s="15"/>
      <c r="H1455" s="15"/>
      <c r="I1455" s="15"/>
      <c r="J1455" s="15"/>
    </row>
    <row r="1456" spans="1:10" x14ac:dyDescent="0.25">
      <c r="A1456" s="252"/>
      <c r="B1456" s="261"/>
      <c r="C1456" s="251"/>
      <c r="D1456" s="240"/>
      <c r="E1456" s="29"/>
      <c r="F1456" s="29"/>
      <c r="G1456" s="15"/>
      <c r="H1456" s="15"/>
      <c r="I1456" s="15"/>
      <c r="J1456" s="15"/>
    </row>
    <row r="1457" spans="1:10" x14ac:dyDescent="0.25">
      <c r="A1457" s="252"/>
      <c r="B1457" s="261"/>
      <c r="C1457" s="251"/>
      <c r="D1457" s="240"/>
      <c r="E1457" s="29"/>
      <c r="F1457" s="29"/>
      <c r="G1457" s="15"/>
      <c r="H1457" s="15"/>
      <c r="I1457" s="15"/>
      <c r="J1457" s="15"/>
    </row>
    <row r="1458" spans="1:10" x14ac:dyDescent="0.25">
      <c r="A1458" s="252"/>
      <c r="B1458" s="261"/>
      <c r="C1458" s="251"/>
      <c r="D1458" s="240"/>
      <c r="E1458" s="29"/>
      <c r="F1458" s="29"/>
      <c r="G1458" s="15"/>
      <c r="H1458" s="15"/>
      <c r="I1458" s="15"/>
      <c r="J1458" s="15"/>
    </row>
    <row r="1459" spans="1:10" x14ac:dyDescent="0.25">
      <c r="A1459" s="252"/>
      <c r="B1459" s="261"/>
      <c r="C1459" s="251"/>
      <c r="D1459" s="240"/>
      <c r="E1459" s="29"/>
      <c r="F1459" s="29"/>
      <c r="G1459" s="15"/>
      <c r="H1459" s="15"/>
      <c r="I1459" s="15"/>
      <c r="J1459" s="15"/>
    </row>
    <row r="1460" spans="1:10" x14ac:dyDescent="0.25">
      <c r="A1460" s="252"/>
      <c r="B1460" s="261"/>
      <c r="C1460" s="251"/>
      <c r="D1460" s="240"/>
      <c r="E1460" s="29"/>
      <c r="F1460" s="29"/>
      <c r="G1460" s="15"/>
      <c r="H1460" s="15"/>
      <c r="I1460" s="15"/>
      <c r="J1460" s="15"/>
    </row>
    <row r="1461" spans="1:10" x14ac:dyDescent="0.25">
      <c r="A1461" s="252"/>
      <c r="B1461" s="261"/>
      <c r="C1461" s="251"/>
      <c r="D1461" s="240"/>
      <c r="E1461" s="29"/>
      <c r="F1461" s="29"/>
      <c r="G1461" s="15"/>
      <c r="H1461" s="15"/>
      <c r="I1461" s="15"/>
      <c r="J1461" s="15"/>
    </row>
    <row r="1462" spans="1:10" x14ac:dyDescent="0.25">
      <c r="A1462" s="252"/>
      <c r="B1462" s="261"/>
      <c r="C1462" s="251"/>
      <c r="D1462" s="240"/>
      <c r="E1462" s="29"/>
      <c r="F1462" s="29"/>
      <c r="G1462" s="15"/>
      <c r="H1462" s="15"/>
      <c r="I1462" s="15"/>
      <c r="J1462" s="15"/>
    </row>
    <row r="1463" spans="1:10" x14ac:dyDescent="0.25">
      <c r="A1463" s="252"/>
      <c r="B1463" s="261"/>
      <c r="C1463" s="251"/>
      <c r="D1463" s="240"/>
      <c r="E1463" s="29"/>
      <c r="F1463" s="29"/>
      <c r="G1463" s="15"/>
      <c r="H1463" s="15"/>
      <c r="I1463" s="15"/>
      <c r="J1463" s="15"/>
    </row>
    <row r="1464" spans="1:10" x14ac:dyDescent="0.25">
      <c r="A1464" s="252"/>
      <c r="B1464" s="261"/>
      <c r="C1464" s="251"/>
      <c r="D1464" s="240"/>
      <c r="E1464" s="29"/>
      <c r="F1464" s="29"/>
      <c r="G1464" s="15"/>
      <c r="H1464" s="15"/>
      <c r="I1464" s="15"/>
      <c r="J1464" s="15"/>
    </row>
    <row r="1465" spans="1:10" x14ac:dyDescent="0.25">
      <c r="A1465" s="252"/>
      <c r="B1465" s="261"/>
      <c r="C1465" s="251"/>
      <c r="D1465" s="240"/>
      <c r="E1465" s="29"/>
      <c r="F1465" s="29"/>
      <c r="G1465" s="15"/>
      <c r="H1465" s="15"/>
      <c r="I1465" s="15"/>
      <c r="J1465" s="15"/>
    </row>
    <row r="1466" spans="1:10" x14ac:dyDescent="0.25">
      <c r="A1466" s="252"/>
      <c r="B1466" s="261"/>
      <c r="C1466" s="251"/>
      <c r="D1466" s="240"/>
      <c r="E1466" s="29"/>
      <c r="F1466" s="29"/>
      <c r="G1466" s="15"/>
      <c r="H1466" s="15"/>
      <c r="I1466" s="15"/>
      <c r="J1466" s="15"/>
    </row>
    <row r="1467" spans="1:10" x14ac:dyDescent="0.25">
      <c r="A1467" s="252"/>
      <c r="B1467" s="261"/>
      <c r="C1467" s="251"/>
      <c r="D1467" s="240"/>
      <c r="E1467" s="29"/>
      <c r="F1467" s="29"/>
      <c r="G1467" s="15"/>
      <c r="H1467" s="15"/>
      <c r="I1467" s="15"/>
      <c r="J1467" s="15"/>
    </row>
    <row r="1468" spans="1:10" x14ac:dyDescent="0.25">
      <c r="A1468" s="252"/>
      <c r="B1468" s="261"/>
      <c r="C1468" s="251"/>
      <c r="D1468" s="240"/>
      <c r="E1468" s="29"/>
      <c r="F1468" s="29"/>
      <c r="G1468" s="15"/>
      <c r="H1468" s="15"/>
      <c r="I1468" s="15"/>
      <c r="J1468" s="15"/>
    </row>
    <row r="1469" spans="1:10" x14ac:dyDescent="0.25">
      <c r="A1469" s="252"/>
      <c r="B1469" s="261"/>
      <c r="C1469" s="251"/>
      <c r="D1469" s="240"/>
      <c r="E1469" s="29"/>
      <c r="F1469" s="29"/>
      <c r="G1469" s="15"/>
      <c r="H1469" s="15"/>
      <c r="I1469" s="15"/>
      <c r="J1469" s="15"/>
    </row>
    <row r="1470" spans="1:10" x14ac:dyDescent="0.25">
      <c r="A1470" s="252"/>
      <c r="B1470" s="261"/>
      <c r="C1470" s="251"/>
      <c r="D1470" s="240"/>
      <c r="E1470" s="29"/>
      <c r="F1470" s="29"/>
      <c r="G1470" s="15"/>
      <c r="H1470" s="15"/>
      <c r="I1470" s="15"/>
      <c r="J1470" s="15"/>
    </row>
    <row r="1471" spans="1:10" x14ac:dyDescent="0.25">
      <c r="A1471" s="252"/>
      <c r="B1471" s="261"/>
      <c r="C1471" s="251"/>
      <c r="D1471" s="240"/>
      <c r="E1471" s="29"/>
      <c r="F1471" s="29"/>
      <c r="G1471" s="15"/>
      <c r="H1471" s="15"/>
      <c r="I1471" s="15"/>
      <c r="J1471" s="15"/>
    </row>
    <row r="1472" spans="1:10" x14ac:dyDescent="0.25">
      <c r="A1472" s="252"/>
      <c r="B1472" s="261"/>
      <c r="C1472" s="251"/>
      <c r="D1472" s="240"/>
      <c r="E1472" s="29"/>
      <c r="F1472" s="29"/>
      <c r="G1472" s="15"/>
      <c r="H1472" s="15"/>
      <c r="I1472" s="15"/>
      <c r="J1472" s="15"/>
    </row>
    <row r="1473" spans="1:10" x14ac:dyDescent="0.25">
      <c r="A1473" s="252"/>
      <c r="B1473" s="261"/>
      <c r="C1473" s="251"/>
      <c r="D1473" s="240"/>
      <c r="E1473" s="29"/>
      <c r="F1473" s="29"/>
      <c r="G1473" s="15"/>
      <c r="H1473" s="15"/>
      <c r="I1473" s="15"/>
      <c r="J1473" s="15"/>
    </row>
    <row r="1474" spans="1:10" x14ac:dyDescent="0.25">
      <c r="A1474" s="252"/>
      <c r="B1474" s="261"/>
      <c r="C1474" s="251"/>
      <c r="D1474" s="240"/>
      <c r="E1474" s="29"/>
      <c r="F1474" s="29"/>
      <c r="G1474" s="15"/>
      <c r="H1474" s="15"/>
      <c r="I1474" s="15"/>
      <c r="J1474" s="15"/>
    </row>
    <row r="1475" spans="1:10" x14ac:dyDescent="0.25">
      <c r="A1475" s="252"/>
      <c r="B1475" s="261"/>
      <c r="C1475" s="251"/>
      <c r="D1475" s="240"/>
      <c r="E1475" s="29"/>
      <c r="F1475" s="29"/>
      <c r="G1475" s="15"/>
      <c r="H1475" s="15"/>
      <c r="I1475" s="15"/>
      <c r="J1475" s="15"/>
    </row>
    <row r="1476" spans="1:10" x14ac:dyDescent="0.25">
      <c r="A1476" s="252"/>
      <c r="B1476" s="261"/>
      <c r="C1476" s="251"/>
      <c r="D1476" s="240"/>
      <c r="E1476" s="29"/>
      <c r="F1476" s="29"/>
      <c r="G1476" s="15"/>
      <c r="H1476" s="15"/>
      <c r="I1476" s="15"/>
      <c r="J1476" s="15"/>
    </row>
    <row r="1477" spans="1:10" x14ac:dyDescent="0.25">
      <c r="A1477" s="252"/>
      <c r="B1477" s="261"/>
      <c r="C1477" s="251"/>
      <c r="D1477" s="240"/>
      <c r="E1477" s="29"/>
      <c r="F1477" s="29"/>
      <c r="G1477" s="15"/>
      <c r="H1477" s="15"/>
      <c r="I1477" s="15"/>
      <c r="J1477" s="15"/>
    </row>
    <row r="1478" spans="1:10" x14ac:dyDescent="0.25">
      <c r="A1478" s="252"/>
      <c r="B1478" s="261"/>
      <c r="C1478" s="251"/>
      <c r="D1478" s="240"/>
      <c r="E1478" s="29"/>
      <c r="F1478" s="29"/>
      <c r="G1478" s="15"/>
      <c r="H1478" s="15"/>
      <c r="I1478" s="15"/>
      <c r="J1478" s="15"/>
    </row>
    <row r="1479" spans="1:10" x14ac:dyDescent="0.25">
      <c r="A1479" s="252"/>
      <c r="B1479" s="261"/>
      <c r="C1479" s="251"/>
      <c r="D1479" s="240"/>
      <c r="E1479" s="29"/>
      <c r="F1479" s="29"/>
      <c r="G1479" s="15"/>
      <c r="H1479" s="15"/>
      <c r="I1479" s="15"/>
      <c r="J1479" s="15"/>
    </row>
    <row r="1480" spans="1:10" x14ac:dyDescent="0.25">
      <c r="A1480" s="252"/>
      <c r="B1480" s="261"/>
      <c r="C1480" s="251"/>
      <c r="D1480" s="240"/>
      <c r="E1480" s="29"/>
      <c r="F1480" s="29"/>
      <c r="G1480" s="15"/>
      <c r="H1480" s="15"/>
      <c r="I1480" s="15"/>
      <c r="J1480" s="15"/>
    </row>
    <row r="1481" spans="1:10" x14ac:dyDescent="0.25">
      <c r="A1481" s="252"/>
      <c r="B1481" s="261"/>
      <c r="C1481" s="251"/>
      <c r="D1481" s="240"/>
      <c r="E1481" s="29"/>
      <c r="F1481" s="29"/>
      <c r="G1481" s="15"/>
      <c r="H1481" s="15"/>
      <c r="I1481" s="15"/>
      <c r="J1481" s="15"/>
    </row>
    <row r="1482" spans="1:10" x14ac:dyDescent="0.25">
      <c r="A1482" s="252"/>
      <c r="B1482" s="261"/>
      <c r="C1482" s="251"/>
      <c r="D1482" s="240"/>
      <c r="E1482" s="29"/>
      <c r="F1482" s="29"/>
      <c r="G1482" s="15"/>
      <c r="H1482" s="15"/>
      <c r="I1482" s="15"/>
      <c r="J1482" s="15"/>
    </row>
    <row r="1483" spans="1:10" x14ac:dyDescent="0.25">
      <c r="A1483" s="252"/>
      <c r="B1483" s="261"/>
      <c r="C1483" s="251"/>
      <c r="D1483" s="240"/>
      <c r="E1483" s="29"/>
      <c r="F1483" s="29"/>
      <c r="G1483" s="15"/>
      <c r="H1483" s="15"/>
      <c r="I1483" s="15"/>
      <c r="J1483" s="15"/>
    </row>
    <row r="1484" spans="1:10" x14ac:dyDescent="0.25">
      <c r="A1484" s="252"/>
      <c r="B1484" s="261"/>
      <c r="C1484" s="251"/>
      <c r="D1484" s="240"/>
      <c r="E1484" s="29"/>
      <c r="F1484" s="29"/>
      <c r="G1484" s="15"/>
      <c r="H1484" s="15"/>
      <c r="I1484" s="15"/>
      <c r="J1484" s="15"/>
    </row>
    <row r="1485" spans="1:10" x14ac:dyDescent="0.25">
      <c r="A1485" s="252"/>
      <c r="B1485" s="261"/>
      <c r="C1485" s="251"/>
      <c r="D1485" s="240"/>
      <c r="E1485" s="29"/>
      <c r="F1485" s="29"/>
      <c r="G1485" s="15"/>
      <c r="H1485" s="15"/>
      <c r="I1485" s="15"/>
      <c r="J1485" s="15"/>
    </row>
    <row r="1486" spans="1:10" x14ac:dyDescent="0.25">
      <c r="A1486" s="252"/>
      <c r="B1486" s="261"/>
      <c r="C1486" s="251"/>
      <c r="D1486" s="240"/>
      <c r="E1486" s="29"/>
      <c r="F1486" s="29"/>
      <c r="G1486" s="15"/>
      <c r="H1486" s="15"/>
      <c r="I1486" s="15"/>
      <c r="J1486" s="15"/>
    </row>
    <row r="1487" spans="1:10" x14ac:dyDescent="0.25">
      <c r="A1487" s="252"/>
      <c r="B1487" s="261"/>
      <c r="C1487" s="251"/>
      <c r="D1487" s="240"/>
      <c r="E1487" s="29"/>
      <c r="F1487" s="29"/>
      <c r="G1487" s="15"/>
      <c r="H1487" s="15"/>
      <c r="I1487" s="15"/>
      <c r="J1487" s="15"/>
    </row>
    <row r="1488" spans="1:10" x14ac:dyDescent="0.25">
      <c r="A1488" s="252"/>
      <c r="B1488" s="261"/>
      <c r="C1488" s="251"/>
      <c r="D1488" s="240"/>
      <c r="E1488" s="29"/>
      <c r="F1488" s="29"/>
      <c r="G1488" s="15"/>
      <c r="H1488" s="15"/>
      <c r="I1488" s="15"/>
      <c r="J1488" s="15"/>
    </row>
    <row r="1489" spans="1:10" x14ac:dyDescent="0.25">
      <c r="A1489" s="252"/>
      <c r="B1489" s="261"/>
      <c r="C1489" s="251"/>
      <c r="D1489" s="240"/>
      <c r="E1489" s="29"/>
      <c r="F1489" s="29"/>
      <c r="G1489" s="15"/>
      <c r="H1489" s="15"/>
      <c r="I1489" s="15"/>
      <c r="J1489" s="15"/>
    </row>
    <row r="1490" spans="1:10" x14ac:dyDescent="0.25">
      <c r="A1490" s="252"/>
      <c r="B1490" s="261"/>
      <c r="C1490" s="251"/>
      <c r="D1490" s="240"/>
      <c r="E1490" s="29"/>
      <c r="F1490" s="29"/>
      <c r="G1490" s="15"/>
      <c r="H1490" s="15"/>
      <c r="I1490" s="15"/>
      <c r="J1490" s="15"/>
    </row>
    <row r="1491" spans="1:10" x14ac:dyDescent="0.25">
      <c r="A1491" s="252"/>
      <c r="B1491" s="261"/>
      <c r="C1491" s="251"/>
      <c r="D1491" s="240"/>
      <c r="E1491" s="29"/>
      <c r="F1491" s="29"/>
      <c r="G1491" s="15"/>
      <c r="H1491" s="15"/>
      <c r="I1491" s="15"/>
      <c r="J1491" s="15"/>
    </row>
    <row r="1492" spans="1:10" x14ac:dyDescent="0.25">
      <c r="A1492" s="252"/>
      <c r="B1492" s="261"/>
      <c r="C1492" s="251"/>
      <c r="D1492" s="240"/>
      <c r="E1492" s="29"/>
      <c r="F1492" s="29"/>
      <c r="G1492" s="15"/>
      <c r="H1492" s="15"/>
      <c r="I1492" s="15"/>
      <c r="J1492" s="15"/>
    </row>
    <row r="1493" spans="1:10" x14ac:dyDescent="0.25">
      <c r="A1493" s="252"/>
      <c r="B1493" s="261"/>
      <c r="C1493" s="251"/>
      <c r="D1493" s="240"/>
      <c r="E1493" s="29"/>
      <c r="F1493" s="29"/>
      <c r="G1493" s="15"/>
      <c r="H1493" s="15"/>
      <c r="I1493" s="15"/>
      <c r="J1493" s="15"/>
    </row>
    <row r="1494" spans="1:10" x14ac:dyDescent="0.25">
      <c r="A1494" s="252"/>
      <c r="B1494" s="261"/>
      <c r="C1494" s="251"/>
      <c r="D1494" s="240"/>
      <c r="E1494" s="29"/>
      <c r="F1494" s="29"/>
      <c r="G1494" s="15"/>
      <c r="H1494" s="15"/>
      <c r="I1494" s="15"/>
      <c r="J1494" s="15"/>
    </row>
    <row r="1495" spans="1:10" x14ac:dyDescent="0.25">
      <c r="A1495" s="252"/>
      <c r="B1495" s="261"/>
      <c r="C1495" s="251"/>
      <c r="D1495" s="240"/>
      <c r="E1495" s="29"/>
      <c r="F1495" s="29"/>
      <c r="G1495" s="15"/>
      <c r="H1495" s="15"/>
      <c r="I1495" s="15"/>
      <c r="J1495" s="15"/>
    </row>
    <row r="1496" spans="1:10" x14ac:dyDescent="0.25">
      <c r="A1496" s="252"/>
      <c r="B1496" s="261"/>
      <c r="C1496" s="251"/>
      <c r="D1496" s="240"/>
      <c r="E1496" s="29"/>
      <c r="F1496" s="29"/>
      <c r="G1496" s="15"/>
      <c r="H1496" s="15"/>
      <c r="I1496" s="15"/>
      <c r="J1496" s="15"/>
    </row>
    <row r="1497" spans="1:10" x14ac:dyDescent="0.25">
      <c r="A1497" s="252"/>
      <c r="B1497" s="261"/>
      <c r="C1497" s="251"/>
      <c r="D1497" s="240"/>
      <c r="E1497" s="29"/>
      <c r="F1497" s="29"/>
      <c r="G1497" s="15"/>
      <c r="H1497" s="15"/>
      <c r="I1497" s="15"/>
      <c r="J1497" s="15"/>
    </row>
    <row r="1498" spans="1:10" x14ac:dyDescent="0.25">
      <c r="A1498" s="252"/>
      <c r="B1498" s="261"/>
      <c r="C1498" s="251"/>
      <c r="D1498" s="240"/>
      <c r="E1498" s="29"/>
      <c r="F1498" s="29"/>
      <c r="G1498" s="15"/>
      <c r="H1498" s="15"/>
      <c r="I1498" s="15"/>
      <c r="J1498" s="15"/>
    </row>
    <row r="1499" spans="1:10" x14ac:dyDescent="0.25">
      <c r="A1499" s="252"/>
      <c r="B1499" s="261"/>
      <c r="C1499" s="251"/>
      <c r="D1499" s="240"/>
      <c r="E1499" s="29"/>
      <c r="F1499" s="29"/>
      <c r="G1499" s="15"/>
      <c r="H1499" s="15"/>
      <c r="I1499" s="15"/>
      <c r="J1499" s="15"/>
    </row>
    <row r="1500" spans="1:10" x14ac:dyDescent="0.25">
      <c r="A1500" s="252"/>
      <c r="B1500" s="261"/>
      <c r="C1500" s="251"/>
      <c r="D1500" s="240"/>
      <c r="E1500" s="29"/>
      <c r="F1500" s="29"/>
      <c r="G1500" s="15"/>
      <c r="H1500" s="15"/>
      <c r="I1500" s="15"/>
      <c r="J1500" s="15"/>
    </row>
    <row r="1501" spans="1:10" x14ac:dyDescent="0.25">
      <c r="A1501" s="252"/>
      <c r="B1501" s="261"/>
      <c r="C1501" s="251"/>
      <c r="D1501" s="240"/>
      <c r="E1501" s="29"/>
      <c r="F1501" s="29"/>
      <c r="G1501" s="15"/>
      <c r="H1501" s="15"/>
      <c r="I1501" s="15"/>
      <c r="J1501" s="15"/>
    </row>
    <row r="1502" spans="1:10" x14ac:dyDescent="0.25">
      <c r="A1502" s="252"/>
      <c r="B1502" s="261"/>
      <c r="C1502" s="251"/>
      <c r="D1502" s="240"/>
      <c r="E1502" s="29"/>
      <c r="F1502" s="29"/>
      <c r="G1502" s="15"/>
      <c r="H1502" s="15"/>
      <c r="I1502" s="15"/>
      <c r="J1502" s="15"/>
    </row>
    <row r="1503" spans="1:10" x14ac:dyDescent="0.25">
      <c r="A1503" s="252"/>
      <c r="B1503" s="261"/>
      <c r="C1503" s="251"/>
      <c r="D1503" s="240"/>
      <c r="E1503" s="29"/>
      <c r="F1503" s="29"/>
      <c r="G1503" s="15"/>
      <c r="H1503" s="15"/>
      <c r="I1503" s="15"/>
      <c r="J1503" s="15"/>
    </row>
    <row r="1504" spans="1:10" x14ac:dyDescent="0.25">
      <c r="A1504" s="252"/>
      <c r="B1504" s="261"/>
      <c r="C1504" s="251"/>
      <c r="D1504" s="240"/>
      <c r="E1504" s="29"/>
      <c r="F1504" s="29"/>
      <c r="G1504" s="15"/>
      <c r="H1504" s="15"/>
      <c r="I1504" s="15"/>
      <c r="J1504" s="15"/>
    </row>
    <row r="1505" spans="1:10" x14ac:dyDescent="0.25">
      <c r="A1505" s="252"/>
      <c r="B1505" s="261"/>
      <c r="C1505" s="251"/>
      <c r="D1505" s="240"/>
      <c r="E1505" s="29"/>
      <c r="F1505" s="29"/>
      <c r="G1505" s="15"/>
      <c r="H1505" s="15"/>
      <c r="I1505" s="15"/>
      <c r="J1505" s="15"/>
    </row>
    <row r="1506" spans="1:10" x14ac:dyDescent="0.25">
      <c r="A1506" s="252"/>
      <c r="B1506" s="261"/>
      <c r="C1506" s="251"/>
      <c r="D1506" s="240"/>
      <c r="E1506" s="29"/>
      <c r="F1506" s="29"/>
      <c r="G1506" s="15"/>
      <c r="H1506" s="15"/>
      <c r="I1506" s="15"/>
      <c r="J1506" s="15"/>
    </row>
    <row r="1507" spans="1:10" x14ac:dyDescent="0.25">
      <c r="A1507" s="252"/>
      <c r="B1507" s="261"/>
      <c r="C1507" s="251"/>
      <c r="D1507" s="240"/>
      <c r="E1507" s="29"/>
      <c r="F1507" s="29"/>
      <c r="G1507" s="15"/>
      <c r="H1507" s="15"/>
      <c r="I1507" s="15"/>
      <c r="J1507" s="15"/>
    </row>
    <row r="1508" spans="1:10" x14ac:dyDescent="0.25">
      <c r="A1508" s="252"/>
      <c r="B1508" s="261"/>
      <c r="C1508" s="251"/>
      <c r="D1508" s="240"/>
      <c r="E1508" s="29"/>
      <c r="F1508" s="29"/>
      <c r="G1508" s="15"/>
      <c r="H1508" s="15"/>
      <c r="I1508" s="15"/>
      <c r="J1508" s="15"/>
    </row>
    <row r="1509" spans="1:10" x14ac:dyDescent="0.25">
      <c r="A1509" s="252"/>
      <c r="B1509" s="261"/>
      <c r="C1509" s="251"/>
      <c r="D1509" s="240"/>
      <c r="E1509" s="29"/>
      <c r="F1509" s="29"/>
      <c r="G1509" s="15"/>
      <c r="H1509" s="15"/>
      <c r="I1509" s="15"/>
      <c r="J1509" s="15"/>
    </row>
    <row r="1510" spans="1:10" x14ac:dyDescent="0.25">
      <c r="A1510" s="252"/>
      <c r="B1510" s="261"/>
      <c r="C1510" s="251"/>
      <c r="D1510" s="240"/>
      <c r="E1510" s="29"/>
      <c r="F1510" s="29"/>
      <c r="G1510" s="15"/>
      <c r="H1510" s="15"/>
      <c r="I1510" s="15"/>
      <c r="J1510" s="15"/>
    </row>
    <row r="1511" spans="1:10" x14ac:dyDescent="0.25">
      <c r="A1511" s="252"/>
      <c r="B1511" s="261"/>
      <c r="C1511" s="251"/>
      <c r="D1511" s="240"/>
      <c r="E1511" s="29"/>
      <c r="F1511" s="29"/>
      <c r="G1511" s="15"/>
      <c r="H1511" s="15"/>
      <c r="I1511" s="15"/>
      <c r="J1511" s="15"/>
    </row>
    <row r="1512" spans="1:10" x14ac:dyDescent="0.25">
      <c r="A1512" s="252"/>
      <c r="B1512" s="261"/>
      <c r="C1512" s="251"/>
      <c r="D1512" s="240"/>
      <c r="E1512" s="29"/>
      <c r="F1512" s="29"/>
      <c r="G1512" s="15"/>
      <c r="H1512" s="15"/>
      <c r="I1512" s="15"/>
      <c r="J1512" s="15"/>
    </row>
    <row r="1513" spans="1:10" x14ac:dyDescent="0.25">
      <c r="A1513" s="252"/>
      <c r="B1513" s="261"/>
      <c r="C1513" s="251"/>
      <c r="D1513" s="240"/>
      <c r="E1513" s="29"/>
      <c r="F1513" s="29"/>
      <c r="G1513" s="15"/>
      <c r="H1513" s="15"/>
      <c r="I1513" s="15"/>
      <c r="J1513" s="15"/>
    </row>
    <row r="1514" spans="1:10" x14ac:dyDescent="0.25">
      <c r="A1514" s="252"/>
      <c r="B1514" s="261"/>
      <c r="C1514" s="251"/>
      <c r="D1514" s="240"/>
      <c r="E1514" s="29"/>
      <c r="F1514" s="29"/>
      <c r="G1514" s="15"/>
      <c r="H1514" s="15"/>
      <c r="I1514" s="15"/>
      <c r="J1514" s="15"/>
    </row>
    <row r="1515" spans="1:10" x14ac:dyDescent="0.25">
      <c r="A1515" s="252"/>
      <c r="B1515" s="261"/>
      <c r="C1515" s="251"/>
      <c r="D1515" s="240"/>
      <c r="E1515" s="29"/>
      <c r="F1515" s="29"/>
      <c r="G1515" s="15"/>
      <c r="H1515" s="15"/>
      <c r="I1515" s="15"/>
      <c r="J1515" s="15"/>
    </row>
    <row r="1516" spans="1:10" x14ac:dyDescent="0.25">
      <c r="A1516" s="252"/>
      <c r="B1516" s="261"/>
      <c r="C1516" s="251"/>
      <c r="D1516" s="240"/>
      <c r="E1516" s="29"/>
      <c r="F1516" s="29"/>
      <c r="G1516" s="15"/>
      <c r="H1516" s="15"/>
      <c r="I1516" s="15"/>
      <c r="J1516" s="15"/>
    </row>
    <row r="1517" spans="1:10" x14ac:dyDescent="0.25">
      <c r="A1517" s="252"/>
      <c r="B1517" s="261"/>
      <c r="C1517" s="251"/>
      <c r="D1517" s="240"/>
      <c r="E1517" s="29"/>
      <c r="F1517" s="29"/>
      <c r="G1517" s="15"/>
      <c r="H1517" s="15"/>
      <c r="I1517" s="15"/>
      <c r="J1517" s="15"/>
    </row>
    <row r="1518" spans="1:10" x14ac:dyDescent="0.25">
      <c r="A1518" s="252"/>
      <c r="B1518" s="261"/>
      <c r="C1518" s="251"/>
      <c r="D1518" s="240"/>
      <c r="E1518" s="29"/>
      <c r="F1518" s="29"/>
      <c r="G1518" s="15"/>
      <c r="H1518" s="15"/>
      <c r="I1518" s="15"/>
      <c r="J1518" s="15"/>
    </row>
    <row r="1519" spans="1:10" x14ac:dyDescent="0.25">
      <c r="A1519" s="252"/>
      <c r="B1519" s="261"/>
      <c r="C1519" s="251"/>
      <c r="D1519" s="240"/>
      <c r="E1519" s="29"/>
      <c r="F1519" s="29"/>
      <c r="G1519" s="15"/>
      <c r="H1519" s="15"/>
      <c r="I1519" s="15"/>
      <c r="J1519" s="15"/>
    </row>
    <row r="1520" spans="1:10" x14ac:dyDescent="0.25">
      <c r="A1520" s="252"/>
      <c r="B1520" s="261"/>
      <c r="C1520" s="251"/>
      <c r="D1520" s="240"/>
      <c r="E1520" s="29"/>
      <c r="F1520" s="29"/>
      <c r="G1520" s="15"/>
      <c r="H1520" s="15"/>
      <c r="I1520" s="15"/>
      <c r="J1520" s="15"/>
    </row>
    <row r="1521" spans="1:10" x14ac:dyDescent="0.25">
      <c r="A1521" s="252"/>
      <c r="B1521" s="261"/>
      <c r="C1521" s="251"/>
      <c r="D1521" s="240"/>
      <c r="E1521" s="29"/>
      <c r="F1521" s="29"/>
      <c r="G1521" s="15"/>
      <c r="H1521" s="15"/>
      <c r="I1521" s="15"/>
      <c r="J1521" s="15"/>
    </row>
    <row r="1522" spans="1:10" x14ac:dyDescent="0.25">
      <c r="A1522" s="252"/>
      <c r="B1522" s="261"/>
      <c r="C1522" s="251"/>
      <c r="D1522" s="240"/>
      <c r="E1522" s="29"/>
      <c r="F1522" s="29"/>
      <c r="G1522" s="15"/>
      <c r="H1522" s="15"/>
      <c r="I1522" s="15"/>
      <c r="J1522" s="15"/>
    </row>
    <row r="1523" spans="1:10" x14ac:dyDescent="0.25">
      <c r="A1523" s="252"/>
      <c r="B1523" s="261"/>
      <c r="C1523" s="251"/>
      <c r="D1523" s="240"/>
      <c r="E1523" s="29"/>
      <c r="F1523" s="29"/>
      <c r="G1523" s="15"/>
      <c r="H1523" s="15"/>
      <c r="I1523" s="15"/>
      <c r="J1523" s="15"/>
    </row>
    <row r="1524" spans="1:10" x14ac:dyDescent="0.25">
      <c r="A1524" s="252"/>
      <c r="B1524" s="261"/>
      <c r="C1524" s="251"/>
      <c r="D1524" s="240"/>
      <c r="E1524" s="29"/>
      <c r="F1524" s="29"/>
      <c r="G1524" s="15"/>
      <c r="H1524" s="15"/>
      <c r="I1524" s="15"/>
      <c r="J1524" s="15"/>
    </row>
    <row r="1525" spans="1:10" x14ac:dyDescent="0.25">
      <c r="A1525" s="252"/>
      <c r="B1525" s="261"/>
      <c r="C1525" s="251"/>
      <c r="D1525" s="240"/>
      <c r="E1525" s="29"/>
      <c r="F1525" s="29"/>
      <c r="G1525" s="15"/>
      <c r="H1525" s="15"/>
      <c r="I1525" s="15"/>
      <c r="J1525" s="15"/>
    </row>
    <row r="1526" spans="1:10" x14ac:dyDescent="0.25">
      <c r="A1526" s="252"/>
      <c r="B1526" s="261"/>
      <c r="C1526" s="251"/>
      <c r="D1526" s="240"/>
      <c r="E1526" s="29"/>
      <c r="F1526" s="29"/>
      <c r="G1526" s="15"/>
      <c r="H1526" s="15"/>
      <c r="I1526" s="15"/>
      <c r="J1526" s="15"/>
    </row>
    <row r="1527" spans="1:10" x14ac:dyDescent="0.25">
      <c r="A1527" s="252"/>
      <c r="B1527" s="261"/>
      <c r="C1527" s="251"/>
      <c r="D1527" s="240"/>
      <c r="E1527" s="29"/>
      <c r="F1527" s="29"/>
      <c r="G1527" s="15"/>
      <c r="H1527" s="15"/>
      <c r="I1527" s="15"/>
      <c r="J1527" s="15"/>
    </row>
    <row r="1528" spans="1:10" x14ac:dyDescent="0.25">
      <c r="A1528" s="252"/>
      <c r="B1528" s="261"/>
      <c r="C1528" s="251"/>
      <c r="D1528" s="240"/>
      <c r="E1528" s="29"/>
      <c r="F1528" s="29"/>
      <c r="G1528" s="15"/>
      <c r="H1528" s="15"/>
      <c r="I1528" s="15"/>
      <c r="J1528" s="15"/>
    </row>
    <row r="1529" spans="1:10" x14ac:dyDescent="0.25">
      <c r="A1529" s="252"/>
      <c r="B1529" s="261"/>
      <c r="C1529" s="251"/>
      <c r="D1529" s="240"/>
      <c r="E1529" s="29"/>
      <c r="F1529" s="29"/>
      <c r="G1529" s="15"/>
      <c r="H1529" s="15"/>
      <c r="I1529" s="15"/>
      <c r="J1529" s="15"/>
    </row>
    <row r="1530" spans="1:10" x14ac:dyDescent="0.25">
      <c r="A1530" s="252"/>
      <c r="B1530" s="261"/>
      <c r="C1530" s="251"/>
      <c r="D1530" s="240"/>
      <c r="E1530" s="29"/>
      <c r="F1530" s="29"/>
      <c r="G1530" s="15"/>
      <c r="H1530" s="15"/>
      <c r="I1530" s="15"/>
      <c r="J1530" s="15"/>
    </row>
    <row r="1531" spans="1:10" x14ac:dyDescent="0.25">
      <c r="A1531" s="252"/>
      <c r="B1531" s="261"/>
      <c r="C1531" s="251"/>
      <c r="D1531" s="240"/>
      <c r="E1531" s="29"/>
      <c r="F1531" s="29"/>
      <c r="G1531" s="15"/>
      <c r="H1531" s="15"/>
      <c r="I1531" s="15"/>
      <c r="J1531" s="15"/>
    </row>
    <row r="1532" spans="1:10" x14ac:dyDescent="0.25">
      <c r="A1532" s="252"/>
      <c r="B1532" s="261"/>
      <c r="C1532" s="251"/>
      <c r="D1532" s="240"/>
      <c r="E1532" s="29"/>
      <c r="F1532" s="29"/>
      <c r="G1532" s="15"/>
      <c r="H1532" s="15"/>
      <c r="I1532" s="15"/>
      <c r="J1532" s="15"/>
    </row>
    <row r="1533" spans="1:10" x14ac:dyDescent="0.25">
      <c r="A1533" s="252"/>
      <c r="B1533" s="261"/>
      <c r="C1533" s="251"/>
      <c r="D1533" s="240"/>
      <c r="E1533" s="29"/>
      <c r="F1533" s="29"/>
      <c r="G1533" s="15"/>
      <c r="H1533" s="15"/>
      <c r="I1533" s="15"/>
      <c r="J1533" s="15"/>
    </row>
    <row r="1534" spans="1:10" x14ac:dyDescent="0.25">
      <c r="A1534" s="252"/>
      <c r="B1534" s="261"/>
      <c r="C1534" s="251"/>
      <c r="D1534" s="240"/>
      <c r="E1534" s="29"/>
      <c r="F1534" s="29"/>
      <c r="G1534" s="15"/>
      <c r="H1534" s="15"/>
      <c r="I1534" s="15"/>
      <c r="J1534" s="15"/>
    </row>
    <row r="1535" spans="1:10" x14ac:dyDescent="0.25">
      <c r="A1535" s="252"/>
      <c r="B1535" s="261"/>
      <c r="C1535" s="251"/>
      <c r="D1535" s="240"/>
      <c r="E1535" s="29"/>
      <c r="F1535" s="29"/>
      <c r="G1535" s="15"/>
      <c r="H1535" s="15"/>
      <c r="I1535" s="15"/>
      <c r="J1535" s="15"/>
    </row>
    <row r="1536" spans="1:10" x14ac:dyDescent="0.25">
      <c r="A1536" s="252"/>
      <c r="B1536" s="261"/>
      <c r="C1536" s="251"/>
      <c r="D1536" s="240"/>
      <c r="E1536" s="29"/>
      <c r="F1536" s="29"/>
      <c r="G1536" s="15"/>
      <c r="H1536" s="15"/>
      <c r="I1536" s="15"/>
      <c r="J1536" s="15"/>
    </row>
    <row r="1537" spans="1:10" x14ac:dyDescent="0.25">
      <c r="A1537" s="252"/>
      <c r="B1537" s="261"/>
      <c r="C1537" s="251"/>
      <c r="D1537" s="240"/>
      <c r="E1537" s="29"/>
      <c r="F1537" s="29"/>
      <c r="G1537" s="15"/>
      <c r="H1537" s="15"/>
      <c r="I1537" s="15"/>
      <c r="J1537" s="15"/>
    </row>
    <row r="1538" spans="1:10" x14ac:dyDescent="0.25">
      <c r="A1538" s="252"/>
      <c r="B1538" s="261"/>
      <c r="C1538" s="251"/>
      <c r="D1538" s="240"/>
      <c r="E1538" s="29"/>
      <c r="F1538" s="29"/>
      <c r="G1538" s="15"/>
      <c r="H1538" s="15"/>
      <c r="I1538" s="15"/>
      <c r="J1538" s="15"/>
    </row>
    <row r="1539" spans="1:10" x14ac:dyDescent="0.25">
      <c r="A1539" s="252"/>
      <c r="B1539" s="261"/>
      <c r="C1539" s="251"/>
      <c r="D1539" s="240"/>
      <c r="E1539" s="29"/>
      <c r="F1539" s="29"/>
      <c r="G1539" s="15"/>
      <c r="H1539" s="15"/>
      <c r="I1539" s="15"/>
      <c r="J1539" s="15"/>
    </row>
    <row r="1540" spans="1:10" x14ac:dyDescent="0.25">
      <c r="A1540" s="252"/>
      <c r="B1540" s="261"/>
      <c r="C1540" s="251"/>
      <c r="D1540" s="240"/>
      <c r="E1540" s="29"/>
      <c r="F1540" s="29"/>
      <c r="G1540" s="15"/>
      <c r="H1540" s="15"/>
      <c r="I1540" s="15"/>
      <c r="J1540" s="15"/>
    </row>
    <row r="1541" spans="1:10" x14ac:dyDescent="0.25">
      <c r="A1541" s="252"/>
      <c r="B1541" s="261"/>
      <c r="C1541" s="251"/>
      <c r="D1541" s="240"/>
      <c r="E1541" s="29"/>
      <c r="F1541" s="29"/>
      <c r="G1541" s="15"/>
      <c r="H1541" s="15"/>
      <c r="I1541" s="15"/>
      <c r="J1541" s="15"/>
    </row>
    <row r="1542" spans="1:10" x14ac:dyDescent="0.25">
      <c r="A1542" s="252"/>
      <c r="B1542" s="261"/>
      <c r="C1542" s="251"/>
      <c r="D1542" s="240"/>
      <c r="E1542" s="29"/>
      <c r="F1542" s="29"/>
      <c r="G1542" s="15"/>
      <c r="H1542" s="15"/>
      <c r="I1542" s="15"/>
      <c r="J1542" s="15"/>
    </row>
    <row r="1543" spans="1:10" x14ac:dyDescent="0.25">
      <c r="A1543" s="252"/>
      <c r="B1543" s="261"/>
      <c r="C1543" s="251"/>
      <c r="D1543" s="240"/>
      <c r="E1543" s="29"/>
      <c r="F1543" s="29"/>
      <c r="G1543" s="15"/>
      <c r="H1543" s="15"/>
      <c r="I1543" s="15"/>
      <c r="J1543" s="15"/>
    </row>
    <row r="1544" spans="1:10" x14ac:dyDescent="0.25">
      <c r="A1544" s="252"/>
      <c r="B1544" s="261"/>
      <c r="C1544" s="251"/>
      <c r="D1544" s="240"/>
      <c r="E1544" s="29"/>
      <c r="F1544" s="29"/>
      <c r="G1544" s="15"/>
      <c r="H1544" s="15"/>
      <c r="I1544" s="15"/>
      <c r="J1544" s="15"/>
    </row>
    <row r="1545" spans="1:10" x14ac:dyDescent="0.25">
      <c r="A1545" s="252"/>
      <c r="B1545" s="261"/>
      <c r="C1545" s="251"/>
      <c r="D1545" s="240"/>
      <c r="E1545" s="29"/>
      <c r="F1545" s="29"/>
      <c r="G1545" s="15"/>
      <c r="H1545" s="15"/>
      <c r="I1545" s="15"/>
      <c r="J1545" s="15"/>
    </row>
    <row r="1546" spans="1:10" x14ac:dyDescent="0.25">
      <c r="A1546" s="252"/>
      <c r="B1546" s="261"/>
      <c r="C1546" s="251"/>
      <c r="D1546" s="240"/>
      <c r="E1546" s="29"/>
      <c r="F1546" s="29"/>
      <c r="G1546" s="15"/>
      <c r="H1546" s="15"/>
      <c r="I1546" s="15"/>
      <c r="J1546" s="15"/>
    </row>
    <row r="1547" spans="1:10" x14ac:dyDescent="0.25">
      <c r="A1547" s="252"/>
      <c r="B1547" s="261"/>
      <c r="C1547" s="251"/>
      <c r="D1547" s="240"/>
      <c r="E1547" s="29"/>
      <c r="F1547" s="29"/>
      <c r="G1547" s="15"/>
      <c r="H1547" s="15"/>
      <c r="I1547" s="15"/>
      <c r="J1547" s="15"/>
    </row>
    <row r="1548" spans="1:10" x14ac:dyDescent="0.25">
      <c r="A1548" s="252"/>
      <c r="B1548" s="261"/>
      <c r="C1548" s="251"/>
      <c r="D1548" s="240"/>
      <c r="E1548" s="29"/>
      <c r="F1548" s="29"/>
      <c r="G1548" s="15"/>
      <c r="H1548" s="15"/>
      <c r="I1548" s="15"/>
      <c r="J1548" s="15"/>
    </row>
    <row r="1549" spans="1:10" x14ac:dyDescent="0.25">
      <c r="A1549" s="252"/>
      <c r="B1549" s="261"/>
      <c r="C1549" s="251"/>
      <c r="D1549" s="240"/>
      <c r="E1549" s="29"/>
      <c r="F1549" s="29"/>
      <c r="G1549" s="15"/>
      <c r="H1549" s="15"/>
      <c r="I1549" s="15"/>
      <c r="J1549" s="15"/>
    </row>
    <row r="1550" spans="1:10" x14ac:dyDescent="0.25">
      <c r="A1550" s="252"/>
      <c r="B1550" s="261"/>
      <c r="C1550" s="251"/>
      <c r="D1550" s="240"/>
      <c r="E1550" s="29"/>
      <c r="F1550" s="29"/>
      <c r="G1550" s="15"/>
      <c r="H1550" s="15"/>
      <c r="I1550" s="15"/>
      <c r="J1550" s="15"/>
    </row>
    <row r="1551" spans="1:10" x14ac:dyDescent="0.25">
      <c r="A1551" s="252"/>
      <c r="B1551" s="261"/>
      <c r="C1551" s="251"/>
      <c r="D1551" s="240"/>
      <c r="E1551" s="29"/>
      <c r="F1551" s="29"/>
      <c r="G1551" s="15"/>
      <c r="H1551" s="15"/>
      <c r="I1551" s="15"/>
      <c r="J1551" s="15"/>
    </row>
    <row r="1552" spans="1:10" x14ac:dyDescent="0.25">
      <c r="A1552" s="252"/>
      <c r="B1552" s="261"/>
      <c r="C1552" s="251"/>
      <c r="D1552" s="240"/>
      <c r="E1552" s="29"/>
      <c r="F1552" s="29"/>
      <c r="G1552" s="15"/>
      <c r="H1552" s="15"/>
      <c r="I1552" s="15"/>
      <c r="J1552" s="15"/>
    </row>
    <row r="1553" spans="1:10" x14ac:dyDescent="0.25">
      <c r="A1553" s="252"/>
      <c r="B1553" s="261"/>
      <c r="C1553" s="251"/>
      <c r="D1553" s="240"/>
      <c r="E1553" s="29"/>
      <c r="F1553" s="29"/>
      <c r="G1553" s="15"/>
      <c r="H1553" s="15"/>
      <c r="I1553" s="15"/>
      <c r="J1553" s="15"/>
    </row>
    <row r="1554" spans="1:10" x14ac:dyDescent="0.25">
      <c r="A1554" s="252"/>
      <c r="B1554" s="261"/>
      <c r="C1554" s="251"/>
      <c r="D1554" s="240"/>
      <c r="E1554" s="29"/>
      <c r="F1554" s="29"/>
      <c r="G1554" s="15"/>
      <c r="H1554" s="15"/>
      <c r="I1554" s="15"/>
      <c r="J1554" s="15"/>
    </row>
    <row r="1555" spans="1:10" x14ac:dyDescent="0.25">
      <c r="A1555" s="252"/>
      <c r="B1555" s="261"/>
      <c r="C1555" s="251"/>
      <c r="D1555" s="240"/>
      <c r="E1555" s="29"/>
      <c r="F1555" s="29"/>
      <c r="G1555" s="15"/>
      <c r="H1555" s="15"/>
      <c r="I1555" s="15"/>
      <c r="J1555" s="15"/>
    </row>
    <row r="1556" spans="1:10" x14ac:dyDescent="0.25">
      <c r="A1556" s="252"/>
      <c r="B1556" s="261"/>
      <c r="C1556" s="251"/>
      <c r="D1556" s="240"/>
      <c r="E1556" s="29"/>
      <c r="F1556" s="29"/>
      <c r="G1556" s="15"/>
      <c r="H1556" s="15"/>
      <c r="I1556" s="15"/>
      <c r="J1556" s="15"/>
    </row>
    <row r="1557" spans="1:10" x14ac:dyDescent="0.25">
      <c r="A1557" s="252"/>
      <c r="B1557" s="261"/>
      <c r="C1557" s="251"/>
      <c r="D1557" s="240"/>
      <c r="E1557" s="29"/>
      <c r="F1557" s="29"/>
      <c r="G1557" s="15"/>
      <c r="H1557" s="15"/>
      <c r="I1557" s="15"/>
      <c r="J1557" s="15"/>
    </row>
    <row r="1558" spans="1:10" x14ac:dyDescent="0.25">
      <c r="A1558" s="252"/>
      <c r="B1558" s="261"/>
      <c r="C1558" s="251"/>
      <c r="D1558" s="240"/>
      <c r="E1558" s="29"/>
      <c r="F1558" s="29"/>
      <c r="G1558" s="15"/>
      <c r="H1558" s="15"/>
      <c r="I1558" s="15"/>
      <c r="J1558" s="15"/>
    </row>
    <row r="1559" spans="1:10" x14ac:dyDescent="0.25">
      <c r="A1559" s="252"/>
      <c r="B1559" s="261"/>
      <c r="C1559" s="251"/>
      <c r="D1559" s="240"/>
      <c r="E1559" s="29"/>
      <c r="F1559" s="29"/>
      <c r="G1559" s="15"/>
      <c r="H1559" s="15"/>
      <c r="I1559" s="15"/>
      <c r="J1559" s="15"/>
    </row>
    <row r="1560" spans="1:10" x14ac:dyDescent="0.25">
      <c r="A1560" s="252"/>
      <c r="B1560" s="261"/>
      <c r="C1560" s="251"/>
      <c r="D1560" s="240"/>
      <c r="E1560" s="29"/>
      <c r="F1560" s="29"/>
      <c r="G1560" s="15"/>
      <c r="H1560" s="15"/>
      <c r="I1560" s="15"/>
      <c r="J1560" s="15"/>
    </row>
    <row r="1561" spans="1:10" x14ac:dyDescent="0.25">
      <c r="A1561" s="252"/>
      <c r="B1561" s="261"/>
      <c r="C1561" s="251"/>
      <c r="D1561" s="240"/>
      <c r="E1561" s="29"/>
      <c r="F1561" s="29"/>
      <c r="G1561" s="15"/>
      <c r="H1561" s="15"/>
      <c r="I1561" s="15"/>
      <c r="J1561" s="15"/>
    </row>
    <row r="1562" spans="1:10" x14ac:dyDescent="0.25">
      <c r="A1562" s="252"/>
      <c r="B1562" s="261"/>
      <c r="C1562" s="251"/>
      <c r="D1562" s="240"/>
      <c r="E1562" s="29"/>
      <c r="F1562" s="29"/>
      <c r="G1562" s="15"/>
      <c r="H1562" s="15"/>
      <c r="I1562" s="15"/>
      <c r="J1562" s="15"/>
    </row>
    <row r="1563" spans="1:10" x14ac:dyDescent="0.25">
      <c r="A1563" s="252"/>
      <c r="B1563" s="261"/>
      <c r="C1563" s="251"/>
      <c r="D1563" s="240"/>
      <c r="E1563" s="29"/>
      <c r="F1563" s="29"/>
      <c r="G1563" s="15"/>
      <c r="H1563" s="15"/>
      <c r="I1563" s="15"/>
      <c r="J1563" s="15"/>
    </row>
    <row r="1564" spans="1:10" x14ac:dyDescent="0.25">
      <c r="A1564" s="252"/>
      <c r="B1564" s="261"/>
      <c r="C1564" s="251"/>
      <c r="D1564" s="240"/>
      <c r="E1564" s="29"/>
      <c r="F1564" s="29"/>
      <c r="G1564" s="15"/>
      <c r="H1564" s="15"/>
      <c r="I1564" s="15"/>
      <c r="J1564" s="15"/>
    </row>
    <row r="1565" spans="1:10" x14ac:dyDescent="0.25">
      <c r="A1565" s="252"/>
      <c r="B1565" s="261"/>
      <c r="C1565" s="251"/>
      <c r="D1565" s="240"/>
      <c r="E1565" s="29"/>
      <c r="F1565" s="29"/>
      <c r="G1565" s="15"/>
      <c r="H1565" s="15"/>
      <c r="I1565" s="15"/>
      <c r="J1565" s="15"/>
    </row>
    <row r="1566" spans="1:10" x14ac:dyDescent="0.25">
      <c r="A1566" s="252"/>
      <c r="B1566" s="261"/>
      <c r="C1566" s="251"/>
      <c r="D1566" s="240"/>
      <c r="E1566" s="29"/>
      <c r="F1566" s="29"/>
      <c r="G1566" s="15"/>
      <c r="H1566" s="15"/>
      <c r="I1566" s="15"/>
      <c r="J1566" s="15"/>
    </row>
    <row r="1567" spans="1:10" x14ac:dyDescent="0.25">
      <c r="A1567" s="252"/>
      <c r="B1567" s="261"/>
      <c r="C1567" s="251"/>
      <c r="D1567" s="240"/>
      <c r="E1567" s="29"/>
      <c r="F1567" s="29"/>
      <c r="G1567" s="15"/>
      <c r="H1567" s="15"/>
      <c r="I1567" s="15"/>
      <c r="J1567" s="15"/>
    </row>
    <row r="1568" spans="1:10" x14ac:dyDescent="0.25">
      <c r="A1568" s="252"/>
      <c r="B1568" s="261"/>
      <c r="C1568" s="251"/>
      <c r="D1568" s="240"/>
      <c r="E1568" s="29"/>
      <c r="F1568" s="29"/>
      <c r="G1568" s="15"/>
      <c r="H1568" s="15"/>
      <c r="I1568" s="15"/>
      <c r="J1568" s="15"/>
    </row>
    <row r="1569" spans="1:10" x14ac:dyDescent="0.25">
      <c r="A1569" s="252"/>
      <c r="B1569" s="261"/>
      <c r="C1569" s="251"/>
      <c r="D1569" s="240"/>
      <c r="E1569" s="29"/>
      <c r="F1569" s="29"/>
      <c r="G1569" s="15"/>
      <c r="H1569" s="15"/>
      <c r="I1569" s="15"/>
      <c r="J1569" s="15"/>
    </row>
    <row r="1570" spans="1:10" x14ac:dyDescent="0.25">
      <c r="A1570" s="252"/>
      <c r="B1570" s="261"/>
      <c r="C1570" s="251"/>
      <c r="D1570" s="240"/>
      <c r="E1570" s="29"/>
      <c r="F1570" s="29"/>
      <c r="G1570" s="15"/>
      <c r="H1570" s="15"/>
      <c r="I1570" s="15"/>
      <c r="J1570" s="15"/>
    </row>
    <row r="1571" spans="1:10" x14ac:dyDescent="0.25">
      <c r="A1571" s="252"/>
      <c r="B1571" s="261"/>
      <c r="C1571" s="251"/>
      <c r="D1571" s="240"/>
      <c r="E1571" s="29"/>
      <c r="F1571" s="29"/>
      <c r="G1571" s="15"/>
      <c r="H1571" s="15"/>
      <c r="I1571" s="15"/>
      <c r="J1571" s="15"/>
    </row>
    <row r="1572" spans="1:10" x14ac:dyDescent="0.25">
      <c r="A1572" s="252"/>
      <c r="B1572" s="261"/>
      <c r="C1572" s="251"/>
      <c r="D1572" s="240"/>
      <c r="E1572" s="29"/>
      <c r="F1572" s="29"/>
      <c r="G1572" s="15"/>
      <c r="H1572" s="15"/>
      <c r="I1572" s="15"/>
      <c r="J1572" s="15"/>
    </row>
    <row r="1573" spans="1:10" x14ac:dyDescent="0.25">
      <c r="A1573" s="252"/>
      <c r="B1573" s="261"/>
      <c r="C1573" s="251"/>
      <c r="D1573" s="240"/>
      <c r="E1573" s="29"/>
      <c r="F1573" s="29"/>
      <c r="G1573" s="15"/>
      <c r="H1573" s="15"/>
      <c r="I1573" s="15"/>
      <c r="J1573" s="15"/>
    </row>
    <row r="1574" spans="1:10" x14ac:dyDescent="0.25">
      <c r="A1574" s="252"/>
      <c r="B1574" s="261"/>
      <c r="C1574" s="251"/>
      <c r="D1574" s="240"/>
      <c r="E1574" s="29"/>
      <c r="F1574" s="29"/>
      <c r="G1574" s="15"/>
      <c r="H1574" s="15"/>
      <c r="I1574" s="15"/>
      <c r="J1574" s="15"/>
    </row>
    <row r="1575" spans="1:10" x14ac:dyDescent="0.25">
      <c r="A1575" s="252"/>
      <c r="B1575" s="261"/>
      <c r="C1575" s="251"/>
      <c r="D1575" s="240"/>
      <c r="E1575" s="29"/>
      <c r="F1575" s="29"/>
      <c r="G1575" s="15"/>
      <c r="H1575" s="15"/>
      <c r="I1575" s="15"/>
      <c r="J1575" s="15"/>
    </row>
    <row r="1576" spans="1:10" x14ac:dyDescent="0.25">
      <c r="A1576" s="252"/>
      <c r="B1576" s="261"/>
      <c r="C1576" s="251"/>
      <c r="D1576" s="240"/>
      <c r="E1576" s="29"/>
      <c r="F1576" s="29"/>
      <c r="G1576" s="15"/>
      <c r="H1576" s="15"/>
      <c r="I1576" s="15"/>
      <c r="J1576" s="15"/>
    </row>
    <row r="1577" spans="1:10" x14ac:dyDescent="0.25">
      <c r="A1577" s="252"/>
      <c r="B1577" s="261"/>
      <c r="C1577" s="251"/>
      <c r="D1577" s="240"/>
      <c r="E1577" s="29"/>
      <c r="F1577" s="29"/>
      <c r="G1577" s="15"/>
      <c r="H1577" s="15"/>
      <c r="I1577" s="15"/>
      <c r="J1577" s="15"/>
    </row>
    <row r="1578" spans="1:10" x14ac:dyDescent="0.25">
      <c r="A1578" s="252"/>
      <c r="B1578" s="261"/>
      <c r="C1578" s="251"/>
      <c r="D1578" s="240"/>
      <c r="E1578" s="29"/>
      <c r="F1578" s="29"/>
      <c r="G1578" s="15"/>
      <c r="H1578" s="15"/>
      <c r="I1578" s="15"/>
      <c r="J1578" s="15"/>
    </row>
    <row r="1579" spans="1:10" x14ac:dyDescent="0.25">
      <c r="A1579" s="252"/>
      <c r="B1579" s="261"/>
      <c r="C1579" s="251"/>
      <c r="D1579" s="240"/>
      <c r="E1579" s="29"/>
      <c r="F1579" s="29"/>
      <c r="G1579" s="15"/>
      <c r="H1579" s="15"/>
      <c r="I1579" s="15"/>
      <c r="J1579" s="15"/>
    </row>
    <row r="1580" spans="1:10" x14ac:dyDescent="0.25">
      <c r="A1580" s="252"/>
      <c r="B1580" s="261"/>
      <c r="C1580" s="251"/>
      <c r="D1580" s="240"/>
      <c r="E1580" s="29"/>
      <c r="F1580" s="29"/>
      <c r="G1580" s="15"/>
      <c r="H1580" s="15"/>
      <c r="I1580" s="15"/>
      <c r="J1580" s="15"/>
    </row>
    <row r="1581" spans="1:10" x14ac:dyDescent="0.25">
      <c r="A1581" s="252"/>
      <c r="B1581" s="261"/>
      <c r="C1581" s="251"/>
      <c r="D1581" s="240"/>
      <c r="E1581" s="29"/>
      <c r="F1581" s="29"/>
      <c r="G1581" s="15"/>
      <c r="H1581" s="15"/>
      <c r="I1581" s="15"/>
      <c r="J1581" s="15"/>
    </row>
    <row r="1582" spans="1:10" x14ac:dyDescent="0.25">
      <c r="A1582" s="252"/>
      <c r="B1582" s="261"/>
      <c r="C1582" s="251"/>
      <c r="D1582" s="240"/>
      <c r="E1582" s="29"/>
      <c r="F1582" s="29"/>
      <c r="G1582" s="15"/>
      <c r="H1582" s="15"/>
      <c r="I1582" s="15"/>
      <c r="J1582" s="15"/>
    </row>
    <row r="1583" spans="1:10" x14ac:dyDescent="0.25">
      <c r="A1583" s="252"/>
      <c r="B1583" s="261"/>
      <c r="C1583" s="251"/>
      <c r="D1583" s="240"/>
      <c r="E1583" s="29"/>
      <c r="F1583" s="29"/>
      <c r="G1583" s="15"/>
      <c r="H1583" s="15"/>
      <c r="I1583" s="15"/>
      <c r="J1583" s="15"/>
    </row>
    <row r="1584" spans="1:10" x14ac:dyDescent="0.25">
      <c r="A1584" s="252"/>
      <c r="B1584" s="261"/>
      <c r="C1584" s="251"/>
      <c r="D1584" s="240"/>
      <c r="E1584" s="29"/>
      <c r="F1584" s="29"/>
      <c r="G1584" s="15"/>
      <c r="H1584" s="15"/>
      <c r="I1584" s="15"/>
      <c r="J1584" s="15"/>
    </row>
    <row r="1585" spans="1:10" x14ac:dyDescent="0.25">
      <c r="A1585" s="252"/>
      <c r="B1585" s="261"/>
      <c r="C1585" s="251"/>
      <c r="D1585" s="240"/>
      <c r="E1585" s="29"/>
      <c r="F1585" s="29"/>
      <c r="G1585" s="15"/>
      <c r="H1585" s="15"/>
      <c r="I1585" s="15"/>
      <c r="J1585" s="15"/>
    </row>
    <row r="1586" spans="1:10" x14ac:dyDescent="0.25">
      <c r="A1586" s="252"/>
      <c r="B1586" s="261"/>
      <c r="C1586" s="251"/>
      <c r="D1586" s="240"/>
      <c r="E1586" s="29"/>
      <c r="F1586" s="29"/>
      <c r="G1586" s="15"/>
      <c r="H1586" s="15"/>
      <c r="I1586" s="15"/>
      <c r="J1586" s="15"/>
    </row>
    <row r="1587" spans="1:10" x14ac:dyDescent="0.25">
      <c r="A1587" s="252"/>
      <c r="B1587" s="261"/>
      <c r="C1587" s="251"/>
      <c r="D1587" s="240"/>
      <c r="E1587" s="29"/>
      <c r="F1587" s="29"/>
      <c r="G1587" s="15"/>
      <c r="H1587" s="15"/>
      <c r="I1587" s="15"/>
      <c r="J1587" s="15"/>
    </row>
    <row r="1588" spans="1:10" x14ac:dyDescent="0.25">
      <c r="A1588" s="252"/>
      <c r="B1588" s="261"/>
      <c r="C1588" s="251"/>
      <c r="D1588" s="240"/>
      <c r="E1588" s="29"/>
      <c r="F1588" s="29"/>
      <c r="G1588" s="15"/>
      <c r="H1588" s="15"/>
      <c r="I1588" s="15"/>
      <c r="J1588" s="15"/>
    </row>
    <row r="1589" spans="1:10" x14ac:dyDescent="0.25">
      <c r="A1589" s="252"/>
      <c r="B1589" s="261"/>
      <c r="C1589" s="251"/>
      <c r="D1589" s="240"/>
      <c r="E1589" s="29"/>
      <c r="F1589" s="29"/>
      <c r="G1589" s="15"/>
      <c r="H1589" s="15"/>
      <c r="I1589" s="15"/>
      <c r="J1589" s="15"/>
    </row>
    <row r="1590" spans="1:10" x14ac:dyDescent="0.25">
      <c r="A1590" s="252"/>
      <c r="B1590" s="261"/>
      <c r="C1590" s="251"/>
      <c r="D1590" s="240"/>
      <c r="E1590" s="29"/>
      <c r="F1590" s="29"/>
      <c r="G1590" s="15"/>
      <c r="H1590" s="15"/>
      <c r="I1590" s="15"/>
      <c r="J1590" s="15"/>
    </row>
    <row r="1591" spans="1:10" x14ac:dyDescent="0.25">
      <c r="A1591" s="252"/>
      <c r="B1591" s="261"/>
      <c r="C1591" s="251"/>
      <c r="D1591" s="240"/>
      <c r="E1591" s="29"/>
      <c r="F1591" s="29"/>
      <c r="G1591" s="15"/>
      <c r="H1591" s="15"/>
      <c r="I1591" s="15"/>
      <c r="J1591" s="15"/>
    </row>
    <row r="1592" spans="1:10" x14ac:dyDescent="0.25">
      <c r="A1592" s="252"/>
      <c r="B1592" s="261"/>
      <c r="C1592" s="251"/>
      <c r="D1592" s="240"/>
      <c r="E1592" s="29"/>
      <c r="F1592" s="29"/>
      <c r="G1592" s="15"/>
      <c r="H1592" s="15"/>
      <c r="I1592" s="15"/>
      <c r="J1592" s="15"/>
    </row>
    <row r="1593" spans="1:10" x14ac:dyDescent="0.25">
      <c r="A1593" s="252"/>
      <c r="B1593" s="261"/>
      <c r="C1593" s="251"/>
      <c r="D1593" s="240"/>
      <c r="E1593" s="29"/>
      <c r="F1593" s="29"/>
      <c r="G1593" s="15"/>
      <c r="H1593" s="15"/>
      <c r="I1593" s="15"/>
      <c r="J1593" s="15"/>
    </row>
    <row r="1594" spans="1:10" x14ac:dyDescent="0.25">
      <c r="A1594" s="252"/>
      <c r="B1594" s="261"/>
      <c r="C1594" s="251"/>
      <c r="D1594" s="240"/>
      <c r="E1594" s="29"/>
      <c r="F1594" s="29"/>
      <c r="G1594" s="15"/>
      <c r="H1594" s="15"/>
      <c r="I1594" s="15"/>
      <c r="J1594" s="15"/>
    </row>
    <row r="1595" spans="1:10" x14ac:dyDescent="0.25">
      <c r="A1595" s="252"/>
      <c r="B1595" s="261"/>
      <c r="C1595" s="251"/>
      <c r="D1595" s="240"/>
      <c r="E1595" s="29"/>
      <c r="F1595" s="29"/>
      <c r="G1595" s="15"/>
      <c r="H1595" s="15"/>
      <c r="I1595" s="15"/>
      <c r="J1595" s="15"/>
    </row>
    <row r="1596" spans="1:10" x14ac:dyDescent="0.25">
      <c r="A1596" s="252"/>
      <c r="B1596" s="261"/>
      <c r="C1596" s="251"/>
      <c r="D1596" s="240"/>
      <c r="E1596" s="29"/>
      <c r="F1596" s="29"/>
      <c r="G1596" s="15"/>
      <c r="H1596" s="15"/>
      <c r="I1596" s="15"/>
      <c r="J1596" s="15"/>
    </row>
    <row r="1597" spans="1:10" x14ac:dyDescent="0.25">
      <c r="A1597" s="252"/>
      <c r="B1597" s="261"/>
      <c r="C1597" s="251"/>
      <c r="D1597" s="240"/>
      <c r="E1597" s="29"/>
      <c r="F1597" s="29"/>
      <c r="G1597" s="15"/>
      <c r="H1597" s="15"/>
      <c r="I1597" s="15"/>
      <c r="J1597" s="15"/>
    </row>
    <row r="1598" spans="1:10" x14ac:dyDescent="0.25">
      <c r="A1598" s="252"/>
      <c r="B1598" s="261"/>
      <c r="C1598" s="251"/>
      <c r="D1598" s="240"/>
      <c r="E1598" s="29"/>
      <c r="F1598" s="29"/>
      <c r="G1598" s="15"/>
      <c r="H1598" s="15"/>
      <c r="I1598" s="15"/>
      <c r="J1598" s="15"/>
    </row>
    <row r="1599" spans="1:10" x14ac:dyDescent="0.25">
      <c r="A1599" s="252"/>
      <c r="B1599" s="261"/>
      <c r="C1599" s="251"/>
      <c r="D1599" s="240"/>
      <c r="E1599" s="29"/>
      <c r="F1599" s="29"/>
      <c r="G1599" s="15"/>
      <c r="H1599" s="15"/>
      <c r="I1599" s="15"/>
      <c r="J1599" s="15"/>
    </row>
    <row r="1600" spans="1:10" x14ac:dyDescent="0.25">
      <c r="A1600" s="252"/>
      <c r="B1600" s="261"/>
      <c r="C1600" s="251"/>
      <c r="D1600" s="240"/>
      <c r="E1600" s="29"/>
      <c r="F1600" s="29"/>
      <c r="G1600" s="15"/>
      <c r="H1600" s="15"/>
      <c r="I1600" s="15"/>
      <c r="J1600" s="15"/>
    </row>
    <row r="1601" spans="1:10" x14ac:dyDescent="0.25">
      <c r="A1601" s="252"/>
      <c r="B1601" s="261"/>
      <c r="C1601" s="251"/>
      <c r="D1601" s="240"/>
      <c r="E1601" s="29"/>
      <c r="F1601" s="29"/>
      <c r="G1601" s="15"/>
      <c r="H1601" s="15"/>
      <c r="I1601" s="15"/>
      <c r="J1601" s="15"/>
    </row>
    <row r="1602" spans="1:10" x14ac:dyDescent="0.25">
      <c r="A1602" s="252"/>
      <c r="B1602" s="261"/>
      <c r="C1602" s="251"/>
      <c r="D1602" s="240"/>
      <c r="E1602" s="29"/>
      <c r="F1602" s="29"/>
      <c r="G1602" s="15"/>
      <c r="H1602" s="15"/>
      <c r="I1602" s="15"/>
      <c r="J1602" s="15"/>
    </row>
    <row r="1603" spans="1:10" x14ac:dyDescent="0.25">
      <c r="A1603" s="252"/>
      <c r="B1603" s="261"/>
      <c r="C1603" s="251"/>
      <c r="D1603" s="240"/>
      <c r="E1603" s="29"/>
      <c r="F1603" s="29"/>
      <c r="G1603" s="15"/>
      <c r="H1603" s="15"/>
      <c r="I1603" s="15"/>
      <c r="J1603" s="15"/>
    </row>
    <row r="1604" spans="1:10" x14ac:dyDescent="0.25">
      <c r="A1604" s="252"/>
      <c r="B1604" s="261"/>
      <c r="C1604" s="251"/>
      <c r="D1604" s="240"/>
      <c r="E1604" s="29"/>
      <c r="F1604" s="29"/>
      <c r="G1604" s="15"/>
      <c r="H1604" s="15"/>
      <c r="I1604" s="15"/>
      <c r="J1604" s="15"/>
    </row>
    <row r="1605" spans="1:10" x14ac:dyDescent="0.25">
      <c r="A1605" s="252"/>
      <c r="B1605" s="261"/>
      <c r="C1605" s="251"/>
      <c r="D1605" s="240"/>
      <c r="E1605" s="29"/>
      <c r="F1605" s="29"/>
      <c r="G1605" s="15"/>
      <c r="H1605" s="15"/>
      <c r="I1605" s="15"/>
      <c r="J1605" s="15"/>
    </row>
    <row r="1606" spans="1:10" x14ac:dyDescent="0.25">
      <c r="A1606" s="252"/>
      <c r="B1606" s="261"/>
      <c r="C1606" s="251"/>
      <c r="D1606" s="240"/>
      <c r="E1606" s="29"/>
      <c r="F1606" s="29"/>
      <c r="G1606" s="15"/>
      <c r="H1606" s="15"/>
      <c r="I1606" s="15"/>
      <c r="J1606" s="15"/>
    </row>
    <row r="1607" spans="1:10" x14ac:dyDescent="0.25">
      <c r="A1607" s="252"/>
      <c r="B1607" s="261"/>
      <c r="C1607" s="251"/>
      <c r="D1607" s="240"/>
      <c r="E1607" s="29"/>
      <c r="F1607" s="29"/>
      <c r="G1607" s="15"/>
      <c r="H1607" s="15"/>
      <c r="I1607" s="15"/>
      <c r="J1607" s="15"/>
    </row>
    <row r="1608" spans="1:10" x14ac:dyDescent="0.25">
      <c r="A1608" s="252"/>
      <c r="B1608" s="261"/>
      <c r="C1608" s="251"/>
      <c r="D1608" s="240"/>
      <c r="E1608" s="29"/>
      <c r="F1608" s="29"/>
      <c r="G1608" s="15"/>
      <c r="H1608" s="15"/>
      <c r="I1608" s="15"/>
      <c r="J1608" s="15"/>
    </row>
    <row r="1609" spans="1:10" x14ac:dyDescent="0.25">
      <c r="A1609" s="252"/>
      <c r="B1609" s="261"/>
      <c r="C1609" s="251"/>
      <c r="D1609" s="240"/>
      <c r="E1609" s="29"/>
      <c r="F1609" s="29"/>
      <c r="G1609" s="15"/>
      <c r="H1609" s="15"/>
      <c r="I1609" s="15"/>
      <c r="J1609" s="15"/>
    </row>
    <row r="1610" spans="1:10" x14ac:dyDescent="0.25">
      <c r="A1610" s="252"/>
      <c r="B1610" s="261"/>
      <c r="C1610" s="251"/>
      <c r="D1610" s="240"/>
      <c r="E1610" s="29"/>
      <c r="F1610" s="29"/>
      <c r="G1610" s="15"/>
      <c r="H1610" s="15"/>
      <c r="I1610" s="15"/>
      <c r="J1610" s="15"/>
    </row>
    <row r="1611" spans="1:10" x14ac:dyDescent="0.25">
      <c r="A1611" s="252"/>
      <c r="B1611" s="261"/>
      <c r="C1611" s="251"/>
      <c r="D1611" s="240"/>
      <c r="E1611" s="29"/>
      <c r="F1611" s="29"/>
      <c r="G1611" s="15"/>
      <c r="H1611" s="15"/>
      <c r="I1611" s="15"/>
      <c r="J1611" s="15"/>
    </row>
    <row r="1612" spans="1:10" x14ac:dyDescent="0.25">
      <c r="A1612" s="252"/>
      <c r="B1612" s="261"/>
      <c r="C1612" s="251"/>
      <c r="D1612" s="240"/>
      <c r="E1612" s="29"/>
      <c r="F1612" s="29"/>
      <c r="G1612" s="15"/>
      <c r="H1612" s="15"/>
      <c r="I1612" s="15"/>
      <c r="J1612" s="15"/>
    </row>
    <row r="1613" spans="1:10" x14ac:dyDescent="0.25">
      <c r="A1613" s="252"/>
      <c r="B1613" s="261"/>
      <c r="C1613" s="251"/>
      <c r="D1613" s="240"/>
      <c r="E1613" s="29"/>
      <c r="F1613" s="29"/>
      <c r="G1613" s="15"/>
      <c r="H1613" s="15"/>
      <c r="I1613" s="15"/>
      <c r="J1613" s="15"/>
    </row>
    <row r="1614" spans="1:10" x14ac:dyDescent="0.25">
      <c r="A1614" s="252"/>
      <c r="B1614" s="261"/>
      <c r="C1614" s="251"/>
      <c r="D1614" s="240"/>
      <c r="E1614" s="29"/>
      <c r="F1614" s="29"/>
      <c r="G1614" s="15"/>
      <c r="H1614" s="15"/>
      <c r="I1614" s="15"/>
      <c r="J1614" s="15"/>
    </row>
    <row r="1615" spans="1:10" x14ac:dyDescent="0.25">
      <c r="A1615" s="252"/>
      <c r="B1615" s="261"/>
      <c r="C1615" s="251"/>
      <c r="D1615" s="240"/>
      <c r="E1615" s="29"/>
      <c r="F1615" s="29"/>
      <c r="G1615" s="15"/>
      <c r="H1615" s="15"/>
      <c r="I1615" s="15"/>
      <c r="J1615" s="15"/>
    </row>
    <row r="1616" spans="1:10" x14ac:dyDescent="0.25">
      <c r="A1616" s="252"/>
      <c r="B1616" s="261"/>
      <c r="C1616" s="251"/>
      <c r="D1616" s="240"/>
      <c r="E1616" s="29"/>
      <c r="F1616" s="29"/>
      <c r="G1616" s="15"/>
      <c r="H1616" s="15"/>
      <c r="I1616" s="15"/>
      <c r="J1616" s="15"/>
    </row>
    <row r="1617" spans="1:10" x14ac:dyDescent="0.25">
      <c r="A1617" s="252"/>
      <c r="B1617" s="261"/>
      <c r="C1617" s="251"/>
      <c r="D1617" s="240"/>
      <c r="E1617" s="29"/>
      <c r="F1617" s="29"/>
      <c r="G1617" s="15"/>
      <c r="H1617" s="15"/>
      <c r="I1617" s="15"/>
      <c r="J1617" s="15"/>
    </row>
    <row r="1618" spans="1:10" x14ac:dyDescent="0.25">
      <c r="A1618" s="252"/>
      <c r="B1618" s="261"/>
      <c r="C1618" s="251"/>
      <c r="D1618" s="240"/>
      <c r="E1618" s="29"/>
      <c r="F1618" s="29"/>
      <c r="G1618" s="15"/>
      <c r="H1618" s="15"/>
      <c r="I1618" s="15"/>
      <c r="J1618" s="15"/>
    </row>
    <row r="1619" spans="1:10" x14ac:dyDescent="0.25">
      <c r="A1619" s="252"/>
      <c r="B1619" s="261"/>
      <c r="C1619" s="251"/>
      <c r="D1619" s="240"/>
      <c r="E1619" s="29"/>
      <c r="F1619" s="29"/>
      <c r="G1619" s="15"/>
      <c r="H1619" s="15"/>
      <c r="I1619" s="15"/>
      <c r="J1619" s="15"/>
    </row>
    <row r="1620" spans="1:10" x14ac:dyDescent="0.25">
      <c r="A1620" s="252"/>
      <c r="B1620" s="261"/>
      <c r="C1620" s="251"/>
      <c r="D1620" s="240"/>
      <c r="E1620" s="29"/>
      <c r="F1620" s="29"/>
      <c r="G1620" s="15"/>
      <c r="H1620" s="15"/>
      <c r="I1620" s="15"/>
      <c r="J1620" s="15"/>
    </row>
    <row r="1621" spans="1:10" x14ac:dyDescent="0.25">
      <c r="A1621" s="252"/>
      <c r="B1621" s="261"/>
      <c r="C1621" s="251"/>
      <c r="D1621" s="240"/>
      <c r="E1621" s="29"/>
      <c r="F1621" s="29"/>
      <c r="G1621" s="15"/>
      <c r="H1621" s="15"/>
      <c r="I1621" s="15"/>
      <c r="J1621" s="15"/>
    </row>
    <row r="1622" spans="1:10" x14ac:dyDescent="0.25">
      <c r="A1622" s="252"/>
      <c r="B1622" s="261"/>
      <c r="C1622" s="251"/>
      <c r="D1622" s="240"/>
      <c r="E1622" s="29"/>
      <c r="F1622" s="29"/>
      <c r="G1622" s="15"/>
      <c r="H1622" s="15"/>
      <c r="I1622" s="15"/>
      <c r="J1622" s="15"/>
    </row>
    <row r="1623" spans="1:10" x14ac:dyDescent="0.25">
      <c r="A1623" s="252"/>
      <c r="B1623" s="261"/>
      <c r="C1623" s="251"/>
      <c r="D1623" s="240"/>
      <c r="E1623" s="29"/>
      <c r="F1623" s="29"/>
      <c r="G1623" s="15"/>
      <c r="H1623" s="15"/>
      <c r="I1623" s="15"/>
      <c r="J1623" s="15"/>
    </row>
    <row r="1624" spans="1:10" x14ac:dyDescent="0.25">
      <c r="A1624" s="252"/>
      <c r="B1624" s="261"/>
      <c r="C1624" s="251"/>
      <c r="D1624" s="240"/>
      <c r="E1624" s="29"/>
      <c r="F1624" s="29"/>
      <c r="G1624" s="15"/>
      <c r="H1624" s="15"/>
      <c r="I1624" s="15"/>
      <c r="J1624" s="15"/>
    </row>
    <row r="1625" spans="1:10" x14ac:dyDescent="0.25">
      <c r="A1625" s="252"/>
      <c r="B1625" s="261"/>
      <c r="C1625" s="251"/>
      <c r="D1625" s="240"/>
      <c r="E1625" s="29"/>
      <c r="F1625" s="29"/>
      <c r="G1625" s="15"/>
      <c r="H1625" s="15"/>
      <c r="I1625" s="15"/>
      <c r="J1625" s="15"/>
    </row>
    <row r="1626" spans="1:10" x14ac:dyDescent="0.25">
      <c r="A1626" s="252"/>
      <c r="B1626" s="261"/>
      <c r="C1626" s="251"/>
      <c r="D1626" s="240"/>
      <c r="E1626" s="29"/>
      <c r="F1626" s="29"/>
      <c r="G1626" s="15"/>
      <c r="H1626" s="15"/>
      <c r="I1626" s="15"/>
      <c r="J1626" s="15"/>
    </row>
    <row r="1627" spans="1:10" x14ac:dyDescent="0.25">
      <c r="A1627" s="252"/>
      <c r="B1627" s="261"/>
      <c r="C1627" s="251"/>
      <c r="D1627" s="240"/>
      <c r="E1627" s="29"/>
      <c r="F1627" s="29"/>
      <c r="G1627" s="15"/>
      <c r="H1627" s="15"/>
      <c r="I1627" s="15"/>
      <c r="J1627" s="15"/>
    </row>
    <row r="1628" spans="1:10" x14ac:dyDescent="0.25">
      <c r="A1628" s="252"/>
      <c r="B1628" s="261"/>
      <c r="C1628" s="251"/>
      <c r="D1628" s="240"/>
      <c r="E1628" s="29"/>
      <c r="F1628" s="29"/>
      <c r="G1628" s="15"/>
      <c r="H1628" s="15"/>
      <c r="I1628" s="15"/>
      <c r="J1628" s="15"/>
    </row>
    <row r="1629" spans="1:10" x14ac:dyDescent="0.25">
      <c r="A1629" s="252"/>
      <c r="B1629" s="261"/>
      <c r="C1629" s="251"/>
      <c r="D1629" s="240"/>
      <c r="E1629" s="29"/>
      <c r="F1629" s="29"/>
      <c r="G1629" s="15"/>
      <c r="H1629" s="15"/>
      <c r="I1629" s="15"/>
      <c r="J1629" s="15"/>
    </row>
    <row r="1630" spans="1:10" x14ac:dyDescent="0.25">
      <c r="A1630" s="252"/>
      <c r="B1630" s="261"/>
      <c r="C1630" s="251"/>
      <c r="D1630" s="240"/>
      <c r="E1630" s="29"/>
      <c r="F1630" s="29"/>
      <c r="G1630" s="15"/>
      <c r="H1630" s="15"/>
      <c r="I1630" s="15"/>
      <c r="J1630" s="15"/>
    </row>
    <row r="1631" spans="1:10" x14ac:dyDescent="0.25">
      <c r="A1631" s="252"/>
      <c r="B1631" s="261"/>
      <c r="C1631" s="251"/>
      <c r="D1631" s="240"/>
      <c r="E1631" s="29"/>
      <c r="F1631" s="29"/>
      <c r="G1631" s="15"/>
      <c r="H1631" s="15"/>
      <c r="I1631" s="15"/>
      <c r="J1631" s="15"/>
    </row>
    <row r="1632" spans="1:10" x14ac:dyDescent="0.25">
      <c r="A1632" s="252"/>
      <c r="B1632" s="261"/>
      <c r="C1632" s="251"/>
      <c r="D1632" s="240"/>
      <c r="E1632" s="29"/>
      <c r="F1632" s="29"/>
      <c r="G1632" s="15"/>
      <c r="H1632" s="15"/>
      <c r="I1632" s="15"/>
      <c r="J1632" s="15"/>
    </row>
    <row r="1633" spans="1:10" x14ac:dyDescent="0.25">
      <c r="A1633" s="252"/>
      <c r="B1633" s="261"/>
      <c r="C1633" s="251"/>
      <c r="D1633" s="240"/>
      <c r="E1633" s="29"/>
      <c r="F1633" s="29"/>
      <c r="G1633" s="15"/>
      <c r="H1633" s="15"/>
      <c r="I1633" s="15"/>
      <c r="J1633" s="15"/>
    </row>
    <row r="1634" spans="1:10" x14ac:dyDescent="0.25">
      <c r="A1634" s="252"/>
      <c r="B1634" s="261"/>
      <c r="C1634" s="251"/>
      <c r="D1634" s="240"/>
      <c r="E1634" s="29"/>
      <c r="F1634" s="29"/>
      <c r="G1634" s="15"/>
      <c r="H1634" s="15"/>
      <c r="I1634" s="15"/>
      <c r="J1634" s="15"/>
    </row>
    <row r="1635" spans="1:10" x14ac:dyDescent="0.25">
      <c r="A1635" s="252"/>
      <c r="B1635" s="261"/>
      <c r="C1635" s="251"/>
      <c r="D1635" s="240"/>
      <c r="E1635" s="29"/>
      <c r="F1635" s="29"/>
      <c r="G1635" s="15"/>
      <c r="H1635" s="15"/>
      <c r="I1635" s="15"/>
      <c r="J1635" s="15"/>
    </row>
    <row r="1636" spans="1:10" x14ac:dyDescent="0.25">
      <c r="A1636" s="252"/>
      <c r="B1636" s="261"/>
      <c r="C1636" s="251"/>
      <c r="D1636" s="240"/>
      <c r="E1636" s="29"/>
      <c r="F1636" s="29"/>
      <c r="G1636" s="15"/>
      <c r="H1636" s="15"/>
      <c r="I1636" s="15"/>
      <c r="J1636" s="15"/>
    </row>
    <row r="1637" spans="1:10" x14ac:dyDescent="0.25">
      <c r="A1637" s="252"/>
      <c r="B1637" s="261"/>
      <c r="C1637" s="251"/>
      <c r="D1637" s="240"/>
      <c r="E1637" s="29"/>
      <c r="F1637" s="29"/>
      <c r="G1637" s="15"/>
      <c r="H1637" s="15"/>
      <c r="I1637" s="15"/>
      <c r="J1637" s="15"/>
    </row>
    <row r="1638" spans="1:10" x14ac:dyDescent="0.25">
      <c r="A1638" s="252"/>
      <c r="B1638" s="261"/>
      <c r="C1638" s="251"/>
      <c r="D1638" s="240"/>
      <c r="E1638" s="29"/>
      <c r="F1638" s="29"/>
      <c r="G1638" s="15"/>
      <c r="H1638" s="15"/>
      <c r="I1638" s="15"/>
      <c r="J1638" s="15"/>
    </row>
    <row r="1639" spans="1:10" x14ac:dyDescent="0.25">
      <c r="A1639" s="252"/>
      <c r="B1639" s="261"/>
      <c r="C1639" s="251"/>
      <c r="D1639" s="240"/>
      <c r="E1639" s="29"/>
      <c r="F1639" s="29"/>
      <c r="G1639" s="15"/>
      <c r="H1639" s="15"/>
      <c r="I1639" s="15"/>
      <c r="J1639" s="15"/>
    </row>
    <row r="1640" spans="1:10" x14ac:dyDescent="0.25">
      <c r="A1640" s="252"/>
      <c r="B1640" s="261"/>
      <c r="C1640" s="251"/>
      <c r="D1640" s="240"/>
      <c r="E1640" s="29"/>
      <c r="F1640" s="29"/>
      <c r="G1640" s="15"/>
      <c r="H1640" s="15"/>
      <c r="I1640" s="15"/>
      <c r="J1640" s="15"/>
    </row>
    <row r="1641" spans="1:10" x14ac:dyDescent="0.25">
      <c r="A1641" s="252"/>
      <c r="B1641" s="261"/>
      <c r="C1641" s="251"/>
      <c r="D1641" s="240"/>
      <c r="E1641" s="29"/>
      <c r="F1641" s="29"/>
      <c r="G1641" s="15"/>
      <c r="H1641" s="15"/>
      <c r="I1641" s="15"/>
      <c r="J1641" s="15"/>
    </row>
    <row r="1642" spans="1:10" x14ac:dyDescent="0.25">
      <c r="A1642" s="252"/>
      <c r="B1642" s="261"/>
      <c r="C1642" s="251"/>
      <c r="D1642" s="240"/>
      <c r="E1642" s="29"/>
      <c r="F1642" s="29"/>
      <c r="G1642" s="15"/>
      <c r="H1642" s="15"/>
      <c r="I1642" s="15"/>
      <c r="J1642" s="15"/>
    </row>
    <row r="1643" spans="1:10" x14ac:dyDescent="0.25">
      <c r="A1643" s="252"/>
      <c r="B1643" s="261"/>
      <c r="C1643" s="251"/>
      <c r="D1643" s="240"/>
      <c r="E1643" s="29"/>
      <c r="F1643" s="29"/>
      <c r="G1643" s="15"/>
      <c r="H1643" s="15"/>
      <c r="I1643" s="15"/>
      <c r="J1643" s="15"/>
    </row>
    <row r="1644" spans="1:10" x14ac:dyDescent="0.25">
      <c r="A1644" s="252"/>
      <c r="B1644" s="261"/>
      <c r="C1644" s="251"/>
      <c r="D1644" s="240"/>
      <c r="E1644" s="29"/>
      <c r="F1644" s="29"/>
      <c r="G1644" s="15"/>
      <c r="H1644" s="15"/>
      <c r="I1644" s="15"/>
      <c r="J1644" s="15"/>
    </row>
    <row r="1645" spans="1:10" x14ac:dyDescent="0.25">
      <c r="A1645" s="252"/>
      <c r="B1645" s="261"/>
      <c r="C1645" s="251"/>
      <c r="D1645" s="240"/>
      <c r="E1645" s="29"/>
      <c r="F1645" s="29"/>
      <c r="G1645" s="15"/>
      <c r="H1645" s="15"/>
      <c r="I1645" s="15"/>
      <c r="J1645" s="15"/>
    </row>
    <row r="1646" spans="1:10" x14ac:dyDescent="0.25">
      <c r="A1646" s="252"/>
      <c r="B1646" s="261"/>
      <c r="C1646" s="251"/>
      <c r="D1646" s="240"/>
      <c r="E1646" s="29"/>
      <c r="F1646" s="29"/>
      <c r="G1646" s="15"/>
      <c r="H1646" s="15"/>
      <c r="I1646" s="15"/>
      <c r="J1646" s="15"/>
    </row>
    <row r="1647" spans="1:10" x14ac:dyDescent="0.25">
      <c r="A1647" s="252"/>
      <c r="B1647" s="261"/>
      <c r="C1647" s="251"/>
      <c r="D1647" s="240"/>
      <c r="E1647" s="29"/>
      <c r="F1647" s="29"/>
      <c r="G1647" s="15"/>
      <c r="H1647" s="15"/>
      <c r="I1647" s="15"/>
      <c r="J1647" s="15"/>
    </row>
    <row r="1648" spans="1:10" x14ac:dyDescent="0.25">
      <c r="A1648" s="252"/>
      <c r="B1648" s="261"/>
      <c r="C1648" s="251"/>
      <c r="D1648" s="240"/>
      <c r="E1648" s="29"/>
      <c r="F1648" s="29"/>
      <c r="G1648" s="15"/>
      <c r="H1648" s="15"/>
      <c r="I1648" s="15"/>
      <c r="J1648" s="15"/>
    </row>
    <row r="1649" spans="1:10" x14ac:dyDescent="0.25">
      <c r="A1649" s="252"/>
      <c r="B1649" s="261"/>
      <c r="C1649" s="251"/>
      <c r="D1649" s="240"/>
      <c r="E1649" s="29"/>
      <c r="F1649" s="29"/>
      <c r="G1649" s="15"/>
      <c r="H1649" s="15"/>
      <c r="I1649" s="15"/>
      <c r="J1649" s="15"/>
    </row>
    <row r="1650" spans="1:10" x14ac:dyDescent="0.25">
      <c r="A1650" s="252"/>
      <c r="B1650" s="261"/>
      <c r="C1650" s="251"/>
      <c r="D1650" s="240"/>
      <c r="E1650" s="29"/>
      <c r="F1650" s="29"/>
      <c r="G1650" s="15"/>
      <c r="H1650" s="15"/>
      <c r="I1650" s="15"/>
      <c r="J1650" s="15"/>
    </row>
    <row r="1651" spans="1:10" x14ac:dyDescent="0.25">
      <c r="A1651" s="252"/>
      <c r="B1651" s="261"/>
      <c r="C1651" s="251"/>
      <c r="D1651" s="240"/>
      <c r="E1651" s="29"/>
      <c r="F1651" s="29"/>
      <c r="G1651" s="15"/>
      <c r="H1651" s="15"/>
      <c r="I1651" s="15"/>
      <c r="J1651" s="15"/>
    </row>
    <row r="1652" spans="1:10" x14ac:dyDescent="0.25">
      <c r="A1652" s="252"/>
      <c r="B1652" s="261"/>
      <c r="C1652" s="251"/>
      <c r="D1652" s="240"/>
      <c r="E1652" s="29"/>
      <c r="F1652" s="29"/>
      <c r="G1652" s="15"/>
      <c r="H1652" s="15"/>
      <c r="I1652" s="15"/>
      <c r="J1652" s="15"/>
    </row>
    <row r="1653" spans="1:10" x14ac:dyDescent="0.25">
      <c r="A1653" s="252"/>
      <c r="B1653" s="261"/>
      <c r="C1653" s="251"/>
      <c r="D1653" s="240"/>
      <c r="E1653" s="29"/>
      <c r="F1653" s="29"/>
      <c r="G1653" s="15"/>
      <c r="H1653" s="15"/>
      <c r="I1653" s="15"/>
      <c r="J1653" s="15"/>
    </row>
    <row r="1654" spans="1:10" x14ac:dyDescent="0.25">
      <c r="A1654" s="252"/>
      <c r="B1654" s="261"/>
      <c r="C1654" s="251"/>
      <c r="D1654" s="240"/>
      <c r="E1654" s="29"/>
      <c r="F1654" s="29"/>
      <c r="G1654" s="15"/>
      <c r="H1654" s="15"/>
      <c r="I1654" s="15"/>
      <c r="J1654" s="15"/>
    </row>
    <row r="1655" spans="1:10" x14ac:dyDescent="0.25">
      <c r="A1655" s="252"/>
      <c r="B1655" s="261"/>
      <c r="C1655" s="251"/>
      <c r="D1655" s="240"/>
      <c r="E1655" s="29"/>
      <c r="F1655" s="29"/>
      <c r="G1655" s="15"/>
      <c r="H1655" s="15"/>
      <c r="I1655" s="15"/>
      <c r="J1655" s="15"/>
    </row>
    <row r="1656" spans="1:10" x14ac:dyDescent="0.25">
      <c r="A1656" s="252"/>
      <c r="B1656" s="261"/>
      <c r="C1656" s="251"/>
      <c r="D1656" s="240"/>
      <c r="E1656" s="29"/>
      <c r="F1656" s="29"/>
      <c r="G1656" s="15"/>
      <c r="H1656" s="15"/>
      <c r="I1656" s="15"/>
      <c r="J1656" s="15"/>
    </row>
    <row r="1657" spans="1:10" x14ac:dyDescent="0.25">
      <c r="A1657" s="252"/>
      <c r="B1657" s="261"/>
      <c r="C1657" s="251"/>
      <c r="D1657" s="240"/>
      <c r="E1657" s="29"/>
      <c r="F1657" s="29"/>
      <c r="G1657" s="15"/>
      <c r="H1657" s="15"/>
      <c r="I1657" s="15"/>
      <c r="J1657" s="15"/>
    </row>
    <row r="1658" spans="1:10" x14ac:dyDescent="0.25">
      <c r="A1658" s="252"/>
      <c r="B1658" s="261"/>
      <c r="C1658" s="251"/>
      <c r="D1658" s="240"/>
      <c r="E1658" s="29"/>
      <c r="F1658" s="29"/>
      <c r="G1658" s="15"/>
      <c r="H1658" s="15"/>
      <c r="I1658" s="15"/>
      <c r="J1658" s="15"/>
    </row>
    <row r="1659" spans="1:10" x14ac:dyDescent="0.25">
      <c r="A1659" s="252"/>
      <c r="B1659" s="261"/>
      <c r="C1659" s="251"/>
      <c r="D1659" s="240"/>
      <c r="E1659" s="29"/>
      <c r="F1659" s="29"/>
      <c r="G1659" s="15"/>
      <c r="H1659" s="15"/>
      <c r="I1659" s="15"/>
      <c r="J1659" s="15"/>
    </row>
    <row r="1660" spans="1:10" x14ac:dyDescent="0.25">
      <c r="A1660" s="252"/>
      <c r="B1660" s="261"/>
      <c r="C1660" s="251"/>
      <c r="D1660" s="240"/>
      <c r="E1660" s="29"/>
      <c r="F1660" s="29"/>
      <c r="G1660" s="15"/>
      <c r="H1660" s="15"/>
      <c r="I1660" s="15"/>
      <c r="J1660" s="15"/>
    </row>
    <row r="1661" spans="1:10" x14ac:dyDescent="0.25">
      <c r="A1661" s="252"/>
      <c r="B1661" s="261"/>
      <c r="C1661" s="251"/>
      <c r="D1661" s="240"/>
      <c r="E1661" s="29"/>
      <c r="F1661" s="29"/>
      <c r="G1661" s="15"/>
      <c r="H1661" s="15"/>
      <c r="I1661" s="15"/>
      <c r="J1661" s="15"/>
    </row>
    <row r="1662" spans="1:10" x14ac:dyDescent="0.25">
      <c r="A1662" s="252"/>
      <c r="B1662" s="261"/>
      <c r="C1662" s="251"/>
      <c r="D1662" s="240"/>
      <c r="E1662" s="29"/>
      <c r="F1662" s="29"/>
      <c r="G1662" s="15"/>
      <c r="H1662" s="15"/>
      <c r="I1662" s="15"/>
      <c r="J1662" s="15"/>
    </row>
    <row r="1663" spans="1:10" x14ac:dyDescent="0.25">
      <c r="A1663" s="252"/>
      <c r="B1663" s="261"/>
      <c r="C1663" s="251"/>
      <c r="D1663" s="240"/>
      <c r="E1663" s="29"/>
      <c r="F1663" s="29"/>
      <c r="G1663" s="15"/>
      <c r="H1663" s="15"/>
      <c r="I1663" s="15"/>
      <c r="J1663" s="15"/>
    </row>
    <row r="1664" spans="1:10" x14ac:dyDescent="0.25">
      <c r="A1664" s="252"/>
      <c r="B1664" s="261"/>
      <c r="C1664" s="251"/>
      <c r="D1664" s="240"/>
      <c r="E1664" s="29"/>
      <c r="F1664" s="29"/>
      <c r="G1664" s="15"/>
      <c r="H1664" s="15"/>
      <c r="I1664" s="15"/>
      <c r="J1664" s="15"/>
    </row>
    <row r="1665" spans="1:10" x14ac:dyDescent="0.25">
      <c r="A1665" s="252"/>
      <c r="B1665" s="261"/>
      <c r="C1665" s="251"/>
      <c r="D1665" s="240"/>
      <c r="E1665" s="29"/>
      <c r="F1665" s="29"/>
      <c r="G1665" s="15"/>
      <c r="H1665" s="15"/>
      <c r="I1665" s="15"/>
      <c r="J1665" s="15"/>
    </row>
    <row r="1666" spans="1:10" x14ac:dyDescent="0.25">
      <c r="A1666" s="252"/>
      <c r="B1666" s="261"/>
      <c r="C1666" s="251"/>
      <c r="D1666" s="240"/>
      <c r="E1666" s="29"/>
      <c r="F1666" s="29"/>
      <c r="G1666" s="15"/>
      <c r="H1666" s="15"/>
      <c r="I1666" s="15"/>
      <c r="J1666" s="15"/>
    </row>
    <row r="1667" spans="1:10" x14ac:dyDescent="0.25">
      <c r="A1667" s="252"/>
      <c r="B1667" s="261"/>
      <c r="C1667" s="251"/>
      <c r="D1667" s="240"/>
      <c r="E1667" s="29"/>
      <c r="F1667" s="29"/>
      <c r="G1667" s="15"/>
      <c r="H1667" s="15"/>
      <c r="I1667" s="15"/>
      <c r="J1667" s="15"/>
    </row>
    <row r="1668" spans="1:10" x14ac:dyDescent="0.25">
      <c r="A1668" s="252"/>
      <c r="B1668" s="261"/>
      <c r="C1668" s="251"/>
      <c r="D1668" s="240"/>
      <c r="E1668" s="29"/>
      <c r="F1668" s="29"/>
      <c r="G1668" s="15"/>
      <c r="H1668" s="15"/>
      <c r="I1668" s="15"/>
      <c r="J1668" s="15"/>
    </row>
    <row r="1669" spans="1:10" x14ac:dyDescent="0.25">
      <c r="A1669" s="252"/>
      <c r="B1669" s="261"/>
      <c r="C1669" s="251"/>
      <c r="D1669" s="240"/>
      <c r="E1669" s="29"/>
      <c r="F1669" s="29"/>
      <c r="G1669" s="15"/>
      <c r="H1669" s="15"/>
      <c r="I1669" s="15"/>
      <c r="J1669" s="15"/>
    </row>
    <row r="1670" spans="1:10" x14ac:dyDescent="0.25">
      <c r="A1670" s="252"/>
      <c r="B1670" s="261"/>
      <c r="C1670" s="251"/>
      <c r="D1670" s="240"/>
      <c r="E1670" s="29"/>
      <c r="F1670" s="29"/>
      <c r="G1670" s="15"/>
      <c r="H1670" s="15"/>
      <c r="I1670" s="15"/>
      <c r="J1670" s="15"/>
    </row>
    <row r="1671" spans="1:10" x14ac:dyDescent="0.25">
      <c r="A1671" s="252"/>
      <c r="B1671" s="261"/>
      <c r="C1671" s="251"/>
      <c r="D1671" s="240"/>
      <c r="E1671" s="29"/>
      <c r="F1671" s="29"/>
      <c r="G1671" s="15"/>
      <c r="H1671" s="15"/>
      <c r="I1671" s="15"/>
      <c r="J1671" s="15"/>
    </row>
    <row r="1672" spans="1:10" x14ac:dyDescent="0.25">
      <c r="A1672" s="252"/>
      <c r="B1672" s="261"/>
      <c r="C1672" s="251"/>
      <c r="D1672" s="240"/>
      <c r="E1672" s="29"/>
      <c r="F1672" s="29"/>
      <c r="G1672" s="15"/>
      <c r="H1672" s="15"/>
      <c r="I1672" s="15"/>
      <c r="J1672" s="15"/>
    </row>
    <row r="1673" spans="1:10" x14ac:dyDescent="0.25">
      <c r="A1673" s="252"/>
      <c r="B1673" s="261"/>
      <c r="C1673" s="251"/>
      <c r="D1673" s="240"/>
      <c r="E1673" s="29"/>
      <c r="F1673" s="29"/>
      <c r="G1673" s="15"/>
      <c r="H1673" s="15"/>
      <c r="I1673" s="15"/>
      <c r="J1673" s="15"/>
    </row>
    <row r="1674" spans="1:10" x14ac:dyDescent="0.25">
      <c r="A1674" s="252"/>
      <c r="B1674" s="261"/>
      <c r="C1674" s="251"/>
      <c r="D1674" s="240"/>
      <c r="E1674" s="29"/>
      <c r="F1674" s="29"/>
      <c r="G1674" s="15"/>
      <c r="H1674" s="15"/>
      <c r="I1674" s="15"/>
      <c r="J1674" s="15"/>
    </row>
    <row r="1675" spans="1:10" x14ac:dyDescent="0.25">
      <c r="A1675" s="252"/>
      <c r="B1675" s="261"/>
      <c r="C1675" s="251"/>
      <c r="D1675" s="240"/>
      <c r="E1675" s="29"/>
      <c r="F1675" s="29"/>
      <c r="G1675" s="15"/>
      <c r="H1675" s="15"/>
      <c r="I1675" s="15"/>
      <c r="J1675" s="15"/>
    </row>
    <row r="1676" spans="1:10" x14ac:dyDescent="0.25">
      <c r="A1676" s="252"/>
      <c r="B1676" s="261"/>
      <c r="C1676" s="251"/>
      <c r="D1676" s="240"/>
      <c r="E1676" s="29"/>
      <c r="F1676" s="29"/>
      <c r="G1676" s="15"/>
      <c r="H1676" s="15"/>
      <c r="I1676" s="15"/>
      <c r="J1676" s="15"/>
    </row>
    <row r="1677" spans="1:10" x14ac:dyDescent="0.25">
      <c r="A1677" s="252"/>
      <c r="B1677" s="261"/>
      <c r="C1677" s="251"/>
      <c r="D1677" s="240"/>
      <c r="E1677" s="29"/>
      <c r="F1677" s="29"/>
      <c r="G1677" s="15"/>
      <c r="H1677" s="15"/>
      <c r="I1677" s="15"/>
      <c r="J1677" s="15"/>
    </row>
    <row r="1678" spans="1:10" x14ac:dyDescent="0.25">
      <c r="A1678" s="252"/>
      <c r="B1678" s="261"/>
      <c r="C1678" s="251"/>
      <c r="D1678" s="240"/>
      <c r="E1678" s="29"/>
      <c r="F1678" s="29"/>
      <c r="G1678" s="15"/>
      <c r="H1678" s="15"/>
      <c r="I1678" s="15"/>
      <c r="J1678" s="15"/>
    </row>
    <row r="1679" spans="1:10" x14ac:dyDescent="0.25">
      <c r="A1679" s="252"/>
      <c r="B1679" s="261"/>
      <c r="C1679" s="251"/>
      <c r="D1679" s="240"/>
      <c r="E1679" s="29"/>
      <c r="F1679" s="29"/>
      <c r="G1679" s="15"/>
      <c r="H1679" s="15"/>
      <c r="I1679" s="15"/>
      <c r="J1679" s="15"/>
    </row>
    <row r="1680" spans="1:10" x14ac:dyDescent="0.25">
      <c r="A1680" s="252"/>
      <c r="B1680" s="261"/>
      <c r="C1680" s="251"/>
      <c r="D1680" s="240"/>
      <c r="E1680" s="29"/>
      <c r="F1680" s="29"/>
      <c r="G1680" s="15"/>
      <c r="H1680" s="15"/>
      <c r="I1680" s="15"/>
      <c r="J1680" s="15"/>
    </row>
    <row r="1681" spans="1:10" x14ac:dyDescent="0.25">
      <c r="A1681" s="252"/>
      <c r="B1681" s="261"/>
      <c r="C1681" s="251"/>
      <c r="D1681" s="240"/>
      <c r="E1681" s="29"/>
      <c r="F1681" s="29"/>
      <c r="G1681" s="15"/>
      <c r="H1681" s="15"/>
      <c r="I1681" s="15"/>
      <c r="J1681" s="15"/>
    </row>
    <row r="1682" spans="1:10" x14ac:dyDescent="0.25">
      <c r="A1682" s="252"/>
      <c r="B1682" s="261"/>
      <c r="C1682" s="251"/>
      <c r="D1682" s="240"/>
      <c r="E1682" s="29"/>
      <c r="F1682" s="29"/>
      <c r="G1682" s="15"/>
      <c r="H1682" s="15"/>
      <c r="I1682" s="15"/>
      <c r="J1682" s="15"/>
    </row>
    <row r="1683" spans="1:10" x14ac:dyDescent="0.25">
      <c r="A1683" s="252"/>
      <c r="B1683" s="261"/>
      <c r="C1683" s="251"/>
      <c r="D1683" s="240"/>
      <c r="E1683" s="29"/>
      <c r="F1683" s="29"/>
      <c r="G1683" s="15"/>
      <c r="H1683" s="15"/>
      <c r="I1683" s="15"/>
      <c r="J1683" s="15"/>
    </row>
    <row r="1684" spans="1:10" x14ac:dyDescent="0.25">
      <c r="A1684" s="252"/>
      <c r="B1684" s="261"/>
      <c r="C1684" s="251"/>
      <c r="D1684" s="240"/>
      <c r="E1684" s="29"/>
      <c r="F1684" s="29"/>
      <c r="G1684" s="15"/>
      <c r="H1684" s="15"/>
      <c r="I1684" s="15"/>
      <c r="J1684" s="15"/>
    </row>
    <row r="1685" spans="1:10" x14ac:dyDescent="0.25">
      <c r="A1685" s="252"/>
      <c r="B1685" s="261"/>
      <c r="C1685" s="251"/>
      <c r="D1685" s="240"/>
      <c r="E1685" s="29"/>
      <c r="F1685" s="29"/>
      <c r="G1685" s="15"/>
      <c r="H1685" s="15"/>
      <c r="I1685" s="15"/>
      <c r="J1685" s="15"/>
    </row>
    <row r="1686" spans="1:10" x14ac:dyDescent="0.25">
      <c r="A1686" s="252"/>
      <c r="B1686" s="261"/>
      <c r="C1686" s="251"/>
      <c r="D1686" s="240"/>
      <c r="E1686" s="29"/>
      <c r="F1686" s="29"/>
      <c r="G1686" s="15"/>
      <c r="H1686" s="15"/>
      <c r="I1686" s="15"/>
      <c r="J1686" s="15"/>
    </row>
    <row r="1687" spans="1:10" x14ac:dyDescent="0.25">
      <c r="A1687" s="252"/>
      <c r="B1687" s="261"/>
      <c r="C1687" s="251"/>
      <c r="D1687" s="240"/>
      <c r="E1687" s="29"/>
      <c r="F1687" s="29"/>
      <c r="G1687" s="15"/>
      <c r="H1687" s="15"/>
      <c r="I1687" s="15"/>
      <c r="J1687" s="15"/>
    </row>
    <row r="1688" spans="1:10" x14ac:dyDescent="0.25">
      <c r="A1688" s="252"/>
      <c r="B1688" s="261"/>
      <c r="C1688" s="251"/>
      <c r="D1688" s="240"/>
      <c r="E1688" s="29"/>
      <c r="F1688" s="29"/>
      <c r="G1688" s="15"/>
      <c r="H1688" s="15"/>
      <c r="I1688" s="15"/>
      <c r="J1688" s="15"/>
    </row>
    <row r="1689" spans="1:10" x14ac:dyDescent="0.25">
      <c r="A1689" s="252"/>
      <c r="B1689" s="261"/>
      <c r="C1689" s="251"/>
      <c r="D1689" s="240"/>
      <c r="E1689" s="29"/>
      <c r="F1689" s="29"/>
      <c r="G1689" s="15"/>
      <c r="H1689" s="15"/>
      <c r="I1689" s="15"/>
      <c r="J1689" s="15"/>
    </row>
    <row r="1690" spans="1:10" x14ac:dyDescent="0.25">
      <c r="A1690" s="252"/>
      <c r="B1690" s="261"/>
      <c r="C1690" s="251"/>
      <c r="D1690" s="240"/>
      <c r="E1690" s="29"/>
      <c r="F1690" s="29"/>
      <c r="G1690" s="15"/>
      <c r="H1690" s="15"/>
      <c r="I1690" s="15"/>
      <c r="J1690" s="15"/>
    </row>
    <row r="1691" spans="1:10" x14ac:dyDescent="0.25">
      <c r="A1691" s="252"/>
      <c r="B1691" s="261"/>
      <c r="C1691" s="251"/>
      <c r="D1691" s="240"/>
      <c r="E1691" s="29"/>
      <c r="F1691" s="29"/>
      <c r="G1691" s="15"/>
      <c r="H1691" s="15"/>
      <c r="I1691" s="15"/>
      <c r="J1691" s="15"/>
    </row>
    <row r="1692" spans="1:10" x14ac:dyDescent="0.25">
      <c r="A1692" s="252"/>
      <c r="B1692" s="261"/>
      <c r="C1692" s="251"/>
      <c r="D1692" s="240"/>
      <c r="E1692" s="29"/>
      <c r="F1692" s="29"/>
      <c r="G1692" s="15"/>
      <c r="H1692" s="15"/>
      <c r="I1692" s="15"/>
      <c r="J1692" s="15"/>
    </row>
    <row r="1693" spans="1:10" x14ac:dyDescent="0.25">
      <c r="A1693" s="252"/>
      <c r="B1693" s="261"/>
      <c r="C1693" s="251"/>
      <c r="D1693" s="240"/>
      <c r="E1693" s="29"/>
      <c r="F1693" s="29"/>
      <c r="G1693" s="15"/>
      <c r="H1693" s="15"/>
      <c r="I1693" s="15"/>
      <c r="J1693" s="15"/>
    </row>
    <row r="1694" spans="1:10" x14ac:dyDescent="0.25">
      <c r="A1694" s="252"/>
      <c r="B1694" s="261"/>
      <c r="C1694" s="251"/>
      <c r="D1694" s="240"/>
      <c r="E1694" s="29"/>
      <c r="F1694" s="29"/>
      <c r="G1694" s="15"/>
      <c r="H1694" s="15"/>
      <c r="I1694" s="15"/>
      <c r="J1694" s="15"/>
    </row>
    <row r="1695" spans="1:10" x14ac:dyDescent="0.25">
      <c r="A1695" s="252"/>
      <c r="B1695" s="261"/>
      <c r="C1695" s="251"/>
      <c r="D1695" s="240"/>
      <c r="E1695" s="29"/>
      <c r="F1695" s="29"/>
      <c r="G1695" s="15"/>
      <c r="H1695" s="15"/>
      <c r="I1695" s="15"/>
      <c r="J1695" s="15"/>
    </row>
    <row r="1696" spans="1:10" x14ac:dyDescent="0.25">
      <c r="A1696" s="252"/>
      <c r="B1696" s="261"/>
      <c r="C1696" s="251"/>
      <c r="D1696" s="240"/>
      <c r="E1696" s="29"/>
      <c r="F1696" s="29"/>
      <c r="G1696" s="15"/>
      <c r="H1696" s="15"/>
      <c r="I1696" s="15"/>
      <c r="J1696" s="15"/>
    </row>
    <row r="1697" spans="1:10" x14ac:dyDescent="0.25">
      <c r="A1697" s="252"/>
      <c r="B1697" s="261"/>
      <c r="C1697" s="251"/>
      <c r="D1697" s="240"/>
      <c r="E1697" s="29"/>
      <c r="F1697" s="29"/>
      <c r="G1697" s="15"/>
      <c r="H1697" s="15"/>
      <c r="I1697" s="15"/>
      <c r="J1697" s="15"/>
    </row>
    <row r="1698" spans="1:10" x14ac:dyDescent="0.25">
      <c r="A1698" s="252"/>
      <c r="B1698" s="261"/>
      <c r="C1698" s="251"/>
      <c r="D1698" s="240"/>
      <c r="E1698" s="29"/>
      <c r="F1698" s="29"/>
      <c r="G1698" s="15"/>
      <c r="H1698" s="15"/>
      <c r="I1698" s="15"/>
      <c r="J1698" s="15"/>
    </row>
    <row r="1699" spans="1:10" x14ac:dyDescent="0.25">
      <c r="A1699" s="252"/>
      <c r="B1699" s="261"/>
      <c r="C1699" s="251"/>
      <c r="D1699" s="240"/>
      <c r="E1699" s="29"/>
      <c r="F1699" s="29"/>
      <c r="G1699" s="15"/>
      <c r="H1699" s="15"/>
      <c r="I1699" s="15"/>
      <c r="J1699" s="15"/>
    </row>
    <row r="1700" spans="1:10" x14ac:dyDescent="0.25">
      <c r="A1700" s="252"/>
      <c r="B1700" s="261"/>
      <c r="C1700" s="251"/>
      <c r="D1700" s="240"/>
      <c r="E1700" s="29"/>
      <c r="F1700" s="29"/>
      <c r="G1700" s="15"/>
      <c r="H1700" s="15"/>
      <c r="I1700" s="15"/>
      <c r="J1700" s="15"/>
    </row>
    <row r="1701" spans="1:10" x14ac:dyDescent="0.25">
      <c r="A1701" s="252"/>
      <c r="B1701" s="261"/>
      <c r="C1701" s="251"/>
      <c r="D1701" s="240"/>
      <c r="E1701" s="29"/>
      <c r="F1701" s="29"/>
      <c r="G1701" s="15"/>
      <c r="H1701" s="15"/>
      <c r="I1701" s="15"/>
      <c r="J1701" s="15"/>
    </row>
    <row r="1702" spans="1:10" x14ac:dyDescent="0.25">
      <c r="A1702" s="252"/>
      <c r="B1702" s="261"/>
      <c r="C1702" s="251"/>
      <c r="D1702" s="240"/>
      <c r="E1702" s="29"/>
      <c r="F1702" s="29"/>
      <c r="G1702" s="15"/>
      <c r="H1702" s="15"/>
      <c r="I1702" s="15"/>
      <c r="J1702" s="15"/>
    </row>
    <row r="1703" spans="1:10" x14ac:dyDescent="0.25">
      <c r="A1703" s="252"/>
      <c r="B1703" s="261"/>
      <c r="C1703" s="251"/>
      <c r="D1703" s="240"/>
      <c r="E1703" s="29"/>
      <c r="F1703" s="29"/>
      <c r="G1703" s="15"/>
      <c r="H1703" s="15"/>
      <c r="I1703" s="15"/>
      <c r="J1703" s="15"/>
    </row>
    <row r="1704" spans="1:10" x14ac:dyDescent="0.25">
      <c r="A1704" s="252"/>
      <c r="B1704" s="261"/>
      <c r="C1704" s="251"/>
      <c r="D1704" s="240"/>
      <c r="E1704" s="29"/>
      <c r="F1704" s="29"/>
      <c r="G1704" s="15"/>
      <c r="H1704" s="15"/>
      <c r="I1704" s="15"/>
      <c r="J1704" s="15"/>
    </row>
    <row r="1705" spans="1:10" x14ac:dyDescent="0.25">
      <c r="A1705" s="252"/>
      <c r="B1705" s="261"/>
      <c r="C1705" s="251"/>
      <c r="D1705" s="240"/>
      <c r="E1705" s="29"/>
      <c r="F1705" s="29"/>
      <c r="G1705" s="15"/>
      <c r="H1705" s="15"/>
      <c r="I1705" s="15"/>
      <c r="J1705" s="15"/>
    </row>
    <row r="1706" spans="1:10" x14ac:dyDescent="0.25">
      <c r="A1706" s="252"/>
      <c r="B1706" s="261"/>
      <c r="C1706" s="251"/>
      <c r="D1706" s="240"/>
      <c r="E1706" s="29"/>
      <c r="F1706" s="29"/>
      <c r="G1706" s="15"/>
      <c r="H1706" s="15"/>
      <c r="I1706" s="15"/>
      <c r="J1706" s="15"/>
    </row>
    <row r="1707" spans="1:10" x14ac:dyDescent="0.25">
      <c r="A1707" s="252"/>
      <c r="B1707" s="261"/>
      <c r="C1707" s="251"/>
      <c r="D1707" s="240"/>
      <c r="E1707" s="29"/>
      <c r="F1707" s="29"/>
      <c r="G1707" s="15"/>
      <c r="H1707" s="15"/>
      <c r="I1707" s="15"/>
      <c r="J1707" s="15"/>
    </row>
    <row r="1708" spans="1:10" x14ac:dyDescent="0.25">
      <c r="A1708" s="252"/>
      <c r="B1708" s="261"/>
      <c r="C1708" s="251"/>
      <c r="D1708" s="240"/>
      <c r="E1708" s="29"/>
      <c r="F1708" s="29"/>
      <c r="G1708" s="15"/>
      <c r="H1708" s="15"/>
      <c r="I1708" s="15"/>
      <c r="J1708" s="15"/>
    </row>
    <row r="1709" spans="1:10" x14ac:dyDescent="0.25">
      <c r="A1709" s="252"/>
      <c r="B1709" s="261"/>
      <c r="C1709" s="251"/>
      <c r="D1709" s="240"/>
      <c r="E1709" s="29"/>
      <c r="F1709" s="29"/>
      <c r="G1709" s="15"/>
      <c r="H1709" s="15"/>
      <c r="I1709" s="15"/>
      <c r="J1709" s="15"/>
    </row>
    <row r="1710" spans="1:10" x14ac:dyDescent="0.25">
      <c r="A1710" s="252"/>
      <c r="B1710" s="261"/>
      <c r="C1710" s="251"/>
      <c r="D1710" s="240"/>
      <c r="E1710" s="29"/>
      <c r="F1710" s="29"/>
      <c r="G1710" s="15"/>
      <c r="H1710" s="15"/>
      <c r="I1710" s="15"/>
      <c r="J1710" s="15"/>
    </row>
    <row r="1711" spans="1:10" x14ac:dyDescent="0.25">
      <c r="A1711" s="252"/>
      <c r="B1711" s="261"/>
      <c r="C1711" s="251"/>
      <c r="D1711" s="240"/>
      <c r="E1711" s="29"/>
      <c r="F1711" s="29"/>
      <c r="G1711" s="15"/>
      <c r="H1711" s="15"/>
      <c r="I1711" s="15"/>
      <c r="J1711" s="15"/>
    </row>
    <row r="1712" spans="1:10" x14ac:dyDescent="0.25">
      <c r="A1712" s="252"/>
      <c r="B1712" s="261"/>
      <c r="C1712" s="251"/>
      <c r="D1712" s="240"/>
      <c r="E1712" s="29"/>
      <c r="F1712" s="29"/>
      <c r="G1712" s="15"/>
      <c r="H1712" s="15"/>
      <c r="I1712" s="15"/>
      <c r="J1712" s="15"/>
    </row>
    <row r="1713" spans="1:10" x14ac:dyDescent="0.25">
      <c r="A1713" s="252"/>
      <c r="B1713" s="261"/>
      <c r="C1713" s="251"/>
      <c r="D1713" s="240"/>
      <c r="E1713" s="29"/>
      <c r="F1713" s="29"/>
      <c r="G1713" s="15"/>
      <c r="H1713" s="15"/>
      <c r="I1713" s="15"/>
      <c r="J1713" s="15"/>
    </row>
    <row r="1714" spans="1:10" x14ac:dyDescent="0.25">
      <c r="A1714" s="252"/>
      <c r="B1714" s="261"/>
      <c r="C1714" s="251"/>
      <c r="D1714" s="240"/>
      <c r="E1714" s="29"/>
      <c r="F1714" s="29"/>
      <c r="G1714" s="15"/>
      <c r="H1714" s="15"/>
      <c r="I1714" s="15"/>
      <c r="J1714" s="15"/>
    </row>
    <row r="1715" spans="1:10" x14ac:dyDescent="0.25">
      <c r="A1715" s="252"/>
      <c r="B1715" s="261"/>
      <c r="C1715" s="251"/>
      <c r="D1715" s="240"/>
      <c r="E1715" s="29"/>
      <c r="F1715" s="29"/>
      <c r="G1715" s="15"/>
      <c r="H1715" s="15"/>
      <c r="I1715" s="15"/>
      <c r="J1715" s="15"/>
    </row>
    <row r="1716" spans="1:10" x14ac:dyDescent="0.25">
      <c r="A1716" s="252"/>
      <c r="B1716" s="261"/>
      <c r="C1716" s="251"/>
      <c r="D1716" s="240"/>
      <c r="E1716" s="29"/>
      <c r="F1716" s="29"/>
      <c r="G1716" s="15"/>
      <c r="H1716" s="15"/>
      <c r="I1716" s="15"/>
      <c r="J1716" s="15"/>
    </row>
    <row r="1717" spans="1:10" x14ac:dyDescent="0.25">
      <c r="A1717" s="252"/>
      <c r="B1717" s="261"/>
      <c r="C1717" s="251"/>
      <c r="D1717" s="240"/>
      <c r="E1717" s="29"/>
      <c r="F1717" s="29"/>
      <c r="G1717" s="15"/>
      <c r="H1717" s="15"/>
      <c r="I1717" s="15"/>
      <c r="J1717" s="15"/>
    </row>
    <row r="1718" spans="1:10" x14ac:dyDescent="0.25">
      <c r="A1718" s="252"/>
      <c r="B1718" s="261"/>
      <c r="C1718" s="251"/>
      <c r="D1718" s="240"/>
      <c r="E1718" s="29"/>
      <c r="F1718" s="29"/>
      <c r="G1718" s="15"/>
      <c r="H1718" s="15"/>
      <c r="I1718" s="15"/>
      <c r="J1718" s="15"/>
    </row>
    <row r="1719" spans="1:10" x14ac:dyDescent="0.25">
      <c r="A1719" s="252"/>
      <c r="B1719" s="261"/>
      <c r="C1719" s="251"/>
      <c r="D1719" s="240"/>
      <c r="E1719" s="29"/>
      <c r="F1719" s="29"/>
      <c r="G1719" s="15"/>
      <c r="H1719" s="15"/>
      <c r="I1719" s="15"/>
      <c r="J1719" s="15"/>
    </row>
    <row r="1720" spans="1:10" x14ac:dyDescent="0.25">
      <c r="A1720" s="252"/>
      <c r="B1720" s="261"/>
      <c r="C1720" s="251"/>
      <c r="D1720" s="240"/>
      <c r="E1720" s="29"/>
      <c r="F1720" s="29"/>
      <c r="G1720" s="15"/>
      <c r="H1720" s="15"/>
      <c r="I1720" s="15"/>
      <c r="J1720" s="15"/>
    </row>
    <row r="1721" spans="1:10" x14ac:dyDescent="0.25">
      <c r="A1721" s="252"/>
      <c r="B1721" s="261"/>
      <c r="C1721" s="251"/>
      <c r="D1721" s="240"/>
      <c r="E1721" s="29"/>
      <c r="F1721" s="29"/>
      <c r="G1721" s="15"/>
      <c r="H1721" s="15"/>
      <c r="I1721" s="15"/>
      <c r="J1721" s="15"/>
    </row>
    <row r="1722" spans="1:10" x14ac:dyDescent="0.25">
      <c r="A1722" s="252"/>
      <c r="B1722" s="261"/>
      <c r="C1722" s="251"/>
      <c r="D1722" s="240"/>
      <c r="E1722" s="29"/>
      <c r="F1722" s="29"/>
      <c r="G1722" s="15"/>
      <c r="H1722" s="15"/>
      <c r="I1722" s="15"/>
      <c r="J1722" s="15"/>
    </row>
    <row r="1723" spans="1:10" x14ac:dyDescent="0.25">
      <c r="A1723" s="252"/>
      <c r="B1723" s="261"/>
      <c r="C1723" s="251"/>
      <c r="D1723" s="240"/>
      <c r="E1723" s="29"/>
      <c r="F1723" s="29"/>
      <c r="G1723" s="15"/>
      <c r="H1723" s="15"/>
      <c r="I1723" s="15"/>
      <c r="J1723" s="15"/>
    </row>
    <row r="1724" spans="1:10" x14ac:dyDescent="0.25">
      <c r="A1724" s="252"/>
      <c r="B1724" s="261"/>
      <c r="C1724" s="251"/>
      <c r="D1724" s="240"/>
      <c r="E1724" s="29"/>
      <c r="F1724" s="29"/>
      <c r="G1724" s="15"/>
      <c r="H1724" s="15"/>
      <c r="I1724" s="15"/>
      <c r="J1724" s="15"/>
    </row>
    <row r="1725" spans="1:10" x14ac:dyDescent="0.25">
      <c r="A1725" s="252"/>
      <c r="B1725" s="261"/>
      <c r="C1725" s="251"/>
      <c r="D1725" s="240"/>
      <c r="E1725" s="29"/>
      <c r="F1725" s="29"/>
      <c r="G1725" s="15"/>
      <c r="H1725" s="15"/>
      <c r="I1725" s="15"/>
      <c r="J1725" s="15"/>
    </row>
    <row r="1726" spans="1:10" x14ac:dyDescent="0.25">
      <c r="A1726" s="252"/>
      <c r="B1726" s="261"/>
      <c r="C1726" s="251"/>
      <c r="D1726" s="240"/>
      <c r="E1726" s="29"/>
      <c r="F1726" s="29"/>
      <c r="G1726" s="15"/>
      <c r="H1726" s="15"/>
      <c r="I1726" s="15"/>
      <c r="J1726" s="15"/>
    </row>
    <row r="1727" spans="1:10" x14ac:dyDescent="0.25">
      <c r="A1727" s="252"/>
      <c r="B1727" s="261"/>
      <c r="C1727" s="251"/>
      <c r="D1727" s="240"/>
      <c r="E1727" s="29"/>
      <c r="F1727" s="29"/>
      <c r="G1727" s="15"/>
      <c r="H1727" s="15"/>
      <c r="I1727" s="15"/>
      <c r="J1727" s="15"/>
    </row>
    <row r="1728" spans="1:10" x14ac:dyDescent="0.25">
      <c r="A1728" s="252"/>
      <c r="B1728" s="261"/>
      <c r="C1728" s="251"/>
      <c r="D1728" s="240"/>
      <c r="E1728" s="29"/>
      <c r="F1728" s="29"/>
      <c r="G1728" s="15"/>
      <c r="H1728" s="15"/>
      <c r="I1728" s="15"/>
      <c r="J1728" s="15"/>
    </row>
    <row r="1729" spans="1:10" x14ac:dyDescent="0.25">
      <c r="A1729" s="252"/>
      <c r="B1729" s="261"/>
      <c r="C1729" s="251"/>
      <c r="D1729" s="240"/>
      <c r="E1729" s="29"/>
      <c r="F1729" s="29"/>
      <c r="G1729" s="15"/>
      <c r="H1729" s="15"/>
      <c r="I1729" s="15"/>
      <c r="J1729" s="15"/>
    </row>
    <row r="1730" spans="1:10" x14ac:dyDescent="0.25">
      <c r="A1730" s="252"/>
      <c r="B1730" s="261"/>
      <c r="C1730" s="251"/>
      <c r="D1730" s="240"/>
      <c r="E1730" s="29"/>
      <c r="F1730" s="29"/>
      <c r="G1730" s="15"/>
      <c r="H1730" s="15"/>
      <c r="I1730" s="15"/>
      <c r="J1730" s="15"/>
    </row>
    <row r="1731" spans="1:10" x14ac:dyDescent="0.25">
      <c r="A1731" s="252"/>
      <c r="B1731" s="261"/>
      <c r="C1731" s="251"/>
      <c r="D1731" s="240"/>
      <c r="E1731" s="29"/>
      <c r="F1731" s="29"/>
      <c r="G1731" s="15"/>
      <c r="H1731" s="15"/>
      <c r="I1731" s="15"/>
      <c r="J1731" s="15"/>
    </row>
    <row r="1732" spans="1:10" x14ac:dyDescent="0.25">
      <c r="A1732" s="252"/>
      <c r="B1732" s="261"/>
      <c r="C1732" s="251"/>
      <c r="D1732" s="240"/>
      <c r="E1732" s="29"/>
      <c r="F1732" s="29"/>
      <c r="G1732" s="15"/>
      <c r="H1732" s="15"/>
      <c r="I1732" s="15"/>
      <c r="J1732" s="15"/>
    </row>
    <row r="1733" spans="1:10" x14ac:dyDescent="0.25">
      <c r="A1733" s="252"/>
      <c r="B1733" s="261"/>
      <c r="C1733" s="251"/>
      <c r="D1733" s="240"/>
      <c r="E1733" s="29"/>
      <c r="F1733" s="29"/>
      <c r="G1733" s="15"/>
      <c r="H1733" s="15"/>
      <c r="I1733" s="15"/>
      <c r="J1733" s="15"/>
    </row>
    <row r="1734" spans="1:10" x14ac:dyDescent="0.25">
      <c r="A1734" s="252"/>
      <c r="B1734" s="261"/>
      <c r="C1734" s="251"/>
      <c r="D1734" s="240"/>
      <c r="E1734" s="29"/>
      <c r="F1734" s="29"/>
      <c r="G1734" s="15"/>
      <c r="H1734" s="15"/>
      <c r="I1734" s="15"/>
      <c r="J1734" s="15"/>
    </row>
    <row r="1735" spans="1:10" x14ac:dyDescent="0.25">
      <c r="A1735" s="252"/>
      <c r="B1735" s="261"/>
      <c r="C1735" s="251"/>
      <c r="D1735" s="240"/>
      <c r="E1735" s="29"/>
      <c r="F1735" s="29"/>
      <c r="G1735" s="15"/>
      <c r="H1735" s="15"/>
      <c r="I1735" s="15"/>
      <c r="J1735" s="15"/>
    </row>
    <row r="1736" spans="1:10" x14ac:dyDescent="0.25">
      <c r="A1736" s="252"/>
      <c r="B1736" s="261"/>
      <c r="C1736" s="251"/>
      <c r="D1736" s="240"/>
      <c r="E1736" s="29"/>
      <c r="F1736" s="29"/>
      <c r="G1736" s="15"/>
      <c r="H1736" s="15"/>
      <c r="I1736" s="15"/>
      <c r="J1736" s="15"/>
    </row>
    <row r="1737" spans="1:10" x14ac:dyDescent="0.25">
      <c r="A1737" s="252"/>
      <c r="B1737" s="261"/>
      <c r="C1737" s="251"/>
      <c r="D1737" s="240"/>
      <c r="E1737" s="29"/>
      <c r="F1737" s="29"/>
      <c r="G1737" s="15"/>
      <c r="H1737" s="15"/>
      <c r="I1737" s="15"/>
      <c r="J1737" s="15"/>
    </row>
    <row r="1738" spans="1:10" x14ac:dyDescent="0.25">
      <c r="A1738" s="252"/>
      <c r="B1738" s="261"/>
      <c r="C1738" s="251"/>
      <c r="D1738" s="240"/>
      <c r="E1738" s="29"/>
      <c r="F1738" s="29"/>
      <c r="G1738" s="15"/>
      <c r="H1738" s="15"/>
      <c r="I1738" s="15"/>
      <c r="J1738" s="15"/>
    </row>
    <row r="1739" spans="1:10" x14ac:dyDescent="0.25">
      <c r="A1739" s="252"/>
      <c r="B1739" s="261"/>
      <c r="C1739" s="251"/>
      <c r="D1739" s="240"/>
      <c r="E1739" s="29"/>
      <c r="F1739" s="29"/>
      <c r="G1739" s="15"/>
      <c r="H1739" s="15"/>
      <c r="I1739" s="15"/>
      <c r="J1739" s="15"/>
    </row>
    <row r="1740" spans="1:10" x14ac:dyDescent="0.25">
      <c r="A1740" s="252"/>
      <c r="B1740" s="261"/>
      <c r="C1740" s="251"/>
      <c r="D1740" s="240"/>
      <c r="E1740" s="29"/>
      <c r="F1740" s="29"/>
      <c r="G1740" s="15"/>
      <c r="H1740" s="15"/>
      <c r="I1740" s="15"/>
      <c r="J1740" s="15"/>
    </row>
    <row r="1741" spans="1:10" x14ac:dyDescent="0.25">
      <c r="A1741" s="252"/>
      <c r="B1741" s="261"/>
      <c r="C1741" s="251"/>
      <c r="D1741" s="240"/>
      <c r="E1741" s="29"/>
      <c r="F1741" s="29"/>
      <c r="G1741" s="15"/>
      <c r="H1741" s="15"/>
      <c r="I1741" s="15"/>
      <c r="J1741" s="15"/>
    </row>
    <row r="1742" spans="1:10" x14ac:dyDescent="0.25">
      <c r="A1742" s="252"/>
      <c r="B1742" s="261"/>
      <c r="C1742" s="251"/>
      <c r="D1742" s="240"/>
      <c r="E1742" s="29"/>
      <c r="F1742" s="29"/>
      <c r="G1742" s="15"/>
      <c r="H1742" s="15"/>
      <c r="I1742" s="15"/>
      <c r="J1742" s="15"/>
    </row>
    <row r="1743" spans="1:10" x14ac:dyDescent="0.25">
      <c r="A1743" s="252"/>
      <c r="B1743" s="261"/>
      <c r="C1743" s="251"/>
      <c r="D1743" s="240"/>
      <c r="E1743" s="29"/>
      <c r="F1743" s="29"/>
      <c r="G1743" s="15"/>
      <c r="H1743" s="15"/>
      <c r="I1743" s="15"/>
      <c r="J1743" s="15"/>
    </row>
    <row r="1744" spans="1:10" x14ac:dyDescent="0.25">
      <c r="A1744" s="252"/>
      <c r="B1744" s="261"/>
      <c r="C1744" s="251"/>
      <c r="D1744" s="240"/>
      <c r="E1744" s="29"/>
      <c r="F1744" s="29"/>
      <c r="G1744" s="15"/>
      <c r="H1744" s="15"/>
      <c r="I1744" s="15"/>
      <c r="J1744" s="15"/>
    </row>
    <row r="1745" spans="1:10" x14ac:dyDescent="0.25">
      <c r="A1745" s="252"/>
      <c r="B1745" s="261"/>
      <c r="C1745" s="251"/>
      <c r="D1745" s="240"/>
      <c r="E1745" s="29"/>
      <c r="F1745" s="29"/>
      <c r="G1745" s="15"/>
      <c r="H1745" s="15"/>
      <c r="I1745" s="15"/>
      <c r="J1745" s="15"/>
    </row>
    <row r="1746" spans="1:10" x14ac:dyDescent="0.25">
      <c r="A1746" s="252"/>
      <c r="B1746" s="261"/>
      <c r="C1746" s="251"/>
      <c r="D1746" s="240"/>
      <c r="E1746" s="29"/>
      <c r="F1746" s="29"/>
      <c r="G1746" s="15"/>
      <c r="H1746" s="15"/>
      <c r="I1746" s="15"/>
      <c r="J1746" s="15"/>
    </row>
    <row r="1747" spans="1:10" x14ac:dyDescent="0.25">
      <c r="A1747" s="252"/>
      <c r="B1747" s="261"/>
      <c r="C1747" s="251"/>
      <c r="D1747" s="240"/>
      <c r="E1747" s="29"/>
      <c r="F1747" s="29"/>
      <c r="G1747" s="15"/>
      <c r="H1747" s="15"/>
      <c r="I1747" s="15"/>
      <c r="J1747" s="15"/>
    </row>
    <row r="1748" spans="1:10" x14ac:dyDescent="0.25">
      <c r="A1748" s="252"/>
      <c r="B1748" s="261"/>
      <c r="C1748" s="251"/>
      <c r="D1748" s="240"/>
      <c r="E1748" s="29"/>
      <c r="F1748" s="29"/>
      <c r="G1748" s="15"/>
      <c r="H1748" s="15"/>
      <c r="I1748" s="15"/>
      <c r="J1748" s="15"/>
    </row>
    <row r="1749" spans="1:10" x14ac:dyDescent="0.25">
      <c r="A1749" s="252"/>
      <c r="B1749" s="261"/>
      <c r="C1749" s="251"/>
      <c r="D1749" s="240"/>
      <c r="E1749" s="29"/>
      <c r="F1749" s="29"/>
      <c r="G1749" s="15"/>
      <c r="H1749" s="15"/>
      <c r="I1749" s="15"/>
      <c r="J1749" s="15"/>
    </row>
    <row r="1750" spans="1:10" x14ac:dyDescent="0.25">
      <c r="A1750" s="252"/>
      <c r="B1750" s="261"/>
      <c r="C1750" s="251"/>
      <c r="D1750" s="240"/>
      <c r="E1750" s="29"/>
      <c r="F1750" s="29"/>
      <c r="G1750" s="15"/>
      <c r="H1750" s="15"/>
      <c r="I1750" s="15"/>
      <c r="J1750" s="15"/>
    </row>
    <row r="1751" spans="1:10" x14ac:dyDescent="0.25">
      <c r="A1751" s="252"/>
      <c r="B1751" s="261"/>
      <c r="C1751" s="251"/>
      <c r="D1751" s="240"/>
      <c r="E1751" s="29"/>
      <c r="F1751" s="29"/>
      <c r="G1751" s="15"/>
      <c r="H1751" s="15"/>
      <c r="I1751" s="15"/>
      <c r="J1751" s="15"/>
    </row>
    <row r="1752" spans="1:10" x14ac:dyDescent="0.25">
      <c r="A1752" s="252"/>
      <c r="B1752" s="261"/>
      <c r="C1752" s="251"/>
      <c r="D1752" s="240"/>
      <c r="E1752" s="29"/>
      <c r="F1752" s="29"/>
      <c r="G1752" s="15"/>
      <c r="H1752" s="15"/>
      <c r="I1752" s="15"/>
      <c r="J1752" s="15"/>
    </row>
    <row r="1753" spans="1:10" x14ac:dyDescent="0.25">
      <c r="A1753" s="252"/>
      <c r="B1753" s="261"/>
      <c r="C1753" s="251"/>
      <c r="D1753" s="240"/>
      <c r="E1753" s="29"/>
      <c r="F1753" s="29"/>
      <c r="G1753" s="15"/>
      <c r="H1753" s="15"/>
      <c r="I1753" s="15"/>
      <c r="J1753" s="15"/>
    </row>
    <row r="1754" spans="1:10" x14ac:dyDescent="0.25">
      <c r="A1754" s="252"/>
      <c r="B1754" s="261"/>
      <c r="C1754" s="251"/>
      <c r="D1754" s="240"/>
      <c r="E1754" s="29"/>
      <c r="F1754" s="29"/>
      <c r="G1754" s="15"/>
      <c r="H1754" s="15"/>
      <c r="I1754" s="15"/>
      <c r="J1754" s="15"/>
    </row>
    <row r="1755" spans="1:10" x14ac:dyDescent="0.25">
      <c r="A1755" s="252"/>
      <c r="B1755" s="261"/>
      <c r="C1755" s="251"/>
      <c r="D1755" s="240"/>
      <c r="E1755" s="29"/>
      <c r="F1755" s="29"/>
      <c r="G1755" s="15"/>
      <c r="H1755" s="15"/>
      <c r="I1755" s="15"/>
      <c r="J1755" s="15"/>
    </row>
    <row r="1756" spans="1:10" x14ac:dyDescent="0.25">
      <c r="A1756" s="252"/>
      <c r="B1756" s="261"/>
      <c r="C1756" s="251"/>
      <c r="D1756" s="240"/>
      <c r="E1756" s="29"/>
      <c r="F1756" s="29"/>
      <c r="G1756" s="15"/>
      <c r="H1756" s="15"/>
      <c r="I1756" s="15"/>
      <c r="J1756" s="15"/>
    </row>
    <row r="1757" spans="1:10" x14ac:dyDescent="0.25">
      <c r="A1757" s="252"/>
      <c r="B1757" s="261"/>
      <c r="C1757" s="251"/>
      <c r="D1757" s="240"/>
      <c r="E1757" s="29"/>
      <c r="F1757" s="29"/>
      <c r="G1757" s="15"/>
      <c r="H1757" s="15"/>
      <c r="I1757" s="15"/>
      <c r="J1757" s="15"/>
    </row>
    <row r="1758" spans="1:10" x14ac:dyDescent="0.25">
      <c r="A1758" s="252"/>
      <c r="B1758" s="261"/>
      <c r="C1758" s="251"/>
      <c r="D1758" s="240"/>
      <c r="E1758" s="29"/>
      <c r="F1758" s="29"/>
      <c r="G1758" s="15"/>
      <c r="H1758" s="15"/>
      <c r="I1758" s="15"/>
      <c r="J1758" s="15"/>
    </row>
    <row r="1759" spans="1:10" x14ac:dyDescent="0.25">
      <c r="A1759" s="252"/>
      <c r="B1759" s="261"/>
      <c r="C1759" s="251"/>
      <c r="D1759" s="240"/>
      <c r="E1759" s="29"/>
      <c r="F1759" s="29"/>
      <c r="G1759" s="15"/>
      <c r="H1759" s="15"/>
      <c r="I1759" s="15"/>
      <c r="J1759" s="15"/>
    </row>
    <row r="1760" spans="1:10" x14ac:dyDescent="0.25">
      <c r="A1760" s="252"/>
      <c r="B1760" s="261"/>
      <c r="C1760" s="251"/>
      <c r="D1760" s="240"/>
      <c r="E1760" s="29"/>
      <c r="F1760" s="29"/>
      <c r="G1760" s="15"/>
      <c r="H1760" s="15"/>
      <c r="I1760" s="15"/>
      <c r="J1760" s="15"/>
    </row>
    <row r="1761" spans="1:10" x14ac:dyDescent="0.25">
      <c r="A1761" s="252"/>
      <c r="B1761" s="261"/>
      <c r="C1761" s="251"/>
      <c r="D1761" s="240"/>
      <c r="E1761" s="29"/>
      <c r="F1761" s="29"/>
      <c r="G1761" s="15"/>
      <c r="H1761" s="15"/>
      <c r="I1761" s="15"/>
      <c r="J1761" s="15"/>
    </row>
    <row r="1762" spans="1:10" x14ac:dyDescent="0.25">
      <c r="A1762" s="252"/>
      <c r="B1762" s="261"/>
      <c r="C1762" s="251"/>
      <c r="D1762" s="240"/>
      <c r="E1762" s="29"/>
      <c r="F1762" s="29"/>
      <c r="G1762" s="15"/>
      <c r="H1762" s="15"/>
      <c r="I1762" s="15"/>
      <c r="J1762" s="15"/>
    </row>
    <row r="1763" spans="1:10" x14ac:dyDescent="0.25">
      <c r="A1763" s="252"/>
      <c r="B1763" s="261"/>
      <c r="C1763" s="251"/>
      <c r="D1763" s="240"/>
      <c r="E1763" s="29"/>
      <c r="F1763" s="29"/>
      <c r="G1763" s="15"/>
      <c r="H1763" s="15"/>
      <c r="I1763" s="15"/>
      <c r="J1763" s="15"/>
    </row>
    <row r="1764" spans="1:10" x14ac:dyDescent="0.25">
      <c r="A1764" s="252"/>
      <c r="B1764" s="261"/>
      <c r="C1764" s="251"/>
      <c r="D1764" s="240"/>
      <c r="E1764" s="29"/>
      <c r="F1764" s="29"/>
      <c r="G1764" s="15"/>
      <c r="H1764" s="15"/>
      <c r="I1764" s="15"/>
      <c r="J1764" s="15"/>
    </row>
    <row r="1765" spans="1:10" x14ac:dyDescent="0.25">
      <c r="A1765" s="252"/>
      <c r="B1765" s="261"/>
      <c r="C1765" s="251"/>
      <c r="D1765" s="240"/>
      <c r="E1765" s="29"/>
      <c r="F1765" s="29"/>
      <c r="G1765" s="15"/>
      <c r="H1765" s="15"/>
      <c r="I1765" s="15"/>
      <c r="J1765" s="15"/>
    </row>
    <row r="1766" spans="1:10" x14ac:dyDescent="0.25">
      <c r="A1766" s="252"/>
      <c r="B1766" s="261"/>
      <c r="C1766" s="251"/>
      <c r="D1766" s="240"/>
      <c r="E1766" s="29"/>
      <c r="F1766" s="29"/>
      <c r="G1766" s="15"/>
      <c r="H1766" s="15"/>
      <c r="I1766" s="15"/>
      <c r="J1766" s="15"/>
    </row>
    <row r="1767" spans="1:10" x14ac:dyDescent="0.25">
      <c r="A1767" s="252"/>
      <c r="B1767" s="261"/>
      <c r="C1767" s="251"/>
      <c r="D1767" s="240"/>
      <c r="E1767" s="29"/>
      <c r="F1767" s="29"/>
      <c r="G1767" s="15"/>
      <c r="H1767" s="15"/>
      <c r="I1767" s="15"/>
      <c r="J1767" s="15"/>
    </row>
    <row r="1768" spans="1:10" x14ac:dyDescent="0.25">
      <c r="A1768" s="252"/>
      <c r="B1768" s="261"/>
      <c r="C1768" s="251"/>
      <c r="D1768" s="240"/>
      <c r="E1768" s="29"/>
      <c r="F1768" s="29"/>
      <c r="G1768" s="15"/>
      <c r="H1768" s="15"/>
      <c r="I1768" s="15"/>
      <c r="J1768" s="15"/>
    </row>
    <row r="1769" spans="1:10" x14ac:dyDescent="0.25">
      <c r="A1769" s="252"/>
      <c r="B1769" s="261"/>
      <c r="C1769" s="251"/>
      <c r="D1769" s="240"/>
      <c r="E1769" s="29"/>
      <c r="F1769" s="29"/>
      <c r="G1769" s="15"/>
      <c r="H1769" s="15"/>
      <c r="I1769" s="15"/>
      <c r="J1769" s="15"/>
    </row>
    <row r="1770" spans="1:10" x14ac:dyDescent="0.25">
      <c r="A1770" s="252"/>
      <c r="B1770" s="261"/>
      <c r="C1770" s="251"/>
      <c r="D1770" s="240"/>
      <c r="E1770" s="29"/>
      <c r="F1770" s="29"/>
      <c r="G1770" s="15"/>
      <c r="H1770" s="15"/>
      <c r="I1770" s="15"/>
      <c r="J1770" s="15"/>
    </row>
    <row r="1771" spans="1:10" x14ac:dyDescent="0.25">
      <c r="A1771" s="252"/>
      <c r="B1771" s="261"/>
      <c r="C1771" s="251"/>
      <c r="D1771" s="240"/>
      <c r="E1771" s="29"/>
      <c r="F1771" s="29"/>
      <c r="G1771" s="15"/>
      <c r="H1771" s="15"/>
      <c r="I1771" s="15"/>
      <c r="J1771" s="15"/>
    </row>
    <row r="1772" spans="1:10" x14ac:dyDescent="0.25">
      <c r="A1772" s="252"/>
      <c r="B1772" s="261"/>
      <c r="C1772" s="251"/>
      <c r="D1772" s="240"/>
      <c r="E1772" s="29"/>
      <c r="F1772" s="29"/>
      <c r="G1772" s="15"/>
      <c r="H1772" s="15"/>
      <c r="I1772" s="15"/>
      <c r="J1772" s="15"/>
    </row>
    <row r="1773" spans="1:10" x14ac:dyDescent="0.25">
      <c r="A1773" s="252"/>
      <c r="B1773" s="261"/>
      <c r="C1773" s="251"/>
      <c r="D1773" s="240"/>
      <c r="E1773" s="29"/>
      <c r="F1773" s="29"/>
      <c r="G1773" s="15"/>
      <c r="H1773" s="15"/>
      <c r="I1773" s="15"/>
      <c r="J1773" s="15"/>
    </row>
    <row r="1774" spans="1:10" x14ac:dyDescent="0.25">
      <c r="A1774" s="252"/>
      <c r="B1774" s="261"/>
      <c r="C1774" s="251"/>
      <c r="D1774" s="240"/>
      <c r="E1774" s="29"/>
      <c r="F1774" s="29"/>
      <c r="G1774" s="15"/>
      <c r="H1774" s="15"/>
      <c r="I1774" s="15"/>
      <c r="J1774" s="15"/>
    </row>
    <row r="1775" spans="1:10" x14ac:dyDescent="0.25">
      <c r="A1775" s="252"/>
      <c r="B1775" s="261"/>
      <c r="C1775" s="251"/>
      <c r="D1775" s="240"/>
      <c r="E1775" s="29"/>
      <c r="F1775" s="29"/>
      <c r="G1775" s="15"/>
      <c r="H1775" s="15"/>
      <c r="I1775" s="15"/>
      <c r="J1775" s="15"/>
    </row>
    <row r="1776" spans="1:10" x14ac:dyDescent="0.25">
      <c r="A1776" s="252"/>
      <c r="B1776" s="261"/>
      <c r="C1776" s="251"/>
      <c r="D1776" s="240"/>
      <c r="E1776" s="29"/>
      <c r="F1776" s="29"/>
      <c r="G1776" s="15"/>
      <c r="H1776" s="15"/>
      <c r="I1776" s="15"/>
      <c r="J1776" s="15"/>
    </row>
    <row r="1777" spans="1:10" x14ac:dyDescent="0.25">
      <c r="A1777" s="252"/>
      <c r="B1777" s="261"/>
      <c r="C1777" s="251"/>
      <c r="D1777" s="240"/>
      <c r="E1777" s="29"/>
      <c r="F1777" s="29"/>
      <c r="G1777" s="15"/>
      <c r="H1777" s="15"/>
      <c r="I1777" s="15"/>
      <c r="J1777" s="15"/>
    </row>
    <row r="1778" spans="1:10" x14ac:dyDescent="0.25">
      <c r="A1778" s="252"/>
      <c r="B1778" s="261"/>
      <c r="C1778" s="251"/>
      <c r="D1778" s="240"/>
      <c r="E1778" s="29"/>
      <c r="F1778" s="29"/>
      <c r="G1778" s="15"/>
      <c r="H1778" s="15"/>
      <c r="I1778" s="15"/>
      <c r="J1778" s="15"/>
    </row>
    <row r="1779" spans="1:10" x14ac:dyDescent="0.25">
      <c r="A1779" s="252"/>
      <c r="B1779" s="261"/>
      <c r="C1779" s="251"/>
      <c r="D1779" s="240"/>
      <c r="E1779" s="29"/>
      <c r="F1779" s="29"/>
      <c r="G1779" s="15"/>
      <c r="H1779" s="15"/>
      <c r="I1779" s="15"/>
      <c r="J1779" s="15"/>
    </row>
    <row r="1780" spans="1:10" x14ac:dyDescent="0.25">
      <c r="A1780" s="252"/>
      <c r="B1780" s="261"/>
      <c r="C1780" s="251"/>
      <c r="D1780" s="240"/>
      <c r="E1780" s="29"/>
      <c r="F1780" s="29"/>
      <c r="G1780" s="15"/>
      <c r="H1780" s="15"/>
      <c r="I1780" s="15"/>
      <c r="J1780" s="15"/>
    </row>
    <row r="1781" spans="1:10" x14ac:dyDescent="0.25">
      <c r="A1781" s="252"/>
      <c r="B1781" s="261"/>
      <c r="C1781" s="251"/>
      <c r="D1781" s="240"/>
      <c r="E1781" s="29"/>
      <c r="F1781" s="29"/>
      <c r="G1781" s="15"/>
      <c r="H1781" s="15"/>
      <c r="I1781" s="15"/>
      <c r="J1781" s="15"/>
    </row>
    <row r="1782" spans="1:10" x14ac:dyDescent="0.25">
      <c r="A1782" s="252"/>
      <c r="B1782" s="261"/>
      <c r="C1782" s="251"/>
      <c r="D1782" s="240"/>
      <c r="E1782" s="29"/>
      <c r="F1782" s="29"/>
      <c r="G1782" s="15"/>
      <c r="H1782" s="15"/>
      <c r="I1782" s="15"/>
      <c r="J1782" s="15"/>
    </row>
    <row r="1783" spans="1:10" x14ac:dyDescent="0.25">
      <c r="A1783" s="252"/>
      <c r="B1783" s="261"/>
      <c r="C1783" s="251"/>
      <c r="D1783" s="240"/>
      <c r="E1783" s="29"/>
      <c r="F1783" s="29"/>
      <c r="G1783" s="15"/>
      <c r="H1783" s="15"/>
      <c r="I1783" s="15"/>
      <c r="J1783" s="15"/>
    </row>
    <row r="1784" spans="1:10" x14ac:dyDescent="0.25">
      <c r="A1784" s="252"/>
      <c r="B1784" s="261"/>
      <c r="C1784" s="251"/>
      <c r="D1784" s="240"/>
      <c r="E1784" s="29"/>
      <c r="F1784" s="29"/>
      <c r="G1784" s="15"/>
      <c r="H1784" s="15"/>
      <c r="I1784" s="15"/>
      <c r="J1784" s="15"/>
    </row>
    <row r="1785" spans="1:10" x14ac:dyDescent="0.25">
      <c r="A1785" s="252"/>
      <c r="B1785" s="261"/>
      <c r="C1785" s="251"/>
      <c r="D1785" s="240"/>
      <c r="E1785" s="29"/>
      <c r="F1785" s="29"/>
      <c r="G1785" s="15"/>
      <c r="H1785" s="15"/>
      <c r="I1785" s="15"/>
      <c r="J1785" s="15"/>
    </row>
    <row r="1786" spans="1:10" x14ac:dyDescent="0.25">
      <c r="A1786" s="252"/>
      <c r="B1786" s="261"/>
      <c r="C1786" s="251"/>
      <c r="D1786" s="240"/>
      <c r="E1786" s="29"/>
      <c r="F1786" s="29"/>
      <c r="G1786" s="15"/>
      <c r="H1786" s="15"/>
      <c r="I1786" s="15"/>
      <c r="J1786" s="15"/>
    </row>
    <row r="1787" spans="1:10" x14ac:dyDescent="0.25">
      <c r="A1787" s="252"/>
      <c r="B1787" s="261"/>
      <c r="C1787" s="251"/>
      <c r="D1787" s="240"/>
      <c r="E1787" s="29"/>
      <c r="F1787" s="29"/>
      <c r="G1787" s="15"/>
      <c r="H1787" s="15"/>
      <c r="I1787" s="15"/>
      <c r="J1787" s="15"/>
    </row>
    <row r="1788" spans="1:10" x14ac:dyDescent="0.25">
      <c r="A1788" s="252"/>
      <c r="B1788" s="261"/>
      <c r="C1788" s="251"/>
      <c r="D1788" s="240"/>
      <c r="E1788" s="29"/>
      <c r="F1788" s="29"/>
      <c r="G1788" s="15"/>
      <c r="H1788" s="15"/>
      <c r="I1788" s="15"/>
      <c r="J1788" s="15"/>
    </row>
    <row r="1789" spans="1:10" x14ac:dyDescent="0.25">
      <c r="A1789" s="252"/>
      <c r="B1789" s="261"/>
      <c r="C1789" s="251"/>
      <c r="D1789" s="240"/>
      <c r="E1789" s="29"/>
      <c r="F1789" s="29"/>
      <c r="G1789" s="15"/>
      <c r="H1789" s="15"/>
      <c r="I1789" s="15"/>
      <c r="J1789" s="15"/>
    </row>
    <row r="1790" spans="1:10" x14ac:dyDescent="0.25">
      <c r="A1790" s="252"/>
      <c r="B1790" s="261"/>
      <c r="C1790" s="251"/>
      <c r="D1790" s="240"/>
      <c r="E1790" s="29"/>
      <c r="F1790" s="29"/>
      <c r="G1790" s="15"/>
      <c r="H1790" s="15"/>
      <c r="I1790" s="15"/>
      <c r="J1790" s="15"/>
    </row>
    <row r="1791" spans="1:10" x14ac:dyDescent="0.25">
      <c r="A1791" s="252"/>
      <c r="B1791" s="261"/>
      <c r="C1791" s="251"/>
      <c r="D1791" s="240"/>
      <c r="E1791" s="29"/>
      <c r="F1791" s="29"/>
      <c r="G1791" s="15"/>
      <c r="H1791" s="15"/>
      <c r="I1791" s="15"/>
      <c r="J1791" s="15"/>
    </row>
    <row r="1792" spans="1:10" x14ac:dyDescent="0.25">
      <c r="A1792" s="252"/>
      <c r="B1792" s="261"/>
      <c r="C1792" s="251"/>
      <c r="D1792" s="240"/>
      <c r="E1792" s="29"/>
      <c r="F1792" s="29"/>
      <c r="G1792" s="15"/>
      <c r="H1792" s="15"/>
      <c r="I1792" s="15"/>
      <c r="J1792" s="15"/>
    </row>
    <row r="1793" spans="1:10" x14ac:dyDescent="0.25">
      <c r="A1793" s="252"/>
      <c r="B1793" s="261"/>
      <c r="C1793" s="251"/>
      <c r="D1793" s="240"/>
      <c r="E1793" s="29"/>
      <c r="F1793" s="29"/>
      <c r="G1793" s="15"/>
      <c r="H1793" s="15"/>
      <c r="I1793" s="15"/>
      <c r="J1793" s="15"/>
    </row>
    <row r="1794" spans="1:10" x14ac:dyDescent="0.25">
      <c r="A1794" s="252"/>
      <c r="B1794" s="261"/>
      <c r="C1794" s="251"/>
      <c r="D1794" s="240"/>
      <c r="E1794" s="29"/>
      <c r="F1794" s="29"/>
      <c r="G1794" s="15"/>
      <c r="H1794" s="15"/>
      <c r="I1794" s="15"/>
      <c r="J1794" s="15"/>
    </row>
    <row r="1795" spans="1:10" x14ac:dyDescent="0.25">
      <c r="A1795" s="252"/>
      <c r="B1795" s="261"/>
      <c r="C1795" s="251"/>
      <c r="D1795" s="240"/>
      <c r="E1795" s="29"/>
      <c r="F1795" s="29"/>
      <c r="G1795" s="15"/>
      <c r="H1795" s="15"/>
      <c r="I1795" s="15"/>
      <c r="J1795" s="15"/>
    </row>
    <row r="1796" spans="1:10" x14ac:dyDescent="0.25">
      <c r="A1796" s="252"/>
      <c r="B1796" s="261"/>
      <c r="C1796" s="251"/>
      <c r="D1796" s="240"/>
      <c r="E1796" s="29"/>
      <c r="F1796" s="29"/>
      <c r="G1796" s="15"/>
      <c r="H1796" s="15"/>
      <c r="I1796" s="15"/>
      <c r="J1796" s="15"/>
    </row>
    <row r="1797" spans="1:10" x14ac:dyDescent="0.25">
      <c r="A1797" s="252"/>
      <c r="B1797" s="261"/>
      <c r="C1797" s="251"/>
      <c r="D1797" s="240"/>
      <c r="E1797" s="29"/>
      <c r="F1797" s="29"/>
      <c r="G1797" s="15"/>
      <c r="H1797" s="15"/>
      <c r="I1797" s="15"/>
      <c r="J1797" s="15"/>
    </row>
    <row r="1798" spans="1:10" x14ac:dyDescent="0.25">
      <c r="A1798" s="252"/>
      <c r="B1798" s="261"/>
      <c r="C1798" s="251"/>
      <c r="D1798" s="240"/>
      <c r="E1798" s="29"/>
      <c r="F1798" s="29"/>
      <c r="G1798" s="15"/>
      <c r="H1798" s="15"/>
      <c r="I1798" s="15"/>
      <c r="J1798" s="15"/>
    </row>
    <row r="1799" spans="1:10" x14ac:dyDescent="0.25">
      <c r="A1799" s="252"/>
      <c r="B1799" s="261"/>
      <c r="C1799" s="251"/>
      <c r="D1799" s="240"/>
      <c r="E1799" s="29"/>
      <c r="F1799" s="29"/>
      <c r="G1799" s="15"/>
      <c r="H1799" s="15"/>
      <c r="I1799" s="15"/>
      <c r="J1799" s="15"/>
    </row>
    <row r="1800" spans="1:10" x14ac:dyDescent="0.25">
      <c r="A1800" s="252"/>
      <c r="B1800" s="261"/>
      <c r="C1800" s="251"/>
      <c r="D1800" s="240"/>
      <c r="E1800" s="29"/>
      <c r="F1800" s="29"/>
      <c r="G1800" s="15"/>
      <c r="H1800" s="15"/>
      <c r="I1800" s="15"/>
      <c r="J1800" s="15"/>
    </row>
    <row r="1801" spans="1:10" x14ac:dyDescent="0.25">
      <c r="A1801" s="252"/>
      <c r="B1801" s="261"/>
      <c r="C1801" s="251"/>
      <c r="D1801" s="240"/>
      <c r="E1801" s="29"/>
      <c r="F1801" s="29"/>
      <c r="G1801" s="15"/>
      <c r="H1801" s="15"/>
      <c r="I1801" s="15"/>
      <c r="J1801" s="15"/>
    </row>
    <row r="1802" spans="1:10" x14ac:dyDescent="0.25">
      <c r="A1802" s="252"/>
      <c r="B1802" s="261"/>
      <c r="C1802" s="251"/>
      <c r="D1802" s="240"/>
      <c r="E1802" s="29"/>
      <c r="F1802" s="29"/>
      <c r="G1802" s="15"/>
      <c r="H1802" s="15"/>
      <c r="I1802" s="15"/>
      <c r="J1802" s="15"/>
    </row>
    <row r="1803" spans="1:10" x14ac:dyDescent="0.25">
      <c r="A1803" s="252"/>
      <c r="B1803" s="261"/>
      <c r="C1803" s="251"/>
      <c r="D1803" s="240"/>
      <c r="E1803" s="29"/>
      <c r="F1803" s="29"/>
      <c r="G1803" s="15"/>
      <c r="H1803" s="15"/>
      <c r="I1803" s="15"/>
      <c r="J1803" s="15"/>
    </row>
    <row r="1804" spans="1:10" x14ac:dyDescent="0.25">
      <c r="A1804" s="252"/>
      <c r="B1804" s="261"/>
      <c r="C1804" s="251"/>
      <c r="D1804" s="240"/>
      <c r="E1804" s="29"/>
      <c r="F1804" s="29"/>
      <c r="G1804" s="15"/>
      <c r="H1804" s="15"/>
      <c r="I1804" s="15"/>
      <c r="J1804" s="15"/>
    </row>
    <row r="1805" spans="1:10" x14ac:dyDescent="0.25">
      <c r="A1805" s="252"/>
      <c r="B1805" s="261"/>
      <c r="C1805" s="251"/>
      <c r="D1805" s="240"/>
      <c r="E1805" s="29"/>
      <c r="F1805" s="29"/>
      <c r="G1805" s="15"/>
      <c r="H1805" s="15"/>
      <c r="I1805" s="15"/>
      <c r="J1805" s="15"/>
    </row>
    <row r="1806" spans="1:10" x14ac:dyDescent="0.25">
      <c r="A1806" s="252"/>
      <c r="B1806" s="261"/>
      <c r="C1806" s="251"/>
      <c r="D1806" s="240"/>
      <c r="E1806" s="29"/>
      <c r="F1806" s="29"/>
      <c r="G1806" s="15"/>
      <c r="H1806" s="15"/>
      <c r="I1806" s="15"/>
      <c r="J1806" s="15"/>
    </row>
    <row r="1807" spans="1:10" x14ac:dyDescent="0.25">
      <c r="A1807" s="252"/>
      <c r="B1807" s="261"/>
      <c r="C1807" s="251"/>
      <c r="D1807" s="240"/>
      <c r="E1807" s="29"/>
      <c r="F1807" s="29"/>
      <c r="G1807" s="15"/>
      <c r="H1807" s="15"/>
      <c r="I1807" s="15"/>
      <c r="J1807" s="15"/>
    </row>
    <row r="1808" spans="1:10" x14ac:dyDescent="0.25">
      <c r="A1808" s="252"/>
      <c r="B1808" s="261"/>
      <c r="C1808" s="251"/>
      <c r="D1808" s="240"/>
      <c r="E1808" s="29"/>
      <c r="F1808" s="29"/>
      <c r="G1808" s="15"/>
      <c r="H1808" s="15"/>
      <c r="I1808" s="15"/>
      <c r="J1808" s="15"/>
    </row>
    <row r="1809" spans="1:10" x14ac:dyDescent="0.25">
      <c r="A1809" s="252"/>
      <c r="B1809" s="261"/>
      <c r="C1809" s="251"/>
      <c r="D1809" s="240"/>
      <c r="E1809" s="29"/>
      <c r="F1809" s="29"/>
      <c r="G1809" s="15"/>
      <c r="H1809" s="15"/>
      <c r="I1809" s="15"/>
      <c r="J1809" s="15"/>
    </row>
    <row r="1810" spans="1:10" x14ac:dyDescent="0.25">
      <c r="A1810" s="252"/>
      <c r="B1810" s="261"/>
      <c r="C1810" s="251"/>
      <c r="D1810" s="240"/>
      <c r="E1810" s="29"/>
      <c r="F1810" s="29"/>
      <c r="G1810" s="15"/>
      <c r="H1810" s="15"/>
      <c r="I1810" s="15"/>
      <c r="J1810" s="15"/>
    </row>
    <row r="1811" spans="1:10" x14ac:dyDescent="0.25">
      <c r="A1811" s="252"/>
      <c r="B1811" s="261"/>
      <c r="C1811" s="251"/>
      <c r="D1811" s="240"/>
      <c r="E1811" s="29"/>
      <c r="F1811" s="29"/>
      <c r="G1811" s="15"/>
      <c r="H1811" s="15"/>
      <c r="I1811" s="15"/>
      <c r="J1811" s="15"/>
    </row>
    <row r="1812" spans="1:10" x14ac:dyDescent="0.25">
      <c r="A1812" s="252"/>
      <c r="B1812" s="261"/>
      <c r="C1812" s="251"/>
      <c r="D1812" s="240"/>
      <c r="E1812" s="29"/>
      <c r="F1812" s="29"/>
      <c r="G1812" s="15"/>
      <c r="H1812" s="15"/>
      <c r="I1812" s="15"/>
      <c r="J1812" s="15"/>
    </row>
    <row r="1813" spans="1:10" x14ac:dyDescent="0.25">
      <c r="A1813" s="252"/>
      <c r="B1813" s="261"/>
      <c r="C1813" s="251"/>
      <c r="D1813" s="240"/>
      <c r="E1813" s="29"/>
      <c r="F1813" s="29"/>
      <c r="G1813" s="15"/>
      <c r="H1813" s="15"/>
      <c r="I1813" s="15"/>
      <c r="J1813" s="15"/>
    </row>
    <row r="1814" spans="1:10" x14ac:dyDescent="0.25">
      <c r="A1814" s="252"/>
      <c r="B1814" s="261"/>
      <c r="C1814" s="251"/>
      <c r="D1814" s="240"/>
      <c r="E1814" s="29"/>
      <c r="F1814" s="29"/>
      <c r="G1814" s="15"/>
      <c r="H1814" s="15"/>
      <c r="I1814" s="15"/>
      <c r="J1814" s="15"/>
    </row>
    <row r="1815" spans="1:10" x14ac:dyDescent="0.25">
      <c r="A1815" s="252"/>
      <c r="B1815" s="261"/>
      <c r="C1815" s="251"/>
      <c r="D1815" s="240"/>
      <c r="E1815" s="29"/>
      <c r="F1815" s="29"/>
      <c r="G1815" s="15"/>
      <c r="H1815" s="15"/>
      <c r="I1815" s="15"/>
      <c r="J1815" s="15"/>
    </row>
    <row r="1816" spans="1:10" x14ac:dyDescent="0.25">
      <c r="A1816" s="252"/>
      <c r="B1816" s="261"/>
      <c r="C1816" s="251"/>
      <c r="D1816" s="240"/>
      <c r="E1816" s="29"/>
      <c r="F1816" s="29"/>
      <c r="G1816" s="15"/>
      <c r="H1816" s="15"/>
      <c r="I1816" s="15"/>
      <c r="J1816" s="15"/>
    </row>
    <row r="1817" spans="1:10" x14ac:dyDescent="0.25">
      <c r="A1817" s="252"/>
      <c r="B1817" s="261"/>
      <c r="C1817" s="251"/>
      <c r="D1817" s="240"/>
      <c r="E1817" s="29"/>
      <c r="F1817" s="29"/>
      <c r="G1817" s="15"/>
      <c r="H1817" s="15"/>
      <c r="I1817" s="15"/>
      <c r="J1817" s="15"/>
    </row>
    <row r="1818" spans="1:10" x14ac:dyDescent="0.25">
      <c r="A1818" s="252"/>
      <c r="B1818" s="261"/>
      <c r="C1818" s="251"/>
      <c r="D1818" s="240"/>
      <c r="E1818" s="29"/>
      <c r="F1818" s="29"/>
      <c r="G1818" s="15"/>
      <c r="H1818" s="15"/>
      <c r="I1818" s="15"/>
      <c r="J1818" s="15"/>
    </row>
    <row r="1819" spans="1:10" x14ac:dyDescent="0.25">
      <c r="A1819" s="252"/>
      <c r="B1819" s="261"/>
      <c r="C1819" s="251"/>
      <c r="D1819" s="240"/>
      <c r="E1819" s="29"/>
      <c r="F1819" s="29"/>
      <c r="G1819" s="15"/>
      <c r="H1819" s="15"/>
      <c r="I1819" s="15"/>
      <c r="J1819" s="15"/>
    </row>
    <row r="1820" spans="1:10" x14ac:dyDescent="0.25">
      <c r="A1820" s="252"/>
      <c r="B1820" s="261"/>
      <c r="C1820" s="251"/>
      <c r="D1820" s="240"/>
      <c r="E1820" s="29"/>
      <c r="F1820" s="29"/>
      <c r="G1820" s="15"/>
      <c r="H1820" s="15"/>
      <c r="I1820" s="15"/>
      <c r="J1820" s="15"/>
    </row>
    <row r="1821" spans="1:10" x14ac:dyDescent="0.25">
      <c r="A1821" s="252"/>
      <c r="B1821" s="261"/>
      <c r="C1821" s="251"/>
      <c r="D1821" s="240"/>
      <c r="E1821" s="29"/>
      <c r="F1821" s="29"/>
      <c r="G1821" s="15"/>
      <c r="H1821" s="15"/>
      <c r="I1821" s="15"/>
      <c r="J1821" s="15"/>
    </row>
    <row r="1822" spans="1:10" x14ac:dyDescent="0.25">
      <c r="A1822" s="252"/>
      <c r="B1822" s="261"/>
      <c r="C1822" s="251"/>
      <c r="D1822" s="240"/>
      <c r="E1822" s="29"/>
      <c r="F1822" s="29"/>
      <c r="G1822" s="15"/>
      <c r="H1822" s="15"/>
      <c r="I1822" s="15"/>
      <c r="J1822" s="15"/>
    </row>
    <row r="1823" spans="1:10" x14ac:dyDescent="0.25">
      <c r="A1823" s="252"/>
      <c r="B1823" s="261"/>
      <c r="C1823" s="251"/>
      <c r="D1823" s="240"/>
      <c r="E1823" s="29"/>
      <c r="F1823" s="29"/>
      <c r="G1823" s="15"/>
      <c r="H1823" s="15"/>
      <c r="I1823" s="15"/>
      <c r="J1823" s="15"/>
    </row>
    <row r="1824" spans="1:10" x14ac:dyDescent="0.25">
      <c r="A1824" s="252"/>
      <c r="B1824" s="261"/>
      <c r="C1824" s="251"/>
      <c r="D1824" s="240"/>
      <c r="E1824" s="29"/>
      <c r="F1824" s="29"/>
      <c r="G1824" s="15"/>
      <c r="H1824" s="15"/>
      <c r="I1824" s="15"/>
      <c r="J1824" s="15"/>
    </row>
    <row r="1825" spans="1:10" x14ac:dyDescent="0.25">
      <c r="A1825" s="252"/>
      <c r="B1825" s="261"/>
      <c r="C1825" s="251"/>
      <c r="D1825" s="240"/>
      <c r="E1825" s="29"/>
      <c r="F1825" s="29"/>
      <c r="G1825" s="15"/>
      <c r="H1825" s="15"/>
      <c r="I1825" s="15"/>
      <c r="J1825" s="15"/>
    </row>
    <row r="1826" spans="1:10" x14ac:dyDescent="0.25">
      <c r="A1826" s="252"/>
      <c r="B1826" s="261"/>
      <c r="C1826" s="251"/>
      <c r="D1826" s="240"/>
      <c r="E1826" s="29"/>
      <c r="F1826" s="29"/>
      <c r="G1826" s="15"/>
      <c r="H1826" s="15"/>
      <c r="I1826" s="15"/>
      <c r="J1826" s="15"/>
    </row>
    <row r="1827" spans="1:10" x14ac:dyDescent="0.25">
      <c r="A1827" s="252"/>
      <c r="B1827" s="261"/>
      <c r="C1827" s="251"/>
      <c r="D1827" s="240"/>
      <c r="E1827" s="29"/>
      <c r="F1827" s="29"/>
      <c r="G1827" s="15"/>
      <c r="H1827" s="15"/>
      <c r="I1827" s="15"/>
      <c r="J1827" s="15"/>
    </row>
    <row r="1828" spans="1:10" x14ac:dyDescent="0.25">
      <c r="A1828" s="252"/>
      <c r="B1828" s="261"/>
      <c r="C1828" s="251"/>
      <c r="D1828" s="240"/>
      <c r="E1828" s="29"/>
      <c r="F1828" s="29"/>
      <c r="G1828" s="15"/>
      <c r="H1828" s="15"/>
      <c r="I1828" s="15"/>
      <c r="J1828" s="15"/>
    </row>
    <row r="1829" spans="1:10" x14ac:dyDescent="0.25">
      <c r="A1829" s="252"/>
      <c r="B1829" s="261"/>
      <c r="C1829" s="251"/>
      <c r="D1829" s="240"/>
      <c r="E1829" s="29"/>
      <c r="F1829" s="29"/>
      <c r="G1829" s="15"/>
      <c r="H1829" s="15"/>
      <c r="I1829" s="15"/>
      <c r="J1829" s="15"/>
    </row>
    <row r="1830" spans="1:10" x14ac:dyDescent="0.25">
      <c r="A1830" s="252"/>
      <c r="B1830" s="261"/>
      <c r="C1830" s="251"/>
      <c r="D1830" s="240"/>
      <c r="E1830" s="29"/>
      <c r="F1830" s="29"/>
      <c r="G1830" s="15"/>
      <c r="H1830" s="15"/>
      <c r="I1830" s="15"/>
      <c r="J1830" s="15"/>
    </row>
    <row r="1831" spans="1:10" x14ac:dyDescent="0.25">
      <c r="A1831" s="252"/>
      <c r="B1831" s="261"/>
      <c r="C1831" s="251"/>
      <c r="D1831" s="240"/>
      <c r="E1831" s="29"/>
      <c r="F1831" s="29"/>
      <c r="G1831" s="15"/>
      <c r="H1831" s="15"/>
      <c r="I1831" s="15"/>
      <c r="J1831" s="15"/>
    </row>
    <row r="1832" spans="1:10" x14ac:dyDescent="0.25">
      <c r="A1832" s="252"/>
      <c r="B1832" s="261"/>
      <c r="C1832" s="251"/>
      <c r="D1832" s="240"/>
      <c r="E1832" s="29"/>
      <c r="F1832" s="29"/>
      <c r="G1832" s="15"/>
      <c r="H1832" s="15"/>
      <c r="I1832" s="15"/>
      <c r="J1832" s="15"/>
    </row>
    <row r="1833" spans="1:10" x14ac:dyDescent="0.25">
      <c r="A1833" s="252"/>
      <c r="B1833" s="261"/>
      <c r="C1833" s="251"/>
      <c r="D1833" s="240"/>
      <c r="E1833" s="29"/>
      <c r="F1833" s="29"/>
      <c r="G1833" s="15"/>
      <c r="H1833" s="15"/>
      <c r="I1833" s="15"/>
      <c r="J1833" s="15"/>
    </row>
    <row r="1834" spans="1:10" x14ac:dyDescent="0.25">
      <c r="A1834" s="252"/>
      <c r="B1834" s="261"/>
      <c r="C1834" s="251"/>
      <c r="D1834" s="240"/>
      <c r="E1834" s="29"/>
      <c r="F1834" s="29"/>
      <c r="G1834" s="15"/>
      <c r="H1834" s="15"/>
      <c r="I1834" s="15"/>
      <c r="J1834" s="15"/>
    </row>
    <row r="1835" spans="1:10" x14ac:dyDescent="0.25">
      <c r="A1835" s="252"/>
      <c r="B1835" s="261"/>
      <c r="C1835" s="251"/>
      <c r="D1835" s="240"/>
      <c r="E1835" s="29"/>
      <c r="F1835" s="29"/>
      <c r="G1835" s="15"/>
      <c r="H1835" s="15"/>
      <c r="I1835" s="15"/>
      <c r="J1835" s="15"/>
    </row>
    <row r="1836" spans="1:10" x14ac:dyDescent="0.25">
      <c r="A1836" s="252"/>
      <c r="B1836" s="261"/>
      <c r="C1836" s="251"/>
      <c r="D1836" s="240"/>
      <c r="E1836" s="29"/>
      <c r="F1836" s="29"/>
      <c r="G1836" s="15"/>
      <c r="H1836" s="15"/>
      <c r="I1836" s="15"/>
      <c r="J1836" s="15"/>
    </row>
    <row r="1837" spans="1:10" x14ac:dyDescent="0.25">
      <c r="A1837" s="252"/>
      <c r="B1837" s="261"/>
      <c r="C1837" s="251"/>
      <c r="D1837" s="240"/>
      <c r="E1837" s="29"/>
      <c r="F1837" s="29"/>
      <c r="G1837" s="15"/>
      <c r="H1837" s="15"/>
      <c r="I1837" s="15"/>
      <c r="J1837" s="15"/>
    </row>
    <row r="1838" spans="1:10" x14ac:dyDescent="0.25">
      <c r="A1838" s="252"/>
      <c r="B1838" s="261"/>
      <c r="C1838" s="251"/>
      <c r="D1838" s="240"/>
      <c r="E1838" s="29"/>
      <c r="F1838" s="29"/>
      <c r="G1838" s="15"/>
      <c r="H1838" s="15"/>
      <c r="I1838" s="15"/>
      <c r="J1838" s="15"/>
    </row>
    <row r="1839" spans="1:10" x14ac:dyDescent="0.25">
      <c r="A1839" s="252"/>
      <c r="B1839" s="261"/>
      <c r="C1839" s="251"/>
      <c r="D1839" s="240"/>
      <c r="E1839" s="29"/>
      <c r="F1839" s="29"/>
      <c r="G1839" s="15"/>
      <c r="H1839" s="15"/>
      <c r="I1839" s="15"/>
      <c r="J1839" s="15"/>
    </row>
    <row r="1840" spans="1:10" x14ac:dyDescent="0.25">
      <c r="A1840" s="252"/>
      <c r="B1840" s="261"/>
      <c r="C1840" s="251"/>
      <c r="D1840" s="240"/>
      <c r="E1840" s="29"/>
      <c r="F1840" s="29"/>
      <c r="G1840" s="15"/>
      <c r="H1840" s="15"/>
      <c r="I1840" s="15"/>
      <c r="J1840" s="15"/>
    </row>
    <row r="1841" spans="1:10" x14ac:dyDescent="0.25">
      <c r="A1841" s="252"/>
      <c r="B1841" s="261"/>
      <c r="C1841" s="251"/>
      <c r="D1841" s="240"/>
      <c r="E1841" s="29"/>
      <c r="F1841" s="29"/>
      <c r="G1841" s="15"/>
      <c r="H1841" s="15"/>
      <c r="I1841" s="15"/>
      <c r="J1841" s="15"/>
    </row>
    <row r="1842" spans="1:10" x14ac:dyDescent="0.25">
      <c r="A1842" s="252"/>
      <c r="B1842" s="261"/>
      <c r="C1842" s="251"/>
      <c r="D1842" s="240"/>
      <c r="E1842" s="29"/>
      <c r="F1842" s="29"/>
      <c r="G1842" s="15"/>
      <c r="H1842" s="15"/>
      <c r="I1842" s="15"/>
      <c r="J1842" s="15"/>
    </row>
    <row r="1843" spans="1:10" x14ac:dyDescent="0.25">
      <c r="A1843" s="252"/>
      <c r="B1843" s="261"/>
      <c r="C1843" s="251"/>
      <c r="D1843" s="240"/>
      <c r="E1843" s="29"/>
      <c r="F1843" s="29"/>
      <c r="G1843" s="15"/>
      <c r="H1843" s="15"/>
      <c r="I1843" s="15"/>
      <c r="J1843" s="15"/>
    </row>
    <row r="1844" spans="1:10" x14ac:dyDescent="0.25">
      <c r="A1844" s="252"/>
      <c r="B1844" s="261"/>
      <c r="C1844" s="251"/>
      <c r="D1844" s="240"/>
      <c r="E1844" s="29"/>
      <c r="F1844" s="29"/>
      <c r="G1844" s="15"/>
      <c r="H1844" s="15"/>
      <c r="I1844" s="15"/>
      <c r="J1844" s="15"/>
    </row>
    <row r="1845" spans="1:10" x14ac:dyDescent="0.25">
      <c r="A1845" s="252"/>
      <c r="B1845" s="261"/>
      <c r="C1845" s="251"/>
      <c r="D1845" s="240"/>
      <c r="E1845" s="29"/>
      <c r="F1845" s="29"/>
      <c r="G1845" s="15"/>
      <c r="H1845" s="15"/>
      <c r="I1845" s="15"/>
      <c r="J1845" s="15"/>
    </row>
    <row r="1846" spans="1:10" x14ac:dyDescent="0.25">
      <c r="A1846" s="252"/>
      <c r="B1846" s="261"/>
      <c r="C1846" s="251"/>
      <c r="D1846" s="240"/>
      <c r="E1846" s="29"/>
      <c r="F1846" s="29"/>
      <c r="G1846" s="15"/>
      <c r="H1846" s="15"/>
      <c r="I1846" s="15"/>
      <c r="J1846" s="15"/>
    </row>
    <row r="1847" spans="1:10" x14ac:dyDescent="0.25">
      <c r="A1847" s="252"/>
      <c r="B1847" s="261"/>
      <c r="C1847" s="251"/>
      <c r="D1847" s="240"/>
      <c r="E1847" s="29"/>
      <c r="F1847" s="29"/>
      <c r="G1847" s="15"/>
      <c r="H1847" s="15"/>
      <c r="I1847" s="15"/>
      <c r="J1847" s="15"/>
    </row>
    <row r="1848" spans="1:10" x14ac:dyDescent="0.25">
      <c r="A1848" s="252"/>
      <c r="B1848" s="261"/>
      <c r="C1848" s="251"/>
      <c r="D1848" s="240"/>
      <c r="E1848" s="29"/>
      <c r="F1848" s="29"/>
      <c r="G1848" s="15"/>
      <c r="H1848" s="15"/>
      <c r="I1848" s="15"/>
      <c r="J1848" s="15"/>
    </row>
    <row r="1849" spans="1:10" x14ac:dyDescent="0.25">
      <c r="A1849" s="252"/>
      <c r="B1849" s="261"/>
      <c r="C1849" s="251"/>
      <c r="D1849" s="240"/>
      <c r="E1849" s="29"/>
      <c r="F1849" s="29"/>
      <c r="G1849" s="15"/>
      <c r="H1849" s="15"/>
      <c r="I1849" s="15"/>
      <c r="J1849" s="15"/>
    </row>
    <row r="1850" spans="1:10" x14ac:dyDescent="0.25">
      <c r="A1850" s="252"/>
      <c r="B1850" s="261"/>
      <c r="C1850" s="251"/>
      <c r="D1850" s="240"/>
      <c r="E1850" s="29"/>
      <c r="F1850" s="29"/>
      <c r="G1850" s="15"/>
      <c r="H1850" s="15"/>
      <c r="I1850" s="15"/>
      <c r="J1850" s="15"/>
    </row>
    <row r="1851" spans="1:10" x14ac:dyDescent="0.25">
      <c r="A1851" s="252"/>
      <c r="B1851" s="261"/>
      <c r="C1851" s="251"/>
      <c r="D1851" s="240"/>
      <c r="E1851" s="29"/>
      <c r="F1851" s="29"/>
      <c r="G1851" s="15"/>
      <c r="H1851" s="15"/>
      <c r="I1851" s="15"/>
      <c r="J1851" s="15"/>
    </row>
    <row r="1852" spans="1:10" x14ac:dyDescent="0.25">
      <c r="A1852" s="252"/>
      <c r="B1852" s="261"/>
      <c r="C1852" s="251"/>
      <c r="D1852" s="240"/>
      <c r="E1852" s="29"/>
      <c r="F1852" s="29"/>
      <c r="G1852" s="15"/>
      <c r="H1852" s="15"/>
      <c r="I1852" s="15"/>
      <c r="J1852" s="15"/>
    </row>
    <row r="1853" spans="1:10" x14ac:dyDescent="0.25">
      <c r="A1853" s="252"/>
      <c r="B1853" s="261"/>
      <c r="C1853" s="251"/>
      <c r="D1853" s="240"/>
      <c r="E1853" s="29"/>
      <c r="F1853" s="29"/>
      <c r="G1853" s="15"/>
      <c r="H1853" s="15"/>
      <c r="I1853" s="15"/>
      <c r="J1853" s="15"/>
    </row>
    <row r="1854" spans="1:10" x14ac:dyDescent="0.25">
      <c r="A1854" s="252"/>
      <c r="B1854" s="261"/>
      <c r="C1854" s="251"/>
      <c r="D1854" s="240"/>
      <c r="E1854" s="29"/>
      <c r="F1854" s="29"/>
      <c r="G1854" s="15"/>
      <c r="H1854" s="15"/>
      <c r="I1854" s="15"/>
      <c r="J1854" s="15"/>
    </row>
    <row r="1855" spans="1:10" x14ac:dyDescent="0.25">
      <c r="A1855" s="252"/>
      <c r="B1855" s="261"/>
      <c r="C1855" s="251"/>
      <c r="D1855" s="240"/>
      <c r="E1855" s="29"/>
      <c r="F1855" s="29"/>
      <c r="G1855" s="15"/>
      <c r="H1855" s="15"/>
      <c r="I1855" s="15"/>
      <c r="J1855" s="15"/>
    </row>
    <row r="1856" spans="1:10" x14ac:dyDescent="0.25">
      <c r="A1856" s="252"/>
      <c r="B1856" s="261"/>
      <c r="C1856" s="251"/>
      <c r="D1856" s="240"/>
      <c r="E1856" s="29"/>
      <c r="F1856" s="29"/>
      <c r="G1856" s="15"/>
      <c r="H1856" s="15"/>
      <c r="I1856" s="15"/>
      <c r="J1856" s="15"/>
    </row>
    <row r="1857" spans="1:10" x14ac:dyDescent="0.25">
      <c r="A1857" s="252"/>
      <c r="B1857" s="261"/>
      <c r="C1857" s="251"/>
      <c r="D1857" s="240"/>
      <c r="E1857" s="29"/>
      <c r="F1857" s="29"/>
      <c r="G1857" s="15"/>
      <c r="H1857" s="15"/>
      <c r="I1857" s="15"/>
      <c r="J1857" s="15"/>
    </row>
    <row r="1858" spans="1:10" x14ac:dyDescent="0.25">
      <c r="A1858" s="252"/>
      <c r="B1858" s="261"/>
      <c r="C1858" s="251"/>
      <c r="D1858" s="240"/>
      <c r="E1858" s="29"/>
      <c r="F1858" s="29"/>
      <c r="G1858" s="15"/>
      <c r="H1858" s="15"/>
      <c r="I1858" s="15"/>
      <c r="J1858" s="15"/>
    </row>
    <row r="1859" spans="1:10" x14ac:dyDescent="0.25">
      <c r="A1859" s="252"/>
      <c r="B1859" s="261"/>
      <c r="C1859" s="251"/>
      <c r="D1859" s="240"/>
      <c r="E1859" s="29"/>
      <c r="F1859" s="29"/>
      <c r="G1859" s="15"/>
      <c r="H1859" s="15"/>
      <c r="I1859" s="15"/>
      <c r="J1859" s="15"/>
    </row>
    <row r="1860" spans="1:10" x14ac:dyDescent="0.25">
      <c r="A1860" s="252"/>
      <c r="B1860" s="261"/>
      <c r="C1860" s="251"/>
      <c r="D1860" s="240"/>
      <c r="E1860" s="29"/>
      <c r="F1860" s="29"/>
      <c r="G1860" s="15"/>
      <c r="H1860" s="15"/>
      <c r="I1860" s="15"/>
      <c r="J1860" s="15"/>
    </row>
    <row r="1861" spans="1:10" x14ac:dyDescent="0.25">
      <c r="A1861" s="252"/>
      <c r="B1861" s="261"/>
      <c r="C1861" s="251"/>
      <c r="D1861" s="240"/>
      <c r="E1861" s="29"/>
      <c r="F1861" s="29"/>
      <c r="G1861" s="15"/>
      <c r="H1861" s="15"/>
      <c r="I1861" s="15"/>
      <c r="J1861" s="15"/>
    </row>
    <row r="1862" spans="1:10" x14ac:dyDescent="0.25">
      <c r="A1862" s="252"/>
      <c r="B1862" s="261"/>
      <c r="C1862" s="251"/>
      <c r="D1862" s="240"/>
      <c r="E1862" s="29"/>
      <c r="F1862" s="29"/>
      <c r="G1862" s="15"/>
      <c r="H1862" s="15"/>
      <c r="I1862" s="15"/>
      <c r="J1862" s="15"/>
    </row>
    <row r="1863" spans="1:10" x14ac:dyDescent="0.25">
      <c r="A1863" s="252"/>
      <c r="B1863" s="261"/>
      <c r="C1863" s="251"/>
      <c r="D1863" s="240"/>
      <c r="E1863" s="29"/>
      <c r="F1863" s="29"/>
      <c r="G1863" s="15"/>
      <c r="H1863" s="15"/>
      <c r="I1863" s="15"/>
      <c r="J1863" s="15"/>
    </row>
    <row r="1864" spans="1:10" x14ac:dyDescent="0.25">
      <c r="A1864" s="252"/>
      <c r="B1864" s="261"/>
      <c r="C1864" s="251"/>
      <c r="D1864" s="240"/>
      <c r="E1864" s="29"/>
      <c r="F1864" s="29"/>
      <c r="G1864" s="15"/>
      <c r="H1864" s="15"/>
      <c r="I1864" s="15"/>
      <c r="J1864" s="15"/>
    </row>
    <row r="1865" spans="1:10" x14ac:dyDescent="0.25">
      <c r="A1865" s="252"/>
      <c r="B1865" s="261"/>
      <c r="C1865" s="251"/>
      <c r="D1865" s="240"/>
      <c r="E1865" s="29"/>
      <c r="F1865" s="29"/>
      <c r="G1865" s="15"/>
      <c r="H1865" s="15"/>
      <c r="I1865" s="15"/>
      <c r="J1865" s="15"/>
    </row>
    <row r="1866" spans="1:10" x14ac:dyDescent="0.25">
      <c r="A1866" s="252"/>
      <c r="B1866" s="261"/>
      <c r="C1866" s="251"/>
      <c r="D1866" s="240"/>
      <c r="E1866" s="29"/>
      <c r="F1866" s="29"/>
      <c r="G1866" s="15"/>
      <c r="H1866" s="15"/>
      <c r="I1866" s="15"/>
      <c r="J1866" s="15"/>
    </row>
    <row r="1867" spans="1:10" x14ac:dyDescent="0.25">
      <c r="A1867" s="252"/>
      <c r="B1867" s="261"/>
      <c r="C1867" s="251"/>
      <c r="D1867" s="240"/>
      <c r="E1867" s="29"/>
      <c r="F1867" s="29"/>
      <c r="G1867" s="15"/>
      <c r="H1867" s="15"/>
      <c r="I1867" s="15"/>
      <c r="J1867" s="15"/>
    </row>
    <row r="1868" spans="1:10" x14ac:dyDescent="0.25">
      <c r="A1868" s="252"/>
      <c r="B1868" s="261"/>
      <c r="C1868" s="251"/>
      <c r="D1868" s="240"/>
      <c r="E1868" s="29"/>
      <c r="F1868" s="29"/>
      <c r="G1868" s="15"/>
      <c r="H1868" s="15"/>
      <c r="I1868" s="15"/>
      <c r="J1868" s="15"/>
    </row>
    <row r="1869" spans="1:10" x14ac:dyDescent="0.25">
      <c r="A1869" s="252"/>
      <c r="B1869" s="261"/>
      <c r="C1869" s="251"/>
      <c r="D1869" s="240"/>
      <c r="E1869" s="29"/>
      <c r="F1869" s="29"/>
      <c r="G1869" s="15"/>
      <c r="H1869" s="15"/>
      <c r="I1869" s="15"/>
      <c r="J1869" s="15"/>
    </row>
    <row r="1870" spans="1:10" x14ac:dyDescent="0.25">
      <c r="A1870" s="252"/>
      <c r="B1870" s="261"/>
      <c r="C1870" s="251"/>
      <c r="D1870" s="240"/>
      <c r="E1870" s="29"/>
      <c r="F1870" s="29"/>
      <c r="G1870" s="15"/>
      <c r="H1870" s="15"/>
      <c r="I1870" s="15"/>
      <c r="J1870" s="15"/>
    </row>
    <row r="1871" spans="1:10" x14ac:dyDescent="0.25">
      <c r="A1871" s="252"/>
      <c r="B1871" s="261"/>
      <c r="C1871" s="251"/>
      <c r="D1871" s="240"/>
      <c r="E1871" s="29"/>
      <c r="F1871" s="29"/>
      <c r="G1871" s="15"/>
      <c r="H1871" s="15"/>
      <c r="I1871" s="15"/>
      <c r="J1871" s="15"/>
    </row>
    <row r="1872" spans="1:10" x14ac:dyDescent="0.25">
      <c r="A1872" s="252"/>
      <c r="B1872" s="261"/>
      <c r="C1872" s="251"/>
      <c r="D1872" s="240"/>
      <c r="E1872" s="29"/>
      <c r="F1872" s="29"/>
      <c r="G1872" s="15"/>
      <c r="H1872" s="15"/>
      <c r="I1872" s="15"/>
      <c r="J1872" s="15"/>
    </row>
    <row r="1873" spans="1:10" x14ac:dyDescent="0.25">
      <c r="A1873" s="252"/>
      <c r="B1873" s="261"/>
      <c r="C1873" s="251"/>
      <c r="D1873" s="240"/>
      <c r="E1873" s="29"/>
      <c r="F1873" s="29"/>
      <c r="G1873" s="15"/>
      <c r="H1873" s="15"/>
      <c r="I1873" s="15"/>
      <c r="J1873" s="15"/>
    </row>
    <row r="1874" spans="1:10" x14ac:dyDescent="0.25">
      <c r="A1874" s="252"/>
      <c r="B1874" s="261"/>
      <c r="C1874" s="251"/>
      <c r="D1874" s="240"/>
      <c r="E1874" s="29"/>
      <c r="F1874" s="29"/>
      <c r="G1874" s="15"/>
      <c r="H1874" s="15"/>
      <c r="I1874" s="15"/>
      <c r="J1874" s="15"/>
    </row>
    <row r="1875" spans="1:10" x14ac:dyDescent="0.25">
      <c r="A1875" s="252"/>
      <c r="B1875" s="261"/>
      <c r="C1875" s="251"/>
      <c r="D1875" s="240"/>
      <c r="E1875" s="29"/>
      <c r="F1875" s="29"/>
      <c r="G1875" s="15"/>
      <c r="H1875" s="15"/>
      <c r="I1875" s="15"/>
      <c r="J1875" s="15"/>
    </row>
    <row r="1876" spans="1:10" x14ac:dyDescent="0.25">
      <c r="A1876" s="252"/>
      <c r="B1876" s="261"/>
      <c r="C1876" s="251"/>
      <c r="D1876" s="240"/>
      <c r="E1876" s="29"/>
      <c r="F1876" s="29"/>
      <c r="G1876" s="15"/>
      <c r="H1876" s="15"/>
      <c r="I1876" s="15"/>
      <c r="J1876" s="15"/>
    </row>
    <row r="1877" spans="1:10" x14ac:dyDescent="0.25">
      <c r="A1877" s="252"/>
      <c r="B1877" s="261"/>
      <c r="C1877" s="251"/>
      <c r="D1877" s="240"/>
      <c r="E1877" s="29"/>
      <c r="F1877" s="29"/>
      <c r="G1877" s="15"/>
      <c r="H1877" s="15"/>
      <c r="I1877" s="15"/>
      <c r="J1877" s="15"/>
    </row>
    <row r="1878" spans="1:10" x14ac:dyDescent="0.25">
      <c r="A1878" s="252"/>
      <c r="B1878" s="261"/>
      <c r="C1878" s="251"/>
      <c r="D1878" s="240"/>
      <c r="E1878" s="29"/>
      <c r="F1878" s="29"/>
      <c r="G1878" s="15"/>
      <c r="H1878" s="15"/>
      <c r="I1878" s="15"/>
      <c r="J1878" s="15"/>
    </row>
    <row r="1879" spans="1:10" x14ac:dyDescent="0.25">
      <c r="A1879" s="252"/>
      <c r="B1879" s="261"/>
      <c r="C1879" s="251"/>
      <c r="D1879" s="240"/>
      <c r="E1879" s="29"/>
      <c r="F1879" s="29"/>
      <c r="G1879" s="15"/>
      <c r="H1879" s="15"/>
      <c r="I1879" s="15"/>
      <c r="J1879" s="15"/>
    </row>
    <row r="1880" spans="1:10" x14ac:dyDescent="0.25">
      <c r="A1880" s="252"/>
      <c r="B1880" s="261"/>
      <c r="C1880" s="251"/>
      <c r="D1880" s="240"/>
      <c r="E1880" s="29"/>
      <c r="F1880" s="29"/>
      <c r="G1880" s="15"/>
      <c r="H1880" s="15"/>
      <c r="I1880" s="15"/>
      <c r="J1880" s="15"/>
    </row>
    <row r="1881" spans="1:10" x14ac:dyDescent="0.25">
      <c r="A1881" s="252"/>
      <c r="B1881" s="261"/>
      <c r="C1881" s="251"/>
      <c r="D1881" s="240"/>
      <c r="E1881" s="29"/>
      <c r="F1881" s="29"/>
      <c r="G1881" s="15"/>
      <c r="H1881" s="15"/>
      <c r="I1881" s="15"/>
      <c r="J1881" s="15"/>
    </row>
    <row r="1882" spans="1:10" x14ac:dyDescent="0.25">
      <c r="A1882" s="252"/>
      <c r="B1882" s="261"/>
      <c r="C1882" s="251"/>
      <c r="D1882" s="240"/>
      <c r="E1882" s="29"/>
      <c r="F1882" s="29"/>
      <c r="G1882" s="15"/>
      <c r="H1882" s="15"/>
      <c r="I1882" s="15"/>
      <c r="J1882" s="15"/>
    </row>
    <row r="1883" spans="1:10" x14ac:dyDescent="0.25">
      <c r="A1883" s="252"/>
      <c r="B1883" s="261"/>
      <c r="C1883" s="251"/>
      <c r="D1883" s="240"/>
      <c r="E1883" s="29"/>
      <c r="F1883" s="29"/>
      <c r="G1883" s="15"/>
      <c r="H1883" s="15"/>
      <c r="I1883" s="15"/>
      <c r="J1883" s="15"/>
    </row>
    <row r="1884" spans="1:10" x14ac:dyDescent="0.25">
      <c r="A1884" s="252"/>
      <c r="B1884" s="261"/>
      <c r="C1884" s="251"/>
      <c r="D1884" s="240"/>
      <c r="E1884" s="29"/>
      <c r="F1884" s="29"/>
      <c r="G1884" s="15"/>
      <c r="H1884" s="15"/>
      <c r="I1884" s="15"/>
      <c r="J1884" s="15"/>
    </row>
    <row r="1885" spans="1:10" x14ac:dyDescent="0.25">
      <c r="A1885" s="252"/>
      <c r="B1885" s="261"/>
      <c r="C1885" s="251"/>
      <c r="D1885" s="240"/>
      <c r="E1885" s="29"/>
      <c r="F1885" s="29"/>
      <c r="G1885" s="15"/>
      <c r="H1885" s="15"/>
      <c r="I1885" s="15"/>
      <c r="J1885" s="15"/>
    </row>
    <row r="1886" spans="1:10" x14ac:dyDescent="0.25">
      <c r="A1886" s="252"/>
      <c r="B1886" s="261"/>
      <c r="C1886" s="251"/>
      <c r="D1886" s="240"/>
      <c r="E1886" s="29"/>
      <c r="F1886" s="29"/>
      <c r="G1886" s="15"/>
      <c r="H1886" s="15"/>
      <c r="I1886" s="15"/>
      <c r="J1886" s="15"/>
    </row>
    <row r="1887" spans="1:10" x14ac:dyDescent="0.25">
      <c r="A1887" s="252"/>
      <c r="B1887" s="261"/>
      <c r="C1887" s="251"/>
      <c r="D1887" s="240"/>
      <c r="E1887" s="29"/>
      <c r="F1887" s="29"/>
      <c r="G1887" s="15"/>
      <c r="H1887" s="15"/>
      <c r="I1887" s="15"/>
      <c r="J1887" s="15"/>
    </row>
    <row r="1888" spans="1:10" x14ac:dyDescent="0.25">
      <c r="A1888" s="252"/>
      <c r="B1888" s="261"/>
      <c r="C1888" s="251"/>
      <c r="D1888" s="240"/>
      <c r="E1888" s="29"/>
      <c r="F1888" s="29"/>
      <c r="G1888" s="15"/>
      <c r="H1888" s="15"/>
      <c r="I1888" s="15"/>
      <c r="J1888" s="15"/>
    </row>
    <row r="1889" spans="1:10" x14ac:dyDescent="0.25">
      <c r="A1889" s="252"/>
      <c r="B1889" s="261"/>
      <c r="C1889" s="251"/>
      <c r="D1889" s="240"/>
      <c r="E1889" s="29"/>
      <c r="F1889" s="29"/>
      <c r="G1889" s="15"/>
      <c r="H1889" s="15"/>
      <c r="I1889" s="15"/>
      <c r="J1889" s="15"/>
    </row>
    <row r="1890" spans="1:10" x14ac:dyDescent="0.25">
      <c r="A1890" s="252"/>
      <c r="B1890" s="261"/>
      <c r="C1890" s="251"/>
      <c r="D1890" s="240"/>
      <c r="E1890" s="29"/>
      <c r="F1890" s="29"/>
      <c r="G1890" s="15"/>
      <c r="H1890" s="15"/>
      <c r="I1890" s="15"/>
      <c r="J1890" s="15"/>
    </row>
    <row r="1891" spans="1:10" x14ac:dyDescent="0.25">
      <c r="A1891" s="252"/>
      <c r="B1891" s="261"/>
      <c r="C1891" s="251"/>
      <c r="D1891" s="240"/>
      <c r="E1891" s="29"/>
      <c r="F1891" s="29"/>
      <c r="G1891" s="15"/>
      <c r="H1891" s="15"/>
      <c r="I1891" s="15"/>
      <c r="J1891" s="15"/>
    </row>
    <row r="1892" spans="1:10" x14ac:dyDescent="0.25">
      <c r="A1892" s="252"/>
      <c r="B1892" s="261"/>
      <c r="C1892" s="251"/>
      <c r="D1892" s="240"/>
      <c r="E1892" s="29"/>
      <c r="F1892" s="29"/>
      <c r="G1892" s="15"/>
      <c r="H1892" s="15"/>
      <c r="I1892" s="15"/>
      <c r="J1892" s="15"/>
    </row>
    <row r="1893" spans="1:10" x14ac:dyDescent="0.25">
      <c r="A1893" s="252"/>
      <c r="B1893" s="261"/>
      <c r="C1893" s="251"/>
      <c r="D1893" s="240"/>
      <c r="E1893" s="29"/>
      <c r="F1893" s="29"/>
      <c r="G1893" s="15"/>
      <c r="H1893" s="15"/>
      <c r="I1893" s="15"/>
      <c r="J1893" s="15"/>
    </row>
    <row r="1894" spans="1:10" x14ac:dyDescent="0.25">
      <c r="A1894" s="252"/>
      <c r="B1894" s="261"/>
      <c r="C1894" s="251"/>
      <c r="D1894" s="240"/>
      <c r="E1894" s="29"/>
      <c r="F1894" s="29"/>
      <c r="G1894" s="15"/>
      <c r="H1894" s="15"/>
      <c r="I1894" s="15"/>
      <c r="J1894" s="15"/>
    </row>
    <row r="1895" spans="1:10" x14ac:dyDescent="0.25">
      <c r="A1895" s="252"/>
      <c r="B1895" s="261"/>
      <c r="C1895" s="251"/>
      <c r="D1895" s="240"/>
      <c r="E1895" s="29"/>
      <c r="F1895" s="29"/>
      <c r="G1895" s="15"/>
      <c r="H1895" s="15"/>
      <c r="I1895" s="15"/>
      <c r="J1895" s="15"/>
    </row>
    <row r="1896" spans="1:10" x14ac:dyDescent="0.25">
      <c r="A1896" s="252"/>
      <c r="B1896" s="261"/>
      <c r="C1896" s="251"/>
      <c r="D1896" s="240"/>
      <c r="E1896" s="29"/>
      <c r="F1896" s="29"/>
      <c r="G1896" s="15"/>
      <c r="H1896" s="15"/>
      <c r="I1896" s="15"/>
      <c r="J1896" s="15"/>
    </row>
    <row r="1897" spans="1:10" x14ac:dyDescent="0.25">
      <c r="A1897" s="252"/>
      <c r="B1897" s="261"/>
      <c r="C1897" s="251"/>
      <c r="D1897" s="240"/>
      <c r="E1897" s="29"/>
      <c r="F1897" s="29"/>
      <c r="G1897" s="15"/>
      <c r="H1897" s="15"/>
      <c r="I1897" s="15"/>
      <c r="J1897" s="15"/>
    </row>
    <row r="1898" spans="1:10" x14ac:dyDescent="0.25">
      <c r="A1898" s="252"/>
      <c r="B1898" s="261"/>
      <c r="C1898" s="251"/>
      <c r="D1898" s="240"/>
      <c r="E1898" s="29"/>
      <c r="F1898" s="29"/>
      <c r="G1898" s="15"/>
      <c r="H1898" s="15"/>
      <c r="I1898" s="15"/>
      <c r="J1898" s="15"/>
    </row>
    <row r="1899" spans="1:10" x14ac:dyDescent="0.25">
      <c r="A1899" s="252"/>
      <c r="B1899" s="261"/>
      <c r="C1899" s="251"/>
      <c r="D1899" s="240"/>
      <c r="E1899" s="29"/>
      <c r="F1899" s="29"/>
      <c r="G1899" s="15"/>
      <c r="H1899" s="15"/>
      <c r="I1899" s="15"/>
      <c r="J1899" s="15"/>
    </row>
    <row r="1900" spans="1:10" x14ac:dyDescent="0.25">
      <c r="A1900" s="252"/>
      <c r="B1900" s="261"/>
      <c r="C1900" s="251"/>
      <c r="D1900" s="240"/>
      <c r="E1900" s="29"/>
      <c r="F1900" s="29"/>
      <c r="G1900" s="15"/>
      <c r="H1900" s="15"/>
      <c r="I1900" s="15"/>
      <c r="J1900" s="15"/>
    </row>
    <row r="1901" spans="1:10" x14ac:dyDescent="0.25">
      <c r="A1901" s="252"/>
      <c r="B1901" s="261"/>
      <c r="C1901" s="251"/>
      <c r="D1901" s="240"/>
      <c r="E1901" s="29"/>
      <c r="F1901" s="29"/>
      <c r="G1901" s="15"/>
      <c r="H1901" s="15"/>
      <c r="I1901" s="15"/>
      <c r="J1901" s="15"/>
    </row>
    <row r="1902" spans="1:10" x14ac:dyDescent="0.25">
      <c r="A1902" s="252"/>
      <c r="B1902" s="261"/>
      <c r="C1902" s="251"/>
      <c r="D1902" s="240"/>
      <c r="E1902" s="29"/>
      <c r="F1902" s="29"/>
      <c r="G1902" s="15"/>
      <c r="H1902" s="15"/>
      <c r="I1902" s="15"/>
      <c r="J1902" s="15"/>
    </row>
    <row r="1903" spans="1:10" x14ac:dyDescent="0.25">
      <c r="A1903" s="252"/>
      <c r="B1903" s="261"/>
      <c r="C1903" s="251"/>
      <c r="D1903" s="240"/>
      <c r="E1903" s="29"/>
      <c r="F1903" s="29"/>
      <c r="G1903" s="15"/>
      <c r="H1903" s="15"/>
      <c r="I1903" s="15"/>
      <c r="J1903" s="15"/>
    </row>
    <row r="1904" spans="1:10" x14ac:dyDescent="0.25">
      <c r="A1904" s="252"/>
      <c r="B1904" s="261"/>
      <c r="C1904" s="251"/>
      <c r="D1904" s="240"/>
      <c r="E1904" s="29"/>
      <c r="F1904" s="29"/>
      <c r="G1904" s="15"/>
      <c r="H1904" s="15"/>
      <c r="I1904" s="15"/>
      <c r="J1904" s="15"/>
    </row>
    <row r="1905" spans="1:10" x14ac:dyDescent="0.25">
      <c r="A1905" s="252"/>
      <c r="B1905" s="261"/>
      <c r="C1905" s="251"/>
      <c r="D1905" s="240"/>
      <c r="E1905" s="29"/>
      <c r="F1905" s="29"/>
      <c r="G1905" s="15"/>
      <c r="H1905" s="15"/>
      <c r="I1905" s="15"/>
      <c r="J1905" s="15"/>
    </row>
    <row r="1906" spans="1:10" x14ac:dyDescent="0.25">
      <c r="A1906" s="252"/>
      <c r="B1906" s="261"/>
      <c r="C1906" s="251"/>
      <c r="D1906" s="240"/>
      <c r="E1906" s="29"/>
      <c r="F1906" s="29"/>
      <c r="G1906" s="15"/>
      <c r="H1906" s="15"/>
      <c r="I1906" s="15"/>
      <c r="J1906" s="15"/>
    </row>
    <row r="1907" spans="1:10" x14ac:dyDescent="0.25">
      <c r="A1907" s="252"/>
      <c r="B1907" s="261"/>
      <c r="C1907" s="251"/>
      <c r="D1907" s="240"/>
      <c r="E1907" s="29"/>
      <c r="F1907" s="29"/>
      <c r="G1907" s="15"/>
      <c r="H1907" s="15"/>
      <c r="I1907" s="15"/>
      <c r="J1907" s="15"/>
    </row>
    <row r="1908" spans="1:10" x14ac:dyDescent="0.25">
      <c r="A1908" s="252"/>
      <c r="B1908" s="261"/>
      <c r="C1908" s="251"/>
      <c r="D1908" s="240"/>
      <c r="E1908" s="29"/>
      <c r="F1908" s="29"/>
      <c r="G1908" s="15"/>
      <c r="H1908" s="15"/>
      <c r="I1908" s="15"/>
      <c r="J1908" s="15"/>
    </row>
    <row r="1909" spans="1:10" x14ac:dyDescent="0.25">
      <c r="A1909" s="252"/>
      <c r="B1909" s="261"/>
      <c r="C1909" s="251"/>
      <c r="D1909" s="240"/>
      <c r="E1909" s="29"/>
      <c r="F1909" s="29"/>
      <c r="G1909" s="15"/>
      <c r="H1909" s="15"/>
      <c r="I1909" s="15"/>
      <c r="J1909" s="15"/>
    </row>
    <row r="1910" spans="1:10" x14ac:dyDescent="0.25">
      <c r="A1910" s="252"/>
      <c r="B1910" s="261"/>
      <c r="C1910" s="251"/>
      <c r="D1910" s="240"/>
      <c r="E1910" s="29"/>
      <c r="F1910" s="29"/>
      <c r="G1910" s="15"/>
      <c r="H1910" s="15"/>
      <c r="I1910" s="15"/>
      <c r="J1910" s="15"/>
    </row>
    <row r="1911" spans="1:10" x14ac:dyDescent="0.25">
      <c r="A1911" s="252"/>
      <c r="B1911" s="261"/>
      <c r="C1911" s="251"/>
      <c r="D1911" s="240"/>
      <c r="E1911" s="29"/>
      <c r="F1911" s="29"/>
      <c r="G1911" s="15"/>
      <c r="H1911" s="15"/>
      <c r="I1911" s="15"/>
      <c r="J1911" s="15"/>
    </row>
    <row r="1912" spans="1:10" x14ac:dyDescent="0.25">
      <c r="A1912" s="252"/>
      <c r="B1912" s="261"/>
      <c r="C1912" s="251"/>
      <c r="D1912" s="240"/>
      <c r="E1912" s="29"/>
      <c r="F1912" s="29"/>
      <c r="G1912" s="15"/>
      <c r="H1912" s="15"/>
      <c r="I1912" s="15"/>
      <c r="J1912" s="15"/>
    </row>
    <row r="1913" spans="1:10" x14ac:dyDescent="0.25">
      <c r="A1913" s="252"/>
      <c r="B1913" s="261"/>
      <c r="C1913" s="251"/>
      <c r="D1913" s="240"/>
      <c r="E1913" s="29"/>
      <c r="F1913" s="29"/>
      <c r="G1913" s="15"/>
      <c r="H1913" s="15"/>
      <c r="I1913" s="15"/>
      <c r="J1913" s="15"/>
    </row>
    <row r="1914" spans="1:10" x14ac:dyDescent="0.25">
      <c r="A1914" s="252"/>
      <c r="B1914" s="261"/>
      <c r="C1914" s="251"/>
      <c r="D1914" s="240"/>
      <c r="E1914" s="29"/>
      <c r="F1914" s="29"/>
      <c r="G1914" s="15"/>
      <c r="H1914" s="15"/>
      <c r="I1914" s="15"/>
      <c r="J1914" s="15"/>
    </row>
    <row r="1915" spans="1:10" x14ac:dyDescent="0.25">
      <c r="A1915" s="252"/>
      <c r="B1915" s="261"/>
      <c r="C1915" s="251"/>
      <c r="D1915" s="240"/>
      <c r="E1915" s="29"/>
      <c r="F1915" s="29"/>
      <c r="G1915" s="15"/>
      <c r="H1915" s="15"/>
      <c r="I1915" s="15"/>
      <c r="J1915" s="15"/>
    </row>
    <row r="1916" spans="1:10" x14ac:dyDescent="0.25">
      <c r="A1916" s="252"/>
      <c r="B1916" s="261"/>
      <c r="C1916" s="251"/>
      <c r="D1916" s="240"/>
      <c r="E1916" s="29"/>
      <c r="F1916" s="29"/>
      <c r="G1916" s="15"/>
      <c r="H1916" s="15"/>
      <c r="I1916" s="15"/>
      <c r="J1916" s="15"/>
    </row>
    <row r="1917" spans="1:10" x14ac:dyDescent="0.25">
      <c r="A1917" s="252"/>
      <c r="B1917" s="261"/>
      <c r="C1917" s="251"/>
      <c r="D1917" s="240"/>
      <c r="E1917" s="29"/>
      <c r="F1917" s="29"/>
      <c r="G1917" s="15"/>
      <c r="H1917" s="15"/>
      <c r="I1917" s="15"/>
      <c r="J1917" s="15"/>
    </row>
    <row r="1918" spans="1:10" x14ac:dyDescent="0.25">
      <c r="A1918" s="252"/>
      <c r="B1918" s="261"/>
      <c r="C1918" s="251"/>
      <c r="D1918" s="240"/>
      <c r="E1918" s="29"/>
      <c r="F1918" s="29"/>
      <c r="G1918" s="15"/>
      <c r="H1918" s="15"/>
      <c r="I1918" s="15"/>
      <c r="J1918" s="15"/>
    </row>
    <row r="1919" spans="1:10" x14ac:dyDescent="0.25">
      <c r="A1919" s="252"/>
      <c r="B1919" s="261"/>
      <c r="C1919" s="251"/>
      <c r="D1919" s="240"/>
      <c r="E1919" s="29"/>
      <c r="F1919" s="29"/>
      <c r="G1919" s="15"/>
      <c r="H1919" s="15"/>
      <c r="I1919" s="15"/>
      <c r="J1919" s="15"/>
    </row>
    <row r="1920" spans="1:10" x14ac:dyDescent="0.25">
      <c r="A1920" s="252"/>
      <c r="B1920" s="261"/>
      <c r="C1920" s="251"/>
      <c r="D1920" s="240"/>
      <c r="E1920" s="29"/>
      <c r="F1920" s="29"/>
      <c r="G1920" s="15"/>
      <c r="H1920" s="15"/>
      <c r="I1920" s="15"/>
      <c r="J1920" s="15"/>
    </row>
    <row r="1921" spans="1:10" x14ac:dyDescent="0.25">
      <c r="A1921" s="252"/>
      <c r="B1921" s="261"/>
      <c r="C1921" s="251"/>
      <c r="D1921" s="240"/>
      <c r="E1921" s="29"/>
      <c r="F1921" s="29"/>
      <c r="G1921" s="15"/>
      <c r="H1921" s="15"/>
      <c r="I1921" s="15"/>
      <c r="J1921" s="15"/>
    </row>
    <row r="1922" spans="1:10" x14ac:dyDescent="0.25">
      <c r="A1922" s="252"/>
      <c r="B1922" s="261"/>
      <c r="C1922" s="251"/>
      <c r="D1922" s="240"/>
      <c r="E1922" s="29"/>
      <c r="F1922" s="29"/>
      <c r="G1922" s="15"/>
      <c r="H1922" s="15"/>
      <c r="I1922" s="15"/>
      <c r="J1922" s="15"/>
    </row>
    <row r="1923" spans="1:10" x14ac:dyDescent="0.25">
      <c r="A1923" s="252"/>
      <c r="B1923" s="261"/>
      <c r="C1923" s="251"/>
      <c r="D1923" s="240"/>
      <c r="E1923" s="29"/>
      <c r="F1923" s="29"/>
      <c r="G1923" s="15"/>
      <c r="H1923" s="15"/>
      <c r="I1923" s="15"/>
      <c r="J1923" s="15"/>
    </row>
    <row r="1924" spans="1:10" x14ac:dyDescent="0.25">
      <c r="A1924" s="252"/>
      <c r="B1924" s="261"/>
      <c r="C1924" s="251"/>
      <c r="D1924" s="240"/>
      <c r="E1924" s="29"/>
      <c r="F1924" s="29"/>
      <c r="G1924" s="15"/>
      <c r="H1924" s="15"/>
      <c r="I1924" s="15"/>
      <c r="J1924" s="15"/>
    </row>
    <row r="1925" spans="1:10" x14ac:dyDescent="0.25">
      <c r="A1925" s="252"/>
      <c r="B1925" s="261"/>
      <c r="C1925" s="251"/>
      <c r="D1925" s="240"/>
      <c r="E1925" s="29"/>
      <c r="F1925" s="29"/>
      <c r="G1925" s="15"/>
      <c r="H1925" s="15"/>
      <c r="I1925" s="15"/>
      <c r="J1925" s="15"/>
    </row>
    <row r="1926" spans="1:10" x14ac:dyDescent="0.25">
      <c r="A1926" s="252"/>
      <c r="B1926" s="261"/>
      <c r="C1926" s="251"/>
      <c r="D1926" s="240"/>
      <c r="E1926" s="29"/>
      <c r="F1926" s="29"/>
      <c r="G1926" s="15"/>
      <c r="H1926" s="15"/>
      <c r="I1926" s="15"/>
      <c r="J1926" s="15"/>
    </row>
    <row r="1927" spans="1:10" x14ac:dyDescent="0.25">
      <c r="A1927" s="252"/>
      <c r="B1927" s="261"/>
      <c r="C1927" s="251"/>
      <c r="D1927" s="240"/>
      <c r="E1927" s="29"/>
      <c r="F1927" s="29"/>
      <c r="G1927" s="15"/>
      <c r="H1927" s="15"/>
      <c r="I1927" s="15"/>
      <c r="J1927" s="15"/>
    </row>
    <row r="1928" spans="1:10" x14ac:dyDescent="0.25">
      <c r="A1928" s="252"/>
      <c r="B1928" s="261"/>
      <c r="C1928" s="251"/>
      <c r="D1928" s="240"/>
      <c r="E1928" s="29"/>
      <c r="F1928" s="29"/>
      <c r="G1928" s="15"/>
      <c r="H1928" s="15"/>
      <c r="I1928" s="15"/>
      <c r="J1928" s="15"/>
    </row>
    <row r="1929" spans="1:10" x14ac:dyDescent="0.25">
      <c r="A1929" s="252"/>
      <c r="B1929" s="261"/>
      <c r="C1929" s="251"/>
      <c r="D1929" s="240"/>
      <c r="E1929" s="29"/>
      <c r="F1929" s="29"/>
      <c r="G1929" s="15"/>
      <c r="H1929" s="15"/>
      <c r="I1929" s="15"/>
      <c r="J1929" s="15"/>
    </row>
    <row r="1930" spans="1:10" x14ac:dyDescent="0.25">
      <c r="A1930" s="252"/>
      <c r="B1930" s="261"/>
      <c r="C1930" s="251"/>
      <c r="D1930" s="240"/>
      <c r="E1930" s="29"/>
      <c r="F1930" s="29"/>
      <c r="G1930" s="15"/>
      <c r="H1930" s="15"/>
      <c r="I1930" s="15"/>
      <c r="J1930" s="15"/>
    </row>
    <row r="1931" spans="1:10" x14ac:dyDescent="0.25">
      <c r="A1931" s="252"/>
      <c r="B1931" s="261"/>
      <c r="C1931" s="251"/>
      <c r="D1931" s="240"/>
      <c r="E1931" s="29"/>
      <c r="F1931" s="29"/>
      <c r="G1931" s="15"/>
      <c r="H1931" s="15"/>
      <c r="I1931" s="15"/>
      <c r="J1931" s="15"/>
    </row>
    <row r="1932" spans="1:10" x14ac:dyDescent="0.25">
      <c r="A1932" s="252"/>
      <c r="B1932" s="261"/>
      <c r="C1932" s="251"/>
      <c r="D1932" s="240"/>
      <c r="E1932" s="29"/>
      <c r="F1932" s="29"/>
      <c r="G1932" s="15"/>
      <c r="H1932" s="15"/>
      <c r="I1932" s="15"/>
      <c r="J1932" s="15"/>
    </row>
    <row r="1933" spans="1:10" x14ac:dyDescent="0.25">
      <c r="A1933" s="252"/>
      <c r="B1933" s="261"/>
      <c r="C1933" s="251"/>
      <c r="D1933" s="240"/>
      <c r="E1933" s="29"/>
      <c r="F1933" s="29"/>
      <c r="G1933" s="15"/>
      <c r="H1933" s="15"/>
      <c r="I1933" s="15"/>
      <c r="J1933" s="15"/>
    </row>
    <row r="1934" spans="1:10" x14ac:dyDescent="0.25">
      <c r="A1934" s="252"/>
      <c r="B1934" s="261"/>
      <c r="C1934" s="251"/>
      <c r="D1934" s="240"/>
      <c r="E1934" s="29"/>
      <c r="F1934" s="29"/>
      <c r="G1934" s="15"/>
      <c r="H1934" s="15"/>
      <c r="I1934" s="15"/>
      <c r="J1934" s="15"/>
    </row>
    <row r="1935" spans="1:10" x14ac:dyDescent="0.25">
      <c r="A1935" s="252"/>
      <c r="B1935" s="261"/>
      <c r="C1935" s="251"/>
      <c r="D1935" s="240"/>
      <c r="E1935" s="29"/>
      <c r="F1935" s="29"/>
      <c r="G1935" s="15"/>
      <c r="H1935" s="15"/>
      <c r="I1935" s="15"/>
      <c r="J1935" s="15"/>
    </row>
    <row r="1936" spans="1:10" x14ac:dyDescent="0.25">
      <c r="A1936" s="252"/>
      <c r="B1936" s="261"/>
      <c r="C1936" s="251"/>
      <c r="D1936" s="240"/>
      <c r="E1936" s="29"/>
      <c r="F1936" s="29"/>
      <c r="G1936" s="15"/>
      <c r="H1936" s="15"/>
      <c r="I1936" s="15"/>
      <c r="J1936" s="15"/>
    </row>
    <row r="1937" spans="1:10" x14ac:dyDescent="0.25">
      <c r="A1937" s="252"/>
      <c r="B1937" s="261"/>
      <c r="C1937" s="251"/>
      <c r="D1937" s="240"/>
      <c r="E1937" s="29"/>
      <c r="F1937" s="29"/>
      <c r="G1937" s="15"/>
      <c r="H1937" s="15"/>
      <c r="I1937" s="15"/>
      <c r="J1937" s="15"/>
    </row>
    <row r="1938" spans="1:10" x14ac:dyDescent="0.25">
      <c r="A1938" s="252"/>
      <c r="B1938" s="261"/>
      <c r="C1938" s="251"/>
      <c r="D1938" s="240"/>
      <c r="E1938" s="29"/>
      <c r="F1938" s="29"/>
      <c r="G1938" s="15"/>
      <c r="H1938" s="15"/>
      <c r="I1938" s="15"/>
      <c r="J1938" s="15"/>
    </row>
    <row r="1939" spans="1:10" x14ac:dyDescent="0.25">
      <c r="A1939" s="252"/>
      <c r="B1939" s="261"/>
      <c r="C1939" s="251"/>
      <c r="D1939" s="240"/>
      <c r="E1939" s="29"/>
      <c r="F1939" s="29"/>
      <c r="G1939" s="15"/>
      <c r="H1939" s="15"/>
      <c r="I1939" s="15"/>
      <c r="J1939" s="15"/>
    </row>
    <row r="1940" spans="1:10" x14ac:dyDescent="0.25">
      <c r="A1940" s="252"/>
      <c r="B1940" s="261"/>
      <c r="C1940" s="251"/>
      <c r="D1940" s="240"/>
      <c r="E1940" s="29"/>
      <c r="F1940" s="29"/>
      <c r="G1940" s="15"/>
      <c r="H1940" s="15"/>
      <c r="I1940" s="15"/>
      <c r="J1940" s="15"/>
    </row>
    <row r="1941" spans="1:10" x14ac:dyDescent="0.25">
      <c r="A1941" s="252"/>
      <c r="B1941" s="261"/>
      <c r="C1941" s="251"/>
      <c r="D1941" s="240"/>
      <c r="E1941" s="29"/>
      <c r="F1941" s="29"/>
      <c r="G1941" s="15"/>
      <c r="H1941" s="15"/>
      <c r="I1941" s="15"/>
      <c r="J1941" s="15"/>
    </row>
    <row r="1942" spans="1:10" x14ac:dyDescent="0.25">
      <c r="A1942" s="252"/>
      <c r="B1942" s="261"/>
      <c r="C1942" s="251"/>
      <c r="D1942" s="240"/>
      <c r="E1942" s="29"/>
      <c r="F1942" s="29"/>
      <c r="G1942" s="15"/>
      <c r="H1942" s="15"/>
      <c r="I1942" s="15"/>
      <c r="J1942" s="15"/>
    </row>
    <row r="1943" spans="1:10" x14ac:dyDescent="0.25">
      <c r="A1943" s="252"/>
      <c r="B1943" s="261"/>
      <c r="C1943" s="251"/>
      <c r="D1943" s="240"/>
      <c r="E1943" s="29"/>
      <c r="F1943" s="29"/>
      <c r="G1943" s="15"/>
      <c r="H1943" s="15"/>
      <c r="I1943" s="15"/>
      <c r="J1943" s="15"/>
    </row>
    <row r="1944" spans="1:10" x14ac:dyDescent="0.25">
      <c r="A1944" s="252"/>
      <c r="B1944" s="261"/>
      <c r="C1944" s="251"/>
      <c r="D1944" s="240"/>
      <c r="E1944" s="29"/>
      <c r="F1944" s="29"/>
      <c r="G1944" s="15"/>
      <c r="H1944" s="15"/>
      <c r="I1944" s="15"/>
      <c r="J1944" s="15"/>
    </row>
    <row r="1945" spans="1:10" x14ac:dyDescent="0.25">
      <c r="A1945" s="252"/>
      <c r="B1945" s="261"/>
      <c r="C1945" s="251"/>
      <c r="D1945" s="240"/>
      <c r="E1945" s="29"/>
      <c r="F1945" s="29"/>
      <c r="G1945" s="15"/>
      <c r="H1945" s="15"/>
      <c r="I1945" s="15"/>
      <c r="J1945" s="15"/>
    </row>
    <row r="1946" spans="1:10" x14ac:dyDescent="0.25">
      <c r="A1946" s="252"/>
      <c r="B1946" s="261"/>
      <c r="C1946" s="251"/>
      <c r="D1946" s="240"/>
      <c r="E1946" s="29"/>
      <c r="F1946" s="29"/>
      <c r="G1946" s="15"/>
      <c r="H1946" s="15"/>
      <c r="I1946" s="15"/>
      <c r="J1946" s="15"/>
    </row>
    <row r="1947" spans="1:10" x14ac:dyDescent="0.25">
      <c r="A1947" s="252"/>
      <c r="B1947" s="261"/>
      <c r="C1947" s="251"/>
      <c r="D1947" s="240"/>
      <c r="E1947" s="29"/>
      <c r="F1947" s="29"/>
      <c r="G1947" s="15"/>
      <c r="H1947" s="15"/>
      <c r="I1947" s="15"/>
      <c r="J1947" s="15"/>
    </row>
    <row r="1948" spans="1:10" x14ac:dyDescent="0.25">
      <c r="A1948" s="252"/>
      <c r="B1948" s="261"/>
      <c r="C1948" s="251"/>
      <c r="D1948" s="240"/>
      <c r="E1948" s="29"/>
      <c r="F1948" s="29"/>
      <c r="G1948" s="15"/>
      <c r="H1948" s="15"/>
      <c r="I1948" s="15"/>
      <c r="J1948" s="15"/>
    </row>
    <row r="1949" spans="1:10" x14ac:dyDescent="0.25">
      <c r="A1949" s="252"/>
      <c r="B1949" s="261"/>
      <c r="C1949" s="251"/>
      <c r="D1949" s="240"/>
      <c r="E1949" s="29"/>
      <c r="F1949" s="29"/>
      <c r="G1949" s="15"/>
      <c r="H1949" s="15"/>
      <c r="I1949" s="15"/>
      <c r="J1949" s="15"/>
    </row>
    <row r="1950" spans="1:10" x14ac:dyDescent="0.25">
      <c r="A1950" s="252"/>
      <c r="B1950" s="261"/>
      <c r="C1950" s="251"/>
      <c r="D1950" s="240"/>
      <c r="E1950" s="29"/>
      <c r="F1950" s="29"/>
      <c r="G1950" s="15"/>
      <c r="H1950" s="15"/>
      <c r="I1950" s="15"/>
      <c r="J1950" s="15"/>
    </row>
    <row r="1951" spans="1:10" x14ac:dyDescent="0.25">
      <c r="A1951" s="252"/>
      <c r="B1951" s="261"/>
      <c r="C1951" s="251"/>
      <c r="D1951" s="240"/>
      <c r="E1951" s="29"/>
      <c r="F1951" s="29"/>
      <c r="G1951" s="15"/>
      <c r="H1951" s="15"/>
      <c r="I1951" s="15"/>
      <c r="J1951" s="15"/>
    </row>
    <row r="1952" spans="1:10" x14ac:dyDescent="0.25">
      <c r="A1952" s="252"/>
      <c r="B1952" s="261"/>
      <c r="C1952" s="251"/>
      <c r="D1952" s="240"/>
      <c r="E1952" s="29"/>
      <c r="F1952" s="29"/>
      <c r="G1952" s="15"/>
      <c r="H1952" s="15"/>
      <c r="I1952" s="15"/>
      <c r="J1952" s="15"/>
    </row>
    <row r="1953" spans="1:10" x14ac:dyDescent="0.25">
      <c r="A1953" s="252"/>
      <c r="B1953" s="261"/>
      <c r="C1953" s="251"/>
      <c r="D1953" s="240"/>
      <c r="E1953" s="29"/>
      <c r="F1953" s="29"/>
      <c r="G1953" s="15"/>
      <c r="H1953" s="15"/>
      <c r="I1953" s="15"/>
      <c r="J1953" s="15"/>
    </row>
    <row r="1954" spans="1:10" x14ac:dyDescent="0.25">
      <c r="A1954" s="252"/>
      <c r="B1954" s="261"/>
      <c r="C1954" s="251"/>
      <c r="D1954" s="240"/>
      <c r="E1954" s="29"/>
      <c r="F1954" s="29"/>
      <c r="G1954" s="15"/>
      <c r="H1954" s="15"/>
      <c r="I1954" s="15"/>
      <c r="J1954" s="15"/>
    </row>
    <row r="1955" spans="1:10" x14ac:dyDescent="0.25">
      <c r="A1955" s="252"/>
      <c r="B1955" s="261"/>
      <c r="C1955" s="251"/>
      <c r="D1955" s="240"/>
      <c r="E1955" s="29"/>
      <c r="F1955" s="29"/>
      <c r="G1955" s="15"/>
      <c r="H1955" s="15"/>
      <c r="I1955" s="15"/>
      <c r="J1955" s="15"/>
    </row>
    <row r="1956" spans="1:10" x14ac:dyDescent="0.25">
      <c r="A1956" s="252"/>
      <c r="B1956" s="261"/>
      <c r="C1956" s="251"/>
      <c r="D1956" s="240"/>
      <c r="E1956" s="29"/>
      <c r="F1956" s="29"/>
      <c r="G1956" s="15"/>
      <c r="H1956" s="15"/>
      <c r="I1956" s="15"/>
      <c r="J1956" s="15"/>
    </row>
    <row r="1957" spans="1:10" x14ac:dyDescent="0.25">
      <c r="A1957" s="252"/>
      <c r="B1957" s="261"/>
      <c r="C1957" s="251"/>
      <c r="D1957" s="240"/>
      <c r="E1957" s="29"/>
      <c r="F1957" s="29"/>
      <c r="G1957" s="15"/>
      <c r="H1957" s="15"/>
      <c r="I1957" s="15"/>
      <c r="J1957" s="15"/>
    </row>
    <row r="1958" spans="1:10" x14ac:dyDescent="0.25">
      <c r="A1958" s="252"/>
      <c r="B1958" s="261"/>
      <c r="C1958" s="251"/>
      <c r="D1958" s="240"/>
      <c r="E1958" s="29"/>
      <c r="F1958" s="29"/>
      <c r="G1958" s="15"/>
      <c r="H1958" s="15"/>
      <c r="I1958" s="15"/>
      <c r="J1958" s="15"/>
    </row>
    <row r="1959" spans="1:10" x14ac:dyDescent="0.25">
      <c r="A1959" s="252"/>
      <c r="B1959" s="261"/>
      <c r="C1959" s="251"/>
      <c r="D1959" s="240"/>
      <c r="E1959" s="29"/>
      <c r="F1959" s="29"/>
      <c r="G1959" s="15"/>
      <c r="H1959" s="15"/>
      <c r="I1959" s="15"/>
      <c r="J1959" s="15"/>
    </row>
    <row r="1960" spans="1:10" x14ac:dyDescent="0.25">
      <c r="A1960" s="252"/>
      <c r="B1960" s="261"/>
      <c r="C1960" s="251"/>
      <c r="D1960" s="240"/>
      <c r="E1960" s="29"/>
      <c r="F1960" s="29"/>
      <c r="G1960" s="15"/>
      <c r="H1960" s="15"/>
      <c r="I1960" s="15"/>
      <c r="J1960" s="15"/>
    </row>
    <row r="1961" spans="1:10" x14ac:dyDescent="0.25">
      <c r="A1961" s="252"/>
      <c r="B1961" s="261"/>
      <c r="C1961" s="251"/>
      <c r="D1961" s="240"/>
      <c r="E1961" s="29"/>
      <c r="F1961" s="29"/>
      <c r="G1961" s="15"/>
      <c r="H1961" s="15"/>
      <c r="I1961" s="15"/>
      <c r="J1961" s="15"/>
    </row>
    <row r="1962" spans="1:10" x14ac:dyDescent="0.25">
      <c r="A1962" s="252"/>
      <c r="B1962" s="261"/>
      <c r="C1962" s="251"/>
      <c r="D1962" s="240"/>
      <c r="E1962" s="29"/>
      <c r="F1962" s="29"/>
      <c r="G1962" s="15"/>
      <c r="H1962" s="15"/>
      <c r="I1962" s="15"/>
      <c r="J1962" s="15"/>
    </row>
    <row r="1963" spans="1:10" x14ac:dyDescent="0.25">
      <c r="A1963" s="252"/>
      <c r="B1963" s="261"/>
      <c r="C1963" s="251"/>
      <c r="D1963" s="240"/>
      <c r="E1963" s="29"/>
      <c r="F1963" s="29"/>
      <c r="G1963" s="15"/>
      <c r="H1963" s="15"/>
      <c r="I1963" s="15"/>
      <c r="J1963" s="15"/>
    </row>
    <row r="1964" spans="1:10" x14ac:dyDescent="0.25">
      <c r="A1964" s="252"/>
      <c r="B1964" s="261"/>
      <c r="C1964" s="251"/>
      <c r="D1964" s="240"/>
      <c r="E1964" s="29"/>
      <c r="F1964" s="29"/>
      <c r="G1964" s="15"/>
      <c r="H1964" s="15"/>
      <c r="I1964" s="15"/>
      <c r="J1964" s="15"/>
    </row>
    <row r="1965" spans="1:10" x14ac:dyDescent="0.25">
      <c r="A1965" s="252"/>
      <c r="B1965" s="261"/>
      <c r="C1965" s="251"/>
      <c r="D1965" s="240"/>
      <c r="E1965" s="29"/>
      <c r="F1965" s="29"/>
      <c r="G1965" s="15"/>
      <c r="H1965" s="15"/>
      <c r="I1965" s="15"/>
      <c r="J1965" s="15"/>
    </row>
    <row r="1966" spans="1:10" x14ac:dyDescent="0.25">
      <c r="A1966" s="252"/>
      <c r="B1966" s="261"/>
      <c r="C1966" s="251"/>
      <c r="D1966" s="240"/>
      <c r="E1966" s="29"/>
      <c r="F1966" s="29"/>
      <c r="G1966" s="15"/>
      <c r="H1966" s="15"/>
      <c r="I1966" s="15"/>
      <c r="J1966" s="15"/>
    </row>
    <row r="1967" spans="1:10" x14ac:dyDescent="0.25">
      <c r="A1967" s="252"/>
      <c r="B1967" s="261"/>
      <c r="C1967" s="251"/>
      <c r="D1967" s="240"/>
      <c r="E1967" s="29"/>
      <c r="F1967" s="29"/>
      <c r="G1967" s="15"/>
      <c r="H1967" s="15"/>
      <c r="I1967" s="15"/>
      <c r="J1967" s="15"/>
    </row>
    <row r="1968" spans="1:10" x14ac:dyDescent="0.25">
      <c r="A1968" s="252"/>
      <c r="B1968" s="261"/>
      <c r="C1968" s="251"/>
      <c r="D1968" s="240"/>
      <c r="E1968" s="29"/>
      <c r="F1968" s="29"/>
      <c r="G1968" s="15"/>
      <c r="H1968" s="15"/>
      <c r="I1968" s="15"/>
      <c r="J1968" s="15"/>
    </row>
    <row r="1969" spans="1:10" x14ac:dyDescent="0.25">
      <c r="A1969" s="252"/>
      <c r="B1969" s="261"/>
      <c r="C1969" s="251"/>
      <c r="D1969" s="240"/>
      <c r="E1969" s="29"/>
      <c r="F1969" s="29"/>
      <c r="G1969" s="15"/>
      <c r="H1969" s="15"/>
      <c r="I1969" s="15"/>
      <c r="J1969" s="15"/>
    </row>
    <row r="1970" spans="1:10" x14ac:dyDescent="0.25">
      <c r="A1970" s="252"/>
      <c r="B1970" s="261"/>
      <c r="C1970" s="251"/>
      <c r="D1970" s="240"/>
      <c r="E1970" s="29"/>
      <c r="F1970" s="29"/>
      <c r="G1970" s="15"/>
      <c r="H1970" s="15"/>
      <c r="I1970" s="15"/>
      <c r="J1970" s="15"/>
    </row>
    <row r="1971" spans="1:10" x14ac:dyDescent="0.25">
      <c r="A1971" s="252"/>
      <c r="B1971" s="261"/>
      <c r="C1971" s="251"/>
      <c r="D1971" s="240"/>
      <c r="E1971" s="29"/>
      <c r="F1971" s="29"/>
      <c r="G1971" s="15"/>
      <c r="H1971" s="15"/>
      <c r="I1971" s="15"/>
      <c r="J1971" s="15"/>
    </row>
    <row r="1972" spans="1:10" x14ac:dyDescent="0.25">
      <c r="A1972" s="252"/>
      <c r="B1972" s="261"/>
      <c r="C1972" s="251"/>
      <c r="D1972" s="240"/>
      <c r="E1972" s="29"/>
      <c r="F1972" s="29"/>
      <c r="G1972" s="15"/>
      <c r="H1972" s="15"/>
      <c r="I1972" s="15"/>
      <c r="J1972" s="15"/>
    </row>
    <row r="1973" spans="1:10" x14ac:dyDescent="0.25">
      <c r="A1973" s="252"/>
      <c r="B1973" s="261"/>
      <c r="C1973" s="251"/>
      <c r="D1973" s="240"/>
      <c r="E1973" s="29"/>
      <c r="F1973" s="29"/>
      <c r="G1973" s="15"/>
      <c r="H1973" s="15"/>
      <c r="I1973" s="15"/>
      <c r="J1973" s="15"/>
    </row>
    <row r="1974" spans="1:10" x14ac:dyDescent="0.25">
      <c r="A1974" s="252"/>
      <c r="B1974" s="261"/>
      <c r="C1974" s="251"/>
      <c r="D1974" s="240"/>
      <c r="E1974" s="29"/>
      <c r="F1974" s="29"/>
      <c r="G1974" s="15"/>
      <c r="H1974" s="15"/>
      <c r="I1974" s="15"/>
      <c r="J1974" s="15"/>
    </row>
    <row r="1975" spans="1:10" x14ac:dyDescent="0.25">
      <c r="A1975" s="252"/>
      <c r="B1975" s="261"/>
      <c r="C1975" s="251"/>
      <c r="D1975" s="240"/>
      <c r="E1975" s="29"/>
      <c r="F1975" s="29"/>
      <c r="G1975" s="15"/>
      <c r="H1975" s="15"/>
      <c r="I1975" s="15"/>
      <c r="J1975" s="15"/>
    </row>
    <row r="1976" spans="1:10" x14ac:dyDescent="0.25">
      <c r="A1976" s="252"/>
      <c r="B1976" s="261"/>
      <c r="C1976" s="251"/>
      <c r="D1976" s="240"/>
      <c r="E1976" s="29"/>
      <c r="F1976" s="29"/>
      <c r="G1976" s="15"/>
      <c r="H1976" s="15"/>
      <c r="I1976" s="15"/>
      <c r="J1976" s="15"/>
    </row>
    <row r="1977" spans="1:10" x14ac:dyDescent="0.25">
      <c r="A1977" s="252"/>
      <c r="B1977" s="261"/>
      <c r="C1977" s="251"/>
      <c r="D1977" s="240"/>
      <c r="E1977" s="29"/>
      <c r="F1977" s="29"/>
      <c r="G1977" s="15"/>
      <c r="H1977" s="15"/>
      <c r="I1977" s="15"/>
      <c r="J1977" s="15"/>
    </row>
    <row r="1978" spans="1:10" x14ac:dyDescent="0.25">
      <c r="A1978" s="252"/>
      <c r="B1978" s="261"/>
      <c r="C1978" s="251"/>
      <c r="D1978" s="240"/>
      <c r="E1978" s="29"/>
      <c r="F1978" s="29"/>
      <c r="G1978" s="15"/>
      <c r="H1978" s="15"/>
      <c r="I1978" s="15"/>
      <c r="J1978" s="15"/>
    </row>
    <row r="1979" spans="1:10" x14ac:dyDescent="0.25">
      <c r="A1979" s="252"/>
      <c r="B1979" s="261"/>
      <c r="C1979" s="251"/>
      <c r="D1979" s="240"/>
      <c r="E1979" s="29"/>
      <c r="F1979" s="29"/>
      <c r="G1979" s="15"/>
      <c r="H1979" s="15"/>
      <c r="I1979" s="15"/>
      <c r="J1979" s="15"/>
    </row>
    <row r="1980" spans="1:10" x14ac:dyDescent="0.25">
      <c r="A1980" s="252"/>
      <c r="B1980" s="261"/>
      <c r="C1980" s="251"/>
      <c r="D1980" s="240"/>
      <c r="E1980" s="29"/>
      <c r="F1980" s="29"/>
      <c r="G1980" s="15"/>
      <c r="H1980" s="15"/>
      <c r="I1980" s="15"/>
      <c r="J1980" s="15"/>
    </row>
    <row r="1981" spans="1:10" x14ac:dyDescent="0.25">
      <c r="A1981" s="252"/>
      <c r="B1981" s="261"/>
      <c r="C1981" s="251"/>
      <c r="D1981" s="240"/>
      <c r="E1981" s="29"/>
      <c r="F1981" s="29"/>
      <c r="G1981" s="15"/>
      <c r="H1981" s="15"/>
      <c r="I1981" s="15"/>
      <c r="J1981" s="15"/>
    </row>
    <row r="1982" spans="1:10" x14ac:dyDescent="0.25">
      <c r="A1982" s="252"/>
      <c r="B1982" s="261"/>
      <c r="C1982" s="251"/>
      <c r="D1982" s="240"/>
      <c r="E1982" s="29"/>
      <c r="F1982" s="29"/>
      <c r="G1982" s="15"/>
      <c r="H1982" s="15"/>
      <c r="I1982" s="15"/>
      <c r="J1982" s="15"/>
    </row>
    <row r="1983" spans="1:10" x14ac:dyDescent="0.25">
      <c r="A1983" s="252"/>
      <c r="B1983" s="261"/>
      <c r="C1983" s="251"/>
      <c r="D1983" s="240"/>
      <c r="E1983" s="29"/>
      <c r="F1983" s="29"/>
      <c r="G1983" s="15"/>
      <c r="H1983" s="15"/>
      <c r="I1983" s="15"/>
      <c r="J1983" s="15"/>
    </row>
    <row r="1984" spans="1:10" x14ac:dyDescent="0.25">
      <c r="A1984" s="252"/>
      <c r="B1984" s="261"/>
      <c r="C1984" s="251"/>
      <c r="D1984" s="240"/>
      <c r="E1984" s="29"/>
      <c r="F1984" s="29"/>
      <c r="G1984" s="15"/>
      <c r="H1984" s="15"/>
      <c r="I1984" s="15"/>
      <c r="J1984" s="15"/>
    </row>
    <row r="1985" spans="1:10" x14ac:dyDescent="0.25">
      <c r="A1985" s="252"/>
      <c r="B1985" s="261"/>
      <c r="C1985" s="251"/>
      <c r="D1985" s="240"/>
      <c r="E1985" s="29"/>
      <c r="F1985" s="29"/>
      <c r="G1985" s="15"/>
      <c r="H1985" s="15"/>
      <c r="I1985" s="15"/>
      <c r="J1985" s="15"/>
    </row>
    <row r="1986" spans="1:10" x14ac:dyDescent="0.25">
      <c r="A1986" s="252"/>
      <c r="B1986" s="261"/>
      <c r="C1986" s="251"/>
      <c r="D1986" s="240"/>
      <c r="E1986" s="29"/>
      <c r="F1986" s="29"/>
      <c r="G1986" s="15"/>
      <c r="H1986" s="15"/>
      <c r="I1986" s="15"/>
      <c r="J1986" s="15"/>
    </row>
    <row r="1987" spans="1:10" x14ac:dyDescent="0.25">
      <c r="A1987" s="252"/>
      <c r="B1987" s="261"/>
      <c r="C1987" s="251"/>
      <c r="D1987" s="240"/>
      <c r="E1987" s="29"/>
      <c r="F1987" s="29"/>
      <c r="G1987" s="15"/>
      <c r="H1987" s="15"/>
      <c r="I1987" s="15"/>
      <c r="J1987" s="15"/>
    </row>
    <row r="1988" spans="1:10" x14ac:dyDescent="0.25">
      <c r="A1988" s="252"/>
      <c r="B1988" s="261"/>
      <c r="C1988" s="251"/>
      <c r="D1988" s="240"/>
      <c r="E1988" s="29"/>
      <c r="F1988" s="29"/>
      <c r="G1988" s="15"/>
      <c r="H1988" s="15"/>
      <c r="I1988" s="15"/>
      <c r="J1988" s="15"/>
    </row>
    <row r="1989" spans="1:10" x14ac:dyDescent="0.25">
      <c r="A1989" s="252"/>
      <c r="B1989" s="261"/>
      <c r="C1989" s="251"/>
      <c r="D1989" s="240"/>
      <c r="E1989" s="29"/>
      <c r="F1989" s="29"/>
      <c r="G1989" s="15"/>
      <c r="H1989" s="15"/>
      <c r="I1989" s="15"/>
      <c r="J1989" s="15"/>
    </row>
    <row r="1990" spans="1:10" x14ac:dyDescent="0.25">
      <c r="A1990" s="252"/>
      <c r="B1990" s="261"/>
      <c r="C1990" s="251"/>
      <c r="D1990" s="240"/>
      <c r="E1990" s="29"/>
      <c r="F1990" s="29"/>
      <c r="G1990" s="15"/>
      <c r="H1990" s="15"/>
      <c r="I1990" s="15"/>
      <c r="J1990" s="15"/>
    </row>
    <row r="1991" spans="1:10" x14ac:dyDescent="0.25">
      <c r="A1991" s="252"/>
      <c r="B1991" s="261"/>
      <c r="C1991" s="251"/>
      <c r="D1991" s="240"/>
      <c r="E1991" s="29"/>
      <c r="F1991" s="29"/>
      <c r="G1991" s="15"/>
      <c r="H1991" s="15"/>
      <c r="I1991" s="15"/>
      <c r="J1991" s="15"/>
    </row>
    <row r="1992" spans="1:10" x14ac:dyDescent="0.25">
      <c r="A1992" s="252"/>
      <c r="B1992" s="261"/>
      <c r="C1992" s="251"/>
      <c r="D1992" s="240"/>
      <c r="E1992" s="29"/>
      <c r="F1992" s="29"/>
      <c r="G1992" s="15"/>
      <c r="H1992" s="15"/>
      <c r="I1992" s="15"/>
      <c r="J1992" s="15"/>
    </row>
    <row r="1993" spans="1:10" x14ac:dyDescent="0.25">
      <c r="A1993" s="252"/>
      <c r="B1993" s="261"/>
      <c r="C1993" s="251"/>
      <c r="D1993" s="240"/>
      <c r="E1993" s="29"/>
      <c r="F1993" s="29"/>
      <c r="G1993" s="15"/>
      <c r="H1993" s="15"/>
      <c r="I1993" s="15"/>
      <c r="J1993" s="15"/>
    </row>
    <row r="1994" spans="1:10" x14ac:dyDescent="0.25">
      <c r="A1994" s="252"/>
      <c r="B1994" s="261"/>
      <c r="C1994" s="251"/>
      <c r="D1994" s="240"/>
      <c r="E1994" s="29"/>
      <c r="F1994" s="29"/>
      <c r="G1994" s="15"/>
      <c r="H1994" s="15"/>
      <c r="I1994" s="15"/>
      <c r="J1994" s="15"/>
    </row>
    <row r="1995" spans="1:10" x14ac:dyDescent="0.25">
      <c r="A1995" s="252"/>
      <c r="B1995" s="261"/>
      <c r="C1995" s="251"/>
      <c r="D1995" s="240"/>
      <c r="E1995" s="29"/>
      <c r="F1995" s="29"/>
      <c r="G1995" s="15"/>
      <c r="H1995" s="15"/>
      <c r="I1995" s="15"/>
      <c r="J1995" s="15"/>
    </row>
    <row r="1996" spans="1:10" x14ac:dyDescent="0.25">
      <c r="A1996" s="252"/>
      <c r="B1996" s="261"/>
      <c r="C1996" s="251"/>
      <c r="D1996" s="240"/>
      <c r="E1996" s="29"/>
      <c r="F1996" s="29"/>
      <c r="G1996" s="15"/>
      <c r="H1996" s="15"/>
      <c r="I1996" s="15"/>
      <c r="J1996" s="15"/>
    </row>
    <row r="1997" spans="1:10" x14ac:dyDescent="0.25">
      <c r="A1997" s="252"/>
      <c r="B1997" s="261"/>
      <c r="C1997" s="251"/>
      <c r="D1997" s="240"/>
      <c r="E1997" s="29"/>
      <c r="F1997" s="29"/>
      <c r="G1997" s="15"/>
      <c r="H1997" s="15"/>
      <c r="I1997" s="15"/>
      <c r="J1997" s="15"/>
    </row>
    <row r="1998" spans="1:10" x14ac:dyDescent="0.25">
      <c r="A1998" s="252"/>
      <c r="B1998" s="261"/>
      <c r="C1998" s="251"/>
      <c r="D1998" s="240"/>
      <c r="E1998" s="29"/>
      <c r="F1998" s="29"/>
      <c r="G1998" s="15"/>
      <c r="H1998" s="15"/>
      <c r="I1998" s="15"/>
      <c r="J1998" s="15"/>
    </row>
    <row r="1999" spans="1:10" x14ac:dyDescent="0.25">
      <c r="A1999" s="252"/>
      <c r="B1999" s="261"/>
      <c r="C1999" s="251"/>
      <c r="D1999" s="240"/>
      <c r="E1999" s="29"/>
      <c r="F1999" s="29"/>
      <c r="G1999" s="15"/>
      <c r="H1999" s="15"/>
      <c r="I1999" s="15"/>
      <c r="J1999" s="15"/>
    </row>
    <row r="2000" spans="1:10" x14ac:dyDescent="0.25">
      <c r="A2000" s="252"/>
      <c r="B2000" s="261"/>
      <c r="C2000" s="251"/>
      <c r="D2000" s="240"/>
      <c r="E2000" s="29"/>
      <c r="F2000" s="29"/>
      <c r="G2000" s="15"/>
      <c r="H2000" s="15"/>
      <c r="I2000" s="15"/>
      <c r="J2000" s="15"/>
    </row>
    <row r="2001" spans="1:10" x14ac:dyDescent="0.25">
      <c r="A2001" s="252"/>
      <c r="B2001" s="261"/>
      <c r="C2001" s="251"/>
      <c r="D2001" s="240"/>
      <c r="E2001" s="29"/>
      <c r="F2001" s="29"/>
      <c r="G2001" s="15"/>
      <c r="H2001" s="15"/>
      <c r="I2001" s="15"/>
      <c r="J2001" s="15"/>
    </row>
    <row r="2002" spans="1:10" x14ac:dyDescent="0.25">
      <c r="A2002" s="252"/>
      <c r="B2002" s="261"/>
      <c r="C2002" s="251"/>
      <c r="D2002" s="240"/>
      <c r="E2002" s="29"/>
      <c r="F2002" s="29"/>
      <c r="G2002" s="15"/>
      <c r="H2002" s="15"/>
      <c r="I2002" s="15"/>
      <c r="J2002" s="15"/>
    </row>
    <row r="2003" spans="1:10" x14ac:dyDescent="0.25">
      <c r="A2003" s="241"/>
      <c r="B2003" s="261"/>
      <c r="C2003" s="251"/>
      <c r="D2003" s="240"/>
      <c r="E2003" s="29"/>
      <c r="F2003" s="29"/>
      <c r="G2003" s="15"/>
      <c r="H2003" s="15"/>
      <c r="I2003" s="15"/>
      <c r="J2003" s="15"/>
    </row>
    <row r="2004" spans="1:10" x14ac:dyDescent="0.25">
      <c r="A2004" s="241"/>
      <c r="B2004" s="261"/>
      <c r="C2004" s="251"/>
      <c r="D2004" s="240"/>
      <c r="E2004" s="29"/>
      <c r="F2004" s="29"/>
      <c r="G2004" s="15"/>
      <c r="H2004" s="15"/>
      <c r="I2004" s="15"/>
      <c r="J2004" s="15"/>
    </row>
    <row r="2005" spans="1:10" x14ac:dyDescent="0.25">
      <c r="A2005" s="241"/>
      <c r="B2005" s="261"/>
      <c r="C2005" s="251"/>
      <c r="D2005" s="240"/>
      <c r="E2005" s="29"/>
      <c r="F2005" s="29"/>
      <c r="G2005" s="15"/>
      <c r="H2005" s="15"/>
      <c r="I2005" s="15"/>
      <c r="J2005" s="15"/>
    </row>
    <row r="2006" spans="1:10" x14ac:dyDescent="0.25">
      <c r="A2006" s="241"/>
      <c r="B2006" s="261"/>
      <c r="C2006" s="251"/>
      <c r="D2006" s="240"/>
      <c r="E2006" s="29"/>
      <c r="F2006" s="29"/>
      <c r="G2006" s="15"/>
      <c r="H2006" s="15"/>
      <c r="I2006" s="15"/>
      <c r="J2006" s="15"/>
    </row>
    <row r="2007" spans="1:10" x14ac:dyDescent="0.25">
      <c r="A2007" s="255"/>
      <c r="B2007" s="255"/>
      <c r="C2007" s="255"/>
      <c r="D2007" s="255"/>
    </row>
    <row r="2008" spans="1:10" x14ac:dyDescent="0.25">
      <c r="A2008" s="255"/>
      <c r="B2008" s="255"/>
      <c r="C2008" s="255"/>
      <c r="D2008" s="255"/>
    </row>
    <row r="2009" spans="1:10" x14ac:dyDescent="0.25">
      <c r="A2009" s="255"/>
      <c r="B2009" s="255"/>
      <c r="C2009" s="255"/>
      <c r="D2009" s="255"/>
    </row>
    <row r="2010" spans="1:10" x14ac:dyDescent="0.25">
      <c r="A2010" s="255"/>
      <c r="B2010" s="255"/>
      <c r="C2010" s="255"/>
      <c r="D2010" s="255"/>
    </row>
    <row r="2011" spans="1:10" x14ac:dyDescent="0.25">
      <c r="A2011" s="255"/>
      <c r="B2011" s="255"/>
      <c r="C2011" s="255"/>
      <c r="D2011" s="255"/>
    </row>
    <row r="2012" spans="1:10" x14ac:dyDescent="0.25">
      <c r="A2012" s="255"/>
      <c r="B2012" s="255"/>
      <c r="C2012" s="255"/>
      <c r="D2012" s="255"/>
    </row>
    <row r="2013" spans="1:10" x14ac:dyDescent="0.25">
      <c r="A2013" s="255"/>
      <c r="B2013" s="255"/>
      <c r="C2013" s="255"/>
      <c r="D2013" s="255"/>
    </row>
    <row r="2014" spans="1:10" x14ac:dyDescent="0.25">
      <c r="A2014" s="255"/>
      <c r="B2014" s="255"/>
      <c r="C2014" s="255"/>
      <c r="D2014" s="255"/>
    </row>
    <row r="2015" spans="1:10" x14ac:dyDescent="0.25">
      <c r="A2015" s="255"/>
      <c r="B2015" s="255"/>
      <c r="C2015" s="255"/>
      <c r="D2015" s="255"/>
    </row>
    <row r="2016" spans="1:10" x14ac:dyDescent="0.25">
      <c r="A2016" s="255"/>
      <c r="B2016" s="255"/>
      <c r="C2016" s="255"/>
      <c r="D2016" s="255"/>
    </row>
    <row r="2017" spans="1:4" x14ac:dyDescent="0.25">
      <c r="A2017" s="255"/>
      <c r="B2017" s="255"/>
      <c r="C2017" s="255"/>
      <c r="D2017" s="255"/>
    </row>
    <row r="2018" spans="1:4" x14ac:dyDescent="0.25">
      <c r="A2018" s="255"/>
      <c r="B2018" s="255"/>
      <c r="C2018" s="255"/>
      <c r="D2018" s="255"/>
    </row>
    <row r="2019" spans="1:4" x14ac:dyDescent="0.25">
      <c r="A2019" s="255"/>
      <c r="B2019" s="255"/>
      <c r="C2019" s="255"/>
      <c r="D2019" s="255"/>
    </row>
    <row r="2020" spans="1:4" x14ac:dyDescent="0.25">
      <c r="A2020" s="255"/>
      <c r="B2020" s="255"/>
      <c r="C2020" s="255"/>
      <c r="D2020" s="255"/>
    </row>
    <row r="2021" spans="1:4" x14ac:dyDescent="0.25">
      <c r="A2021" s="255"/>
      <c r="B2021" s="255"/>
      <c r="C2021" s="255"/>
      <c r="D2021" s="255"/>
    </row>
    <row r="2022" spans="1:4" x14ac:dyDescent="0.25">
      <c r="A2022" s="255"/>
      <c r="B2022" s="255"/>
      <c r="C2022" s="255"/>
      <c r="D2022" s="255"/>
    </row>
    <row r="2023" spans="1:4" x14ac:dyDescent="0.25">
      <c r="A2023" s="255"/>
      <c r="B2023" s="255"/>
      <c r="C2023" s="255"/>
      <c r="D2023" s="255"/>
    </row>
    <row r="2024" spans="1:4" x14ac:dyDescent="0.25">
      <c r="A2024" s="255"/>
      <c r="B2024" s="255"/>
      <c r="C2024" s="255"/>
      <c r="D2024" s="255"/>
    </row>
    <row r="2025" spans="1:4" x14ac:dyDescent="0.25">
      <c r="A2025" s="255"/>
      <c r="B2025" s="255"/>
      <c r="C2025" s="255"/>
      <c r="D2025" s="255"/>
    </row>
    <row r="2026" spans="1:4" x14ac:dyDescent="0.25">
      <c r="A2026" s="255"/>
      <c r="B2026" s="255"/>
      <c r="C2026" s="255"/>
      <c r="D2026" s="255"/>
    </row>
    <row r="2027" spans="1:4" x14ac:dyDescent="0.25">
      <c r="A2027" s="255"/>
      <c r="B2027" s="255"/>
      <c r="C2027" s="255"/>
      <c r="D2027" s="255"/>
    </row>
    <row r="2028" spans="1:4" x14ac:dyDescent="0.25">
      <c r="A2028" s="255"/>
      <c r="B2028" s="255"/>
      <c r="C2028" s="255"/>
      <c r="D2028" s="255"/>
    </row>
    <row r="2029" spans="1:4" x14ac:dyDescent="0.25">
      <c r="A2029" s="255"/>
      <c r="B2029" s="255"/>
      <c r="C2029" s="255"/>
      <c r="D2029" s="255"/>
    </row>
    <row r="2030" spans="1:4" x14ac:dyDescent="0.25">
      <c r="A2030" s="255"/>
      <c r="B2030" s="255"/>
      <c r="C2030" s="255"/>
      <c r="D2030" s="255"/>
    </row>
    <row r="2031" spans="1:4" x14ac:dyDescent="0.25">
      <c r="A2031" s="255"/>
      <c r="B2031" s="255"/>
      <c r="C2031" s="255"/>
      <c r="D2031" s="255"/>
    </row>
    <row r="2032" spans="1:4" x14ac:dyDescent="0.25">
      <c r="A2032" s="255"/>
      <c r="B2032" s="255"/>
      <c r="C2032" s="255"/>
      <c r="D2032" s="255"/>
    </row>
    <row r="2033" spans="1:4" x14ac:dyDescent="0.25">
      <c r="A2033" s="255"/>
      <c r="B2033" s="255"/>
      <c r="C2033" s="255"/>
      <c r="D2033" s="255"/>
    </row>
    <row r="2034" spans="1:4" x14ac:dyDescent="0.25">
      <c r="A2034" s="255"/>
      <c r="B2034" s="255"/>
      <c r="C2034" s="255"/>
      <c r="D2034" s="255"/>
    </row>
    <row r="2035" spans="1:4" x14ac:dyDescent="0.25">
      <c r="A2035" s="255"/>
      <c r="B2035" s="255"/>
      <c r="C2035" s="255"/>
      <c r="D2035" s="255"/>
    </row>
    <row r="2036" spans="1:4" x14ac:dyDescent="0.25">
      <c r="A2036" s="255"/>
      <c r="B2036" s="255"/>
      <c r="C2036" s="255"/>
      <c r="D2036" s="255"/>
    </row>
    <row r="2037" spans="1:4" x14ac:dyDescent="0.25">
      <c r="A2037" s="255"/>
      <c r="B2037" s="255"/>
      <c r="C2037" s="255"/>
      <c r="D2037" s="255"/>
    </row>
    <row r="2038" spans="1:4" x14ac:dyDescent="0.25">
      <c r="A2038" s="255"/>
      <c r="B2038" s="255"/>
      <c r="C2038" s="255"/>
      <c r="D2038" s="255"/>
    </row>
    <row r="2039" spans="1:4" x14ac:dyDescent="0.25">
      <c r="A2039" s="255"/>
      <c r="B2039" s="255"/>
      <c r="C2039" s="255"/>
      <c r="D2039" s="255"/>
    </row>
    <row r="2040" spans="1:4" x14ac:dyDescent="0.25">
      <c r="A2040" s="255"/>
      <c r="B2040" s="255"/>
      <c r="C2040" s="255"/>
      <c r="D2040" s="255"/>
    </row>
    <row r="2041" spans="1:4" x14ac:dyDescent="0.25">
      <c r="A2041" s="255"/>
      <c r="B2041" s="255"/>
      <c r="C2041" s="255"/>
      <c r="D2041" s="255"/>
    </row>
    <row r="2042" spans="1:4" x14ac:dyDescent="0.25">
      <c r="A2042" s="255"/>
      <c r="B2042" s="255"/>
      <c r="C2042" s="255"/>
      <c r="D2042" s="255"/>
    </row>
    <row r="2043" spans="1:4" x14ac:dyDescent="0.25">
      <c r="A2043" s="255"/>
      <c r="B2043" s="255"/>
      <c r="C2043" s="255"/>
      <c r="D2043" s="255"/>
    </row>
    <row r="2044" spans="1:4" x14ac:dyDescent="0.25">
      <c r="A2044" s="255"/>
      <c r="B2044" s="255"/>
      <c r="C2044" s="255"/>
      <c r="D2044" s="255"/>
    </row>
    <row r="2045" spans="1:4" x14ac:dyDescent="0.25">
      <c r="A2045" s="255"/>
      <c r="B2045" s="255"/>
      <c r="C2045" s="255"/>
      <c r="D2045" s="255"/>
    </row>
    <row r="2046" spans="1:4" x14ac:dyDescent="0.25">
      <c r="A2046" s="255"/>
      <c r="B2046" s="255"/>
      <c r="C2046" s="255"/>
      <c r="D2046" s="255"/>
    </row>
    <row r="2047" spans="1:4" x14ac:dyDescent="0.25">
      <c r="A2047" s="255"/>
      <c r="B2047" s="255"/>
      <c r="C2047" s="255"/>
      <c r="D2047" s="255"/>
    </row>
    <row r="2048" spans="1:4" x14ac:dyDescent="0.25">
      <c r="A2048" s="255"/>
      <c r="B2048" s="255"/>
      <c r="C2048" s="255"/>
      <c r="D2048" s="255"/>
    </row>
    <row r="2049" spans="1:4" x14ac:dyDescent="0.25">
      <c r="A2049" s="255"/>
      <c r="B2049" s="255"/>
      <c r="C2049" s="255"/>
      <c r="D2049" s="255"/>
    </row>
    <row r="2050" spans="1:4" x14ac:dyDescent="0.25">
      <c r="A2050" s="255"/>
      <c r="B2050" s="255"/>
      <c r="C2050" s="255"/>
      <c r="D2050" s="255"/>
    </row>
    <row r="2051" spans="1:4" x14ac:dyDescent="0.25">
      <c r="A2051" s="255"/>
      <c r="B2051" s="255"/>
      <c r="C2051" s="255"/>
      <c r="D2051" s="255"/>
    </row>
    <row r="2052" spans="1:4" x14ac:dyDescent="0.25">
      <c r="A2052" s="255"/>
      <c r="B2052" s="255"/>
      <c r="C2052" s="255"/>
      <c r="D2052" s="255"/>
    </row>
    <row r="2053" spans="1:4" x14ac:dyDescent="0.25">
      <c r="A2053" s="255"/>
      <c r="B2053" s="255"/>
      <c r="C2053" s="255"/>
      <c r="D2053" s="255"/>
    </row>
    <row r="2054" spans="1:4" x14ac:dyDescent="0.25">
      <c r="A2054" s="255"/>
      <c r="B2054" s="255"/>
      <c r="C2054" s="255"/>
      <c r="D2054" s="255"/>
    </row>
    <row r="2055" spans="1:4" x14ac:dyDescent="0.25">
      <c r="A2055" s="255"/>
      <c r="B2055" s="255"/>
      <c r="C2055" s="255"/>
      <c r="D2055" s="255"/>
    </row>
    <row r="2056" spans="1:4" x14ac:dyDescent="0.25">
      <c r="A2056" s="255"/>
      <c r="B2056" s="255"/>
      <c r="C2056" s="255"/>
      <c r="D2056" s="255"/>
    </row>
    <row r="2057" spans="1:4" x14ac:dyDescent="0.25">
      <c r="A2057" s="255"/>
      <c r="B2057" s="255"/>
      <c r="C2057" s="255"/>
      <c r="D2057" s="255"/>
    </row>
    <row r="2058" spans="1:4" x14ac:dyDescent="0.25">
      <c r="A2058" s="255"/>
      <c r="B2058" s="255"/>
      <c r="C2058" s="255"/>
      <c r="D2058" s="255"/>
    </row>
    <row r="2059" spans="1:4" x14ac:dyDescent="0.25">
      <c r="A2059" s="255"/>
      <c r="B2059" s="255"/>
      <c r="C2059" s="255"/>
      <c r="D2059" s="255"/>
    </row>
    <row r="2060" spans="1:4" x14ac:dyDescent="0.25">
      <c r="A2060" s="255"/>
      <c r="B2060" s="255"/>
      <c r="C2060" s="255"/>
      <c r="D2060" s="255"/>
    </row>
    <row r="2061" spans="1:4" x14ac:dyDescent="0.25">
      <c r="A2061" s="255"/>
      <c r="B2061" s="255"/>
      <c r="C2061" s="255"/>
      <c r="D2061" s="255"/>
    </row>
    <row r="2062" spans="1:4" x14ac:dyDescent="0.25">
      <c r="A2062" s="255"/>
      <c r="B2062" s="255"/>
      <c r="C2062" s="255"/>
      <c r="D2062" s="255"/>
    </row>
    <row r="2063" spans="1:4" x14ac:dyDescent="0.25">
      <c r="A2063" s="255"/>
      <c r="B2063" s="255"/>
      <c r="C2063" s="255"/>
      <c r="D2063" s="255"/>
    </row>
    <row r="2064" spans="1:4" x14ac:dyDescent="0.25">
      <c r="A2064" s="255"/>
      <c r="B2064" s="255"/>
      <c r="C2064" s="255"/>
      <c r="D2064" s="255"/>
    </row>
    <row r="2065" spans="1:4" x14ac:dyDescent="0.25">
      <c r="A2065" s="255"/>
      <c r="B2065" s="255"/>
      <c r="C2065" s="255"/>
      <c r="D2065" s="255"/>
    </row>
    <row r="2066" spans="1:4" x14ac:dyDescent="0.25">
      <c r="A2066" s="255"/>
      <c r="B2066" s="255"/>
      <c r="C2066" s="255"/>
      <c r="D2066" s="255"/>
    </row>
    <row r="2067" spans="1:4" x14ac:dyDescent="0.25">
      <c r="A2067" s="255"/>
      <c r="B2067" s="255"/>
      <c r="C2067" s="255"/>
      <c r="D2067" s="255"/>
    </row>
    <row r="2068" spans="1:4" x14ac:dyDescent="0.25">
      <c r="A2068" s="255"/>
      <c r="B2068" s="255"/>
      <c r="C2068" s="255"/>
      <c r="D2068" s="255"/>
    </row>
    <row r="2069" spans="1:4" x14ac:dyDescent="0.25">
      <c r="A2069" s="255"/>
      <c r="B2069" s="255"/>
      <c r="C2069" s="255"/>
      <c r="D2069" s="255"/>
    </row>
    <row r="2070" spans="1:4" x14ac:dyDescent="0.25">
      <c r="A2070" s="255"/>
      <c r="B2070" s="255"/>
      <c r="C2070" s="255"/>
      <c r="D2070" s="255"/>
    </row>
    <row r="2071" spans="1:4" x14ac:dyDescent="0.25">
      <c r="A2071" s="255"/>
      <c r="B2071" s="255"/>
      <c r="C2071" s="255"/>
      <c r="D2071" s="255"/>
    </row>
    <row r="2072" spans="1:4" x14ac:dyDescent="0.25">
      <c r="A2072" s="255"/>
      <c r="B2072" s="255"/>
      <c r="C2072" s="255"/>
      <c r="D2072" s="255"/>
    </row>
    <row r="2073" spans="1:4" x14ac:dyDescent="0.25">
      <c r="A2073" s="255"/>
      <c r="B2073" s="255"/>
      <c r="C2073" s="255"/>
      <c r="D2073" s="255"/>
    </row>
    <row r="2074" spans="1:4" x14ac:dyDescent="0.25">
      <c r="A2074" s="255"/>
      <c r="B2074" s="255"/>
      <c r="C2074" s="255"/>
      <c r="D2074" s="255"/>
    </row>
    <row r="2075" spans="1:4" x14ac:dyDescent="0.25">
      <c r="A2075" s="255"/>
      <c r="B2075" s="255"/>
      <c r="C2075" s="255"/>
      <c r="D2075" s="255"/>
    </row>
    <row r="2076" spans="1:4" x14ac:dyDescent="0.25">
      <c r="A2076" s="255"/>
      <c r="B2076" s="255"/>
      <c r="C2076" s="255"/>
      <c r="D2076" s="255"/>
    </row>
    <row r="2077" spans="1:4" x14ac:dyDescent="0.25">
      <c r="A2077" s="255"/>
      <c r="B2077" s="255"/>
      <c r="C2077" s="255"/>
      <c r="D2077" s="255"/>
    </row>
    <row r="2078" spans="1:4" x14ac:dyDescent="0.25">
      <c r="A2078" s="255"/>
      <c r="B2078" s="255"/>
      <c r="C2078" s="255"/>
      <c r="D2078" s="255"/>
    </row>
    <row r="2079" spans="1:4" x14ac:dyDescent="0.25">
      <c r="A2079" s="255"/>
      <c r="B2079" s="255"/>
      <c r="C2079" s="255"/>
      <c r="D2079" s="255"/>
    </row>
    <row r="2080" spans="1:4" x14ac:dyDescent="0.25">
      <c r="A2080" s="255"/>
      <c r="B2080" s="255"/>
      <c r="C2080" s="255"/>
      <c r="D2080" s="255"/>
    </row>
    <row r="2081" spans="1:4" x14ac:dyDescent="0.25">
      <c r="A2081" s="255"/>
      <c r="B2081" s="255"/>
      <c r="C2081" s="255"/>
      <c r="D2081" s="255"/>
    </row>
    <row r="2082" spans="1:4" x14ac:dyDescent="0.25">
      <c r="A2082" s="255"/>
      <c r="B2082" s="255"/>
      <c r="C2082" s="255"/>
      <c r="D2082" s="255"/>
    </row>
    <row r="2083" spans="1:4" x14ac:dyDescent="0.25">
      <c r="A2083" s="255"/>
      <c r="B2083" s="255"/>
      <c r="C2083" s="255"/>
      <c r="D2083" s="255"/>
    </row>
    <row r="2084" spans="1:4" x14ac:dyDescent="0.25">
      <c r="A2084" s="255"/>
      <c r="B2084" s="255"/>
      <c r="C2084" s="255"/>
      <c r="D2084" s="255"/>
    </row>
    <row r="2085" spans="1:4" x14ac:dyDescent="0.25">
      <c r="A2085" s="255"/>
      <c r="B2085" s="255"/>
      <c r="C2085" s="255"/>
      <c r="D2085" s="255"/>
    </row>
    <row r="2086" spans="1:4" x14ac:dyDescent="0.25">
      <c r="A2086" s="255"/>
      <c r="B2086" s="255"/>
      <c r="C2086" s="255"/>
      <c r="D2086" s="255"/>
    </row>
    <row r="2087" spans="1:4" x14ac:dyDescent="0.25">
      <c r="A2087" s="255"/>
      <c r="B2087" s="255"/>
      <c r="C2087" s="255"/>
      <c r="D2087" s="255"/>
    </row>
    <row r="2088" spans="1:4" x14ac:dyDescent="0.25">
      <c r="A2088" s="255"/>
      <c r="B2088" s="255"/>
      <c r="C2088" s="255"/>
      <c r="D2088" s="255"/>
    </row>
    <row r="2089" spans="1:4" x14ac:dyDescent="0.25">
      <c r="A2089" s="255"/>
      <c r="B2089" s="255"/>
      <c r="C2089" s="255"/>
      <c r="D2089" s="255"/>
    </row>
    <row r="2090" spans="1:4" x14ac:dyDescent="0.25">
      <c r="A2090" s="255"/>
      <c r="B2090" s="255"/>
      <c r="C2090" s="255"/>
      <c r="D2090" s="255"/>
    </row>
    <row r="2091" spans="1:4" x14ac:dyDescent="0.25">
      <c r="A2091" s="255"/>
      <c r="B2091" s="255"/>
      <c r="C2091" s="255"/>
      <c r="D2091" s="255"/>
    </row>
    <row r="2092" spans="1:4" x14ac:dyDescent="0.25">
      <c r="A2092" s="255"/>
      <c r="B2092" s="255"/>
      <c r="C2092" s="255"/>
      <c r="D2092" s="255"/>
    </row>
    <row r="2093" spans="1:4" x14ac:dyDescent="0.25">
      <c r="A2093" s="255"/>
      <c r="B2093" s="255"/>
      <c r="C2093" s="255"/>
      <c r="D2093" s="255"/>
    </row>
    <row r="2094" spans="1:4" x14ac:dyDescent="0.25">
      <c r="A2094" s="255"/>
      <c r="B2094" s="255"/>
      <c r="C2094" s="255"/>
      <c r="D2094" s="255"/>
    </row>
    <row r="2095" spans="1:4" x14ac:dyDescent="0.25">
      <c r="A2095" s="255"/>
      <c r="B2095" s="255"/>
      <c r="C2095" s="255"/>
      <c r="D2095" s="255"/>
    </row>
    <row r="2096" spans="1:4" x14ac:dyDescent="0.25">
      <c r="A2096" s="255"/>
      <c r="B2096" s="255"/>
      <c r="C2096" s="255"/>
      <c r="D2096" s="255"/>
    </row>
    <row r="2097" spans="1:4" x14ac:dyDescent="0.25">
      <c r="A2097" s="255"/>
      <c r="B2097" s="255"/>
      <c r="C2097" s="255"/>
      <c r="D2097" s="255"/>
    </row>
    <row r="2098" spans="1:4" x14ac:dyDescent="0.25">
      <c r="A2098" s="255"/>
      <c r="B2098" s="255"/>
      <c r="C2098" s="255"/>
      <c r="D2098" s="255"/>
    </row>
    <row r="2099" spans="1:4" x14ac:dyDescent="0.25">
      <c r="A2099" s="255"/>
      <c r="B2099" s="255"/>
      <c r="C2099" s="255"/>
      <c r="D2099" s="255"/>
    </row>
    <row r="2100" spans="1:4" x14ac:dyDescent="0.25">
      <c r="A2100" s="255"/>
      <c r="B2100" s="255"/>
      <c r="C2100" s="255"/>
      <c r="D2100" s="255"/>
    </row>
    <row r="2101" spans="1:4" x14ac:dyDescent="0.25">
      <c r="A2101" s="255"/>
      <c r="B2101" s="255"/>
      <c r="C2101" s="255"/>
      <c r="D2101" s="255"/>
    </row>
    <row r="2102" spans="1:4" x14ac:dyDescent="0.25">
      <c r="A2102" s="255"/>
      <c r="B2102" s="255"/>
      <c r="C2102" s="255"/>
      <c r="D2102" s="255"/>
    </row>
    <row r="2103" spans="1:4" x14ac:dyDescent="0.25">
      <c r="A2103" s="255"/>
      <c r="B2103" s="255"/>
      <c r="C2103" s="255"/>
      <c r="D2103" s="255"/>
    </row>
    <row r="2104" spans="1:4" x14ac:dyDescent="0.25">
      <c r="A2104" s="255"/>
      <c r="B2104" s="255"/>
      <c r="C2104" s="255"/>
      <c r="D2104" s="255"/>
    </row>
    <row r="2105" spans="1:4" x14ac:dyDescent="0.25">
      <c r="A2105" s="255"/>
      <c r="B2105" s="255"/>
      <c r="C2105" s="255"/>
      <c r="D2105" s="255"/>
    </row>
    <row r="2106" spans="1:4" x14ac:dyDescent="0.25">
      <c r="A2106" s="255"/>
      <c r="B2106" s="255"/>
      <c r="C2106" s="255"/>
      <c r="D2106" s="255"/>
    </row>
    <row r="2107" spans="1:4" x14ac:dyDescent="0.25">
      <c r="A2107" s="255"/>
      <c r="B2107" s="255"/>
      <c r="C2107" s="255"/>
      <c r="D2107" s="255"/>
    </row>
    <row r="2108" spans="1:4" x14ac:dyDescent="0.25">
      <c r="A2108" s="255"/>
      <c r="B2108" s="255"/>
      <c r="C2108" s="255"/>
      <c r="D2108" s="255"/>
    </row>
    <row r="2109" spans="1:4" x14ac:dyDescent="0.25">
      <c r="A2109" s="255"/>
      <c r="B2109" s="255"/>
      <c r="C2109" s="255"/>
      <c r="D2109" s="255"/>
    </row>
    <row r="2110" spans="1:4" x14ac:dyDescent="0.25">
      <c r="A2110" s="255"/>
      <c r="B2110" s="255"/>
      <c r="C2110" s="255"/>
      <c r="D2110" s="255"/>
    </row>
    <row r="2111" spans="1:4" x14ac:dyDescent="0.25">
      <c r="A2111" s="255"/>
      <c r="B2111" s="255"/>
      <c r="C2111" s="255"/>
      <c r="D2111" s="255"/>
    </row>
    <row r="2112" spans="1:4" x14ac:dyDescent="0.25">
      <c r="A2112" s="255"/>
      <c r="B2112" s="255"/>
      <c r="C2112" s="255"/>
      <c r="D2112" s="255"/>
    </row>
    <row r="2113" spans="1:4" x14ac:dyDescent="0.25">
      <c r="A2113" s="255"/>
      <c r="B2113" s="255"/>
      <c r="C2113" s="255"/>
      <c r="D2113" s="255"/>
    </row>
    <row r="2114" spans="1:4" x14ac:dyDescent="0.25">
      <c r="A2114" s="255"/>
      <c r="B2114" s="255"/>
      <c r="C2114" s="255"/>
      <c r="D2114" s="255"/>
    </row>
    <row r="2115" spans="1:4" x14ac:dyDescent="0.25">
      <c r="A2115" s="255"/>
      <c r="B2115" s="255"/>
      <c r="C2115" s="255"/>
      <c r="D2115" s="255"/>
    </row>
    <row r="2116" spans="1:4" x14ac:dyDescent="0.25">
      <c r="A2116" s="255"/>
      <c r="B2116" s="255"/>
      <c r="C2116" s="255"/>
      <c r="D2116" s="255"/>
    </row>
    <row r="2117" spans="1:4" x14ac:dyDescent="0.25">
      <c r="A2117" s="255"/>
      <c r="B2117" s="255"/>
      <c r="C2117" s="255"/>
      <c r="D2117" s="255"/>
    </row>
    <row r="2118" spans="1:4" x14ac:dyDescent="0.25">
      <c r="A2118" s="255"/>
      <c r="B2118" s="255"/>
      <c r="C2118" s="255"/>
      <c r="D2118" s="255"/>
    </row>
    <row r="2119" spans="1:4" x14ac:dyDescent="0.25">
      <c r="A2119" s="255"/>
      <c r="B2119" s="255"/>
      <c r="C2119" s="255"/>
      <c r="D2119" s="255"/>
    </row>
    <row r="2120" spans="1:4" x14ac:dyDescent="0.25">
      <c r="A2120" s="255"/>
      <c r="B2120" s="255"/>
      <c r="C2120" s="255"/>
      <c r="D2120" s="255"/>
    </row>
    <row r="2121" spans="1:4" x14ac:dyDescent="0.25">
      <c r="A2121" s="255"/>
      <c r="B2121" s="255"/>
      <c r="C2121" s="255"/>
      <c r="D2121" s="255"/>
    </row>
    <row r="2122" spans="1:4" x14ac:dyDescent="0.25">
      <c r="A2122" s="255"/>
      <c r="B2122" s="255"/>
      <c r="C2122" s="255"/>
      <c r="D2122" s="255"/>
    </row>
    <row r="2123" spans="1:4" x14ac:dyDescent="0.25">
      <c r="A2123" s="255"/>
      <c r="B2123" s="255"/>
      <c r="C2123" s="255"/>
      <c r="D2123" s="255"/>
    </row>
    <row r="2124" spans="1:4" x14ac:dyDescent="0.25">
      <c r="A2124" s="255"/>
      <c r="B2124" s="255"/>
      <c r="C2124" s="255"/>
      <c r="D2124" s="255"/>
    </row>
    <row r="2125" spans="1:4" x14ac:dyDescent="0.25">
      <c r="A2125" s="255"/>
      <c r="B2125" s="255"/>
      <c r="C2125" s="255"/>
      <c r="D2125" s="255"/>
    </row>
    <row r="2126" spans="1:4" x14ac:dyDescent="0.25">
      <c r="A2126" s="255"/>
      <c r="B2126" s="255"/>
      <c r="C2126" s="255"/>
      <c r="D2126" s="255"/>
    </row>
    <row r="2127" spans="1:4" x14ac:dyDescent="0.25">
      <c r="A2127" s="255"/>
      <c r="B2127" s="255"/>
      <c r="C2127" s="255"/>
      <c r="D2127" s="255"/>
    </row>
    <row r="2128" spans="1:4" x14ac:dyDescent="0.25">
      <c r="A2128" s="255"/>
      <c r="B2128" s="255"/>
      <c r="C2128" s="255"/>
      <c r="D2128" s="255"/>
    </row>
    <row r="2129" spans="1:4" x14ac:dyDescent="0.25">
      <c r="A2129" s="255"/>
      <c r="B2129" s="255"/>
      <c r="C2129" s="255"/>
      <c r="D2129" s="255"/>
    </row>
    <row r="2130" spans="1:4" x14ac:dyDescent="0.25">
      <c r="A2130" s="255"/>
      <c r="B2130" s="255"/>
      <c r="C2130" s="255"/>
      <c r="D2130" s="255"/>
    </row>
    <row r="2131" spans="1:4" x14ac:dyDescent="0.25">
      <c r="A2131" s="255"/>
      <c r="B2131" s="255"/>
      <c r="C2131" s="255"/>
      <c r="D2131" s="255"/>
    </row>
    <row r="2132" spans="1:4" x14ac:dyDescent="0.25">
      <c r="A2132" s="255"/>
      <c r="B2132" s="255"/>
      <c r="C2132" s="255"/>
      <c r="D2132" s="255"/>
    </row>
    <row r="2133" spans="1:4" x14ac:dyDescent="0.25">
      <c r="A2133" s="255"/>
      <c r="B2133" s="255"/>
      <c r="C2133" s="255"/>
      <c r="D2133" s="255"/>
    </row>
    <row r="2134" spans="1:4" x14ac:dyDescent="0.25">
      <c r="A2134" s="255"/>
      <c r="B2134" s="255"/>
      <c r="C2134" s="255"/>
      <c r="D2134" s="255"/>
    </row>
    <row r="2135" spans="1:4" x14ac:dyDescent="0.25">
      <c r="A2135" s="255"/>
      <c r="B2135" s="255"/>
      <c r="C2135" s="255"/>
      <c r="D2135" s="255"/>
    </row>
    <row r="2136" spans="1:4" x14ac:dyDescent="0.25">
      <c r="A2136" s="255"/>
      <c r="B2136" s="255"/>
      <c r="C2136" s="255"/>
      <c r="D2136" s="255"/>
    </row>
    <row r="2137" spans="1:4" x14ac:dyDescent="0.25">
      <c r="A2137" s="255"/>
      <c r="B2137" s="255"/>
      <c r="C2137" s="255"/>
      <c r="D2137" s="255"/>
    </row>
    <row r="2138" spans="1:4" x14ac:dyDescent="0.25">
      <c r="A2138" s="255"/>
      <c r="B2138" s="255"/>
      <c r="C2138" s="255"/>
      <c r="D2138" s="255"/>
    </row>
    <row r="2139" spans="1:4" x14ac:dyDescent="0.25">
      <c r="A2139" s="255"/>
      <c r="B2139" s="255"/>
      <c r="C2139" s="255"/>
      <c r="D2139" s="255"/>
    </row>
    <row r="2140" spans="1:4" x14ac:dyDescent="0.25">
      <c r="A2140" s="255"/>
      <c r="B2140" s="255"/>
      <c r="C2140" s="255"/>
      <c r="D2140" s="255"/>
    </row>
    <row r="2141" spans="1:4" x14ac:dyDescent="0.25">
      <c r="A2141" s="255"/>
      <c r="B2141" s="255"/>
      <c r="C2141" s="255"/>
      <c r="D2141" s="255"/>
    </row>
    <row r="2142" spans="1:4" x14ac:dyDescent="0.25">
      <c r="A2142" s="255"/>
      <c r="B2142" s="255"/>
      <c r="C2142" s="255"/>
      <c r="D2142" s="255"/>
    </row>
    <row r="2143" spans="1:4" x14ac:dyDescent="0.25">
      <c r="A2143" s="255"/>
      <c r="B2143" s="255"/>
      <c r="C2143" s="255"/>
      <c r="D2143" s="255"/>
    </row>
    <row r="2144" spans="1:4" x14ac:dyDescent="0.25">
      <c r="A2144" s="255"/>
      <c r="B2144" s="255"/>
      <c r="C2144" s="255"/>
      <c r="D2144" s="255"/>
    </row>
    <row r="2145" spans="1:4" x14ac:dyDescent="0.25">
      <c r="A2145" s="255"/>
      <c r="B2145" s="255"/>
      <c r="C2145" s="255"/>
      <c r="D2145" s="255"/>
    </row>
    <row r="2146" spans="1:4" x14ac:dyDescent="0.25">
      <c r="A2146" s="255"/>
      <c r="B2146" s="255"/>
      <c r="C2146" s="255"/>
      <c r="D2146" s="255"/>
    </row>
    <row r="2147" spans="1:4" x14ac:dyDescent="0.25">
      <c r="A2147" s="255"/>
      <c r="B2147" s="255"/>
      <c r="C2147" s="255"/>
      <c r="D2147" s="255"/>
    </row>
    <row r="2148" spans="1:4" x14ac:dyDescent="0.25">
      <c r="A2148" s="255"/>
      <c r="B2148" s="255"/>
      <c r="C2148" s="255"/>
      <c r="D2148" s="255"/>
    </row>
    <row r="2149" spans="1:4" x14ac:dyDescent="0.25">
      <c r="A2149" s="255"/>
      <c r="B2149" s="255"/>
      <c r="C2149" s="255"/>
      <c r="D2149" s="255"/>
    </row>
    <row r="2150" spans="1:4" x14ac:dyDescent="0.25">
      <c r="A2150" s="255"/>
      <c r="B2150" s="255"/>
      <c r="C2150" s="255"/>
      <c r="D2150" s="255"/>
    </row>
    <row r="2151" spans="1:4" x14ac:dyDescent="0.25">
      <c r="A2151" s="255"/>
      <c r="B2151" s="255"/>
      <c r="C2151" s="255"/>
      <c r="D2151" s="255"/>
    </row>
    <row r="2152" spans="1:4" x14ac:dyDescent="0.25">
      <c r="A2152" s="255"/>
      <c r="B2152" s="255"/>
      <c r="C2152" s="255"/>
      <c r="D2152" s="255"/>
    </row>
    <row r="2153" spans="1:4" x14ac:dyDescent="0.25">
      <c r="A2153" s="255"/>
      <c r="B2153" s="255"/>
      <c r="C2153" s="255"/>
      <c r="D2153" s="255"/>
    </row>
    <row r="2154" spans="1:4" x14ac:dyDescent="0.25">
      <c r="A2154" s="255"/>
      <c r="B2154" s="255"/>
      <c r="C2154" s="255"/>
      <c r="D2154" s="255"/>
    </row>
    <row r="2155" spans="1:4" x14ac:dyDescent="0.25">
      <c r="A2155" s="255"/>
      <c r="B2155" s="255"/>
      <c r="C2155" s="255"/>
      <c r="D2155" s="255"/>
    </row>
    <row r="2156" spans="1:4" x14ac:dyDescent="0.25">
      <c r="A2156" s="255"/>
      <c r="B2156" s="255"/>
      <c r="C2156" s="255"/>
      <c r="D2156" s="255"/>
    </row>
    <row r="2157" spans="1:4" x14ac:dyDescent="0.25">
      <c r="A2157" s="255"/>
      <c r="B2157" s="255"/>
      <c r="C2157" s="255"/>
      <c r="D2157" s="255"/>
    </row>
    <row r="2158" spans="1:4" x14ac:dyDescent="0.25">
      <c r="A2158" s="255"/>
      <c r="B2158" s="255"/>
      <c r="C2158" s="255"/>
      <c r="D2158" s="255"/>
    </row>
    <row r="2159" spans="1:4" x14ac:dyDescent="0.25">
      <c r="A2159" s="255"/>
      <c r="B2159" s="255"/>
      <c r="C2159" s="255"/>
      <c r="D2159" s="255"/>
    </row>
    <row r="2160" spans="1:4" x14ac:dyDescent="0.25">
      <c r="A2160" s="255"/>
      <c r="B2160" s="255"/>
      <c r="C2160" s="255"/>
      <c r="D2160" s="255"/>
    </row>
    <row r="2161" spans="1:4" x14ac:dyDescent="0.25">
      <c r="A2161" s="255"/>
      <c r="B2161" s="255"/>
      <c r="C2161" s="255"/>
      <c r="D2161" s="255"/>
    </row>
    <row r="2162" spans="1:4" x14ac:dyDescent="0.25">
      <c r="A2162" s="255"/>
      <c r="B2162" s="255"/>
      <c r="C2162" s="255"/>
      <c r="D2162" s="255"/>
    </row>
    <row r="2163" spans="1:4" x14ac:dyDescent="0.25">
      <c r="A2163" s="255"/>
      <c r="B2163" s="255"/>
      <c r="C2163" s="255"/>
      <c r="D2163" s="255"/>
    </row>
    <row r="2164" spans="1:4" x14ac:dyDescent="0.25">
      <c r="A2164" s="255"/>
      <c r="B2164" s="255"/>
      <c r="C2164" s="255"/>
      <c r="D2164" s="255"/>
    </row>
    <row r="2165" spans="1:4" x14ac:dyDescent="0.25">
      <c r="A2165" s="255"/>
      <c r="B2165" s="255"/>
      <c r="C2165" s="255"/>
      <c r="D2165" s="255"/>
    </row>
    <row r="2166" spans="1:4" x14ac:dyDescent="0.25">
      <c r="A2166" s="255"/>
      <c r="B2166" s="255"/>
      <c r="C2166" s="255"/>
      <c r="D2166" s="255"/>
    </row>
    <row r="2167" spans="1:4" x14ac:dyDescent="0.25">
      <c r="A2167" s="255"/>
      <c r="B2167" s="255"/>
      <c r="C2167" s="255"/>
      <c r="D2167" s="255"/>
    </row>
    <row r="2168" spans="1:4" x14ac:dyDescent="0.25">
      <c r="A2168" s="255"/>
      <c r="B2168" s="255"/>
      <c r="C2168" s="255"/>
      <c r="D2168" s="255"/>
    </row>
    <row r="2169" spans="1:4" x14ac:dyDescent="0.25">
      <c r="A2169" s="255"/>
      <c r="B2169" s="255"/>
      <c r="C2169" s="255"/>
      <c r="D2169" s="255"/>
    </row>
    <row r="2170" spans="1:4" x14ac:dyDescent="0.25">
      <c r="A2170" s="255"/>
      <c r="B2170" s="255"/>
      <c r="C2170" s="255"/>
      <c r="D2170" s="255"/>
    </row>
    <row r="2171" spans="1:4" x14ac:dyDescent="0.25">
      <c r="A2171" s="255"/>
      <c r="B2171" s="255"/>
      <c r="C2171" s="255"/>
      <c r="D2171" s="255"/>
    </row>
    <row r="2172" spans="1:4" x14ac:dyDescent="0.25">
      <c r="A2172" s="255"/>
      <c r="B2172" s="255"/>
      <c r="C2172" s="255"/>
      <c r="D2172" s="255"/>
    </row>
    <row r="2173" spans="1:4" x14ac:dyDescent="0.25">
      <c r="A2173" s="255"/>
      <c r="B2173" s="255"/>
      <c r="C2173" s="255"/>
      <c r="D2173" s="255"/>
    </row>
    <row r="2174" spans="1:4" x14ac:dyDescent="0.25">
      <c r="A2174" s="255"/>
      <c r="B2174" s="255"/>
      <c r="C2174" s="255"/>
      <c r="D2174" s="255"/>
    </row>
    <row r="2175" spans="1:4" x14ac:dyDescent="0.25">
      <c r="A2175" s="255"/>
      <c r="B2175" s="255"/>
      <c r="C2175" s="255"/>
      <c r="D2175" s="255"/>
    </row>
    <row r="2176" spans="1:4" x14ac:dyDescent="0.25">
      <c r="A2176" s="255"/>
      <c r="B2176" s="255"/>
      <c r="C2176" s="255"/>
      <c r="D2176" s="255"/>
    </row>
    <row r="2177" spans="1:4" x14ac:dyDescent="0.25">
      <c r="A2177" s="255"/>
      <c r="B2177" s="255"/>
      <c r="C2177" s="255"/>
      <c r="D2177" s="255"/>
    </row>
    <row r="2178" spans="1:4" x14ac:dyDescent="0.25">
      <c r="A2178" s="255"/>
      <c r="B2178" s="255"/>
      <c r="C2178" s="255"/>
      <c r="D2178" s="255"/>
    </row>
    <row r="2179" spans="1:4" x14ac:dyDescent="0.25">
      <c r="A2179" s="255"/>
      <c r="B2179" s="255"/>
      <c r="C2179" s="255"/>
      <c r="D2179" s="255"/>
    </row>
    <row r="2180" spans="1:4" x14ac:dyDescent="0.25">
      <c r="A2180" s="255"/>
      <c r="B2180" s="255"/>
      <c r="C2180" s="255"/>
      <c r="D2180" s="255"/>
    </row>
    <row r="2181" spans="1:4" x14ac:dyDescent="0.25">
      <c r="A2181" s="255"/>
      <c r="B2181" s="255"/>
      <c r="C2181" s="255"/>
      <c r="D2181" s="255"/>
    </row>
    <row r="2182" spans="1:4" x14ac:dyDescent="0.25">
      <c r="A2182" s="255"/>
      <c r="B2182" s="255"/>
      <c r="C2182" s="255"/>
      <c r="D2182" s="255"/>
    </row>
    <row r="2183" spans="1:4" x14ac:dyDescent="0.25">
      <c r="A2183" s="255"/>
      <c r="B2183" s="255"/>
      <c r="C2183" s="255"/>
      <c r="D2183" s="255"/>
    </row>
    <row r="2184" spans="1:4" x14ac:dyDescent="0.25">
      <c r="A2184" s="255"/>
      <c r="B2184" s="255"/>
      <c r="C2184" s="255"/>
      <c r="D2184" s="255"/>
    </row>
    <row r="2185" spans="1:4" x14ac:dyDescent="0.25">
      <c r="A2185" s="255"/>
      <c r="B2185" s="255"/>
      <c r="C2185" s="255"/>
      <c r="D2185" s="255"/>
    </row>
    <row r="2186" spans="1:4" x14ac:dyDescent="0.25">
      <c r="A2186" s="255"/>
      <c r="B2186" s="255"/>
      <c r="C2186" s="255"/>
      <c r="D2186" s="255"/>
    </row>
    <row r="2187" spans="1:4" x14ac:dyDescent="0.25">
      <c r="A2187" s="255"/>
      <c r="B2187" s="255"/>
      <c r="C2187" s="255"/>
      <c r="D2187" s="255"/>
    </row>
    <row r="2188" spans="1:4" x14ac:dyDescent="0.25">
      <c r="A2188" s="255"/>
      <c r="B2188" s="255"/>
      <c r="C2188" s="255"/>
      <c r="D2188" s="255"/>
    </row>
    <row r="2189" spans="1:4" x14ac:dyDescent="0.25">
      <c r="A2189" s="255"/>
      <c r="B2189" s="255"/>
      <c r="C2189" s="255"/>
      <c r="D2189" s="255"/>
    </row>
    <row r="2190" spans="1:4" x14ac:dyDescent="0.25">
      <c r="A2190" s="255"/>
      <c r="B2190" s="255"/>
      <c r="C2190" s="255"/>
      <c r="D2190" s="255"/>
    </row>
    <row r="2191" spans="1:4" x14ac:dyDescent="0.25">
      <c r="A2191" s="255"/>
      <c r="B2191" s="255"/>
      <c r="C2191" s="255"/>
      <c r="D2191" s="255"/>
    </row>
    <row r="2192" spans="1:4" x14ac:dyDescent="0.25">
      <c r="A2192" s="255"/>
      <c r="B2192" s="255"/>
      <c r="C2192" s="255"/>
      <c r="D2192" s="255"/>
    </row>
    <row r="2193" spans="1:4" x14ac:dyDescent="0.25">
      <c r="A2193" s="255"/>
      <c r="B2193" s="255"/>
      <c r="C2193" s="255"/>
      <c r="D2193" s="255"/>
    </row>
    <row r="2194" spans="1:4" x14ac:dyDescent="0.25">
      <c r="A2194" s="255"/>
      <c r="B2194" s="255"/>
      <c r="C2194" s="255"/>
      <c r="D2194" s="255"/>
    </row>
    <row r="2195" spans="1:4" x14ac:dyDescent="0.25">
      <c r="A2195" s="255"/>
      <c r="B2195" s="255"/>
      <c r="C2195" s="255"/>
      <c r="D2195" s="255"/>
    </row>
    <row r="2196" spans="1:4" x14ac:dyDescent="0.25">
      <c r="A2196" s="255"/>
      <c r="B2196" s="255"/>
      <c r="C2196" s="255"/>
      <c r="D2196" s="255"/>
    </row>
    <row r="2197" spans="1:4" x14ac:dyDescent="0.25">
      <c r="A2197" s="255"/>
      <c r="B2197" s="255"/>
      <c r="C2197" s="255"/>
      <c r="D2197" s="255"/>
    </row>
    <row r="2198" spans="1:4" x14ac:dyDescent="0.25">
      <c r="A2198" s="255"/>
      <c r="B2198" s="255"/>
      <c r="C2198" s="255"/>
      <c r="D2198" s="255"/>
    </row>
    <row r="2199" spans="1:4" x14ac:dyDescent="0.25">
      <c r="A2199" s="255"/>
      <c r="B2199" s="255"/>
      <c r="C2199" s="255"/>
      <c r="D2199" s="255"/>
    </row>
    <row r="2200" spans="1:4" x14ac:dyDescent="0.25">
      <c r="A2200" s="255"/>
      <c r="B2200" s="255"/>
      <c r="C2200" s="255"/>
      <c r="D2200" s="255"/>
    </row>
    <row r="2201" spans="1:4" x14ac:dyDescent="0.25">
      <c r="A2201" s="255"/>
      <c r="B2201" s="255"/>
      <c r="C2201" s="255"/>
      <c r="D2201" s="255"/>
    </row>
    <row r="2202" spans="1:4" x14ac:dyDescent="0.25">
      <c r="A2202" s="255"/>
      <c r="B2202" s="255"/>
      <c r="C2202" s="255"/>
      <c r="D2202" s="255"/>
    </row>
    <row r="2203" spans="1:4" x14ac:dyDescent="0.25">
      <c r="A2203" s="255"/>
      <c r="B2203" s="255"/>
      <c r="C2203" s="255"/>
      <c r="D2203" s="255"/>
    </row>
    <row r="2204" spans="1:4" x14ac:dyDescent="0.25">
      <c r="A2204" s="255"/>
      <c r="B2204" s="255"/>
      <c r="C2204" s="255"/>
      <c r="D2204" s="255"/>
    </row>
    <row r="2205" spans="1:4" x14ac:dyDescent="0.25">
      <c r="A2205" s="255"/>
      <c r="B2205" s="255"/>
      <c r="C2205" s="255"/>
      <c r="D2205" s="255"/>
    </row>
    <row r="2206" spans="1:4" x14ac:dyDescent="0.25">
      <c r="A2206" s="255"/>
      <c r="B2206" s="255"/>
      <c r="C2206" s="255"/>
      <c r="D2206" s="255"/>
    </row>
    <row r="2207" spans="1:4" x14ac:dyDescent="0.25">
      <c r="A2207" s="255"/>
      <c r="B2207" s="255"/>
      <c r="C2207" s="255"/>
      <c r="D2207" s="255"/>
    </row>
    <row r="2208" spans="1:4" x14ac:dyDescent="0.25">
      <c r="A2208" s="255"/>
      <c r="B2208" s="255"/>
      <c r="C2208" s="255"/>
      <c r="D2208" s="255"/>
    </row>
    <row r="2209" spans="1:4" x14ac:dyDescent="0.25">
      <c r="A2209" s="255"/>
      <c r="B2209" s="255"/>
      <c r="C2209" s="255"/>
      <c r="D2209" s="255"/>
    </row>
    <row r="2210" spans="1:4" x14ac:dyDescent="0.25">
      <c r="A2210" s="255"/>
      <c r="B2210" s="255"/>
      <c r="C2210" s="255"/>
      <c r="D2210" s="255"/>
    </row>
    <row r="2211" spans="1:4" x14ac:dyDescent="0.25">
      <c r="A2211" s="255"/>
      <c r="B2211" s="255"/>
      <c r="C2211" s="255"/>
      <c r="D2211" s="255"/>
    </row>
    <row r="2212" spans="1:4" x14ac:dyDescent="0.25">
      <c r="A2212" s="255"/>
      <c r="B2212" s="255"/>
      <c r="C2212" s="255"/>
      <c r="D2212" s="255"/>
    </row>
    <row r="2213" spans="1:4" x14ac:dyDescent="0.25">
      <c r="A2213" s="255"/>
      <c r="B2213" s="255"/>
      <c r="C2213" s="255"/>
      <c r="D2213" s="255"/>
    </row>
    <row r="2214" spans="1:4" x14ac:dyDescent="0.25">
      <c r="A2214" s="255"/>
      <c r="B2214" s="255"/>
      <c r="C2214" s="255"/>
      <c r="D2214" s="255"/>
    </row>
    <row r="2215" spans="1:4" x14ac:dyDescent="0.25">
      <c r="A2215" s="255"/>
      <c r="B2215" s="255"/>
      <c r="C2215" s="255"/>
      <c r="D2215" s="255"/>
    </row>
    <row r="2216" spans="1:4" x14ac:dyDescent="0.25">
      <c r="A2216" s="255"/>
      <c r="B2216" s="255"/>
      <c r="C2216" s="255"/>
      <c r="D2216" s="255"/>
    </row>
    <row r="2217" spans="1:4" x14ac:dyDescent="0.25">
      <c r="A2217" s="255"/>
      <c r="B2217" s="255"/>
      <c r="C2217" s="255"/>
      <c r="D2217" s="255"/>
    </row>
    <row r="2218" spans="1:4" x14ac:dyDescent="0.25">
      <c r="A2218" s="255"/>
      <c r="B2218" s="255"/>
      <c r="C2218" s="255"/>
      <c r="D2218" s="255"/>
    </row>
    <row r="2219" spans="1:4" x14ac:dyDescent="0.25">
      <c r="A2219" s="255"/>
      <c r="B2219" s="255"/>
      <c r="C2219" s="255"/>
      <c r="D2219" s="255"/>
    </row>
    <row r="2220" spans="1:4" x14ac:dyDescent="0.25">
      <c r="A2220" s="255"/>
      <c r="B2220" s="255"/>
      <c r="C2220" s="255"/>
      <c r="D2220" s="255"/>
    </row>
    <row r="2221" spans="1:4" x14ac:dyDescent="0.25">
      <c r="A2221" s="255"/>
      <c r="B2221" s="255"/>
      <c r="C2221" s="255"/>
      <c r="D2221" s="255"/>
    </row>
    <row r="2222" spans="1:4" x14ac:dyDescent="0.25">
      <c r="A2222" s="255"/>
      <c r="B2222" s="255"/>
      <c r="C2222" s="255"/>
      <c r="D2222" s="255"/>
    </row>
    <row r="2223" spans="1:4" x14ac:dyDescent="0.25">
      <c r="A2223" s="255"/>
      <c r="B2223" s="255"/>
      <c r="C2223" s="255"/>
      <c r="D2223" s="255"/>
    </row>
    <row r="2224" spans="1:4" x14ac:dyDescent="0.25">
      <c r="A2224" s="255"/>
      <c r="B2224" s="255"/>
      <c r="C2224" s="255"/>
      <c r="D2224" s="255"/>
    </row>
    <row r="2225" spans="1:4" x14ac:dyDescent="0.25">
      <c r="A2225" s="255"/>
      <c r="B2225" s="255"/>
      <c r="C2225" s="255"/>
      <c r="D2225" s="255"/>
    </row>
    <row r="2226" spans="1:4" x14ac:dyDescent="0.25">
      <c r="A2226" s="255"/>
      <c r="B2226" s="255"/>
      <c r="C2226" s="255"/>
      <c r="D2226" s="255"/>
    </row>
    <row r="2227" spans="1:4" x14ac:dyDescent="0.25">
      <c r="A2227" s="255"/>
      <c r="B2227" s="255"/>
      <c r="C2227" s="255"/>
      <c r="D2227" s="255"/>
    </row>
    <row r="2228" spans="1:4" x14ac:dyDescent="0.25">
      <c r="A2228" s="255"/>
      <c r="B2228" s="255"/>
      <c r="C2228" s="255"/>
      <c r="D2228" s="255"/>
    </row>
    <row r="2229" spans="1:4" x14ac:dyDescent="0.25">
      <c r="A2229" s="255"/>
      <c r="B2229" s="255"/>
      <c r="C2229" s="255"/>
      <c r="D2229" s="255"/>
    </row>
    <row r="2230" spans="1:4" x14ac:dyDescent="0.25">
      <c r="A2230" s="255"/>
      <c r="B2230" s="255"/>
      <c r="C2230" s="255"/>
      <c r="D2230" s="255"/>
    </row>
    <row r="2231" spans="1:4" x14ac:dyDescent="0.25">
      <c r="A2231" s="255"/>
      <c r="B2231" s="255"/>
      <c r="C2231" s="255"/>
      <c r="D2231" s="255"/>
    </row>
    <row r="2232" spans="1:4" x14ac:dyDescent="0.25">
      <c r="A2232" s="255"/>
      <c r="B2232" s="255"/>
      <c r="C2232" s="255"/>
      <c r="D2232" s="255"/>
    </row>
    <row r="2233" spans="1:4" x14ac:dyDescent="0.25">
      <c r="A2233" s="255"/>
      <c r="B2233" s="255"/>
      <c r="C2233" s="255"/>
      <c r="D2233" s="255"/>
    </row>
    <row r="2234" spans="1:4" x14ac:dyDescent="0.25">
      <c r="A2234" s="255"/>
      <c r="B2234" s="255"/>
      <c r="C2234" s="255"/>
      <c r="D2234" s="255"/>
    </row>
    <row r="2235" spans="1:4" x14ac:dyDescent="0.25">
      <c r="A2235" s="255"/>
      <c r="B2235" s="255"/>
      <c r="C2235" s="255"/>
      <c r="D2235" s="255"/>
    </row>
    <row r="2236" spans="1:4" x14ac:dyDescent="0.25">
      <c r="A2236" s="255"/>
      <c r="B2236" s="255"/>
      <c r="C2236" s="255"/>
      <c r="D2236" s="255"/>
    </row>
    <row r="2237" spans="1:4" x14ac:dyDescent="0.25">
      <c r="A2237" s="255"/>
      <c r="B2237" s="255"/>
      <c r="C2237" s="255"/>
      <c r="D2237" s="255"/>
    </row>
    <row r="2238" spans="1:4" x14ac:dyDescent="0.25">
      <c r="A2238" s="255"/>
      <c r="B2238" s="255"/>
      <c r="C2238" s="255"/>
      <c r="D2238" s="255"/>
    </row>
    <row r="2239" spans="1:4" x14ac:dyDescent="0.25">
      <c r="A2239" s="255"/>
      <c r="B2239" s="255"/>
      <c r="C2239" s="255"/>
      <c r="D2239" s="255"/>
    </row>
    <row r="2240" spans="1:4" x14ac:dyDescent="0.25">
      <c r="A2240" s="255"/>
      <c r="B2240" s="255"/>
      <c r="C2240" s="255"/>
      <c r="D2240" s="255"/>
    </row>
    <row r="2241" spans="1:4" x14ac:dyDescent="0.25">
      <c r="A2241" s="255"/>
      <c r="B2241" s="255"/>
      <c r="C2241" s="255"/>
      <c r="D2241" s="255"/>
    </row>
    <row r="2242" spans="1:4" x14ac:dyDescent="0.25">
      <c r="A2242" s="255"/>
      <c r="B2242" s="255"/>
      <c r="C2242" s="255"/>
      <c r="D2242" s="255"/>
    </row>
    <row r="2243" spans="1:4" x14ac:dyDescent="0.25">
      <c r="A2243" s="255"/>
      <c r="B2243" s="255"/>
      <c r="C2243" s="255"/>
      <c r="D2243" s="255"/>
    </row>
    <row r="2244" spans="1:4" x14ac:dyDescent="0.25">
      <c r="A2244" s="255"/>
      <c r="B2244" s="255"/>
      <c r="C2244" s="255"/>
      <c r="D2244" s="255"/>
    </row>
    <row r="2245" spans="1:4" x14ac:dyDescent="0.25">
      <c r="A2245" s="255"/>
      <c r="B2245" s="255"/>
      <c r="C2245" s="255"/>
      <c r="D2245" s="255"/>
    </row>
    <row r="2246" spans="1:4" x14ac:dyDescent="0.25">
      <c r="A2246" s="255"/>
      <c r="B2246" s="255"/>
      <c r="C2246" s="255"/>
      <c r="D2246" s="255"/>
    </row>
    <row r="2247" spans="1:4" x14ac:dyDescent="0.25">
      <c r="A2247" s="255"/>
      <c r="B2247" s="255"/>
      <c r="C2247" s="255"/>
      <c r="D2247" s="255"/>
    </row>
    <row r="2248" spans="1:4" x14ac:dyDescent="0.25">
      <c r="A2248" s="255"/>
      <c r="B2248" s="255"/>
      <c r="C2248" s="255"/>
      <c r="D2248" s="255"/>
    </row>
    <row r="2249" spans="1:4" x14ac:dyDescent="0.25">
      <c r="A2249" s="255"/>
      <c r="B2249" s="255"/>
      <c r="C2249" s="255"/>
      <c r="D2249" s="255"/>
    </row>
    <row r="2250" spans="1:4" x14ac:dyDescent="0.25">
      <c r="A2250" s="255"/>
      <c r="B2250" s="255"/>
      <c r="C2250" s="255"/>
      <c r="D2250" s="255"/>
    </row>
    <row r="2251" spans="1:4" x14ac:dyDescent="0.25">
      <c r="A2251" s="255"/>
      <c r="B2251" s="255"/>
      <c r="C2251" s="255"/>
      <c r="D2251" s="255"/>
    </row>
    <row r="2252" spans="1:4" x14ac:dyDescent="0.25">
      <c r="A2252" s="255"/>
      <c r="B2252" s="255"/>
      <c r="C2252" s="255"/>
      <c r="D2252" s="255"/>
    </row>
    <row r="2253" spans="1:4" x14ac:dyDescent="0.25">
      <c r="A2253" s="255"/>
      <c r="B2253" s="255"/>
      <c r="C2253" s="255"/>
      <c r="D2253" s="255"/>
    </row>
    <row r="2254" spans="1:4" x14ac:dyDescent="0.25">
      <c r="A2254" s="255"/>
      <c r="B2254" s="255"/>
      <c r="C2254" s="255"/>
      <c r="D2254" s="255"/>
    </row>
    <row r="2255" spans="1:4" x14ac:dyDescent="0.25">
      <c r="A2255" s="255"/>
      <c r="B2255" s="255"/>
      <c r="C2255" s="255"/>
      <c r="D2255" s="255"/>
    </row>
    <row r="2256" spans="1:4" x14ac:dyDescent="0.25">
      <c r="A2256" s="255"/>
      <c r="B2256" s="255"/>
      <c r="C2256" s="255"/>
      <c r="D2256" s="255"/>
    </row>
    <row r="2257" spans="1:4" x14ac:dyDescent="0.25">
      <c r="A2257" s="255"/>
      <c r="B2257" s="255"/>
      <c r="C2257" s="255"/>
      <c r="D2257" s="255"/>
    </row>
    <row r="2258" spans="1:4" x14ac:dyDescent="0.25">
      <c r="A2258" s="255"/>
      <c r="B2258" s="255"/>
      <c r="C2258" s="255"/>
      <c r="D2258" s="255"/>
    </row>
    <row r="2259" spans="1:4" x14ac:dyDescent="0.25">
      <c r="A2259" s="255"/>
      <c r="B2259" s="255"/>
      <c r="C2259" s="255"/>
      <c r="D2259" s="255"/>
    </row>
    <row r="2260" spans="1:4" x14ac:dyDescent="0.25">
      <c r="A2260" s="255"/>
      <c r="B2260" s="255"/>
      <c r="C2260" s="255"/>
      <c r="D2260" s="255"/>
    </row>
    <row r="2261" spans="1:4" x14ac:dyDescent="0.25">
      <c r="A2261" s="255"/>
      <c r="B2261" s="255"/>
      <c r="C2261" s="255"/>
      <c r="D2261" s="255"/>
    </row>
    <row r="2262" spans="1:4" x14ac:dyDescent="0.25">
      <c r="A2262" s="255"/>
      <c r="B2262" s="255"/>
      <c r="C2262" s="255"/>
      <c r="D2262" s="255"/>
    </row>
    <row r="2263" spans="1:4" x14ac:dyDescent="0.25">
      <c r="A2263" s="255"/>
      <c r="B2263" s="255"/>
      <c r="C2263" s="255"/>
      <c r="D2263" s="255"/>
    </row>
    <row r="2264" spans="1:4" x14ac:dyDescent="0.25">
      <c r="A2264" s="255"/>
      <c r="B2264" s="255"/>
      <c r="C2264" s="255"/>
      <c r="D2264" s="255"/>
    </row>
    <row r="2265" spans="1:4" x14ac:dyDescent="0.25">
      <c r="A2265" s="255"/>
      <c r="B2265" s="255"/>
      <c r="C2265" s="255"/>
      <c r="D2265" s="255"/>
    </row>
    <row r="2266" spans="1:4" x14ac:dyDescent="0.25">
      <c r="A2266" s="255"/>
      <c r="B2266" s="255"/>
      <c r="C2266" s="255"/>
      <c r="D2266" s="255"/>
    </row>
    <row r="2267" spans="1:4" x14ac:dyDescent="0.25">
      <c r="A2267" s="255"/>
      <c r="B2267" s="255"/>
      <c r="C2267" s="255"/>
      <c r="D2267" s="255"/>
    </row>
    <row r="2268" spans="1:4" x14ac:dyDescent="0.25">
      <c r="A2268" s="255"/>
      <c r="B2268" s="255"/>
      <c r="C2268" s="255"/>
      <c r="D2268" s="255"/>
    </row>
    <row r="2269" spans="1:4" x14ac:dyDescent="0.25">
      <c r="A2269" s="255"/>
      <c r="B2269" s="255"/>
      <c r="C2269" s="255"/>
      <c r="D2269" s="255"/>
    </row>
    <row r="2270" spans="1:4" x14ac:dyDescent="0.25">
      <c r="A2270" s="255"/>
      <c r="B2270" s="255"/>
      <c r="C2270" s="255"/>
      <c r="D2270" s="255"/>
    </row>
    <row r="2271" spans="1:4" x14ac:dyDescent="0.25">
      <c r="A2271" s="255"/>
      <c r="B2271" s="255"/>
      <c r="C2271" s="255"/>
      <c r="D2271" s="255"/>
    </row>
    <row r="2272" spans="1:4" x14ac:dyDescent="0.25">
      <c r="A2272" s="255"/>
      <c r="B2272" s="255"/>
      <c r="C2272" s="255"/>
      <c r="D2272" s="255"/>
    </row>
    <row r="2273" spans="1:4" x14ac:dyDescent="0.25">
      <c r="A2273" s="255"/>
      <c r="B2273" s="255"/>
      <c r="C2273" s="255"/>
      <c r="D2273" s="255"/>
    </row>
    <row r="2274" spans="1:4" x14ac:dyDescent="0.25">
      <c r="A2274" s="255"/>
      <c r="B2274" s="255"/>
      <c r="C2274" s="255"/>
      <c r="D2274" s="255"/>
    </row>
    <row r="2275" spans="1:4" x14ac:dyDescent="0.25">
      <c r="A2275" s="255"/>
      <c r="B2275" s="255"/>
      <c r="C2275" s="255"/>
      <c r="D2275" s="255"/>
    </row>
    <row r="2276" spans="1:4" x14ac:dyDescent="0.25">
      <c r="A2276" s="255"/>
      <c r="B2276" s="255"/>
      <c r="C2276" s="255"/>
      <c r="D2276" s="255"/>
    </row>
    <row r="2277" spans="1:4" x14ac:dyDescent="0.25">
      <c r="A2277" s="255"/>
      <c r="B2277" s="255"/>
      <c r="C2277" s="255"/>
      <c r="D2277" s="255"/>
    </row>
    <row r="2278" spans="1:4" x14ac:dyDescent="0.25">
      <c r="A2278" s="255"/>
      <c r="B2278" s="255"/>
      <c r="C2278" s="255"/>
      <c r="D2278" s="255"/>
    </row>
    <row r="2279" spans="1:4" x14ac:dyDescent="0.25">
      <c r="A2279" s="255"/>
      <c r="B2279" s="255"/>
      <c r="C2279" s="255"/>
      <c r="D2279" s="255"/>
    </row>
    <row r="2280" spans="1:4" x14ac:dyDescent="0.25">
      <c r="A2280" s="255"/>
      <c r="B2280" s="255"/>
      <c r="C2280" s="255"/>
      <c r="D2280" s="255"/>
    </row>
    <row r="2281" spans="1:4" x14ac:dyDescent="0.25">
      <c r="A2281" s="255"/>
      <c r="B2281" s="255"/>
      <c r="C2281" s="255"/>
      <c r="D2281" s="255"/>
    </row>
    <row r="2282" spans="1:4" x14ac:dyDescent="0.25">
      <c r="A2282" s="255"/>
      <c r="B2282" s="255"/>
      <c r="C2282" s="255"/>
      <c r="D2282" s="255"/>
    </row>
    <row r="2283" spans="1:4" x14ac:dyDescent="0.25">
      <c r="A2283" s="255"/>
      <c r="B2283" s="255"/>
      <c r="C2283" s="255"/>
      <c r="D2283" s="255"/>
    </row>
    <row r="2284" spans="1:4" x14ac:dyDescent="0.25">
      <c r="A2284" s="255"/>
      <c r="B2284" s="255"/>
      <c r="C2284" s="255"/>
      <c r="D2284" s="255"/>
    </row>
    <row r="2285" spans="1:4" x14ac:dyDescent="0.25">
      <c r="A2285" s="255"/>
      <c r="B2285" s="255"/>
      <c r="C2285" s="255"/>
      <c r="D2285" s="255"/>
    </row>
    <row r="2286" spans="1:4" x14ac:dyDescent="0.25">
      <c r="A2286" s="255"/>
      <c r="B2286" s="255"/>
      <c r="C2286" s="255"/>
      <c r="D2286" s="255"/>
    </row>
    <row r="2287" spans="1:4" x14ac:dyDescent="0.25">
      <c r="A2287" s="255"/>
      <c r="B2287" s="255"/>
      <c r="C2287" s="255"/>
      <c r="D2287" s="255"/>
    </row>
    <row r="2288" spans="1:4" x14ac:dyDescent="0.25">
      <c r="A2288" s="255"/>
      <c r="B2288" s="255"/>
      <c r="C2288" s="255"/>
      <c r="D2288" s="255"/>
    </row>
    <row r="2289" spans="1:4" x14ac:dyDescent="0.25">
      <c r="A2289" s="255"/>
      <c r="B2289" s="255"/>
      <c r="C2289" s="255"/>
      <c r="D2289" s="255"/>
    </row>
    <row r="2290" spans="1:4" x14ac:dyDescent="0.25">
      <c r="A2290" s="255"/>
      <c r="B2290" s="255"/>
      <c r="C2290" s="255"/>
      <c r="D2290" s="255"/>
    </row>
    <row r="2291" spans="1:4" x14ac:dyDescent="0.25">
      <c r="A2291" s="255"/>
      <c r="B2291" s="255"/>
      <c r="C2291" s="255"/>
      <c r="D2291" s="255"/>
    </row>
    <row r="2292" spans="1:4" x14ac:dyDescent="0.25">
      <c r="A2292" s="255"/>
      <c r="B2292" s="255"/>
      <c r="C2292" s="255"/>
      <c r="D2292" s="255"/>
    </row>
    <row r="2293" spans="1:4" x14ac:dyDescent="0.25">
      <c r="A2293" s="255"/>
      <c r="B2293" s="255"/>
      <c r="C2293" s="255"/>
      <c r="D2293" s="255"/>
    </row>
    <row r="2294" spans="1:4" x14ac:dyDescent="0.25">
      <c r="A2294" s="255"/>
      <c r="B2294" s="255"/>
      <c r="C2294" s="255"/>
      <c r="D2294" s="255"/>
    </row>
    <row r="2295" spans="1:4" x14ac:dyDescent="0.25">
      <c r="A2295" s="255"/>
      <c r="B2295" s="255"/>
      <c r="C2295" s="255"/>
      <c r="D2295" s="255"/>
    </row>
    <row r="2296" spans="1:4" x14ac:dyDescent="0.25">
      <c r="A2296" s="255"/>
      <c r="B2296" s="255"/>
      <c r="C2296" s="255"/>
      <c r="D2296" s="255"/>
    </row>
    <row r="2297" spans="1:4" x14ac:dyDescent="0.25">
      <c r="A2297" s="255"/>
      <c r="B2297" s="255"/>
      <c r="C2297" s="255"/>
      <c r="D2297" s="255"/>
    </row>
    <row r="2298" spans="1:4" x14ac:dyDescent="0.25">
      <c r="A2298" s="255"/>
      <c r="B2298" s="255"/>
      <c r="C2298" s="255"/>
      <c r="D2298" s="255"/>
    </row>
    <row r="2299" spans="1:4" x14ac:dyDescent="0.25">
      <c r="A2299" s="255"/>
      <c r="B2299" s="255"/>
      <c r="C2299" s="255"/>
      <c r="D2299" s="255"/>
    </row>
    <row r="2300" spans="1:4" x14ac:dyDescent="0.25">
      <c r="A2300" s="255"/>
      <c r="B2300" s="255"/>
      <c r="C2300" s="255"/>
      <c r="D2300" s="255"/>
    </row>
    <row r="2301" spans="1:4" x14ac:dyDescent="0.25">
      <c r="A2301" s="255"/>
      <c r="B2301" s="255"/>
      <c r="C2301" s="255"/>
      <c r="D2301" s="255"/>
    </row>
    <row r="2302" spans="1:4" x14ac:dyDescent="0.25">
      <c r="A2302" s="255"/>
      <c r="B2302" s="255"/>
      <c r="C2302" s="255"/>
      <c r="D2302" s="255"/>
    </row>
    <row r="2303" spans="1:4" x14ac:dyDescent="0.25">
      <c r="A2303" s="255"/>
      <c r="B2303" s="255"/>
      <c r="C2303" s="255"/>
      <c r="D2303" s="255"/>
    </row>
    <row r="2304" spans="1:4" x14ac:dyDescent="0.25">
      <c r="A2304" s="255"/>
      <c r="B2304" s="255"/>
      <c r="C2304" s="255"/>
      <c r="D2304" s="255"/>
    </row>
    <row r="2305" spans="1:4" x14ac:dyDescent="0.25">
      <c r="A2305" s="255"/>
      <c r="B2305" s="255"/>
      <c r="C2305" s="255"/>
      <c r="D2305" s="255"/>
    </row>
    <row r="2306" spans="1:4" x14ac:dyDescent="0.25">
      <c r="A2306" s="255"/>
      <c r="B2306" s="255"/>
      <c r="C2306" s="255"/>
      <c r="D2306" s="255"/>
    </row>
    <row r="2307" spans="1:4" x14ac:dyDescent="0.25">
      <c r="A2307" s="255"/>
      <c r="B2307" s="255"/>
      <c r="C2307" s="255"/>
      <c r="D2307" s="255"/>
    </row>
    <row r="2308" spans="1:4" x14ac:dyDescent="0.25">
      <c r="A2308" s="255"/>
      <c r="B2308" s="255"/>
      <c r="C2308" s="255"/>
      <c r="D2308" s="255"/>
    </row>
    <row r="2309" spans="1:4" x14ac:dyDescent="0.25">
      <c r="A2309" s="255"/>
      <c r="B2309" s="255"/>
      <c r="C2309" s="255"/>
      <c r="D2309" s="255"/>
    </row>
    <row r="2310" spans="1:4" x14ac:dyDescent="0.25">
      <c r="A2310" s="255"/>
      <c r="B2310" s="255"/>
      <c r="C2310" s="255"/>
      <c r="D2310" s="255"/>
    </row>
    <row r="2311" spans="1:4" x14ac:dyDescent="0.25">
      <c r="A2311" s="255"/>
      <c r="B2311" s="255"/>
      <c r="C2311" s="255"/>
      <c r="D2311" s="255"/>
    </row>
    <row r="2312" spans="1:4" x14ac:dyDescent="0.25">
      <c r="A2312" s="255"/>
      <c r="B2312" s="255"/>
      <c r="C2312" s="255"/>
      <c r="D2312" s="255"/>
    </row>
    <row r="2313" spans="1:4" x14ac:dyDescent="0.25">
      <c r="A2313" s="255"/>
      <c r="B2313" s="255"/>
      <c r="C2313" s="255"/>
      <c r="D2313" s="255"/>
    </row>
    <row r="2314" spans="1:4" x14ac:dyDescent="0.25">
      <c r="A2314" s="255"/>
      <c r="B2314" s="255"/>
      <c r="C2314" s="255"/>
      <c r="D2314" s="255"/>
    </row>
    <row r="2315" spans="1:4" x14ac:dyDescent="0.25">
      <c r="A2315" s="255"/>
      <c r="B2315" s="255"/>
      <c r="C2315" s="255"/>
      <c r="D2315" s="255"/>
    </row>
    <row r="2316" spans="1:4" x14ac:dyDescent="0.25">
      <c r="A2316" s="255"/>
      <c r="B2316" s="255"/>
      <c r="C2316" s="255"/>
      <c r="D2316" s="255"/>
    </row>
    <row r="2317" spans="1:4" x14ac:dyDescent="0.25">
      <c r="A2317" s="255"/>
      <c r="B2317" s="255"/>
      <c r="C2317" s="255"/>
      <c r="D2317" s="255"/>
    </row>
    <row r="2318" spans="1:4" x14ac:dyDescent="0.25">
      <c r="A2318" s="255"/>
      <c r="B2318" s="255"/>
      <c r="C2318" s="255"/>
      <c r="D2318" s="255"/>
    </row>
    <row r="2319" spans="1:4" x14ac:dyDescent="0.25">
      <c r="A2319" s="255"/>
      <c r="B2319" s="255"/>
      <c r="C2319" s="255"/>
      <c r="D2319" s="255"/>
    </row>
    <row r="2320" spans="1:4" x14ac:dyDescent="0.25">
      <c r="A2320" s="255"/>
      <c r="B2320" s="255"/>
      <c r="C2320" s="255"/>
      <c r="D2320" s="255"/>
    </row>
    <row r="2321" spans="1:4" x14ac:dyDescent="0.25">
      <c r="A2321" s="255"/>
      <c r="B2321" s="255"/>
      <c r="C2321" s="255"/>
      <c r="D2321" s="255"/>
    </row>
    <row r="2322" spans="1:4" x14ac:dyDescent="0.25">
      <c r="A2322" s="255"/>
      <c r="B2322" s="255"/>
      <c r="C2322" s="255"/>
      <c r="D2322" s="255"/>
    </row>
    <row r="2323" spans="1:4" x14ac:dyDescent="0.25">
      <c r="A2323" s="255"/>
      <c r="B2323" s="255"/>
      <c r="C2323" s="255"/>
      <c r="D2323" s="255"/>
    </row>
    <row r="2324" spans="1:4" x14ac:dyDescent="0.25">
      <c r="A2324" s="255"/>
      <c r="B2324" s="255"/>
      <c r="C2324" s="255"/>
      <c r="D2324" s="255"/>
    </row>
    <row r="2325" spans="1:4" x14ac:dyDescent="0.25">
      <c r="A2325" s="255"/>
      <c r="B2325" s="255"/>
      <c r="C2325" s="255"/>
      <c r="D2325" s="255"/>
    </row>
    <row r="2326" spans="1:4" x14ac:dyDescent="0.25">
      <c r="A2326" s="255"/>
      <c r="B2326" s="255"/>
      <c r="C2326" s="255"/>
      <c r="D2326" s="255"/>
    </row>
    <row r="2327" spans="1:4" x14ac:dyDescent="0.25">
      <c r="A2327" s="255"/>
      <c r="B2327" s="255"/>
      <c r="C2327" s="255"/>
      <c r="D2327" s="255"/>
    </row>
    <row r="2328" spans="1:4" x14ac:dyDescent="0.25">
      <c r="A2328" s="255"/>
      <c r="B2328" s="255"/>
      <c r="C2328" s="255"/>
      <c r="D2328" s="255"/>
    </row>
    <row r="2329" spans="1:4" x14ac:dyDescent="0.25">
      <c r="A2329" s="255"/>
      <c r="B2329" s="255"/>
      <c r="C2329" s="255"/>
      <c r="D2329" s="255"/>
    </row>
    <row r="2330" spans="1:4" x14ac:dyDescent="0.25">
      <c r="A2330" s="255"/>
      <c r="B2330" s="255"/>
      <c r="C2330" s="255"/>
      <c r="D2330" s="255"/>
    </row>
    <row r="2331" spans="1:4" x14ac:dyDescent="0.25">
      <c r="A2331" s="255"/>
      <c r="B2331" s="255"/>
      <c r="C2331" s="255"/>
      <c r="D2331" s="255"/>
    </row>
    <row r="2332" spans="1:4" x14ac:dyDescent="0.25">
      <c r="A2332" s="255"/>
      <c r="B2332" s="255"/>
      <c r="C2332" s="255"/>
      <c r="D2332" s="255"/>
    </row>
    <row r="2333" spans="1:4" x14ac:dyDescent="0.25">
      <c r="A2333" s="255"/>
      <c r="B2333" s="255"/>
      <c r="C2333" s="255"/>
      <c r="D2333" s="255"/>
    </row>
    <row r="2334" spans="1:4" x14ac:dyDescent="0.25">
      <c r="A2334" s="255"/>
      <c r="B2334" s="255"/>
      <c r="C2334" s="255"/>
      <c r="D2334" s="255"/>
    </row>
    <row r="2335" spans="1:4" x14ac:dyDescent="0.25">
      <c r="A2335" s="255"/>
      <c r="B2335" s="255"/>
      <c r="C2335" s="255"/>
      <c r="D2335" s="255"/>
    </row>
    <row r="2336" spans="1:4" x14ac:dyDescent="0.25">
      <c r="A2336" s="255"/>
      <c r="B2336" s="255"/>
      <c r="C2336" s="255"/>
      <c r="D2336" s="255"/>
    </row>
    <row r="2337" spans="1:4" x14ac:dyDescent="0.25">
      <c r="A2337" s="255"/>
      <c r="B2337" s="255"/>
      <c r="C2337" s="255"/>
      <c r="D2337" s="255"/>
    </row>
    <row r="2338" spans="1:4" x14ac:dyDescent="0.25">
      <c r="A2338" s="255"/>
      <c r="B2338" s="255"/>
      <c r="C2338" s="255"/>
      <c r="D2338" s="255"/>
    </row>
    <row r="2339" spans="1:4" x14ac:dyDescent="0.25">
      <c r="A2339" s="255"/>
      <c r="B2339" s="255"/>
      <c r="C2339" s="255"/>
      <c r="D2339" s="255"/>
    </row>
    <row r="2340" spans="1:4" x14ac:dyDescent="0.25">
      <c r="A2340" s="255"/>
      <c r="B2340" s="255"/>
      <c r="C2340" s="255"/>
      <c r="D2340" s="255"/>
    </row>
    <row r="2341" spans="1:4" x14ac:dyDescent="0.25">
      <c r="A2341" s="255"/>
      <c r="B2341" s="255"/>
      <c r="C2341" s="255"/>
      <c r="D2341" s="255"/>
    </row>
    <row r="2342" spans="1:4" x14ac:dyDescent="0.25">
      <c r="A2342" s="255"/>
      <c r="B2342" s="255"/>
      <c r="C2342" s="255"/>
      <c r="D2342" s="255"/>
    </row>
    <row r="2343" spans="1:4" x14ac:dyDescent="0.25">
      <c r="A2343" s="255"/>
      <c r="B2343" s="255"/>
      <c r="C2343" s="255"/>
      <c r="D2343" s="255"/>
    </row>
    <row r="2344" spans="1:4" x14ac:dyDescent="0.25">
      <c r="A2344" s="255"/>
      <c r="B2344" s="255"/>
      <c r="C2344" s="255"/>
      <c r="D2344" s="255"/>
    </row>
    <row r="2345" spans="1:4" x14ac:dyDescent="0.25">
      <c r="A2345" s="255"/>
      <c r="B2345" s="255"/>
      <c r="C2345" s="255"/>
      <c r="D2345" s="255"/>
    </row>
    <row r="2346" spans="1:4" x14ac:dyDescent="0.25">
      <c r="A2346" s="255"/>
      <c r="B2346" s="255"/>
      <c r="C2346" s="255"/>
      <c r="D2346" s="255"/>
    </row>
    <row r="2347" spans="1:4" x14ac:dyDescent="0.25">
      <c r="A2347" s="255"/>
      <c r="B2347" s="255"/>
      <c r="C2347" s="255"/>
      <c r="D2347" s="255"/>
    </row>
    <row r="2348" spans="1:4" x14ac:dyDescent="0.25">
      <c r="A2348" s="255"/>
      <c r="B2348" s="255"/>
      <c r="C2348" s="255"/>
      <c r="D2348" s="255"/>
    </row>
    <row r="2349" spans="1:4" x14ac:dyDescent="0.25">
      <c r="A2349" s="255"/>
      <c r="B2349" s="255"/>
      <c r="C2349" s="255"/>
      <c r="D2349" s="255"/>
    </row>
    <row r="2350" spans="1:4" x14ac:dyDescent="0.25">
      <c r="A2350" s="255"/>
      <c r="B2350" s="255"/>
      <c r="C2350" s="255"/>
      <c r="D2350" s="255"/>
    </row>
    <row r="2351" spans="1:4" x14ac:dyDescent="0.25">
      <c r="A2351" s="255"/>
      <c r="B2351" s="255"/>
      <c r="C2351" s="255"/>
      <c r="D2351" s="255"/>
    </row>
    <row r="2352" spans="1:4" x14ac:dyDescent="0.25">
      <c r="A2352" s="255"/>
      <c r="B2352" s="255"/>
      <c r="C2352" s="255"/>
      <c r="D2352" s="255"/>
    </row>
    <row r="2353" spans="1:4" x14ac:dyDescent="0.25">
      <c r="A2353" s="255"/>
      <c r="B2353" s="255"/>
      <c r="C2353" s="255"/>
      <c r="D2353" s="255"/>
    </row>
    <row r="2354" spans="1:4" x14ac:dyDescent="0.25">
      <c r="A2354" s="255"/>
      <c r="B2354" s="255"/>
      <c r="C2354" s="255"/>
      <c r="D2354" s="255"/>
    </row>
    <row r="2355" spans="1:4" x14ac:dyDescent="0.25">
      <c r="A2355" s="255"/>
      <c r="B2355" s="255"/>
      <c r="C2355" s="255"/>
      <c r="D2355" s="255"/>
    </row>
    <row r="2356" spans="1:4" x14ac:dyDescent="0.25">
      <c r="A2356" s="255"/>
      <c r="B2356" s="255"/>
      <c r="C2356" s="255"/>
      <c r="D2356" s="255"/>
    </row>
    <row r="2357" spans="1:4" x14ac:dyDescent="0.25">
      <c r="A2357" s="255"/>
      <c r="B2357" s="255"/>
      <c r="C2357" s="255"/>
      <c r="D2357" s="255"/>
    </row>
    <row r="2358" spans="1:4" x14ac:dyDescent="0.25">
      <c r="A2358" s="255"/>
      <c r="B2358" s="255"/>
      <c r="C2358" s="255"/>
      <c r="D2358" s="255"/>
    </row>
    <row r="2359" spans="1:4" x14ac:dyDescent="0.25">
      <c r="A2359" s="255"/>
      <c r="B2359" s="255"/>
      <c r="C2359" s="255"/>
      <c r="D2359" s="255"/>
    </row>
    <row r="2360" spans="1:4" x14ac:dyDescent="0.25">
      <c r="A2360" s="255"/>
      <c r="B2360" s="255"/>
      <c r="C2360" s="255"/>
      <c r="D2360" s="255"/>
    </row>
    <row r="2361" spans="1:4" x14ac:dyDescent="0.25">
      <c r="A2361" s="255"/>
      <c r="B2361" s="255"/>
      <c r="C2361" s="255"/>
      <c r="D2361" s="255"/>
    </row>
    <row r="2362" spans="1:4" x14ac:dyDescent="0.25">
      <c r="A2362" s="255"/>
      <c r="B2362" s="255"/>
      <c r="C2362" s="255"/>
      <c r="D2362" s="255"/>
    </row>
    <row r="2363" spans="1:4" x14ac:dyDescent="0.25">
      <c r="A2363" s="255"/>
      <c r="B2363" s="255"/>
      <c r="C2363" s="255"/>
      <c r="D2363" s="255"/>
    </row>
    <row r="2364" spans="1:4" x14ac:dyDescent="0.25">
      <c r="A2364" s="255"/>
      <c r="B2364" s="255"/>
      <c r="C2364" s="255"/>
      <c r="D2364" s="255"/>
    </row>
    <row r="2365" spans="1:4" x14ac:dyDescent="0.25">
      <c r="A2365" s="255"/>
      <c r="B2365" s="255"/>
      <c r="C2365" s="255"/>
      <c r="D2365" s="255"/>
    </row>
    <row r="2366" spans="1:4" x14ac:dyDescent="0.25">
      <c r="A2366" s="255"/>
      <c r="B2366" s="255"/>
      <c r="C2366" s="255"/>
      <c r="D2366" s="255"/>
    </row>
    <row r="2367" spans="1:4" x14ac:dyDescent="0.25">
      <c r="A2367" s="255"/>
      <c r="B2367" s="255"/>
      <c r="C2367" s="255"/>
      <c r="D2367" s="255"/>
    </row>
    <row r="2368" spans="1:4" x14ac:dyDescent="0.25">
      <c r="A2368" s="255"/>
      <c r="B2368" s="255"/>
      <c r="C2368" s="255"/>
      <c r="D2368" s="255"/>
    </row>
    <row r="2369" spans="1:4" x14ac:dyDescent="0.25">
      <c r="A2369" s="255"/>
      <c r="B2369" s="255"/>
      <c r="C2369" s="255"/>
      <c r="D2369" s="255"/>
    </row>
    <row r="2370" spans="1:4" x14ac:dyDescent="0.25">
      <c r="A2370" s="255"/>
      <c r="B2370" s="255"/>
      <c r="C2370" s="255"/>
      <c r="D2370" s="255"/>
    </row>
    <row r="2371" spans="1:4" x14ac:dyDescent="0.25">
      <c r="A2371" s="255"/>
      <c r="B2371" s="255"/>
      <c r="C2371" s="255"/>
      <c r="D2371" s="255"/>
    </row>
    <row r="2372" spans="1:4" x14ac:dyDescent="0.25">
      <c r="A2372" s="255"/>
      <c r="B2372" s="255"/>
      <c r="C2372" s="255"/>
      <c r="D2372" s="255"/>
    </row>
    <row r="2373" spans="1:4" x14ac:dyDescent="0.25">
      <c r="A2373" s="255"/>
      <c r="B2373" s="255"/>
      <c r="C2373" s="255"/>
      <c r="D2373" s="255"/>
    </row>
    <row r="2374" spans="1:4" x14ac:dyDescent="0.25">
      <c r="A2374" s="255"/>
      <c r="B2374" s="255"/>
      <c r="C2374" s="255"/>
      <c r="D2374" s="255"/>
    </row>
    <row r="2375" spans="1:4" x14ac:dyDescent="0.25">
      <c r="A2375" s="255"/>
      <c r="B2375" s="255"/>
      <c r="C2375" s="255"/>
      <c r="D2375" s="255"/>
    </row>
    <row r="2376" spans="1:4" x14ac:dyDescent="0.25">
      <c r="A2376" s="255"/>
      <c r="B2376" s="255"/>
      <c r="C2376" s="255"/>
      <c r="D2376" s="255"/>
    </row>
    <row r="2377" spans="1:4" x14ac:dyDescent="0.25">
      <c r="A2377" s="255"/>
      <c r="B2377" s="255"/>
      <c r="C2377" s="255"/>
      <c r="D2377" s="255"/>
    </row>
    <row r="2378" spans="1:4" x14ac:dyDescent="0.25">
      <c r="A2378" s="255"/>
      <c r="B2378" s="255"/>
      <c r="C2378" s="255"/>
      <c r="D2378" s="255"/>
    </row>
    <row r="2379" spans="1:4" x14ac:dyDescent="0.25">
      <c r="A2379" s="255"/>
      <c r="B2379" s="255"/>
      <c r="C2379" s="255"/>
      <c r="D2379" s="255"/>
    </row>
    <row r="2380" spans="1:4" x14ac:dyDescent="0.25">
      <c r="A2380" s="255"/>
      <c r="B2380" s="255"/>
      <c r="C2380" s="255"/>
      <c r="D2380" s="255"/>
    </row>
    <row r="2381" spans="1:4" x14ac:dyDescent="0.25">
      <c r="A2381" s="255"/>
      <c r="B2381" s="255"/>
      <c r="C2381" s="255"/>
      <c r="D2381" s="255"/>
    </row>
    <row r="2382" spans="1:4" x14ac:dyDescent="0.25">
      <c r="A2382" s="255"/>
      <c r="B2382" s="255"/>
      <c r="C2382" s="255"/>
      <c r="D2382" s="255"/>
    </row>
    <row r="2383" spans="1:4" x14ac:dyDescent="0.25">
      <c r="A2383" s="255"/>
      <c r="B2383" s="255"/>
      <c r="C2383" s="255"/>
      <c r="D2383" s="255"/>
    </row>
    <row r="2384" spans="1:4" x14ac:dyDescent="0.25">
      <c r="A2384" s="255"/>
      <c r="B2384" s="255"/>
      <c r="C2384" s="255"/>
      <c r="D2384" s="255"/>
    </row>
    <row r="2385" spans="1:4" x14ac:dyDescent="0.25">
      <c r="A2385" s="255"/>
      <c r="B2385" s="255"/>
      <c r="C2385" s="255"/>
      <c r="D2385" s="255"/>
    </row>
    <row r="2386" spans="1:4" x14ac:dyDescent="0.25">
      <c r="A2386" s="255"/>
      <c r="B2386" s="255"/>
      <c r="C2386" s="255"/>
      <c r="D2386" s="255"/>
    </row>
    <row r="2387" spans="1:4" x14ac:dyDescent="0.25">
      <c r="A2387" s="255"/>
      <c r="B2387" s="255"/>
      <c r="C2387" s="255"/>
      <c r="D2387" s="255"/>
    </row>
    <row r="2388" spans="1:4" x14ac:dyDescent="0.25">
      <c r="A2388" s="255"/>
      <c r="B2388" s="255"/>
      <c r="C2388" s="255"/>
      <c r="D2388" s="255"/>
    </row>
    <row r="2389" spans="1:4" x14ac:dyDescent="0.25">
      <c r="A2389" s="255"/>
      <c r="B2389" s="255"/>
      <c r="C2389" s="255"/>
      <c r="D2389" s="255"/>
    </row>
    <row r="2390" spans="1:4" x14ac:dyDescent="0.25">
      <c r="A2390" s="255"/>
      <c r="B2390" s="255"/>
      <c r="C2390" s="255"/>
      <c r="D2390" s="255"/>
    </row>
    <row r="2391" spans="1:4" x14ac:dyDescent="0.25">
      <c r="A2391" s="255"/>
      <c r="B2391" s="255"/>
      <c r="C2391" s="255"/>
      <c r="D2391" s="255"/>
    </row>
    <row r="2392" spans="1:4" x14ac:dyDescent="0.25">
      <c r="A2392" s="255"/>
      <c r="B2392" s="255"/>
      <c r="C2392" s="255"/>
      <c r="D2392" s="255"/>
    </row>
    <row r="2393" spans="1:4" x14ac:dyDescent="0.25">
      <c r="A2393" s="255"/>
      <c r="B2393" s="255"/>
      <c r="C2393" s="255"/>
      <c r="D2393" s="255"/>
    </row>
    <row r="2394" spans="1:4" x14ac:dyDescent="0.25">
      <c r="A2394" s="255"/>
      <c r="B2394" s="255"/>
      <c r="C2394" s="255"/>
      <c r="D2394" s="255"/>
    </row>
    <row r="2395" spans="1:4" x14ac:dyDescent="0.25">
      <c r="A2395" s="255"/>
      <c r="B2395" s="255"/>
      <c r="C2395" s="255"/>
      <c r="D2395" s="255"/>
    </row>
    <row r="2396" spans="1:4" x14ac:dyDescent="0.25">
      <c r="A2396" s="255"/>
      <c r="B2396" s="255"/>
      <c r="C2396" s="255"/>
      <c r="D2396" s="255"/>
    </row>
    <row r="2397" spans="1:4" x14ac:dyDescent="0.25">
      <c r="A2397" s="255"/>
      <c r="B2397" s="255"/>
      <c r="C2397" s="255"/>
      <c r="D2397" s="255"/>
    </row>
    <row r="2398" spans="1:4" x14ac:dyDescent="0.25">
      <c r="A2398" s="255"/>
      <c r="B2398" s="255"/>
      <c r="C2398" s="255"/>
      <c r="D2398" s="255"/>
    </row>
    <row r="2399" spans="1:4" x14ac:dyDescent="0.25">
      <c r="A2399" s="255"/>
      <c r="B2399" s="255"/>
      <c r="C2399" s="255"/>
      <c r="D2399" s="255"/>
    </row>
    <row r="2400" spans="1:4" x14ac:dyDescent="0.25">
      <c r="A2400" s="255"/>
      <c r="B2400" s="255"/>
      <c r="C2400" s="255"/>
      <c r="D2400" s="255"/>
    </row>
    <row r="2401" spans="1:4" x14ac:dyDescent="0.25">
      <c r="A2401" s="255"/>
      <c r="B2401" s="255"/>
      <c r="C2401" s="255"/>
      <c r="D2401" s="255"/>
    </row>
    <row r="2402" spans="1:4" x14ac:dyDescent="0.25">
      <c r="A2402" s="255"/>
      <c r="B2402" s="255"/>
      <c r="C2402" s="255"/>
      <c r="D2402" s="255"/>
    </row>
    <row r="2403" spans="1:4" x14ac:dyDescent="0.25">
      <c r="A2403" s="255"/>
      <c r="B2403" s="255"/>
      <c r="C2403" s="255"/>
      <c r="D2403" s="255"/>
    </row>
    <row r="2404" spans="1:4" x14ac:dyDescent="0.25">
      <c r="A2404" s="255"/>
      <c r="B2404" s="255"/>
      <c r="C2404" s="255"/>
      <c r="D2404" s="255"/>
    </row>
    <row r="2405" spans="1:4" x14ac:dyDescent="0.25">
      <c r="A2405" s="255"/>
      <c r="B2405" s="255"/>
      <c r="C2405" s="255"/>
      <c r="D2405" s="255"/>
    </row>
    <row r="2406" spans="1:4" x14ac:dyDescent="0.25">
      <c r="A2406" s="255"/>
      <c r="B2406" s="255"/>
      <c r="C2406" s="255"/>
      <c r="D2406" s="255"/>
    </row>
    <row r="2407" spans="1:4" x14ac:dyDescent="0.25">
      <c r="A2407" s="255"/>
      <c r="B2407" s="255"/>
      <c r="C2407" s="255"/>
      <c r="D2407" s="255"/>
    </row>
    <row r="2408" spans="1:4" x14ac:dyDescent="0.25">
      <c r="A2408" s="255"/>
      <c r="B2408" s="255"/>
      <c r="C2408" s="255"/>
      <c r="D2408" s="255"/>
    </row>
    <row r="2409" spans="1:4" x14ac:dyDescent="0.25">
      <c r="A2409" s="255"/>
      <c r="B2409" s="255"/>
      <c r="C2409" s="255"/>
      <c r="D2409" s="255"/>
    </row>
    <row r="2410" spans="1:4" x14ac:dyDescent="0.25">
      <c r="A2410" s="255"/>
      <c r="B2410" s="255"/>
      <c r="C2410" s="255"/>
      <c r="D2410" s="255"/>
    </row>
    <row r="2411" spans="1:4" x14ac:dyDescent="0.25">
      <c r="A2411" s="255"/>
      <c r="B2411" s="255"/>
      <c r="C2411" s="255"/>
      <c r="D2411" s="255"/>
    </row>
    <row r="2412" spans="1:4" x14ac:dyDescent="0.25">
      <c r="A2412" s="255"/>
      <c r="B2412" s="255"/>
      <c r="C2412" s="255"/>
      <c r="D2412" s="255"/>
    </row>
    <row r="2413" spans="1:4" x14ac:dyDescent="0.25">
      <c r="A2413" s="255"/>
      <c r="B2413" s="255"/>
      <c r="C2413" s="255"/>
      <c r="D2413" s="255"/>
    </row>
    <row r="2414" spans="1:4" x14ac:dyDescent="0.25">
      <c r="A2414" s="255"/>
      <c r="B2414" s="255"/>
      <c r="C2414" s="255"/>
      <c r="D2414" s="255"/>
    </row>
    <row r="2415" spans="1:4" x14ac:dyDescent="0.25">
      <c r="A2415" s="255"/>
      <c r="B2415" s="255"/>
      <c r="C2415" s="255"/>
      <c r="D2415" s="255"/>
    </row>
    <row r="2416" spans="1:4" x14ac:dyDescent="0.25">
      <c r="A2416" s="255"/>
      <c r="B2416" s="255"/>
      <c r="C2416" s="255"/>
      <c r="D2416" s="255"/>
    </row>
    <row r="2417" spans="1:4" x14ac:dyDescent="0.25">
      <c r="A2417" s="255"/>
      <c r="B2417" s="255"/>
      <c r="C2417" s="255"/>
      <c r="D2417" s="255"/>
    </row>
    <row r="2418" spans="1:4" x14ac:dyDescent="0.25">
      <c r="A2418" s="255"/>
      <c r="B2418" s="255"/>
      <c r="C2418" s="255"/>
      <c r="D2418" s="255"/>
    </row>
    <row r="2419" spans="1:4" x14ac:dyDescent="0.25">
      <c r="A2419" s="255"/>
      <c r="B2419" s="255"/>
      <c r="C2419" s="255"/>
      <c r="D2419" s="255"/>
    </row>
    <row r="2420" spans="1:4" x14ac:dyDescent="0.25">
      <c r="A2420" s="255"/>
      <c r="B2420" s="255"/>
      <c r="C2420" s="255"/>
      <c r="D2420" s="255"/>
    </row>
    <row r="2421" spans="1:4" x14ac:dyDescent="0.25">
      <c r="A2421" s="255"/>
      <c r="B2421" s="255"/>
      <c r="C2421" s="255"/>
      <c r="D2421" s="255"/>
    </row>
    <row r="2422" spans="1:4" x14ac:dyDescent="0.25">
      <c r="A2422" s="255"/>
      <c r="B2422" s="255"/>
      <c r="C2422" s="255"/>
      <c r="D2422" s="255"/>
    </row>
    <row r="2423" spans="1:4" x14ac:dyDescent="0.25">
      <c r="A2423" s="255"/>
      <c r="B2423" s="255"/>
      <c r="C2423" s="255"/>
      <c r="D2423" s="255"/>
    </row>
    <row r="2424" spans="1:4" x14ac:dyDescent="0.25">
      <c r="A2424" s="255"/>
      <c r="B2424" s="255"/>
      <c r="C2424" s="255"/>
      <c r="D2424" s="255"/>
    </row>
    <row r="2425" spans="1:4" x14ac:dyDescent="0.25">
      <c r="A2425" s="255"/>
      <c r="B2425" s="255"/>
      <c r="C2425" s="255"/>
      <c r="D2425" s="255"/>
    </row>
    <row r="2426" spans="1:4" x14ac:dyDescent="0.25">
      <c r="A2426" s="255"/>
      <c r="B2426" s="255"/>
      <c r="C2426" s="255"/>
      <c r="D2426" s="255"/>
    </row>
    <row r="2427" spans="1:4" x14ac:dyDescent="0.25">
      <c r="A2427" s="255"/>
      <c r="B2427" s="255"/>
      <c r="C2427" s="255"/>
      <c r="D2427" s="255"/>
    </row>
    <row r="2428" spans="1:4" x14ac:dyDescent="0.25">
      <c r="A2428" s="255"/>
      <c r="B2428" s="255"/>
      <c r="C2428" s="255"/>
      <c r="D2428" s="255"/>
    </row>
    <row r="2429" spans="1:4" x14ac:dyDescent="0.25">
      <c r="A2429" s="255"/>
      <c r="B2429" s="255"/>
      <c r="C2429" s="255"/>
      <c r="D2429" s="255"/>
    </row>
    <row r="2430" spans="1:4" x14ac:dyDescent="0.25">
      <c r="A2430" s="255"/>
      <c r="B2430" s="255"/>
      <c r="C2430" s="255"/>
      <c r="D2430" s="255"/>
    </row>
    <row r="2431" spans="1:4" x14ac:dyDescent="0.25">
      <c r="A2431" s="255"/>
      <c r="B2431" s="255"/>
      <c r="C2431" s="255"/>
      <c r="D2431" s="255"/>
    </row>
    <row r="2432" spans="1:4" x14ac:dyDescent="0.25">
      <c r="A2432" s="255"/>
      <c r="B2432" s="255"/>
      <c r="C2432" s="255"/>
      <c r="D2432" s="255"/>
    </row>
    <row r="2433" spans="1:4" x14ac:dyDescent="0.25">
      <c r="A2433" s="255"/>
      <c r="B2433" s="255"/>
      <c r="C2433" s="255"/>
      <c r="D2433" s="255"/>
    </row>
    <row r="2434" spans="1:4" x14ac:dyDescent="0.25">
      <c r="A2434" s="255"/>
      <c r="B2434" s="255"/>
      <c r="C2434" s="255"/>
      <c r="D2434" s="255"/>
    </row>
    <row r="2435" spans="1:4" x14ac:dyDescent="0.25">
      <c r="A2435" s="255"/>
      <c r="B2435" s="255"/>
      <c r="C2435" s="255"/>
      <c r="D2435" s="255"/>
    </row>
    <row r="2436" spans="1:4" x14ac:dyDescent="0.25">
      <c r="A2436" s="255"/>
      <c r="B2436" s="255"/>
      <c r="C2436" s="255"/>
      <c r="D2436" s="255"/>
    </row>
    <row r="2437" spans="1:4" x14ac:dyDescent="0.25">
      <c r="A2437" s="255"/>
      <c r="B2437" s="255"/>
      <c r="C2437" s="255"/>
      <c r="D2437" s="255"/>
    </row>
    <row r="2438" spans="1:4" x14ac:dyDescent="0.25">
      <c r="A2438" s="255"/>
      <c r="B2438" s="255"/>
      <c r="C2438" s="255"/>
      <c r="D2438" s="255"/>
    </row>
    <row r="2439" spans="1:4" x14ac:dyDescent="0.25">
      <c r="A2439" s="255"/>
      <c r="B2439" s="255"/>
      <c r="C2439" s="255"/>
      <c r="D2439" s="255"/>
    </row>
    <row r="2440" spans="1:4" x14ac:dyDescent="0.25">
      <c r="A2440" s="255"/>
      <c r="B2440" s="255"/>
      <c r="C2440" s="255"/>
      <c r="D2440" s="255"/>
    </row>
    <row r="2441" spans="1:4" x14ac:dyDescent="0.25">
      <c r="A2441" s="255"/>
      <c r="B2441" s="255"/>
      <c r="C2441" s="255"/>
      <c r="D2441" s="255"/>
    </row>
    <row r="2442" spans="1:4" x14ac:dyDescent="0.25">
      <c r="A2442" s="255"/>
      <c r="B2442" s="255"/>
      <c r="C2442" s="255"/>
      <c r="D2442" s="255"/>
    </row>
    <row r="2443" spans="1:4" x14ac:dyDescent="0.25">
      <c r="A2443" s="255"/>
      <c r="B2443" s="255"/>
      <c r="C2443" s="255"/>
      <c r="D2443" s="255"/>
    </row>
    <row r="2444" spans="1:4" x14ac:dyDescent="0.25">
      <c r="A2444" s="255"/>
      <c r="B2444" s="255"/>
      <c r="C2444" s="255"/>
      <c r="D2444" s="255"/>
    </row>
    <row r="2445" spans="1:4" x14ac:dyDescent="0.25">
      <c r="A2445" s="255"/>
      <c r="B2445" s="255"/>
      <c r="C2445" s="255"/>
      <c r="D2445" s="255"/>
    </row>
    <row r="2446" spans="1:4" x14ac:dyDescent="0.25">
      <c r="A2446" s="255"/>
      <c r="B2446" s="255"/>
      <c r="C2446" s="255"/>
      <c r="D2446" s="255"/>
    </row>
    <row r="2447" spans="1:4" x14ac:dyDescent="0.25">
      <c r="A2447" s="255"/>
      <c r="B2447" s="255"/>
      <c r="C2447" s="255"/>
      <c r="D2447" s="255"/>
    </row>
    <row r="2448" spans="1:4" x14ac:dyDescent="0.25">
      <c r="A2448" s="255"/>
      <c r="B2448" s="255"/>
      <c r="C2448" s="255"/>
      <c r="D2448" s="255"/>
    </row>
    <row r="2449" spans="1:4" x14ac:dyDescent="0.25">
      <c r="A2449" s="255"/>
      <c r="B2449" s="255"/>
      <c r="C2449" s="255"/>
      <c r="D2449" s="255"/>
    </row>
    <row r="2450" spans="1:4" x14ac:dyDescent="0.25">
      <c r="A2450" s="255"/>
      <c r="B2450" s="255"/>
      <c r="C2450" s="255"/>
      <c r="D2450" s="255"/>
    </row>
    <row r="2451" spans="1:4" x14ac:dyDescent="0.25">
      <c r="A2451" s="255"/>
      <c r="B2451" s="255"/>
      <c r="C2451" s="255"/>
      <c r="D2451" s="255"/>
    </row>
    <row r="2452" spans="1:4" x14ac:dyDescent="0.25">
      <c r="A2452" s="255"/>
      <c r="B2452" s="255"/>
      <c r="C2452" s="255"/>
      <c r="D2452" s="255"/>
    </row>
    <row r="2453" spans="1:4" x14ac:dyDescent="0.25">
      <c r="A2453" s="255"/>
      <c r="B2453" s="255"/>
      <c r="C2453" s="255"/>
      <c r="D2453" s="255"/>
    </row>
    <row r="2454" spans="1:4" x14ac:dyDescent="0.25">
      <c r="A2454" s="255"/>
      <c r="B2454" s="255"/>
      <c r="C2454" s="255"/>
      <c r="D2454" s="255"/>
    </row>
    <row r="2455" spans="1:4" x14ac:dyDescent="0.25">
      <c r="A2455" s="255"/>
      <c r="B2455" s="255"/>
      <c r="C2455" s="255"/>
      <c r="D2455" s="255"/>
    </row>
    <row r="2456" spans="1:4" x14ac:dyDescent="0.25">
      <c r="A2456" s="255"/>
      <c r="B2456" s="255"/>
      <c r="C2456" s="255"/>
      <c r="D2456" s="255"/>
    </row>
    <row r="2457" spans="1:4" x14ac:dyDescent="0.25">
      <c r="A2457" s="255"/>
      <c r="B2457" s="255"/>
      <c r="C2457" s="255"/>
      <c r="D2457" s="255"/>
    </row>
    <row r="2458" spans="1:4" x14ac:dyDescent="0.25">
      <c r="A2458" s="255"/>
      <c r="B2458" s="255"/>
      <c r="C2458" s="255"/>
      <c r="D2458" s="255"/>
    </row>
    <row r="2459" spans="1:4" x14ac:dyDescent="0.25">
      <c r="A2459" s="255"/>
      <c r="B2459" s="255"/>
      <c r="C2459" s="255"/>
      <c r="D2459" s="255"/>
    </row>
    <row r="2460" spans="1:4" x14ac:dyDescent="0.25">
      <c r="A2460" s="255"/>
      <c r="B2460" s="255"/>
      <c r="C2460" s="255"/>
      <c r="D2460" s="255"/>
    </row>
    <row r="2461" spans="1:4" x14ac:dyDescent="0.25">
      <c r="A2461" s="255"/>
      <c r="B2461" s="255"/>
      <c r="C2461" s="255"/>
      <c r="D2461" s="255"/>
    </row>
    <row r="2462" spans="1:4" x14ac:dyDescent="0.25">
      <c r="A2462" s="255"/>
      <c r="B2462" s="255"/>
      <c r="C2462" s="255"/>
      <c r="D2462" s="255"/>
    </row>
    <row r="2463" spans="1:4" x14ac:dyDescent="0.25">
      <c r="A2463" s="255"/>
      <c r="B2463" s="255"/>
      <c r="C2463" s="255"/>
      <c r="D2463" s="255"/>
    </row>
    <row r="2464" spans="1:4" x14ac:dyDescent="0.25">
      <c r="A2464" s="255"/>
      <c r="B2464" s="255"/>
      <c r="C2464" s="255"/>
      <c r="D2464" s="255"/>
    </row>
    <row r="2465" spans="1:4" x14ac:dyDescent="0.25">
      <c r="A2465" s="255"/>
      <c r="B2465" s="255"/>
      <c r="C2465" s="255"/>
      <c r="D2465" s="255"/>
    </row>
    <row r="2466" spans="1:4" x14ac:dyDescent="0.25">
      <c r="A2466" s="255"/>
      <c r="B2466" s="255"/>
      <c r="C2466" s="255"/>
      <c r="D2466" s="255"/>
    </row>
    <row r="2467" spans="1:4" x14ac:dyDescent="0.25">
      <c r="A2467" s="255"/>
      <c r="B2467" s="255"/>
      <c r="C2467" s="255"/>
      <c r="D2467" s="255"/>
    </row>
    <row r="2468" spans="1:4" x14ac:dyDescent="0.25">
      <c r="A2468" s="255"/>
      <c r="B2468" s="255"/>
      <c r="C2468" s="255"/>
      <c r="D2468" s="255"/>
    </row>
    <row r="2469" spans="1:4" x14ac:dyDescent="0.25">
      <c r="A2469" s="255"/>
      <c r="B2469" s="255"/>
      <c r="C2469" s="255"/>
      <c r="D2469" s="255"/>
    </row>
    <row r="2470" spans="1:4" x14ac:dyDescent="0.25">
      <c r="A2470" s="255"/>
      <c r="B2470" s="255"/>
      <c r="C2470" s="255"/>
      <c r="D2470" s="255"/>
    </row>
    <row r="2471" spans="1:4" x14ac:dyDescent="0.25">
      <c r="A2471" s="255"/>
      <c r="B2471" s="255"/>
      <c r="C2471" s="255"/>
      <c r="D2471" s="255"/>
    </row>
    <row r="2472" spans="1:4" x14ac:dyDescent="0.25">
      <c r="A2472" s="255"/>
      <c r="B2472" s="255"/>
      <c r="C2472" s="255"/>
      <c r="D2472" s="255"/>
    </row>
    <row r="2473" spans="1:4" x14ac:dyDescent="0.25">
      <c r="A2473" s="255"/>
      <c r="B2473" s="255"/>
      <c r="C2473" s="255"/>
      <c r="D2473" s="255"/>
    </row>
    <row r="2474" spans="1:4" x14ac:dyDescent="0.25">
      <c r="A2474" s="255"/>
      <c r="B2474" s="255"/>
      <c r="C2474" s="255"/>
      <c r="D2474" s="255"/>
    </row>
    <row r="2475" spans="1:4" x14ac:dyDescent="0.25">
      <c r="A2475" s="255"/>
      <c r="B2475" s="255"/>
      <c r="C2475" s="255"/>
      <c r="D2475" s="255"/>
    </row>
    <row r="2476" spans="1:4" x14ac:dyDescent="0.25">
      <c r="A2476" s="255"/>
      <c r="B2476" s="255"/>
      <c r="C2476" s="255"/>
      <c r="D2476" s="255"/>
    </row>
    <row r="2477" spans="1:4" x14ac:dyDescent="0.25">
      <c r="A2477" s="255"/>
      <c r="B2477" s="255"/>
      <c r="C2477" s="255"/>
      <c r="D2477" s="255"/>
    </row>
    <row r="2478" spans="1:4" x14ac:dyDescent="0.25">
      <c r="A2478" s="255"/>
      <c r="B2478" s="255"/>
      <c r="C2478" s="255"/>
      <c r="D2478" s="255"/>
    </row>
    <row r="2479" spans="1:4" x14ac:dyDescent="0.25">
      <c r="A2479" s="255"/>
      <c r="B2479" s="255"/>
      <c r="C2479" s="255"/>
      <c r="D2479" s="255"/>
    </row>
    <row r="2480" spans="1:4" x14ac:dyDescent="0.25">
      <c r="A2480" s="255"/>
      <c r="B2480" s="255"/>
      <c r="C2480" s="255"/>
      <c r="D2480" s="255"/>
    </row>
    <row r="2481" spans="1:4" x14ac:dyDescent="0.25">
      <c r="A2481" s="255"/>
      <c r="B2481" s="255"/>
      <c r="C2481" s="255"/>
      <c r="D2481" s="255"/>
    </row>
    <row r="2482" spans="1:4" x14ac:dyDescent="0.25">
      <c r="A2482" s="255"/>
      <c r="B2482" s="255"/>
      <c r="C2482" s="255"/>
      <c r="D2482" s="255"/>
    </row>
    <row r="2483" spans="1:4" x14ac:dyDescent="0.25">
      <c r="A2483" s="255"/>
      <c r="B2483" s="255"/>
      <c r="C2483" s="255"/>
      <c r="D2483" s="255"/>
    </row>
    <row r="2484" spans="1:4" x14ac:dyDescent="0.25">
      <c r="A2484" s="255"/>
      <c r="B2484" s="255"/>
      <c r="C2484" s="255"/>
      <c r="D2484" s="255"/>
    </row>
    <row r="2485" spans="1:4" x14ac:dyDescent="0.25">
      <c r="A2485" s="255"/>
      <c r="B2485" s="255"/>
      <c r="C2485" s="255"/>
      <c r="D2485" s="255"/>
    </row>
    <row r="2486" spans="1:4" x14ac:dyDescent="0.25">
      <c r="A2486" s="255"/>
      <c r="B2486" s="255"/>
      <c r="C2486" s="255"/>
      <c r="D2486" s="255"/>
    </row>
    <row r="2487" spans="1:4" x14ac:dyDescent="0.25">
      <c r="A2487" s="255"/>
      <c r="B2487" s="255"/>
      <c r="C2487" s="255"/>
      <c r="D2487" s="255"/>
    </row>
    <row r="2488" spans="1:4" x14ac:dyDescent="0.25">
      <c r="A2488" s="255"/>
      <c r="B2488" s="255"/>
      <c r="C2488" s="255"/>
      <c r="D2488" s="255"/>
    </row>
    <row r="2489" spans="1:4" x14ac:dyDescent="0.25">
      <c r="A2489" s="255"/>
      <c r="B2489" s="255"/>
      <c r="C2489" s="255"/>
      <c r="D2489" s="255"/>
    </row>
    <row r="2490" spans="1:4" x14ac:dyDescent="0.25">
      <c r="A2490" s="255"/>
      <c r="B2490" s="255"/>
      <c r="C2490" s="255"/>
      <c r="D2490" s="255"/>
    </row>
    <row r="2491" spans="1:4" x14ac:dyDescent="0.25">
      <c r="A2491" s="255"/>
      <c r="B2491" s="255"/>
      <c r="C2491" s="255"/>
      <c r="D2491" s="255"/>
    </row>
    <row r="2492" spans="1:4" x14ac:dyDescent="0.25">
      <c r="A2492" s="255"/>
      <c r="B2492" s="255"/>
      <c r="C2492" s="255"/>
      <c r="D2492" s="255"/>
    </row>
    <row r="2493" spans="1:4" x14ac:dyDescent="0.25">
      <c r="A2493" s="255"/>
      <c r="B2493" s="255"/>
      <c r="C2493" s="255"/>
      <c r="D2493" s="255"/>
    </row>
    <row r="2494" spans="1:4" x14ac:dyDescent="0.25">
      <c r="A2494" s="255"/>
      <c r="B2494" s="255"/>
      <c r="C2494" s="255"/>
      <c r="D2494" s="255"/>
    </row>
    <row r="2495" spans="1:4" x14ac:dyDescent="0.25">
      <c r="A2495" s="255"/>
      <c r="B2495" s="255"/>
      <c r="C2495" s="255"/>
      <c r="D2495" s="255"/>
    </row>
    <row r="2496" spans="1:4" x14ac:dyDescent="0.25">
      <c r="A2496" s="255"/>
      <c r="B2496" s="255"/>
      <c r="C2496" s="255"/>
      <c r="D2496" s="255"/>
    </row>
    <row r="2497" spans="1:4" x14ac:dyDescent="0.25">
      <c r="A2497" s="255"/>
      <c r="B2497" s="255"/>
      <c r="C2497" s="255"/>
      <c r="D2497" s="255"/>
    </row>
    <row r="2498" spans="1:4" x14ac:dyDescent="0.25">
      <c r="A2498" s="255"/>
      <c r="B2498" s="255"/>
      <c r="C2498" s="255"/>
      <c r="D2498" s="255"/>
    </row>
    <row r="2499" spans="1:4" x14ac:dyDescent="0.25">
      <c r="A2499" s="255"/>
      <c r="B2499" s="255"/>
      <c r="C2499" s="255"/>
      <c r="D2499" s="255"/>
    </row>
    <row r="2500" spans="1:4" x14ac:dyDescent="0.25">
      <c r="A2500" s="255"/>
      <c r="B2500" s="255"/>
      <c r="C2500" s="255"/>
      <c r="D2500" s="255"/>
    </row>
    <row r="2501" spans="1:4" x14ac:dyDescent="0.25">
      <c r="A2501" s="255"/>
      <c r="B2501" s="255"/>
      <c r="C2501" s="255"/>
      <c r="D2501" s="255"/>
    </row>
    <row r="2502" spans="1:4" x14ac:dyDescent="0.25">
      <c r="A2502" s="255"/>
      <c r="B2502" s="255"/>
      <c r="C2502" s="255"/>
      <c r="D2502" s="255"/>
    </row>
    <row r="2503" spans="1:4" x14ac:dyDescent="0.25">
      <c r="A2503" s="255"/>
      <c r="B2503" s="255"/>
      <c r="C2503" s="255"/>
      <c r="D2503" s="255"/>
    </row>
    <row r="2504" spans="1:4" x14ac:dyDescent="0.25">
      <c r="A2504" s="255"/>
      <c r="B2504" s="255"/>
      <c r="C2504" s="255"/>
      <c r="D2504" s="255"/>
    </row>
    <row r="2505" spans="1:4" x14ac:dyDescent="0.25">
      <c r="A2505" s="255"/>
      <c r="B2505" s="255"/>
      <c r="C2505" s="255"/>
      <c r="D2505" s="255"/>
    </row>
    <row r="2506" spans="1:4" x14ac:dyDescent="0.25">
      <c r="A2506" s="255"/>
      <c r="B2506" s="255"/>
      <c r="C2506" s="255"/>
      <c r="D2506" s="255"/>
    </row>
    <row r="2507" spans="1:4" x14ac:dyDescent="0.25">
      <c r="A2507" s="255"/>
      <c r="B2507" s="255"/>
      <c r="C2507" s="255"/>
      <c r="D2507" s="255"/>
    </row>
    <row r="2508" spans="1:4" x14ac:dyDescent="0.25">
      <c r="A2508" s="255"/>
      <c r="B2508" s="255"/>
      <c r="C2508" s="255"/>
      <c r="D2508" s="255"/>
    </row>
    <row r="2509" spans="1:4" x14ac:dyDescent="0.25">
      <c r="A2509" s="255"/>
      <c r="B2509" s="255"/>
      <c r="C2509" s="255"/>
      <c r="D2509" s="255"/>
    </row>
    <row r="2510" spans="1:4" x14ac:dyDescent="0.25">
      <c r="A2510" s="255"/>
      <c r="B2510" s="255"/>
      <c r="C2510" s="255"/>
      <c r="D2510" s="255"/>
    </row>
    <row r="2511" spans="1:4" x14ac:dyDescent="0.25">
      <c r="A2511" s="255"/>
      <c r="B2511" s="255"/>
      <c r="C2511" s="255"/>
      <c r="D2511" s="255"/>
    </row>
    <row r="2512" spans="1:4" x14ac:dyDescent="0.25">
      <c r="A2512" s="255"/>
      <c r="B2512" s="255"/>
      <c r="C2512" s="255"/>
      <c r="D2512" s="255"/>
    </row>
    <row r="2513" spans="1:4" x14ac:dyDescent="0.25">
      <c r="A2513" s="255"/>
      <c r="B2513" s="255"/>
      <c r="C2513" s="255"/>
      <c r="D2513" s="255"/>
    </row>
    <row r="2514" spans="1:4" x14ac:dyDescent="0.25">
      <c r="A2514" s="255"/>
      <c r="B2514" s="255"/>
      <c r="C2514" s="255"/>
      <c r="D2514" s="255"/>
    </row>
    <row r="2515" spans="1:4" x14ac:dyDescent="0.25">
      <c r="A2515" s="255"/>
      <c r="B2515" s="255"/>
      <c r="C2515" s="255"/>
      <c r="D2515" s="255"/>
    </row>
    <row r="2516" spans="1:4" x14ac:dyDescent="0.25">
      <c r="A2516" s="255"/>
      <c r="B2516" s="255"/>
      <c r="C2516" s="255"/>
      <c r="D2516" s="255"/>
    </row>
    <row r="2517" spans="1:4" x14ac:dyDescent="0.25">
      <c r="A2517" s="255"/>
      <c r="B2517" s="255"/>
      <c r="C2517" s="255"/>
      <c r="D2517" s="255"/>
    </row>
    <row r="2518" spans="1:4" x14ac:dyDescent="0.25">
      <c r="A2518" s="255"/>
      <c r="B2518" s="255"/>
      <c r="C2518" s="255"/>
      <c r="D2518" s="255"/>
    </row>
    <row r="2519" spans="1:4" x14ac:dyDescent="0.25">
      <c r="A2519" s="255"/>
      <c r="B2519" s="255"/>
      <c r="C2519" s="255"/>
      <c r="D2519" s="255"/>
    </row>
    <row r="2520" spans="1:4" x14ac:dyDescent="0.25">
      <c r="A2520" s="255"/>
      <c r="B2520" s="255"/>
      <c r="C2520" s="255"/>
      <c r="D2520" s="255"/>
    </row>
    <row r="2521" spans="1:4" x14ac:dyDescent="0.25">
      <c r="A2521" s="255"/>
      <c r="B2521" s="255"/>
      <c r="C2521" s="255"/>
      <c r="D2521" s="255"/>
    </row>
    <row r="2522" spans="1:4" x14ac:dyDescent="0.25">
      <c r="A2522" s="255"/>
      <c r="B2522" s="255"/>
      <c r="C2522" s="255"/>
      <c r="D2522" s="255"/>
    </row>
    <row r="2523" spans="1:4" x14ac:dyDescent="0.25">
      <c r="A2523" s="255"/>
      <c r="B2523" s="255"/>
      <c r="C2523" s="255"/>
      <c r="D2523" s="255"/>
    </row>
    <row r="2524" spans="1:4" x14ac:dyDescent="0.25">
      <c r="A2524" s="255"/>
      <c r="B2524" s="255"/>
      <c r="C2524" s="255"/>
      <c r="D2524" s="255"/>
    </row>
    <row r="2525" spans="1:4" x14ac:dyDescent="0.25">
      <c r="A2525" s="255"/>
      <c r="B2525" s="255"/>
      <c r="C2525" s="255"/>
      <c r="D2525" s="255"/>
    </row>
    <row r="2526" spans="1:4" x14ac:dyDescent="0.25">
      <c r="A2526" s="255"/>
      <c r="B2526" s="255"/>
      <c r="C2526" s="255"/>
      <c r="D2526" s="255"/>
    </row>
    <row r="2527" spans="1:4" x14ac:dyDescent="0.25">
      <c r="A2527" s="255"/>
      <c r="B2527" s="255"/>
      <c r="C2527" s="255"/>
      <c r="D2527" s="255"/>
    </row>
    <row r="2528" spans="1:4" x14ac:dyDescent="0.25">
      <c r="A2528" s="255"/>
      <c r="B2528" s="255"/>
      <c r="C2528" s="255"/>
      <c r="D2528" s="255"/>
    </row>
    <row r="2529" spans="1:4" x14ac:dyDescent="0.25">
      <c r="A2529" s="255"/>
      <c r="B2529" s="255"/>
      <c r="C2529" s="255"/>
      <c r="D2529" s="255"/>
    </row>
    <row r="2530" spans="1:4" x14ac:dyDescent="0.25">
      <c r="A2530" s="255"/>
      <c r="B2530" s="255"/>
      <c r="C2530" s="255"/>
      <c r="D2530" s="255"/>
    </row>
    <row r="2531" spans="1:4" x14ac:dyDescent="0.25">
      <c r="A2531" s="255"/>
      <c r="B2531" s="255"/>
      <c r="C2531" s="255"/>
      <c r="D2531" s="255"/>
    </row>
    <row r="2532" spans="1:4" x14ac:dyDescent="0.25">
      <c r="A2532" s="255"/>
      <c r="B2532" s="255"/>
      <c r="C2532" s="255"/>
      <c r="D2532" s="255"/>
    </row>
    <row r="2533" spans="1:4" x14ac:dyDescent="0.25">
      <c r="A2533" s="255"/>
      <c r="B2533" s="255"/>
      <c r="C2533" s="255"/>
      <c r="D2533" s="255"/>
    </row>
    <row r="2534" spans="1:4" x14ac:dyDescent="0.25">
      <c r="A2534" s="255"/>
      <c r="B2534" s="255"/>
      <c r="C2534" s="255"/>
      <c r="D2534" s="255"/>
    </row>
    <row r="2535" spans="1:4" x14ac:dyDescent="0.25">
      <c r="A2535" s="255"/>
      <c r="B2535" s="255"/>
      <c r="C2535" s="255"/>
      <c r="D2535" s="255"/>
    </row>
    <row r="2536" spans="1:4" x14ac:dyDescent="0.25">
      <c r="A2536" s="255"/>
      <c r="B2536" s="255"/>
      <c r="C2536" s="255"/>
      <c r="D2536" s="255"/>
    </row>
    <row r="2537" spans="1:4" x14ac:dyDescent="0.25">
      <c r="A2537" s="255"/>
      <c r="B2537" s="255"/>
      <c r="C2537" s="255"/>
      <c r="D2537" s="255"/>
    </row>
    <row r="2538" spans="1:4" x14ac:dyDescent="0.25">
      <c r="A2538" s="255"/>
      <c r="B2538" s="255"/>
      <c r="C2538" s="255"/>
      <c r="D2538" s="255"/>
    </row>
    <row r="2539" spans="1:4" x14ac:dyDescent="0.25">
      <c r="A2539" s="255"/>
      <c r="B2539" s="255"/>
      <c r="C2539" s="255"/>
      <c r="D2539" s="255"/>
    </row>
    <row r="2540" spans="1:4" x14ac:dyDescent="0.25">
      <c r="A2540" s="255"/>
      <c r="B2540" s="255"/>
      <c r="C2540" s="255"/>
      <c r="D2540" s="255"/>
    </row>
    <row r="2541" spans="1:4" x14ac:dyDescent="0.25">
      <c r="A2541" s="255"/>
      <c r="B2541" s="255"/>
      <c r="C2541" s="255"/>
      <c r="D2541" s="255"/>
    </row>
    <row r="2542" spans="1:4" x14ac:dyDescent="0.25">
      <c r="A2542" s="255"/>
      <c r="B2542" s="255"/>
      <c r="C2542" s="255"/>
      <c r="D2542" s="255"/>
    </row>
    <row r="2543" spans="1:4" x14ac:dyDescent="0.25">
      <c r="A2543" s="255"/>
      <c r="B2543" s="255"/>
      <c r="C2543" s="255"/>
      <c r="D2543" s="255"/>
    </row>
    <row r="2544" spans="1:4" x14ac:dyDescent="0.25">
      <c r="A2544" s="255"/>
      <c r="B2544" s="255"/>
      <c r="C2544" s="255"/>
      <c r="D2544" s="255"/>
    </row>
    <row r="2545" spans="1:4" x14ac:dyDescent="0.25">
      <c r="A2545" s="255"/>
      <c r="B2545" s="255"/>
      <c r="C2545" s="255"/>
      <c r="D2545" s="255"/>
    </row>
    <row r="2546" spans="1:4" x14ac:dyDescent="0.25">
      <c r="A2546" s="255"/>
      <c r="B2546" s="255"/>
      <c r="C2546" s="255"/>
      <c r="D2546" s="255"/>
    </row>
    <row r="2547" spans="1:4" x14ac:dyDescent="0.25">
      <c r="A2547" s="255"/>
      <c r="B2547" s="255"/>
      <c r="C2547" s="255"/>
      <c r="D2547" s="255"/>
    </row>
    <row r="2548" spans="1:4" x14ac:dyDescent="0.25">
      <c r="A2548" s="255"/>
      <c r="B2548" s="255"/>
      <c r="C2548" s="255"/>
      <c r="D2548" s="255"/>
    </row>
    <row r="2549" spans="1:4" x14ac:dyDescent="0.25">
      <c r="A2549" s="255"/>
      <c r="B2549" s="255"/>
      <c r="C2549" s="255"/>
      <c r="D2549" s="255"/>
    </row>
    <row r="2550" spans="1:4" x14ac:dyDescent="0.25">
      <c r="A2550" s="255"/>
      <c r="B2550" s="255"/>
      <c r="C2550" s="255"/>
      <c r="D2550" s="255"/>
    </row>
    <row r="2551" spans="1:4" x14ac:dyDescent="0.25">
      <c r="A2551" s="255"/>
      <c r="B2551" s="255"/>
      <c r="C2551" s="255"/>
      <c r="D2551" s="255"/>
    </row>
    <row r="2552" spans="1:4" x14ac:dyDescent="0.25">
      <c r="A2552" s="255"/>
      <c r="B2552" s="255"/>
      <c r="C2552" s="255"/>
      <c r="D2552" s="255"/>
    </row>
    <row r="2553" spans="1:4" x14ac:dyDescent="0.25">
      <c r="A2553" s="255"/>
      <c r="B2553" s="255"/>
      <c r="C2553" s="255"/>
      <c r="D2553" s="255"/>
    </row>
    <row r="2554" spans="1:4" x14ac:dyDescent="0.25">
      <c r="A2554" s="255"/>
      <c r="B2554" s="255"/>
      <c r="C2554" s="255"/>
      <c r="D2554" s="255"/>
    </row>
    <row r="2555" spans="1:4" x14ac:dyDescent="0.25">
      <c r="A2555" s="255"/>
      <c r="B2555" s="255"/>
      <c r="C2555" s="255"/>
      <c r="D2555" s="255"/>
    </row>
    <row r="2556" spans="1:4" x14ac:dyDescent="0.25">
      <c r="A2556" s="255"/>
      <c r="B2556" s="255"/>
      <c r="C2556" s="255"/>
      <c r="D2556" s="255"/>
    </row>
    <row r="2557" spans="1:4" x14ac:dyDescent="0.25">
      <c r="A2557" s="255"/>
      <c r="B2557" s="255"/>
      <c r="C2557" s="255"/>
      <c r="D2557" s="255"/>
    </row>
    <row r="2558" spans="1:4" x14ac:dyDescent="0.25">
      <c r="A2558" s="255"/>
      <c r="B2558" s="255"/>
      <c r="C2558" s="255"/>
      <c r="D2558" s="255"/>
    </row>
    <row r="2559" spans="1:4" x14ac:dyDescent="0.25">
      <c r="A2559" s="255"/>
      <c r="B2559" s="255"/>
      <c r="C2559" s="255"/>
      <c r="D2559" s="255"/>
    </row>
    <row r="2560" spans="1:4" x14ac:dyDescent="0.25">
      <c r="A2560" s="255"/>
      <c r="B2560" s="255"/>
      <c r="C2560" s="255"/>
      <c r="D2560" s="255"/>
    </row>
    <row r="2561" spans="1:4" x14ac:dyDescent="0.25">
      <c r="A2561" s="255"/>
      <c r="B2561" s="255"/>
      <c r="C2561" s="255"/>
      <c r="D2561" s="255"/>
    </row>
    <row r="2562" spans="1:4" x14ac:dyDescent="0.25">
      <c r="A2562" s="255"/>
      <c r="B2562" s="255"/>
      <c r="C2562" s="255"/>
      <c r="D2562" s="255"/>
    </row>
    <row r="2563" spans="1:4" x14ac:dyDescent="0.25">
      <c r="A2563" s="255"/>
      <c r="B2563" s="255"/>
      <c r="C2563" s="255"/>
      <c r="D2563" s="255"/>
    </row>
    <row r="2564" spans="1:4" x14ac:dyDescent="0.25">
      <c r="A2564" s="255"/>
      <c r="B2564" s="255"/>
      <c r="C2564" s="255"/>
      <c r="D2564" s="255"/>
    </row>
    <row r="2565" spans="1:4" x14ac:dyDescent="0.25">
      <c r="A2565" s="255"/>
      <c r="B2565" s="255"/>
      <c r="C2565" s="255"/>
      <c r="D2565" s="255"/>
    </row>
    <row r="2566" spans="1:4" x14ac:dyDescent="0.25">
      <c r="A2566" s="255"/>
      <c r="B2566" s="255"/>
      <c r="C2566" s="255"/>
      <c r="D2566" s="255"/>
    </row>
    <row r="2567" spans="1:4" x14ac:dyDescent="0.25">
      <c r="A2567" s="255"/>
      <c r="B2567" s="255"/>
      <c r="C2567" s="255"/>
      <c r="D2567" s="255"/>
    </row>
    <row r="2568" spans="1:4" x14ac:dyDescent="0.25">
      <c r="A2568" s="255"/>
      <c r="B2568" s="255"/>
      <c r="C2568" s="255"/>
      <c r="D2568" s="255"/>
    </row>
    <row r="2569" spans="1:4" x14ac:dyDescent="0.25">
      <c r="A2569" s="255"/>
      <c r="B2569" s="255"/>
      <c r="C2569" s="255"/>
      <c r="D2569" s="255"/>
    </row>
    <row r="2570" spans="1:4" x14ac:dyDescent="0.25">
      <c r="A2570" s="255"/>
      <c r="B2570" s="255"/>
      <c r="C2570" s="255"/>
      <c r="D2570" s="255"/>
    </row>
    <row r="2571" spans="1:4" x14ac:dyDescent="0.25">
      <c r="A2571" s="255"/>
      <c r="B2571" s="255"/>
      <c r="C2571" s="255"/>
      <c r="D2571" s="255"/>
    </row>
    <row r="2572" spans="1:4" x14ac:dyDescent="0.25">
      <c r="A2572" s="255"/>
      <c r="B2572" s="255"/>
      <c r="C2572" s="255"/>
      <c r="D2572" s="255"/>
    </row>
    <row r="2573" spans="1:4" x14ac:dyDescent="0.25">
      <c r="A2573" s="255"/>
      <c r="B2573" s="255"/>
      <c r="C2573" s="255"/>
      <c r="D2573" s="255"/>
    </row>
    <row r="2574" spans="1:4" x14ac:dyDescent="0.25">
      <c r="A2574" s="255"/>
      <c r="B2574" s="255"/>
      <c r="C2574" s="255"/>
      <c r="D2574" s="255"/>
    </row>
    <row r="2575" spans="1:4" x14ac:dyDescent="0.25">
      <c r="A2575" s="255"/>
      <c r="B2575" s="255"/>
      <c r="C2575" s="255"/>
      <c r="D2575" s="255"/>
    </row>
    <row r="2576" spans="1:4" x14ac:dyDescent="0.25">
      <c r="A2576" s="255"/>
      <c r="B2576" s="255"/>
      <c r="C2576" s="255"/>
      <c r="D2576" s="255"/>
    </row>
    <row r="2577" spans="1:4" x14ac:dyDescent="0.25">
      <c r="A2577" s="255"/>
      <c r="B2577" s="255"/>
      <c r="C2577" s="255"/>
      <c r="D2577" s="255"/>
    </row>
    <row r="2578" spans="1:4" x14ac:dyDescent="0.25">
      <c r="A2578" s="255"/>
      <c r="B2578" s="255"/>
      <c r="C2578" s="255"/>
      <c r="D2578" s="255"/>
    </row>
    <row r="2579" spans="1:4" x14ac:dyDescent="0.25">
      <c r="A2579" s="255"/>
      <c r="B2579" s="255"/>
      <c r="C2579" s="255"/>
      <c r="D2579" s="255"/>
    </row>
    <row r="2580" spans="1:4" x14ac:dyDescent="0.25">
      <c r="A2580" s="255"/>
      <c r="B2580" s="255"/>
      <c r="C2580" s="255"/>
      <c r="D2580" s="255"/>
    </row>
    <row r="2581" spans="1:4" x14ac:dyDescent="0.25">
      <c r="A2581" s="255"/>
      <c r="B2581" s="255"/>
      <c r="C2581" s="255"/>
      <c r="D2581" s="255"/>
    </row>
    <row r="2582" spans="1:4" x14ac:dyDescent="0.25">
      <c r="A2582" s="255"/>
      <c r="B2582" s="255"/>
      <c r="C2582" s="255"/>
      <c r="D2582" s="255"/>
    </row>
    <row r="2583" spans="1:4" x14ac:dyDescent="0.25">
      <c r="A2583" s="255"/>
      <c r="B2583" s="255"/>
      <c r="C2583" s="255"/>
      <c r="D2583" s="255"/>
    </row>
    <row r="2584" spans="1:4" x14ac:dyDescent="0.25">
      <c r="A2584" s="255"/>
      <c r="B2584" s="255"/>
      <c r="C2584" s="255"/>
      <c r="D2584" s="255"/>
    </row>
    <row r="2585" spans="1:4" x14ac:dyDescent="0.25">
      <c r="A2585" s="255"/>
      <c r="B2585" s="255"/>
      <c r="C2585" s="255"/>
      <c r="D2585" s="255"/>
    </row>
    <row r="2586" spans="1:4" x14ac:dyDescent="0.25">
      <c r="A2586" s="255"/>
      <c r="B2586" s="255"/>
      <c r="C2586" s="255"/>
      <c r="D2586" s="255"/>
    </row>
    <row r="2587" spans="1:4" x14ac:dyDescent="0.25">
      <c r="A2587" s="255"/>
      <c r="B2587" s="255"/>
      <c r="C2587" s="255"/>
      <c r="D2587" s="255"/>
    </row>
    <row r="2588" spans="1:4" x14ac:dyDescent="0.25">
      <c r="A2588" s="255"/>
      <c r="B2588" s="255"/>
      <c r="C2588" s="255"/>
      <c r="D2588" s="255"/>
    </row>
    <row r="2589" spans="1:4" x14ac:dyDescent="0.25">
      <c r="A2589" s="255"/>
      <c r="B2589" s="255"/>
      <c r="C2589" s="255"/>
      <c r="D2589" s="255"/>
    </row>
    <row r="2590" spans="1:4" x14ac:dyDescent="0.25">
      <c r="A2590" s="255"/>
      <c r="B2590" s="255"/>
      <c r="C2590" s="255"/>
      <c r="D2590" s="255"/>
    </row>
    <row r="2591" spans="1:4" x14ac:dyDescent="0.25">
      <c r="A2591" s="255"/>
      <c r="B2591" s="255"/>
      <c r="C2591" s="255"/>
      <c r="D2591" s="255"/>
    </row>
    <row r="2592" spans="1:4" x14ac:dyDescent="0.25">
      <c r="A2592" s="255"/>
      <c r="B2592" s="255"/>
      <c r="C2592" s="255"/>
      <c r="D2592" s="255"/>
    </row>
    <row r="2593" spans="1:4" x14ac:dyDescent="0.25">
      <c r="A2593" s="255"/>
      <c r="B2593" s="255"/>
      <c r="C2593" s="255"/>
      <c r="D2593" s="255"/>
    </row>
    <row r="2594" spans="1:4" x14ac:dyDescent="0.25">
      <c r="A2594" s="255"/>
      <c r="B2594" s="255"/>
      <c r="C2594" s="255"/>
      <c r="D2594" s="255"/>
    </row>
    <row r="2595" spans="1:4" x14ac:dyDescent="0.25">
      <c r="A2595" s="255"/>
      <c r="B2595" s="255"/>
      <c r="C2595" s="255"/>
      <c r="D2595" s="255"/>
    </row>
    <row r="2596" spans="1:4" x14ac:dyDescent="0.25">
      <c r="A2596" s="255"/>
      <c r="B2596" s="255"/>
      <c r="C2596" s="255"/>
      <c r="D2596" s="255"/>
    </row>
    <row r="2597" spans="1:4" x14ac:dyDescent="0.25">
      <c r="A2597" s="255"/>
      <c r="B2597" s="255"/>
      <c r="C2597" s="255"/>
      <c r="D2597" s="255"/>
    </row>
    <row r="2598" spans="1:4" x14ac:dyDescent="0.25">
      <c r="A2598" s="255"/>
      <c r="B2598" s="255"/>
      <c r="C2598" s="255"/>
      <c r="D2598" s="255"/>
    </row>
    <row r="2599" spans="1:4" x14ac:dyDescent="0.25">
      <c r="A2599" s="255"/>
      <c r="B2599" s="255"/>
      <c r="C2599" s="255"/>
      <c r="D2599" s="255"/>
    </row>
    <row r="2600" spans="1:4" x14ac:dyDescent="0.25">
      <c r="A2600" s="255"/>
      <c r="B2600" s="255"/>
      <c r="C2600" s="255"/>
      <c r="D2600" s="255"/>
    </row>
    <row r="2601" spans="1:4" x14ac:dyDescent="0.25">
      <c r="A2601" s="255"/>
      <c r="B2601" s="255"/>
      <c r="C2601" s="255"/>
      <c r="D2601" s="255"/>
    </row>
    <row r="2602" spans="1:4" x14ac:dyDescent="0.25">
      <c r="A2602" s="255"/>
      <c r="B2602" s="255"/>
      <c r="C2602" s="255"/>
      <c r="D2602" s="255"/>
    </row>
    <row r="2603" spans="1:4" x14ac:dyDescent="0.25">
      <c r="A2603" s="255"/>
      <c r="B2603" s="255"/>
      <c r="C2603" s="255"/>
      <c r="D2603" s="255"/>
    </row>
    <row r="2604" spans="1:4" x14ac:dyDescent="0.25">
      <c r="A2604" s="255"/>
      <c r="B2604" s="255"/>
      <c r="C2604" s="255"/>
      <c r="D2604" s="255"/>
    </row>
    <row r="2605" spans="1:4" x14ac:dyDescent="0.25">
      <c r="A2605" s="255"/>
      <c r="B2605" s="255"/>
      <c r="C2605" s="255"/>
      <c r="D2605" s="255"/>
    </row>
    <row r="2606" spans="1:4" x14ac:dyDescent="0.25">
      <c r="A2606" s="255"/>
      <c r="B2606" s="255"/>
      <c r="C2606" s="255"/>
      <c r="D2606" s="255"/>
    </row>
    <row r="2607" spans="1:4" x14ac:dyDescent="0.25">
      <c r="A2607" s="255"/>
      <c r="B2607" s="255"/>
      <c r="C2607" s="255"/>
      <c r="D2607" s="255"/>
    </row>
    <row r="2608" spans="1:4" x14ac:dyDescent="0.25">
      <c r="A2608" s="255"/>
      <c r="B2608" s="255"/>
      <c r="C2608" s="255"/>
      <c r="D2608" s="255"/>
    </row>
    <row r="2609" spans="1:4" x14ac:dyDescent="0.25">
      <c r="A2609" s="255"/>
      <c r="B2609" s="255"/>
      <c r="C2609" s="255"/>
      <c r="D2609" s="255"/>
    </row>
    <row r="2610" spans="1:4" x14ac:dyDescent="0.25">
      <c r="A2610" s="255"/>
      <c r="B2610" s="255"/>
      <c r="C2610" s="255"/>
      <c r="D2610" s="255"/>
    </row>
    <row r="2611" spans="1:4" x14ac:dyDescent="0.25">
      <c r="A2611" s="255"/>
      <c r="B2611" s="255"/>
      <c r="C2611" s="255"/>
      <c r="D2611" s="255"/>
    </row>
    <row r="2612" spans="1:4" x14ac:dyDescent="0.25">
      <c r="A2612" s="255"/>
      <c r="B2612" s="255"/>
      <c r="C2612" s="255"/>
      <c r="D2612" s="255"/>
    </row>
    <row r="2613" spans="1:4" x14ac:dyDescent="0.25">
      <c r="A2613" s="255"/>
      <c r="B2613" s="255"/>
      <c r="C2613" s="255"/>
      <c r="D2613" s="255"/>
    </row>
    <row r="2614" spans="1:4" x14ac:dyDescent="0.25">
      <c r="A2614" s="255"/>
      <c r="B2614" s="255"/>
      <c r="C2614" s="255"/>
      <c r="D2614" s="255"/>
    </row>
    <row r="2615" spans="1:4" x14ac:dyDescent="0.25">
      <c r="A2615" s="255"/>
      <c r="B2615" s="255"/>
      <c r="C2615" s="255"/>
      <c r="D2615" s="255"/>
    </row>
    <row r="2616" spans="1:4" x14ac:dyDescent="0.25">
      <c r="A2616" s="255"/>
      <c r="B2616" s="255"/>
      <c r="C2616" s="255"/>
      <c r="D2616" s="255"/>
    </row>
    <row r="2617" spans="1:4" x14ac:dyDescent="0.25">
      <c r="A2617" s="255"/>
      <c r="B2617" s="255"/>
      <c r="C2617" s="255"/>
      <c r="D2617" s="255"/>
    </row>
    <row r="2618" spans="1:4" x14ac:dyDescent="0.25">
      <c r="A2618" s="255"/>
      <c r="B2618" s="255"/>
      <c r="C2618" s="255"/>
      <c r="D2618" s="255"/>
    </row>
    <row r="2619" spans="1:4" x14ac:dyDescent="0.25">
      <c r="A2619" s="255"/>
      <c r="B2619" s="255"/>
      <c r="C2619" s="255"/>
      <c r="D2619" s="255"/>
    </row>
    <row r="2620" spans="1:4" x14ac:dyDescent="0.25">
      <c r="A2620" s="255"/>
      <c r="B2620" s="255"/>
      <c r="C2620" s="255"/>
      <c r="D2620" s="255"/>
    </row>
    <row r="2621" spans="1:4" x14ac:dyDescent="0.25">
      <c r="A2621" s="255"/>
      <c r="B2621" s="255"/>
      <c r="C2621" s="255"/>
      <c r="D2621" s="255"/>
    </row>
    <row r="2622" spans="1:4" x14ac:dyDescent="0.25">
      <c r="A2622" s="255"/>
      <c r="B2622" s="255"/>
      <c r="C2622" s="255"/>
      <c r="D2622" s="255"/>
    </row>
    <row r="2623" spans="1:4" x14ac:dyDescent="0.25">
      <c r="A2623" s="255"/>
      <c r="B2623" s="255"/>
      <c r="C2623" s="255"/>
      <c r="D2623" s="255"/>
    </row>
    <row r="2624" spans="1:4" x14ac:dyDescent="0.25">
      <c r="A2624" s="255"/>
      <c r="B2624" s="255"/>
      <c r="C2624" s="255"/>
      <c r="D2624" s="255"/>
    </row>
    <row r="2625" spans="1:4" x14ac:dyDescent="0.25">
      <c r="A2625" s="255"/>
      <c r="B2625" s="255"/>
      <c r="C2625" s="255"/>
      <c r="D2625" s="255"/>
    </row>
    <row r="2626" spans="1:4" x14ac:dyDescent="0.25">
      <c r="A2626" s="255"/>
      <c r="B2626" s="255"/>
      <c r="C2626" s="255"/>
      <c r="D2626" s="255"/>
    </row>
    <row r="2627" spans="1:4" x14ac:dyDescent="0.25">
      <c r="A2627" s="255"/>
      <c r="B2627" s="255"/>
      <c r="C2627" s="255"/>
      <c r="D2627" s="255"/>
    </row>
    <row r="2628" spans="1:4" x14ac:dyDescent="0.25">
      <c r="A2628" s="255"/>
      <c r="B2628" s="255"/>
      <c r="C2628" s="255"/>
      <c r="D2628" s="255"/>
    </row>
    <row r="2629" spans="1:4" x14ac:dyDescent="0.25">
      <c r="A2629" s="255"/>
      <c r="B2629" s="255"/>
      <c r="C2629" s="255"/>
      <c r="D2629" s="255"/>
    </row>
    <row r="2630" spans="1:4" x14ac:dyDescent="0.25">
      <c r="A2630" s="255"/>
      <c r="B2630" s="255"/>
      <c r="C2630" s="255"/>
      <c r="D2630" s="255"/>
    </row>
    <row r="2631" spans="1:4" x14ac:dyDescent="0.25">
      <c r="A2631" s="255"/>
      <c r="B2631" s="255"/>
      <c r="C2631" s="255"/>
      <c r="D2631" s="255"/>
    </row>
    <row r="2632" spans="1:4" x14ac:dyDescent="0.25">
      <c r="A2632" s="255"/>
      <c r="B2632" s="255"/>
      <c r="C2632" s="255"/>
      <c r="D2632" s="255"/>
    </row>
    <row r="2633" spans="1:4" x14ac:dyDescent="0.25">
      <c r="A2633" s="255"/>
      <c r="B2633" s="255"/>
      <c r="C2633" s="255"/>
      <c r="D2633" s="255"/>
    </row>
    <row r="2634" spans="1:4" x14ac:dyDescent="0.25">
      <c r="A2634" s="255"/>
      <c r="B2634" s="255"/>
      <c r="C2634" s="255"/>
      <c r="D2634" s="255"/>
    </row>
    <row r="2635" spans="1:4" x14ac:dyDescent="0.25">
      <c r="A2635" s="255"/>
      <c r="B2635" s="255"/>
      <c r="C2635" s="255"/>
      <c r="D2635" s="255"/>
    </row>
    <row r="2636" spans="1:4" x14ac:dyDescent="0.25">
      <c r="A2636" s="255"/>
      <c r="B2636" s="255"/>
      <c r="C2636" s="255"/>
      <c r="D2636" s="255"/>
    </row>
    <row r="2637" spans="1:4" x14ac:dyDescent="0.25">
      <c r="A2637" s="255"/>
      <c r="B2637" s="255"/>
      <c r="C2637" s="255"/>
      <c r="D2637" s="255"/>
    </row>
    <row r="2638" spans="1:4" x14ac:dyDescent="0.25">
      <c r="A2638" s="255"/>
      <c r="B2638" s="255"/>
      <c r="C2638" s="255"/>
      <c r="D2638" s="255"/>
    </row>
    <row r="2639" spans="1:4" x14ac:dyDescent="0.25">
      <c r="A2639" s="255"/>
      <c r="B2639" s="255"/>
      <c r="C2639" s="255"/>
      <c r="D2639" s="255"/>
    </row>
    <row r="2640" spans="1:4" x14ac:dyDescent="0.25">
      <c r="A2640" s="255"/>
      <c r="B2640" s="255"/>
      <c r="C2640" s="255"/>
      <c r="D2640" s="255"/>
    </row>
    <row r="2641" spans="1:4" x14ac:dyDescent="0.25">
      <c r="A2641" s="255"/>
      <c r="B2641" s="255"/>
      <c r="C2641" s="255"/>
      <c r="D2641" s="255"/>
    </row>
    <row r="2642" spans="1:4" x14ac:dyDescent="0.25">
      <c r="A2642" s="255"/>
      <c r="B2642" s="255"/>
      <c r="C2642" s="255"/>
      <c r="D2642" s="255"/>
    </row>
    <row r="2643" spans="1:4" x14ac:dyDescent="0.25">
      <c r="A2643" s="255"/>
      <c r="B2643" s="255"/>
      <c r="C2643" s="255"/>
      <c r="D2643" s="255"/>
    </row>
    <row r="2644" spans="1:4" x14ac:dyDescent="0.25">
      <c r="A2644" s="255"/>
      <c r="B2644" s="255"/>
      <c r="C2644" s="255"/>
      <c r="D2644" s="255"/>
    </row>
    <row r="2645" spans="1:4" x14ac:dyDescent="0.25">
      <c r="A2645" s="255"/>
      <c r="B2645" s="255"/>
      <c r="C2645" s="255"/>
      <c r="D2645" s="255"/>
    </row>
    <row r="2646" spans="1:4" x14ac:dyDescent="0.25">
      <c r="A2646" s="255"/>
      <c r="B2646" s="255"/>
      <c r="C2646" s="255"/>
      <c r="D2646" s="255"/>
    </row>
    <row r="2647" spans="1:4" x14ac:dyDescent="0.25">
      <c r="A2647" s="255"/>
      <c r="B2647" s="255"/>
      <c r="C2647" s="255"/>
      <c r="D2647" s="255"/>
    </row>
    <row r="2648" spans="1:4" x14ac:dyDescent="0.25">
      <c r="A2648" s="255"/>
      <c r="B2648" s="255"/>
      <c r="C2648" s="255"/>
      <c r="D2648" s="255"/>
    </row>
    <row r="2649" spans="1:4" x14ac:dyDescent="0.25">
      <c r="A2649" s="255"/>
      <c r="B2649" s="255"/>
      <c r="C2649" s="255"/>
      <c r="D2649" s="255"/>
    </row>
    <row r="2650" spans="1:4" x14ac:dyDescent="0.25">
      <c r="A2650" s="255"/>
      <c r="B2650" s="255"/>
      <c r="C2650" s="255"/>
      <c r="D2650" s="255"/>
    </row>
    <row r="2651" spans="1:4" x14ac:dyDescent="0.25">
      <c r="A2651" s="255"/>
      <c r="B2651" s="255"/>
      <c r="C2651" s="255"/>
      <c r="D2651" s="255"/>
    </row>
    <row r="2652" spans="1:4" x14ac:dyDescent="0.25">
      <c r="A2652" s="255"/>
      <c r="B2652" s="255"/>
      <c r="C2652" s="255"/>
      <c r="D2652" s="255"/>
    </row>
    <row r="2653" spans="1:4" x14ac:dyDescent="0.25">
      <c r="A2653" s="255"/>
      <c r="B2653" s="255"/>
      <c r="C2653" s="255"/>
      <c r="D2653" s="255"/>
    </row>
    <row r="2654" spans="1:4" x14ac:dyDescent="0.25">
      <c r="A2654" s="255"/>
      <c r="B2654" s="255"/>
      <c r="C2654" s="255"/>
      <c r="D2654" s="255"/>
    </row>
    <row r="2655" spans="1:4" x14ac:dyDescent="0.25">
      <c r="A2655" s="255"/>
      <c r="B2655" s="255"/>
      <c r="C2655" s="255"/>
      <c r="D2655" s="255"/>
    </row>
    <row r="2656" spans="1:4" x14ac:dyDescent="0.25">
      <c r="A2656" s="255"/>
      <c r="B2656" s="255"/>
      <c r="C2656" s="255"/>
      <c r="D2656" s="255"/>
    </row>
    <row r="2657" spans="1:4" x14ac:dyDescent="0.25">
      <c r="A2657" s="255"/>
      <c r="B2657" s="255"/>
      <c r="C2657" s="255"/>
      <c r="D2657" s="255"/>
    </row>
    <row r="2658" spans="1:4" x14ac:dyDescent="0.25">
      <c r="A2658" s="255"/>
      <c r="B2658" s="255"/>
      <c r="C2658" s="255"/>
      <c r="D2658" s="255"/>
    </row>
    <row r="2659" spans="1:4" x14ac:dyDescent="0.25">
      <c r="A2659" s="255"/>
      <c r="B2659" s="255"/>
      <c r="C2659" s="255"/>
      <c r="D2659" s="255"/>
    </row>
    <row r="2660" spans="1:4" x14ac:dyDescent="0.25">
      <c r="A2660" s="255"/>
      <c r="B2660" s="255"/>
      <c r="C2660" s="255"/>
      <c r="D2660" s="255"/>
    </row>
    <row r="2661" spans="1:4" x14ac:dyDescent="0.25">
      <c r="A2661" s="255"/>
      <c r="B2661" s="255"/>
      <c r="C2661" s="255"/>
      <c r="D2661" s="255"/>
    </row>
    <row r="2662" spans="1:4" x14ac:dyDescent="0.25">
      <c r="A2662" s="255"/>
      <c r="B2662" s="255"/>
      <c r="C2662" s="255"/>
      <c r="D2662" s="255"/>
    </row>
    <row r="2663" spans="1:4" x14ac:dyDescent="0.25">
      <c r="A2663" s="255"/>
      <c r="B2663" s="255"/>
      <c r="C2663" s="255"/>
      <c r="D2663" s="255"/>
    </row>
    <row r="2664" spans="1:4" x14ac:dyDescent="0.25">
      <c r="A2664" s="255"/>
      <c r="B2664" s="255"/>
      <c r="C2664" s="255"/>
      <c r="D2664" s="255"/>
    </row>
    <row r="2665" spans="1:4" x14ac:dyDescent="0.25">
      <c r="A2665" s="255"/>
      <c r="B2665" s="255"/>
      <c r="C2665" s="255"/>
      <c r="D2665" s="255"/>
    </row>
    <row r="2666" spans="1:4" x14ac:dyDescent="0.25">
      <c r="A2666" s="255"/>
      <c r="B2666" s="255"/>
      <c r="C2666" s="255"/>
      <c r="D2666" s="255"/>
    </row>
    <row r="2667" spans="1:4" x14ac:dyDescent="0.25">
      <c r="A2667" s="255"/>
      <c r="B2667" s="255"/>
      <c r="C2667" s="255"/>
      <c r="D2667" s="255"/>
    </row>
    <row r="2668" spans="1:4" x14ac:dyDescent="0.25">
      <c r="A2668" s="255"/>
      <c r="B2668" s="255"/>
      <c r="C2668" s="255"/>
      <c r="D2668" s="255"/>
    </row>
    <row r="2669" spans="1:4" x14ac:dyDescent="0.25">
      <c r="A2669" s="255"/>
      <c r="B2669" s="255"/>
      <c r="C2669" s="255"/>
      <c r="D2669" s="255"/>
    </row>
    <row r="2670" spans="1:4" x14ac:dyDescent="0.25">
      <c r="A2670" s="255"/>
      <c r="B2670" s="255"/>
      <c r="C2670" s="255"/>
      <c r="D2670" s="255"/>
    </row>
    <row r="2671" spans="1:4" x14ac:dyDescent="0.25">
      <c r="A2671" s="255"/>
      <c r="B2671" s="255"/>
      <c r="C2671" s="255"/>
      <c r="D2671" s="255"/>
    </row>
    <row r="2672" spans="1:4" x14ac:dyDescent="0.25">
      <c r="A2672" s="255"/>
      <c r="B2672" s="255"/>
      <c r="C2672" s="255"/>
      <c r="D2672" s="255"/>
    </row>
    <row r="2673" spans="1:4" x14ac:dyDescent="0.25">
      <c r="A2673" s="255"/>
      <c r="B2673" s="255"/>
      <c r="C2673" s="255"/>
      <c r="D2673" s="255"/>
    </row>
    <row r="2674" spans="1:4" x14ac:dyDescent="0.25">
      <c r="A2674" s="255"/>
      <c r="B2674" s="255"/>
      <c r="C2674" s="255"/>
      <c r="D2674" s="255"/>
    </row>
    <row r="2675" spans="1:4" x14ac:dyDescent="0.25">
      <c r="A2675" s="255"/>
      <c r="B2675" s="255"/>
      <c r="C2675" s="255"/>
      <c r="D2675" s="255"/>
    </row>
    <row r="2676" spans="1:4" x14ac:dyDescent="0.25">
      <c r="A2676" s="255"/>
      <c r="B2676" s="255"/>
      <c r="C2676" s="255"/>
      <c r="D2676" s="255"/>
    </row>
    <row r="2677" spans="1:4" x14ac:dyDescent="0.25">
      <c r="A2677" s="255"/>
      <c r="B2677" s="255"/>
      <c r="C2677" s="255"/>
      <c r="D2677" s="255"/>
    </row>
    <row r="2678" spans="1:4" x14ac:dyDescent="0.25">
      <c r="A2678" s="255"/>
      <c r="B2678" s="255"/>
      <c r="C2678" s="255"/>
      <c r="D2678" s="255"/>
    </row>
    <row r="2679" spans="1:4" x14ac:dyDescent="0.25">
      <c r="A2679" s="255"/>
      <c r="B2679" s="255"/>
      <c r="C2679" s="255"/>
      <c r="D2679" s="255"/>
    </row>
    <row r="2680" spans="1:4" x14ac:dyDescent="0.25">
      <c r="A2680" s="255"/>
      <c r="B2680" s="255"/>
      <c r="C2680" s="255"/>
      <c r="D2680" s="255"/>
    </row>
    <row r="2681" spans="1:4" x14ac:dyDescent="0.25">
      <c r="A2681" s="255"/>
      <c r="B2681" s="255"/>
      <c r="C2681" s="255"/>
      <c r="D2681" s="255"/>
    </row>
    <row r="2682" spans="1:4" x14ac:dyDescent="0.25">
      <c r="A2682" s="255"/>
      <c r="B2682" s="255"/>
      <c r="C2682" s="255"/>
      <c r="D2682" s="255"/>
    </row>
    <row r="2683" spans="1:4" x14ac:dyDescent="0.25">
      <c r="A2683" s="255"/>
      <c r="B2683" s="255"/>
      <c r="C2683" s="255"/>
      <c r="D2683" s="255"/>
    </row>
    <row r="2684" spans="1:4" x14ac:dyDescent="0.25">
      <c r="A2684" s="255"/>
      <c r="B2684" s="255"/>
      <c r="C2684" s="255"/>
      <c r="D2684" s="255"/>
    </row>
    <row r="2685" spans="1:4" x14ac:dyDescent="0.25">
      <c r="A2685" s="255"/>
      <c r="B2685" s="255"/>
      <c r="C2685" s="255"/>
      <c r="D2685" s="255"/>
    </row>
    <row r="2686" spans="1:4" x14ac:dyDescent="0.25">
      <c r="A2686" s="255"/>
      <c r="B2686" s="255"/>
      <c r="C2686" s="255"/>
      <c r="D2686" s="255"/>
    </row>
    <row r="2687" spans="1:4" x14ac:dyDescent="0.25">
      <c r="A2687" s="255"/>
      <c r="B2687" s="255"/>
      <c r="C2687" s="255"/>
      <c r="D2687" s="255"/>
    </row>
    <row r="2688" spans="1:4" x14ac:dyDescent="0.25">
      <c r="A2688" s="255"/>
      <c r="B2688" s="255"/>
      <c r="C2688" s="255"/>
      <c r="D2688" s="255"/>
    </row>
    <row r="2689" spans="1:4" x14ac:dyDescent="0.25">
      <c r="A2689" s="255"/>
      <c r="B2689" s="255"/>
      <c r="C2689" s="255"/>
      <c r="D2689" s="255"/>
    </row>
    <row r="2690" spans="1:4" x14ac:dyDescent="0.25">
      <c r="A2690" s="255"/>
      <c r="B2690" s="255"/>
      <c r="C2690" s="255"/>
      <c r="D2690" s="255"/>
    </row>
    <row r="2691" spans="1:4" x14ac:dyDescent="0.25">
      <c r="A2691" s="255"/>
      <c r="B2691" s="255"/>
      <c r="C2691" s="255"/>
      <c r="D2691" s="255"/>
    </row>
    <row r="2692" spans="1:4" x14ac:dyDescent="0.25">
      <c r="A2692" s="255"/>
      <c r="B2692" s="255"/>
      <c r="C2692" s="255"/>
      <c r="D2692" s="255"/>
    </row>
    <row r="2693" spans="1:4" x14ac:dyDescent="0.25">
      <c r="A2693" s="255"/>
      <c r="B2693" s="255"/>
      <c r="C2693" s="255"/>
      <c r="D2693" s="255"/>
    </row>
    <row r="2694" spans="1:4" x14ac:dyDescent="0.25">
      <c r="A2694" s="255"/>
      <c r="B2694" s="255"/>
      <c r="C2694" s="255"/>
      <c r="D2694" s="255"/>
    </row>
    <row r="2695" spans="1:4" x14ac:dyDescent="0.25">
      <c r="A2695" s="255"/>
      <c r="B2695" s="255"/>
      <c r="C2695" s="255"/>
      <c r="D2695" s="255"/>
    </row>
    <row r="2696" spans="1:4" x14ac:dyDescent="0.25">
      <c r="A2696" s="255"/>
      <c r="B2696" s="255"/>
      <c r="C2696" s="255"/>
      <c r="D2696" s="255"/>
    </row>
    <row r="2697" spans="1:4" x14ac:dyDescent="0.25">
      <c r="A2697" s="255"/>
      <c r="B2697" s="255"/>
      <c r="C2697" s="255"/>
      <c r="D2697" s="255"/>
    </row>
    <row r="2698" spans="1:4" x14ac:dyDescent="0.25">
      <c r="A2698" s="255"/>
      <c r="B2698" s="255"/>
      <c r="C2698" s="255"/>
      <c r="D2698" s="255"/>
    </row>
    <row r="2699" spans="1:4" x14ac:dyDescent="0.25">
      <c r="A2699" s="255"/>
      <c r="B2699" s="255"/>
      <c r="C2699" s="255"/>
      <c r="D2699" s="255"/>
    </row>
    <row r="2700" spans="1:4" x14ac:dyDescent="0.25">
      <c r="A2700" s="255"/>
      <c r="B2700" s="255"/>
      <c r="C2700" s="255"/>
      <c r="D2700" s="255"/>
    </row>
    <row r="2701" spans="1:4" x14ac:dyDescent="0.25">
      <c r="A2701" s="255"/>
      <c r="B2701" s="255"/>
      <c r="C2701" s="255"/>
      <c r="D2701" s="255"/>
    </row>
    <row r="2702" spans="1:4" x14ac:dyDescent="0.25">
      <c r="A2702" s="255"/>
      <c r="B2702" s="255"/>
      <c r="C2702" s="255"/>
      <c r="D2702" s="255"/>
    </row>
    <row r="2703" spans="1:4" x14ac:dyDescent="0.25">
      <c r="A2703" s="255"/>
      <c r="B2703" s="255"/>
      <c r="C2703" s="255"/>
      <c r="D2703" s="255"/>
    </row>
    <row r="2704" spans="1:4" x14ac:dyDescent="0.25">
      <c r="A2704" s="255"/>
      <c r="B2704" s="255"/>
      <c r="C2704" s="255"/>
      <c r="D2704" s="255"/>
    </row>
    <row r="2705" spans="1:4" x14ac:dyDescent="0.25">
      <c r="A2705" s="255"/>
      <c r="B2705" s="255"/>
      <c r="C2705" s="255"/>
      <c r="D2705" s="255"/>
    </row>
    <row r="2706" spans="1:4" x14ac:dyDescent="0.25">
      <c r="A2706" s="255"/>
      <c r="B2706" s="255"/>
      <c r="C2706" s="255"/>
      <c r="D2706" s="255"/>
    </row>
    <row r="2707" spans="1:4" x14ac:dyDescent="0.25">
      <c r="A2707" s="255"/>
      <c r="B2707" s="255"/>
      <c r="C2707" s="255"/>
      <c r="D2707" s="255"/>
    </row>
    <row r="2708" spans="1:4" x14ac:dyDescent="0.25">
      <c r="A2708" s="255"/>
      <c r="B2708" s="255"/>
      <c r="C2708" s="255"/>
      <c r="D2708" s="255"/>
    </row>
    <row r="2709" spans="1:4" x14ac:dyDescent="0.25">
      <c r="A2709" s="255"/>
      <c r="B2709" s="255"/>
      <c r="C2709" s="255"/>
      <c r="D2709" s="255"/>
    </row>
    <row r="2710" spans="1:4" x14ac:dyDescent="0.25">
      <c r="A2710" s="255"/>
      <c r="B2710" s="255"/>
      <c r="C2710" s="255"/>
      <c r="D2710" s="255"/>
    </row>
    <row r="2711" spans="1:4" x14ac:dyDescent="0.25">
      <c r="A2711" s="255"/>
      <c r="B2711" s="255"/>
      <c r="C2711" s="255"/>
      <c r="D2711" s="255"/>
    </row>
    <row r="2712" spans="1:4" x14ac:dyDescent="0.25">
      <c r="A2712" s="255"/>
      <c r="B2712" s="255"/>
      <c r="C2712" s="255"/>
      <c r="D2712" s="255"/>
    </row>
    <row r="2713" spans="1:4" x14ac:dyDescent="0.25">
      <c r="A2713" s="255"/>
      <c r="B2713" s="255"/>
      <c r="C2713" s="255"/>
      <c r="D2713" s="255"/>
    </row>
    <row r="2714" spans="1:4" x14ac:dyDescent="0.25">
      <c r="A2714" s="255"/>
      <c r="B2714" s="255"/>
      <c r="C2714" s="255"/>
      <c r="D2714" s="255"/>
    </row>
    <row r="2715" spans="1:4" x14ac:dyDescent="0.25">
      <c r="A2715" s="255"/>
      <c r="B2715" s="255"/>
      <c r="C2715" s="255"/>
      <c r="D2715" s="255"/>
    </row>
    <row r="2716" spans="1:4" x14ac:dyDescent="0.25">
      <c r="A2716" s="255"/>
      <c r="B2716" s="255"/>
      <c r="C2716" s="255"/>
      <c r="D2716" s="255"/>
    </row>
    <row r="2717" spans="1:4" x14ac:dyDescent="0.25">
      <c r="A2717" s="255"/>
      <c r="B2717" s="255"/>
      <c r="C2717" s="255"/>
      <c r="D2717" s="255"/>
    </row>
    <row r="2718" spans="1:4" x14ac:dyDescent="0.25">
      <c r="A2718" s="255"/>
      <c r="B2718" s="255"/>
      <c r="C2718" s="255"/>
      <c r="D2718" s="255"/>
    </row>
    <row r="2719" spans="1:4" x14ac:dyDescent="0.25">
      <c r="A2719" s="255"/>
      <c r="B2719" s="255"/>
      <c r="C2719" s="255"/>
      <c r="D2719" s="255"/>
    </row>
    <row r="2720" spans="1:4" x14ac:dyDescent="0.25">
      <c r="A2720" s="255"/>
      <c r="B2720" s="255"/>
      <c r="C2720" s="255"/>
      <c r="D2720" s="255"/>
    </row>
    <row r="2721" spans="1:4" x14ac:dyDescent="0.25">
      <c r="A2721" s="255"/>
      <c r="B2721" s="255"/>
      <c r="C2721" s="255"/>
      <c r="D2721" s="255"/>
    </row>
    <row r="2722" spans="1:4" x14ac:dyDescent="0.25">
      <c r="A2722" s="255"/>
      <c r="B2722" s="255"/>
      <c r="C2722" s="255"/>
      <c r="D2722" s="255"/>
    </row>
    <row r="2723" spans="1:4" x14ac:dyDescent="0.25">
      <c r="A2723" s="255"/>
      <c r="B2723" s="255"/>
      <c r="C2723" s="255"/>
      <c r="D2723" s="255"/>
    </row>
    <row r="2724" spans="1:4" x14ac:dyDescent="0.25">
      <c r="A2724" s="255"/>
      <c r="B2724" s="255"/>
      <c r="C2724" s="255"/>
      <c r="D2724" s="255"/>
    </row>
    <row r="2725" spans="1:4" x14ac:dyDescent="0.25">
      <c r="A2725" s="255"/>
      <c r="B2725" s="255"/>
      <c r="C2725" s="255"/>
      <c r="D2725" s="255"/>
    </row>
    <row r="2726" spans="1:4" x14ac:dyDescent="0.25">
      <c r="A2726" s="255"/>
      <c r="B2726" s="255"/>
      <c r="C2726" s="255"/>
      <c r="D2726" s="255"/>
    </row>
    <row r="2727" spans="1:4" x14ac:dyDescent="0.25">
      <c r="A2727" s="255"/>
      <c r="B2727" s="255"/>
      <c r="C2727" s="255"/>
      <c r="D2727" s="255"/>
    </row>
    <row r="2728" spans="1:4" x14ac:dyDescent="0.25">
      <c r="A2728" s="255"/>
      <c r="B2728" s="255"/>
      <c r="C2728" s="255"/>
      <c r="D2728" s="255"/>
    </row>
    <row r="2729" spans="1:4" x14ac:dyDescent="0.25">
      <c r="A2729" s="255"/>
      <c r="B2729" s="255"/>
      <c r="C2729" s="255"/>
      <c r="D2729" s="255"/>
    </row>
    <row r="2730" spans="1:4" x14ac:dyDescent="0.25">
      <c r="A2730" s="255"/>
      <c r="B2730" s="255"/>
      <c r="C2730" s="255"/>
      <c r="D2730" s="255"/>
    </row>
    <row r="2731" spans="1:4" x14ac:dyDescent="0.25">
      <c r="A2731" s="255"/>
      <c r="B2731" s="255"/>
      <c r="C2731" s="255"/>
      <c r="D2731" s="255"/>
    </row>
    <row r="2732" spans="1:4" x14ac:dyDescent="0.25">
      <c r="A2732" s="255"/>
      <c r="B2732" s="255"/>
      <c r="C2732" s="255"/>
      <c r="D2732" s="255"/>
    </row>
    <row r="2733" spans="1:4" x14ac:dyDescent="0.25">
      <c r="A2733" s="255"/>
      <c r="B2733" s="255"/>
      <c r="C2733" s="255"/>
      <c r="D2733" s="255"/>
    </row>
    <row r="2734" spans="1:4" x14ac:dyDescent="0.25">
      <c r="A2734" s="255"/>
      <c r="B2734" s="255"/>
      <c r="C2734" s="255"/>
      <c r="D2734" s="255"/>
    </row>
    <row r="2735" spans="1:4" x14ac:dyDescent="0.25">
      <c r="A2735" s="255"/>
      <c r="B2735" s="255"/>
      <c r="C2735" s="255"/>
      <c r="D2735" s="255"/>
    </row>
    <row r="2736" spans="1:4" x14ac:dyDescent="0.25">
      <c r="A2736" s="255"/>
      <c r="B2736" s="255"/>
      <c r="C2736" s="255"/>
      <c r="D2736" s="255"/>
    </row>
    <row r="2737" spans="1:4" x14ac:dyDescent="0.25">
      <c r="A2737" s="255"/>
      <c r="B2737" s="255"/>
      <c r="C2737" s="255"/>
      <c r="D2737" s="255"/>
    </row>
    <row r="2738" spans="1:4" x14ac:dyDescent="0.25">
      <c r="A2738" s="255"/>
      <c r="B2738" s="255"/>
      <c r="C2738" s="255"/>
      <c r="D2738" s="255"/>
    </row>
    <row r="2739" spans="1:4" x14ac:dyDescent="0.25">
      <c r="A2739" s="255"/>
      <c r="B2739" s="255"/>
      <c r="C2739" s="255"/>
      <c r="D2739" s="255"/>
    </row>
    <row r="2740" spans="1:4" x14ac:dyDescent="0.25">
      <c r="A2740" s="255"/>
      <c r="B2740" s="255"/>
      <c r="C2740" s="255"/>
      <c r="D2740" s="255"/>
    </row>
    <row r="2741" spans="1:4" x14ac:dyDescent="0.25">
      <c r="A2741" s="255"/>
      <c r="B2741" s="255"/>
      <c r="C2741" s="255"/>
      <c r="D2741" s="255"/>
    </row>
    <row r="2742" spans="1:4" x14ac:dyDescent="0.25">
      <c r="A2742" s="255"/>
      <c r="B2742" s="255"/>
      <c r="C2742" s="255"/>
      <c r="D2742" s="255"/>
    </row>
    <row r="2743" spans="1:4" x14ac:dyDescent="0.25">
      <c r="A2743" s="255"/>
      <c r="B2743" s="255"/>
      <c r="C2743" s="255"/>
      <c r="D2743" s="255"/>
    </row>
    <row r="2744" spans="1:4" x14ac:dyDescent="0.25">
      <c r="A2744" s="255"/>
      <c r="B2744" s="255"/>
      <c r="C2744" s="255"/>
      <c r="D2744" s="255"/>
    </row>
    <row r="2745" spans="1:4" x14ac:dyDescent="0.25">
      <c r="A2745" s="255"/>
      <c r="B2745" s="255"/>
      <c r="C2745" s="255"/>
      <c r="D2745" s="255"/>
    </row>
    <row r="2746" spans="1:4" x14ac:dyDescent="0.25">
      <c r="A2746" s="255"/>
      <c r="B2746" s="255"/>
      <c r="C2746" s="255"/>
      <c r="D2746" s="255"/>
    </row>
    <row r="2747" spans="1:4" x14ac:dyDescent="0.25">
      <c r="A2747" s="255"/>
      <c r="B2747" s="255"/>
      <c r="C2747" s="255"/>
      <c r="D2747" s="255"/>
    </row>
    <row r="2748" spans="1:4" x14ac:dyDescent="0.25">
      <c r="A2748" s="255"/>
      <c r="B2748" s="255"/>
      <c r="C2748" s="255"/>
      <c r="D2748" s="255"/>
    </row>
    <row r="2749" spans="1:4" x14ac:dyDescent="0.25">
      <c r="A2749" s="255"/>
      <c r="B2749" s="255"/>
      <c r="C2749" s="255"/>
      <c r="D2749" s="255"/>
    </row>
    <row r="2750" spans="1:4" x14ac:dyDescent="0.25">
      <c r="A2750" s="255"/>
      <c r="B2750" s="255"/>
      <c r="C2750" s="255"/>
      <c r="D2750" s="255"/>
    </row>
    <row r="2751" spans="1:4" x14ac:dyDescent="0.25">
      <c r="A2751" s="255"/>
      <c r="B2751" s="255"/>
      <c r="C2751" s="255"/>
      <c r="D2751" s="255"/>
    </row>
    <row r="2752" spans="1:4" x14ac:dyDescent="0.25">
      <c r="A2752" s="255"/>
      <c r="B2752" s="255"/>
      <c r="C2752" s="255"/>
      <c r="D2752" s="255"/>
    </row>
    <row r="2753" spans="1:4" x14ac:dyDescent="0.25">
      <c r="A2753" s="255"/>
      <c r="B2753" s="255"/>
      <c r="C2753" s="255"/>
      <c r="D2753" s="255"/>
    </row>
    <row r="2754" spans="1:4" x14ac:dyDescent="0.25">
      <c r="A2754" s="255"/>
      <c r="B2754" s="255"/>
      <c r="C2754" s="255"/>
      <c r="D2754" s="255"/>
    </row>
    <row r="2755" spans="1:4" x14ac:dyDescent="0.25">
      <c r="A2755" s="255"/>
      <c r="B2755" s="255"/>
      <c r="C2755" s="255"/>
      <c r="D2755" s="255"/>
    </row>
    <row r="2756" spans="1:4" x14ac:dyDescent="0.25">
      <c r="A2756" s="255"/>
      <c r="B2756" s="255"/>
      <c r="C2756" s="255"/>
      <c r="D2756" s="255"/>
    </row>
    <row r="2757" spans="1:4" x14ac:dyDescent="0.25">
      <c r="A2757" s="255"/>
      <c r="B2757" s="255"/>
      <c r="C2757" s="255"/>
      <c r="D2757" s="255"/>
    </row>
    <row r="2758" spans="1:4" x14ac:dyDescent="0.25">
      <c r="A2758" s="255"/>
      <c r="B2758" s="255"/>
      <c r="C2758" s="255"/>
      <c r="D2758" s="255"/>
    </row>
    <row r="2759" spans="1:4" x14ac:dyDescent="0.25">
      <c r="A2759" s="255"/>
      <c r="B2759" s="255"/>
      <c r="C2759" s="255"/>
      <c r="D2759" s="255"/>
    </row>
    <row r="2760" spans="1:4" x14ac:dyDescent="0.25">
      <c r="A2760" s="255"/>
      <c r="B2760" s="255"/>
      <c r="C2760" s="255"/>
      <c r="D2760" s="255"/>
    </row>
    <row r="2761" spans="1:4" x14ac:dyDescent="0.25">
      <c r="A2761" s="255"/>
      <c r="B2761" s="255"/>
      <c r="C2761" s="255"/>
      <c r="D2761" s="255"/>
    </row>
    <row r="2762" spans="1:4" x14ac:dyDescent="0.25">
      <c r="A2762" s="255"/>
      <c r="B2762" s="255"/>
      <c r="C2762" s="255"/>
      <c r="D2762" s="255"/>
    </row>
    <row r="2763" spans="1:4" x14ac:dyDescent="0.25">
      <c r="A2763" s="255"/>
      <c r="B2763" s="255"/>
      <c r="C2763" s="255"/>
      <c r="D2763" s="255"/>
    </row>
    <row r="2764" spans="1:4" x14ac:dyDescent="0.25">
      <c r="A2764" s="255"/>
      <c r="B2764" s="255"/>
      <c r="C2764" s="255"/>
      <c r="D2764" s="255"/>
    </row>
    <row r="2765" spans="1:4" x14ac:dyDescent="0.25">
      <c r="A2765" s="255"/>
      <c r="B2765" s="255"/>
      <c r="C2765" s="255"/>
      <c r="D2765" s="255"/>
    </row>
    <row r="2766" spans="1:4" x14ac:dyDescent="0.25">
      <c r="A2766" s="255"/>
      <c r="B2766" s="255"/>
      <c r="C2766" s="255"/>
      <c r="D2766" s="255"/>
    </row>
    <row r="2767" spans="1:4" x14ac:dyDescent="0.25">
      <c r="A2767" s="255"/>
      <c r="B2767" s="255"/>
      <c r="C2767" s="255"/>
      <c r="D2767" s="255"/>
    </row>
    <row r="2768" spans="1:4" x14ac:dyDescent="0.25">
      <c r="A2768" s="255"/>
      <c r="B2768" s="255"/>
      <c r="C2768" s="255"/>
      <c r="D2768" s="255"/>
    </row>
    <row r="2769" spans="1:4" x14ac:dyDescent="0.25">
      <c r="A2769" s="255"/>
      <c r="B2769" s="255"/>
      <c r="C2769" s="255"/>
      <c r="D2769" s="255"/>
    </row>
    <row r="2770" spans="1:4" x14ac:dyDescent="0.25">
      <c r="A2770" s="255"/>
      <c r="B2770" s="255"/>
      <c r="C2770" s="255"/>
      <c r="D2770" s="255"/>
    </row>
    <row r="2771" spans="1:4" x14ac:dyDescent="0.25">
      <c r="A2771" s="255"/>
      <c r="B2771" s="255"/>
      <c r="C2771" s="255"/>
      <c r="D2771" s="255"/>
    </row>
    <row r="2772" spans="1:4" x14ac:dyDescent="0.25">
      <c r="A2772" s="255"/>
      <c r="B2772" s="255"/>
      <c r="C2772" s="255"/>
      <c r="D2772" s="255"/>
    </row>
    <row r="2773" spans="1:4" x14ac:dyDescent="0.25">
      <c r="A2773" s="255"/>
      <c r="B2773" s="255"/>
      <c r="C2773" s="255"/>
      <c r="D2773" s="255"/>
    </row>
    <row r="2774" spans="1:4" x14ac:dyDescent="0.25">
      <c r="A2774" s="255"/>
      <c r="B2774" s="255"/>
      <c r="C2774" s="255"/>
      <c r="D2774" s="255"/>
    </row>
    <row r="2775" spans="1:4" x14ac:dyDescent="0.25">
      <c r="A2775" s="255"/>
      <c r="B2775" s="255"/>
      <c r="C2775" s="255"/>
      <c r="D2775" s="255"/>
    </row>
    <row r="2776" spans="1:4" x14ac:dyDescent="0.25">
      <c r="A2776" s="255"/>
      <c r="B2776" s="255"/>
      <c r="C2776" s="255"/>
      <c r="D2776" s="255"/>
    </row>
    <row r="2777" spans="1:4" x14ac:dyDescent="0.25">
      <c r="A2777" s="255"/>
      <c r="B2777" s="255"/>
      <c r="C2777" s="255"/>
      <c r="D2777" s="255"/>
    </row>
    <row r="2778" spans="1:4" x14ac:dyDescent="0.25">
      <c r="A2778" s="255"/>
      <c r="B2778" s="255"/>
      <c r="C2778" s="255"/>
      <c r="D2778" s="255"/>
    </row>
    <row r="2779" spans="1:4" x14ac:dyDescent="0.25">
      <c r="A2779" s="255"/>
      <c r="B2779" s="255"/>
      <c r="C2779" s="255"/>
      <c r="D2779" s="255"/>
    </row>
    <row r="2780" spans="1:4" x14ac:dyDescent="0.25">
      <c r="A2780" s="255"/>
      <c r="B2780" s="255"/>
      <c r="C2780" s="255"/>
      <c r="D2780" s="255"/>
    </row>
    <row r="2781" spans="1:4" x14ac:dyDescent="0.25">
      <c r="A2781" s="255"/>
      <c r="B2781" s="255"/>
      <c r="C2781" s="255"/>
      <c r="D2781" s="255"/>
    </row>
    <row r="2782" spans="1:4" x14ac:dyDescent="0.25">
      <c r="A2782" s="255"/>
      <c r="B2782" s="255"/>
      <c r="C2782" s="255"/>
      <c r="D2782" s="255"/>
    </row>
    <row r="2783" spans="1:4" x14ac:dyDescent="0.25">
      <c r="A2783" s="255"/>
      <c r="B2783" s="255"/>
      <c r="C2783" s="255"/>
      <c r="D2783" s="255"/>
    </row>
    <row r="2784" spans="1:4" x14ac:dyDescent="0.25">
      <c r="A2784" s="255"/>
      <c r="B2784" s="255"/>
      <c r="C2784" s="255"/>
      <c r="D2784" s="255"/>
    </row>
    <row r="2785" spans="1:4" x14ac:dyDescent="0.25">
      <c r="A2785" s="255"/>
      <c r="B2785" s="255"/>
      <c r="C2785" s="255"/>
      <c r="D2785" s="255"/>
    </row>
    <row r="2786" spans="1:4" x14ac:dyDescent="0.25">
      <c r="A2786" s="255"/>
      <c r="B2786" s="255"/>
      <c r="C2786" s="255"/>
      <c r="D2786" s="255"/>
    </row>
    <row r="2787" spans="1:4" x14ac:dyDescent="0.25">
      <c r="A2787" s="255"/>
      <c r="B2787" s="255"/>
      <c r="C2787" s="255"/>
      <c r="D2787" s="255"/>
    </row>
    <row r="2788" spans="1:4" x14ac:dyDescent="0.25">
      <c r="A2788" s="255"/>
      <c r="B2788" s="255"/>
      <c r="C2788" s="255"/>
      <c r="D2788" s="255"/>
    </row>
    <row r="2789" spans="1:4" x14ac:dyDescent="0.25">
      <c r="A2789" s="255"/>
      <c r="B2789" s="255"/>
      <c r="C2789" s="255"/>
      <c r="D2789" s="255"/>
    </row>
    <row r="2790" spans="1:4" x14ac:dyDescent="0.25">
      <c r="A2790" s="255"/>
      <c r="B2790" s="255"/>
      <c r="C2790" s="255"/>
      <c r="D2790" s="255"/>
    </row>
    <row r="2791" spans="1:4" x14ac:dyDescent="0.25">
      <c r="A2791" s="255"/>
      <c r="B2791" s="255"/>
      <c r="C2791" s="255"/>
      <c r="D2791" s="255"/>
    </row>
    <row r="2792" spans="1:4" x14ac:dyDescent="0.25">
      <c r="A2792" s="255"/>
      <c r="B2792" s="255"/>
      <c r="C2792" s="255"/>
      <c r="D2792" s="255"/>
    </row>
    <row r="2793" spans="1:4" x14ac:dyDescent="0.25">
      <c r="A2793" s="255"/>
      <c r="B2793" s="255"/>
      <c r="C2793" s="255"/>
      <c r="D2793" s="255"/>
    </row>
    <row r="2794" spans="1:4" x14ac:dyDescent="0.25">
      <c r="A2794" s="255"/>
      <c r="B2794" s="255"/>
      <c r="C2794" s="255"/>
      <c r="D2794" s="255"/>
    </row>
    <row r="2795" spans="1:4" x14ac:dyDescent="0.25">
      <c r="A2795" s="255"/>
      <c r="B2795" s="255"/>
      <c r="C2795" s="255"/>
      <c r="D2795" s="255"/>
    </row>
    <row r="2796" spans="1:4" x14ac:dyDescent="0.25">
      <c r="A2796" s="255"/>
      <c r="B2796" s="255"/>
      <c r="C2796" s="255"/>
      <c r="D2796" s="255"/>
    </row>
    <row r="2797" spans="1:4" x14ac:dyDescent="0.25">
      <c r="A2797" s="255"/>
      <c r="B2797" s="255"/>
      <c r="C2797" s="255"/>
      <c r="D2797" s="255"/>
    </row>
    <row r="2798" spans="1:4" x14ac:dyDescent="0.25">
      <c r="A2798" s="255"/>
      <c r="B2798" s="255"/>
      <c r="C2798" s="255"/>
      <c r="D2798" s="255"/>
    </row>
    <row r="2799" spans="1:4" x14ac:dyDescent="0.25">
      <c r="A2799" s="255"/>
      <c r="B2799" s="255"/>
      <c r="C2799" s="255"/>
      <c r="D2799" s="255"/>
    </row>
    <row r="2800" spans="1:4" x14ac:dyDescent="0.25">
      <c r="A2800" s="255"/>
      <c r="B2800" s="255"/>
      <c r="C2800" s="255"/>
      <c r="D2800" s="255"/>
    </row>
    <row r="2801" spans="1:4" x14ac:dyDescent="0.25">
      <c r="A2801" s="255"/>
      <c r="B2801" s="255"/>
      <c r="C2801" s="255"/>
      <c r="D2801" s="255"/>
    </row>
    <row r="2802" spans="1:4" x14ac:dyDescent="0.25">
      <c r="A2802" s="255"/>
      <c r="B2802" s="255"/>
      <c r="C2802" s="255"/>
      <c r="D2802" s="255"/>
    </row>
    <row r="2803" spans="1:4" x14ac:dyDescent="0.25">
      <c r="A2803" s="255"/>
      <c r="B2803" s="255"/>
      <c r="C2803" s="255"/>
      <c r="D2803" s="255"/>
    </row>
    <row r="2804" spans="1:4" x14ac:dyDescent="0.25">
      <c r="A2804" s="255"/>
      <c r="B2804" s="255"/>
      <c r="C2804" s="255"/>
      <c r="D2804" s="255"/>
    </row>
    <row r="2805" spans="1:4" x14ac:dyDescent="0.25">
      <c r="A2805" s="255"/>
      <c r="B2805" s="255"/>
      <c r="C2805" s="255"/>
      <c r="D2805" s="255"/>
    </row>
    <row r="2806" spans="1:4" x14ac:dyDescent="0.25">
      <c r="A2806" s="255"/>
      <c r="B2806" s="255"/>
      <c r="C2806" s="255"/>
      <c r="D2806" s="255"/>
    </row>
    <row r="2807" spans="1:4" x14ac:dyDescent="0.25">
      <c r="A2807" s="255"/>
      <c r="B2807" s="255"/>
      <c r="C2807" s="255"/>
      <c r="D2807" s="255"/>
    </row>
    <row r="2808" spans="1:4" x14ac:dyDescent="0.25">
      <c r="A2808" s="255"/>
      <c r="B2808" s="255"/>
      <c r="C2808" s="255"/>
      <c r="D2808" s="255"/>
    </row>
    <row r="2809" spans="1:4" x14ac:dyDescent="0.25">
      <c r="A2809" s="255"/>
      <c r="B2809" s="255"/>
      <c r="C2809" s="255"/>
      <c r="D2809" s="255"/>
    </row>
    <row r="2810" spans="1:4" x14ac:dyDescent="0.25">
      <c r="A2810" s="255"/>
      <c r="B2810" s="255"/>
      <c r="C2810" s="255"/>
      <c r="D2810" s="255"/>
    </row>
    <row r="2811" spans="1:4" x14ac:dyDescent="0.25">
      <c r="A2811" s="255"/>
      <c r="B2811" s="255"/>
      <c r="C2811" s="255"/>
      <c r="D2811" s="255"/>
    </row>
    <row r="2812" spans="1:4" x14ac:dyDescent="0.25">
      <c r="A2812" s="255"/>
      <c r="B2812" s="255"/>
      <c r="C2812" s="255"/>
      <c r="D2812" s="255"/>
    </row>
    <row r="2813" spans="1:4" x14ac:dyDescent="0.25">
      <c r="A2813" s="255"/>
      <c r="B2813" s="255"/>
      <c r="C2813" s="255"/>
      <c r="D2813" s="255"/>
    </row>
    <row r="2814" spans="1:4" x14ac:dyDescent="0.25">
      <c r="A2814" s="255"/>
      <c r="B2814" s="255"/>
      <c r="C2814" s="255"/>
      <c r="D2814" s="255"/>
    </row>
    <row r="2815" spans="1:4" x14ac:dyDescent="0.25">
      <c r="A2815" s="255"/>
      <c r="B2815" s="255"/>
      <c r="C2815" s="255"/>
      <c r="D2815" s="255"/>
    </row>
    <row r="2816" spans="1:4" x14ac:dyDescent="0.25">
      <c r="A2816" s="255"/>
      <c r="B2816" s="255"/>
      <c r="C2816" s="255"/>
      <c r="D2816" s="255"/>
    </row>
    <row r="2817" spans="1:4" x14ac:dyDescent="0.25">
      <c r="A2817" s="255"/>
      <c r="B2817" s="255"/>
      <c r="C2817" s="255"/>
      <c r="D2817" s="255"/>
    </row>
    <row r="2818" spans="1:4" x14ac:dyDescent="0.25">
      <c r="A2818" s="255"/>
      <c r="B2818" s="255"/>
      <c r="C2818" s="255"/>
      <c r="D2818" s="255"/>
    </row>
    <row r="2819" spans="1:4" x14ac:dyDescent="0.25">
      <c r="A2819" s="255"/>
      <c r="B2819" s="255"/>
      <c r="C2819" s="255"/>
      <c r="D2819" s="255"/>
    </row>
    <row r="2820" spans="1:4" x14ac:dyDescent="0.25">
      <c r="A2820" s="255"/>
      <c r="B2820" s="255"/>
      <c r="C2820" s="255"/>
      <c r="D2820" s="255"/>
    </row>
    <row r="2821" spans="1:4" x14ac:dyDescent="0.25">
      <c r="A2821" s="255"/>
      <c r="B2821" s="255"/>
      <c r="C2821" s="255"/>
      <c r="D2821" s="255"/>
    </row>
    <row r="2822" spans="1:4" x14ac:dyDescent="0.25">
      <c r="A2822" s="255"/>
      <c r="B2822" s="255"/>
      <c r="C2822" s="255"/>
      <c r="D2822" s="255"/>
    </row>
    <row r="2823" spans="1:4" x14ac:dyDescent="0.25">
      <c r="A2823" s="255"/>
      <c r="B2823" s="255"/>
      <c r="C2823" s="255"/>
      <c r="D2823" s="255"/>
    </row>
    <row r="2824" spans="1:4" x14ac:dyDescent="0.25">
      <c r="A2824" s="255"/>
      <c r="B2824" s="255"/>
      <c r="C2824" s="255"/>
      <c r="D2824" s="255"/>
    </row>
    <row r="2825" spans="1:4" x14ac:dyDescent="0.25">
      <c r="A2825" s="255"/>
      <c r="B2825" s="255"/>
      <c r="C2825" s="255"/>
      <c r="D2825" s="255"/>
    </row>
    <row r="2826" spans="1:4" x14ac:dyDescent="0.25">
      <c r="A2826" s="255"/>
      <c r="B2826" s="255"/>
      <c r="C2826" s="255"/>
      <c r="D2826" s="255"/>
    </row>
    <row r="2827" spans="1:4" x14ac:dyDescent="0.25">
      <c r="A2827" s="255"/>
      <c r="B2827" s="255"/>
      <c r="C2827" s="255"/>
      <c r="D2827" s="255"/>
    </row>
    <row r="2828" spans="1:4" x14ac:dyDescent="0.25">
      <c r="A2828" s="255"/>
      <c r="B2828" s="255"/>
      <c r="C2828" s="255"/>
      <c r="D2828" s="255"/>
    </row>
    <row r="2829" spans="1:4" x14ac:dyDescent="0.25">
      <c r="A2829" s="255"/>
      <c r="B2829" s="255"/>
      <c r="C2829" s="255"/>
      <c r="D2829" s="255"/>
    </row>
    <row r="2830" spans="1:4" x14ac:dyDescent="0.25">
      <c r="A2830" s="255"/>
      <c r="B2830" s="255"/>
      <c r="C2830" s="255"/>
      <c r="D2830" s="255"/>
    </row>
    <row r="2831" spans="1:4" x14ac:dyDescent="0.25">
      <c r="A2831" s="255"/>
      <c r="B2831" s="255"/>
      <c r="C2831" s="255"/>
      <c r="D2831" s="255"/>
    </row>
    <row r="2832" spans="1:4" x14ac:dyDescent="0.25">
      <c r="A2832" s="255"/>
      <c r="B2832" s="255"/>
      <c r="C2832" s="255"/>
      <c r="D2832" s="255"/>
    </row>
    <row r="2833" spans="1:4" x14ac:dyDescent="0.25">
      <c r="A2833" s="255"/>
      <c r="B2833" s="255"/>
      <c r="C2833" s="255"/>
      <c r="D2833" s="255"/>
    </row>
    <row r="2834" spans="1:4" x14ac:dyDescent="0.25">
      <c r="A2834" s="255"/>
      <c r="B2834" s="255"/>
      <c r="C2834" s="255"/>
      <c r="D2834" s="255"/>
    </row>
    <row r="2835" spans="1:4" x14ac:dyDescent="0.25">
      <c r="A2835" s="255"/>
      <c r="B2835" s="255"/>
      <c r="C2835" s="255"/>
      <c r="D2835" s="255"/>
    </row>
    <row r="2836" spans="1:4" x14ac:dyDescent="0.25">
      <c r="A2836" s="255"/>
      <c r="B2836" s="255"/>
      <c r="C2836" s="255"/>
      <c r="D2836" s="255"/>
    </row>
    <row r="2837" spans="1:4" x14ac:dyDescent="0.25">
      <c r="A2837" s="255"/>
      <c r="B2837" s="255"/>
      <c r="C2837" s="255"/>
      <c r="D2837" s="255"/>
    </row>
    <row r="2838" spans="1:4" x14ac:dyDescent="0.25">
      <c r="A2838" s="255"/>
      <c r="B2838" s="255"/>
      <c r="C2838" s="255"/>
      <c r="D2838" s="255"/>
    </row>
    <row r="2839" spans="1:4" x14ac:dyDescent="0.25">
      <c r="A2839" s="255"/>
      <c r="B2839" s="255"/>
      <c r="C2839" s="255"/>
      <c r="D2839" s="255"/>
    </row>
    <row r="2840" spans="1:4" x14ac:dyDescent="0.25">
      <c r="A2840" s="255"/>
      <c r="B2840" s="255"/>
      <c r="C2840" s="255"/>
      <c r="D2840" s="255"/>
    </row>
    <row r="2841" spans="1:4" x14ac:dyDescent="0.25">
      <c r="A2841" s="255"/>
      <c r="B2841" s="255"/>
      <c r="C2841" s="255"/>
      <c r="D2841" s="255"/>
    </row>
    <row r="2842" spans="1:4" x14ac:dyDescent="0.25">
      <c r="A2842" s="255"/>
      <c r="B2842" s="255"/>
      <c r="C2842" s="255"/>
      <c r="D2842" s="255"/>
    </row>
    <row r="2843" spans="1:4" x14ac:dyDescent="0.25">
      <c r="A2843" s="255"/>
      <c r="B2843" s="255"/>
      <c r="C2843" s="255"/>
      <c r="D2843" s="255"/>
    </row>
    <row r="2844" spans="1:4" x14ac:dyDescent="0.25">
      <c r="A2844" s="255"/>
      <c r="B2844" s="255"/>
      <c r="C2844" s="255"/>
      <c r="D2844" s="255"/>
    </row>
    <row r="2845" spans="1:4" x14ac:dyDescent="0.25">
      <c r="A2845" s="255"/>
      <c r="B2845" s="255"/>
      <c r="C2845" s="255"/>
      <c r="D2845" s="255"/>
    </row>
    <row r="2846" spans="1:4" x14ac:dyDescent="0.25">
      <c r="A2846" s="255"/>
      <c r="B2846" s="255"/>
      <c r="C2846" s="255"/>
      <c r="D2846" s="255"/>
    </row>
    <row r="2847" spans="1:4" x14ac:dyDescent="0.25">
      <c r="A2847" s="255"/>
      <c r="B2847" s="255"/>
      <c r="C2847" s="255"/>
      <c r="D2847" s="255"/>
    </row>
    <row r="2848" spans="1:4" x14ac:dyDescent="0.25">
      <c r="A2848" s="255"/>
      <c r="B2848" s="255"/>
      <c r="C2848" s="255"/>
      <c r="D2848" s="255"/>
    </row>
    <row r="2849" spans="1:4" x14ac:dyDescent="0.25">
      <c r="A2849" s="255"/>
      <c r="B2849" s="255"/>
      <c r="C2849" s="255"/>
      <c r="D2849" s="255"/>
    </row>
    <row r="2850" spans="1:4" x14ac:dyDescent="0.25">
      <c r="A2850" s="255"/>
      <c r="B2850" s="255"/>
      <c r="C2850" s="255"/>
      <c r="D2850" s="255"/>
    </row>
    <row r="2851" spans="1:4" x14ac:dyDescent="0.25">
      <c r="A2851" s="255"/>
      <c r="B2851" s="255"/>
      <c r="C2851" s="255"/>
      <c r="D2851" s="255"/>
    </row>
    <row r="2852" spans="1:4" x14ac:dyDescent="0.25">
      <c r="A2852" s="255"/>
      <c r="B2852" s="255"/>
      <c r="C2852" s="255"/>
      <c r="D2852" s="255"/>
    </row>
    <row r="2853" spans="1:4" x14ac:dyDescent="0.25">
      <c r="A2853" s="255"/>
      <c r="B2853" s="255"/>
      <c r="C2853" s="255"/>
      <c r="D2853" s="255"/>
    </row>
    <row r="2854" spans="1:4" x14ac:dyDescent="0.25">
      <c r="A2854" s="255"/>
      <c r="B2854" s="255"/>
      <c r="C2854" s="255"/>
      <c r="D2854" s="255"/>
    </row>
    <row r="2855" spans="1:4" x14ac:dyDescent="0.25">
      <c r="A2855" s="255"/>
      <c r="B2855" s="255"/>
      <c r="C2855" s="255"/>
      <c r="D2855" s="255"/>
    </row>
    <row r="2856" spans="1:4" x14ac:dyDescent="0.25">
      <c r="A2856" s="255"/>
      <c r="B2856" s="255"/>
      <c r="C2856" s="255"/>
      <c r="D2856" s="255"/>
    </row>
    <row r="2857" spans="1:4" x14ac:dyDescent="0.25">
      <c r="A2857" s="255"/>
      <c r="B2857" s="255"/>
      <c r="C2857" s="255"/>
      <c r="D2857" s="255"/>
    </row>
    <row r="2858" spans="1:4" x14ac:dyDescent="0.25">
      <c r="A2858" s="255"/>
      <c r="B2858" s="255"/>
      <c r="C2858" s="255"/>
      <c r="D2858" s="255"/>
    </row>
    <row r="2859" spans="1:4" x14ac:dyDescent="0.25">
      <c r="A2859" s="255"/>
      <c r="B2859" s="255"/>
      <c r="C2859" s="255"/>
      <c r="D2859" s="255"/>
    </row>
    <row r="2860" spans="1:4" x14ac:dyDescent="0.25">
      <c r="A2860" s="255"/>
      <c r="B2860" s="255"/>
      <c r="C2860" s="255"/>
      <c r="D2860" s="255"/>
    </row>
    <row r="2861" spans="1:4" x14ac:dyDescent="0.25">
      <c r="A2861" s="255"/>
      <c r="B2861" s="255"/>
      <c r="C2861" s="255"/>
      <c r="D2861" s="255"/>
    </row>
    <row r="2862" spans="1:4" x14ac:dyDescent="0.25">
      <c r="A2862" s="255"/>
      <c r="B2862" s="255"/>
      <c r="C2862" s="255"/>
      <c r="D2862" s="255"/>
    </row>
    <row r="2863" spans="1:4" x14ac:dyDescent="0.25">
      <c r="A2863" s="255"/>
      <c r="B2863" s="255"/>
      <c r="C2863" s="255"/>
      <c r="D2863" s="255"/>
    </row>
    <row r="2864" spans="1:4" x14ac:dyDescent="0.25">
      <c r="A2864" s="255"/>
      <c r="B2864" s="255"/>
      <c r="C2864" s="255"/>
      <c r="D2864" s="255"/>
    </row>
    <row r="2865" spans="1:4" x14ac:dyDescent="0.25">
      <c r="A2865" s="255"/>
      <c r="B2865" s="255"/>
      <c r="C2865" s="255"/>
      <c r="D2865" s="255"/>
    </row>
    <row r="2866" spans="1:4" x14ac:dyDescent="0.25">
      <c r="A2866" s="255"/>
      <c r="B2866" s="255"/>
      <c r="C2866" s="255"/>
      <c r="D2866" s="255"/>
    </row>
    <row r="2867" spans="1:4" x14ac:dyDescent="0.25">
      <c r="A2867" s="255"/>
      <c r="B2867" s="255"/>
      <c r="C2867" s="255"/>
      <c r="D2867" s="255"/>
    </row>
    <row r="2868" spans="1:4" x14ac:dyDescent="0.25">
      <c r="A2868" s="255"/>
      <c r="B2868" s="255"/>
      <c r="C2868" s="255"/>
      <c r="D2868" s="255"/>
    </row>
    <row r="2869" spans="1:4" x14ac:dyDescent="0.25">
      <c r="A2869" s="255"/>
      <c r="B2869" s="255"/>
      <c r="C2869" s="255"/>
      <c r="D2869" s="255"/>
    </row>
    <row r="2870" spans="1:4" x14ac:dyDescent="0.25">
      <c r="A2870" s="255"/>
      <c r="B2870" s="255"/>
      <c r="C2870" s="255"/>
      <c r="D2870" s="255"/>
    </row>
    <row r="2871" spans="1:4" x14ac:dyDescent="0.25">
      <c r="A2871" s="255"/>
      <c r="B2871" s="255"/>
      <c r="C2871" s="255"/>
      <c r="D2871" s="255"/>
    </row>
    <row r="2872" spans="1:4" x14ac:dyDescent="0.25">
      <c r="A2872" s="255"/>
      <c r="B2872" s="255"/>
      <c r="C2872" s="255"/>
      <c r="D2872" s="255"/>
    </row>
    <row r="2873" spans="1:4" x14ac:dyDescent="0.25">
      <c r="A2873" s="255"/>
      <c r="B2873" s="255"/>
      <c r="C2873" s="255"/>
      <c r="D2873" s="255"/>
    </row>
    <row r="2874" spans="1:4" x14ac:dyDescent="0.25">
      <c r="A2874" s="255"/>
      <c r="B2874" s="255"/>
      <c r="C2874" s="255"/>
      <c r="D2874" s="255"/>
    </row>
    <row r="2875" spans="1:4" x14ac:dyDescent="0.25">
      <c r="A2875" s="255"/>
      <c r="B2875" s="255"/>
      <c r="C2875" s="255"/>
      <c r="D2875" s="255"/>
    </row>
    <row r="2876" spans="1:4" x14ac:dyDescent="0.25">
      <c r="A2876" s="255"/>
      <c r="B2876" s="255"/>
      <c r="C2876" s="255"/>
      <c r="D2876" s="255"/>
    </row>
    <row r="2877" spans="1:4" x14ac:dyDescent="0.25">
      <c r="A2877" s="255"/>
      <c r="B2877" s="255"/>
      <c r="C2877" s="255"/>
      <c r="D2877" s="255"/>
    </row>
    <row r="2878" spans="1:4" x14ac:dyDescent="0.25">
      <c r="A2878" s="255"/>
      <c r="B2878" s="255"/>
      <c r="C2878" s="255"/>
      <c r="D2878" s="255"/>
    </row>
    <row r="2879" spans="1:4" x14ac:dyDescent="0.25">
      <c r="A2879" s="255"/>
      <c r="B2879" s="255"/>
      <c r="C2879" s="255"/>
      <c r="D2879" s="255"/>
    </row>
    <row r="2880" spans="1:4" x14ac:dyDescent="0.25">
      <c r="A2880" s="255"/>
      <c r="B2880" s="255"/>
      <c r="C2880" s="255"/>
      <c r="D2880" s="255"/>
    </row>
    <row r="2881" spans="1:4" x14ac:dyDescent="0.25">
      <c r="A2881" s="255"/>
      <c r="B2881" s="255"/>
      <c r="C2881" s="255"/>
      <c r="D2881" s="255"/>
    </row>
    <row r="2882" spans="1:4" x14ac:dyDescent="0.25">
      <c r="A2882" s="255"/>
      <c r="B2882" s="255"/>
      <c r="C2882" s="255"/>
      <c r="D2882" s="255"/>
    </row>
    <row r="2883" spans="1:4" x14ac:dyDescent="0.25">
      <c r="A2883" s="255"/>
      <c r="B2883" s="255"/>
      <c r="C2883" s="255"/>
      <c r="D2883" s="255"/>
    </row>
    <row r="2884" spans="1:4" x14ac:dyDescent="0.25">
      <c r="A2884" s="255"/>
      <c r="B2884" s="255"/>
      <c r="C2884" s="255"/>
      <c r="D2884" s="255"/>
    </row>
    <row r="2885" spans="1:4" x14ac:dyDescent="0.25">
      <c r="A2885" s="255"/>
      <c r="B2885" s="255"/>
      <c r="C2885" s="255"/>
      <c r="D2885" s="255"/>
    </row>
    <row r="2886" spans="1:4" x14ac:dyDescent="0.25">
      <c r="A2886" s="255"/>
      <c r="B2886" s="255"/>
      <c r="C2886" s="255"/>
      <c r="D2886" s="255"/>
    </row>
    <row r="2887" spans="1:4" x14ac:dyDescent="0.25">
      <c r="A2887" s="255"/>
      <c r="B2887" s="255"/>
      <c r="C2887" s="255"/>
      <c r="D2887" s="255"/>
    </row>
    <row r="2888" spans="1:4" x14ac:dyDescent="0.25">
      <c r="A2888" s="255"/>
      <c r="B2888" s="255"/>
      <c r="C2888" s="255"/>
      <c r="D2888" s="255"/>
    </row>
    <row r="2889" spans="1:4" x14ac:dyDescent="0.25">
      <c r="A2889" s="255"/>
      <c r="B2889" s="255"/>
      <c r="C2889" s="255"/>
      <c r="D2889" s="255"/>
    </row>
    <row r="2890" spans="1:4" x14ac:dyDescent="0.25">
      <c r="A2890" s="255"/>
      <c r="B2890" s="255"/>
      <c r="C2890" s="255"/>
      <c r="D2890" s="255"/>
    </row>
    <row r="2891" spans="1:4" x14ac:dyDescent="0.25">
      <c r="A2891" s="255"/>
      <c r="B2891" s="255"/>
      <c r="C2891" s="255"/>
      <c r="D2891" s="255"/>
    </row>
    <row r="2892" spans="1:4" x14ac:dyDescent="0.25">
      <c r="A2892" s="255"/>
      <c r="B2892" s="255"/>
      <c r="C2892" s="255"/>
      <c r="D2892" s="255"/>
    </row>
    <row r="2893" spans="1:4" x14ac:dyDescent="0.25">
      <c r="A2893" s="255"/>
      <c r="B2893" s="255"/>
      <c r="C2893" s="255"/>
      <c r="D2893" s="255"/>
    </row>
    <row r="2894" spans="1:4" x14ac:dyDescent="0.25">
      <c r="A2894" s="255"/>
      <c r="B2894" s="255"/>
      <c r="C2894" s="255"/>
      <c r="D2894" s="255"/>
    </row>
    <row r="2895" spans="1:4" x14ac:dyDescent="0.25">
      <c r="A2895" s="255"/>
      <c r="B2895" s="255"/>
      <c r="C2895" s="255"/>
      <c r="D2895" s="255"/>
    </row>
    <row r="2896" spans="1:4" x14ac:dyDescent="0.25">
      <c r="A2896" s="255"/>
      <c r="B2896" s="255"/>
      <c r="C2896" s="255"/>
      <c r="D2896" s="255"/>
    </row>
    <row r="2897" spans="1:4" x14ac:dyDescent="0.25">
      <c r="A2897" s="255"/>
      <c r="B2897" s="255"/>
      <c r="C2897" s="255"/>
      <c r="D2897" s="255"/>
    </row>
    <row r="2898" spans="1:4" x14ac:dyDescent="0.25">
      <c r="A2898" s="255"/>
      <c r="B2898" s="255"/>
      <c r="C2898" s="255"/>
      <c r="D2898" s="255"/>
    </row>
    <row r="2899" spans="1:4" x14ac:dyDescent="0.25">
      <c r="A2899" s="255"/>
      <c r="B2899" s="255"/>
      <c r="C2899" s="255"/>
      <c r="D2899" s="255"/>
    </row>
    <row r="2900" spans="1:4" x14ac:dyDescent="0.25">
      <c r="A2900" s="255"/>
      <c r="B2900" s="255"/>
      <c r="C2900" s="255"/>
      <c r="D2900" s="255"/>
    </row>
    <row r="2901" spans="1:4" x14ac:dyDescent="0.25">
      <c r="A2901" s="255"/>
      <c r="B2901" s="255"/>
      <c r="C2901" s="255"/>
      <c r="D2901" s="255"/>
    </row>
    <row r="2902" spans="1:4" x14ac:dyDescent="0.25">
      <c r="A2902" s="255"/>
      <c r="B2902" s="255"/>
      <c r="C2902" s="255"/>
      <c r="D2902" s="255"/>
    </row>
    <row r="2903" spans="1:4" x14ac:dyDescent="0.25">
      <c r="A2903" s="255"/>
      <c r="B2903" s="255"/>
      <c r="C2903" s="255"/>
      <c r="D2903" s="255"/>
    </row>
    <row r="2904" spans="1:4" x14ac:dyDescent="0.25">
      <c r="A2904" s="255"/>
      <c r="B2904" s="255"/>
      <c r="C2904" s="255"/>
      <c r="D2904" s="255"/>
    </row>
    <row r="2905" spans="1:4" x14ac:dyDescent="0.25">
      <c r="A2905" s="255"/>
      <c r="B2905" s="255"/>
      <c r="C2905" s="255"/>
      <c r="D2905" s="255"/>
    </row>
    <row r="2906" spans="1:4" x14ac:dyDescent="0.25">
      <c r="A2906" s="255"/>
      <c r="B2906" s="255"/>
      <c r="C2906" s="255"/>
      <c r="D2906" s="255"/>
    </row>
    <row r="2907" spans="1:4" x14ac:dyDescent="0.25">
      <c r="A2907" s="255"/>
      <c r="B2907" s="255"/>
      <c r="C2907" s="255"/>
      <c r="D2907" s="255"/>
    </row>
    <row r="2908" spans="1:4" x14ac:dyDescent="0.25">
      <c r="A2908" s="255"/>
      <c r="B2908" s="255"/>
      <c r="C2908" s="255"/>
      <c r="D2908" s="255"/>
    </row>
    <row r="2909" spans="1:4" x14ac:dyDescent="0.25">
      <c r="A2909" s="255"/>
      <c r="B2909" s="255"/>
      <c r="C2909" s="255"/>
      <c r="D2909" s="255"/>
    </row>
    <row r="2910" spans="1:4" x14ac:dyDescent="0.25">
      <c r="A2910" s="255"/>
      <c r="B2910" s="255"/>
      <c r="C2910" s="255"/>
      <c r="D2910" s="255"/>
    </row>
    <row r="2911" spans="1:4" x14ac:dyDescent="0.25">
      <c r="A2911" s="255"/>
      <c r="B2911" s="255"/>
      <c r="C2911" s="255"/>
      <c r="D2911" s="255"/>
    </row>
    <row r="2912" spans="1:4" x14ac:dyDescent="0.25">
      <c r="A2912" s="255"/>
      <c r="B2912" s="255"/>
      <c r="C2912" s="255"/>
      <c r="D2912" s="255"/>
    </row>
    <row r="2913" spans="1:4" x14ac:dyDescent="0.25">
      <c r="A2913" s="255"/>
      <c r="B2913" s="255"/>
      <c r="C2913" s="255"/>
      <c r="D2913" s="255"/>
    </row>
    <row r="2914" spans="1:4" x14ac:dyDescent="0.25">
      <c r="A2914" s="255"/>
      <c r="B2914" s="255"/>
      <c r="C2914" s="255"/>
      <c r="D2914" s="255"/>
    </row>
    <row r="2915" spans="1:4" x14ac:dyDescent="0.25">
      <c r="A2915" s="255"/>
      <c r="B2915" s="255"/>
      <c r="C2915" s="255"/>
      <c r="D2915" s="255"/>
    </row>
    <row r="2916" spans="1:4" x14ac:dyDescent="0.25">
      <c r="A2916" s="255"/>
      <c r="B2916" s="255"/>
      <c r="C2916" s="255"/>
      <c r="D2916" s="255"/>
    </row>
    <row r="2917" spans="1:4" x14ac:dyDescent="0.25">
      <c r="A2917" s="255"/>
      <c r="B2917" s="255"/>
      <c r="C2917" s="255"/>
      <c r="D2917" s="255"/>
    </row>
    <row r="2918" spans="1:4" x14ac:dyDescent="0.25">
      <c r="A2918" s="255"/>
      <c r="B2918" s="255"/>
      <c r="C2918" s="255"/>
      <c r="D2918" s="255"/>
    </row>
    <row r="2919" spans="1:4" x14ac:dyDescent="0.25">
      <c r="A2919" s="255"/>
      <c r="B2919" s="255"/>
      <c r="C2919" s="255"/>
      <c r="D2919" s="255"/>
    </row>
    <row r="2920" spans="1:4" x14ac:dyDescent="0.25">
      <c r="A2920" s="255"/>
      <c r="B2920" s="255"/>
      <c r="C2920" s="255"/>
      <c r="D2920" s="255"/>
    </row>
    <row r="2921" spans="1:4" x14ac:dyDescent="0.25">
      <c r="A2921" s="255"/>
      <c r="B2921" s="255"/>
      <c r="C2921" s="255"/>
      <c r="D2921" s="255"/>
    </row>
    <row r="2922" spans="1:4" x14ac:dyDescent="0.25">
      <c r="A2922" s="255"/>
      <c r="B2922" s="255"/>
      <c r="C2922" s="255"/>
      <c r="D2922" s="255"/>
    </row>
    <row r="2923" spans="1:4" x14ac:dyDescent="0.25">
      <c r="A2923" s="255"/>
      <c r="B2923" s="255"/>
      <c r="C2923" s="255"/>
      <c r="D2923" s="255"/>
    </row>
    <row r="2924" spans="1:4" x14ac:dyDescent="0.25">
      <c r="A2924" s="255"/>
      <c r="B2924" s="255"/>
      <c r="C2924" s="255"/>
      <c r="D2924" s="255"/>
    </row>
    <row r="2925" spans="1:4" x14ac:dyDescent="0.25">
      <c r="A2925" s="255"/>
      <c r="B2925" s="255"/>
      <c r="C2925" s="255"/>
      <c r="D2925" s="255"/>
    </row>
    <row r="2926" spans="1:4" x14ac:dyDescent="0.25">
      <c r="A2926" s="255"/>
      <c r="B2926" s="255"/>
      <c r="C2926" s="255"/>
      <c r="D2926" s="255"/>
    </row>
    <row r="2927" spans="1:4" x14ac:dyDescent="0.25">
      <c r="A2927" s="255"/>
      <c r="B2927" s="255"/>
      <c r="C2927" s="255"/>
      <c r="D2927" s="255"/>
    </row>
    <row r="2928" spans="1:4" x14ac:dyDescent="0.25">
      <c r="A2928" s="255"/>
      <c r="B2928" s="255"/>
      <c r="C2928" s="255"/>
      <c r="D2928" s="255"/>
    </row>
    <row r="2929" spans="1:4" x14ac:dyDescent="0.25">
      <c r="A2929" s="255"/>
      <c r="B2929" s="255"/>
      <c r="C2929" s="255"/>
      <c r="D2929" s="255"/>
    </row>
    <row r="2930" spans="1:4" x14ac:dyDescent="0.25">
      <c r="A2930" s="255"/>
      <c r="B2930" s="255"/>
      <c r="C2930" s="255"/>
      <c r="D2930" s="255"/>
    </row>
    <row r="2931" spans="1:4" x14ac:dyDescent="0.25">
      <c r="A2931" s="255"/>
      <c r="B2931" s="255"/>
      <c r="C2931" s="255"/>
      <c r="D2931" s="255"/>
    </row>
    <row r="2932" spans="1:4" x14ac:dyDescent="0.25">
      <c r="A2932" s="255"/>
      <c r="B2932" s="255"/>
      <c r="C2932" s="255"/>
      <c r="D2932" s="255"/>
    </row>
    <row r="2933" spans="1:4" x14ac:dyDescent="0.25">
      <c r="A2933" s="255"/>
      <c r="B2933" s="255"/>
      <c r="C2933" s="255"/>
      <c r="D2933" s="255"/>
    </row>
    <row r="2934" spans="1:4" x14ac:dyDescent="0.25">
      <c r="A2934" s="255"/>
      <c r="B2934" s="255"/>
      <c r="C2934" s="255"/>
      <c r="D2934" s="255"/>
    </row>
    <row r="2935" spans="1:4" x14ac:dyDescent="0.25">
      <c r="A2935" s="255"/>
      <c r="B2935" s="255"/>
      <c r="C2935" s="255"/>
      <c r="D2935" s="255"/>
    </row>
    <row r="2936" spans="1:4" x14ac:dyDescent="0.25">
      <c r="A2936" s="255"/>
      <c r="B2936" s="255"/>
      <c r="C2936" s="255"/>
      <c r="D2936" s="255"/>
    </row>
    <row r="2937" spans="1:4" x14ac:dyDescent="0.25">
      <c r="A2937" s="255"/>
      <c r="B2937" s="255"/>
      <c r="C2937" s="255"/>
      <c r="D2937" s="255"/>
    </row>
    <row r="2938" spans="1:4" x14ac:dyDescent="0.25">
      <c r="A2938" s="255"/>
      <c r="B2938" s="255"/>
      <c r="C2938" s="255"/>
      <c r="D2938" s="255"/>
    </row>
    <row r="2939" spans="1:4" x14ac:dyDescent="0.25">
      <c r="A2939" s="255"/>
      <c r="B2939" s="255"/>
      <c r="C2939" s="255"/>
      <c r="D2939" s="255"/>
    </row>
    <row r="2940" spans="1:4" x14ac:dyDescent="0.25">
      <c r="A2940" s="255"/>
      <c r="B2940" s="255"/>
      <c r="C2940" s="255"/>
      <c r="D2940" s="255"/>
    </row>
    <row r="2941" spans="1:4" x14ac:dyDescent="0.25">
      <c r="A2941" s="255"/>
      <c r="B2941" s="255"/>
      <c r="C2941" s="255"/>
      <c r="D2941" s="255"/>
    </row>
    <row r="2942" spans="1:4" x14ac:dyDescent="0.25">
      <c r="A2942" s="255"/>
      <c r="B2942" s="255"/>
      <c r="C2942" s="255"/>
      <c r="D2942" s="255"/>
    </row>
    <row r="2943" spans="1:4" x14ac:dyDescent="0.25">
      <c r="A2943" s="255"/>
      <c r="B2943" s="255"/>
      <c r="C2943" s="255"/>
      <c r="D2943" s="255"/>
    </row>
    <row r="2944" spans="1:4" x14ac:dyDescent="0.25">
      <c r="A2944" s="255"/>
      <c r="B2944" s="255"/>
      <c r="C2944" s="255"/>
      <c r="D2944" s="255"/>
    </row>
    <row r="2945" spans="1:4" x14ac:dyDescent="0.25">
      <c r="A2945" s="255"/>
      <c r="B2945" s="255"/>
      <c r="C2945" s="255"/>
      <c r="D2945" s="255"/>
    </row>
    <row r="2946" spans="1:4" x14ac:dyDescent="0.25">
      <c r="A2946" s="255"/>
      <c r="B2946" s="255"/>
      <c r="C2946" s="255"/>
      <c r="D2946" s="255"/>
    </row>
    <row r="2947" spans="1:4" x14ac:dyDescent="0.25">
      <c r="A2947" s="255"/>
      <c r="B2947" s="255"/>
      <c r="C2947" s="255"/>
      <c r="D2947" s="255"/>
    </row>
    <row r="2948" spans="1:4" x14ac:dyDescent="0.25">
      <c r="A2948" s="255"/>
      <c r="B2948" s="255"/>
      <c r="C2948" s="255"/>
      <c r="D2948" s="255"/>
    </row>
    <row r="2949" spans="1:4" x14ac:dyDescent="0.25">
      <c r="A2949" s="255"/>
      <c r="B2949" s="255"/>
      <c r="C2949" s="255"/>
      <c r="D2949" s="255"/>
    </row>
    <row r="2950" spans="1:4" x14ac:dyDescent="0.25">
      <c r="A2950" s="255"/>
      <c r="B2950" s="255"/>
      <c r="C2950" s="255"/>
      <c r="D2950" s="255"/>
    </row>
    <row r="2951" spans="1:4" x14ac:dyDescent="0.25">
      <c r="A2951" s="255"/>
      <c r="B2951" s="255"/>
      <c r="C2951" s="255"/>
      <c r="D2951" s="255"/>
    </row>
    <row r="2952" spans="1:4" x14ac:dyDescent="0.25">
      <c r="A2952" s="255"/>
      <c r="B2952" s="255"/>
      <c r="C2952" s="255"/>
      <c r="D2952" s="255"/>
    </row>
    <row r="2953" spans="1:4" x14ac:dyDescent="0.25">
      <c r="A2953" s="255"/>
      <c r="B2953" s="255"/>
      <c r="C2953" s="255"/>
      <c r="D2953" s="255"/>
    </row>
    <row r="2954" spans="1:4" x14ac:dyDescent="0.25">
      <c r="A2954" s="255"/>
      <c r="B2954" s="255"/>
      <c r="C2954" s="255"/>
      <c r="D2954" s="255"/>
    </row>
    <row r="2955" spans="1:4" x14ac:dyDescent="0.25">
      <c r="A2955" s="255"/>
      <c r="B2955" s="255"/>
      <c r="C2955" s="255"/>
      <c r="D2955" s="255"/>
    </row>
    <row r="2956" spans="1:4" x14ac:dyDescent="0.25">
      <c r="A2956" s="255"/>
      <c r="B2956" s="255"/>
      <c r="C2956" s="255"/>
      <c r="D2956" s="255"/>
    </row>
    <row r="2957" spans="1:4" x14ac:dyDescent="0.25">
      <c r="A2957" s="255"/>
      <c r="B2957" s="255"/>
      <c r="C2957" s="255"/>
      <c r="D2957" s="255"/>
    </row>
    <row r="2958" spans="1:4" x14ac:dyDescent="0.25">
      <c r="A2958" s="255"/>
      <c r="B2958" s="255"/>
      <c r="C2958" s="255"/>
      <c r="D2958" s="255"/>
    </row>
    <row r="2959" spans="1:4" x14ac:dyDescent="0.25">
      <c r="A2959" s="255"/>
      <c r="B2959" s="255"/>
      <c r="C2959" s="255"/>
      <c r="D2959" s="255"/>
    </row>
    <row r="2960" spans="1:4" x14ac:dyDescent="0.25">
      <c r="A2960" s="255"/>
      <c r="B2960" s="255"/>
      <c r="C2960" s="255"/>
      <c r="D2960" s="255"/>
    </row>
    <row r="2961" spans="1:4" x14ac:dyDescent="0.25">
      <c r="A2961" s="255"/>
      <c r="B2961" s="255"/>
      <c r="C2961" s="255"/>
      <c r="D2961" s="255"/>
    </row>
    <row r="2962" spans="1:4" x14ac:dyDescent="0.25">
      <c r="A2962" s="255"/>
      <c r="B2962" s="255"/>
      <c r="C2962" s="255"/>
      <c r="D2962" s="255"/>
    </row>
    <row r="2963" spans="1:4" x14ac:dyDescent="0.25">
      <c r="A2963" s="255"/>
      <c r="B2963" s="255"/>
      <c r="C2963" s="255"/>
      <c r="D2963" s="255"/>
    </row>
    <row r="2964" spans="1:4" x14ac:dyDescent="0.25">
      <c r="A2964" s="255"/>
      <c r="B2964" s="255"/>
      <c r="C2964" s="255"/>
      <c r="D2964" s="255"/>
    </row>
    <row r="2965" spans="1:4" x14ac:dyDescent="0.25">
      <c r="A2965" s="255"/>
      <c r="B2965" s="255"/>
      <c r="C2965" s="255"/>
      <c r="D2965" s="255"/>
    </row>
    <row r="2966" spans="1:4" x14ac:dyDescent="0.25">
      <c r="A2966" s="255"/>
      <c r="B2966" s="255"/>
      <c r="C2966" s="255"/>
      <c r="D2966" s="255"/>
    </row>
    <row r="2967" spans="1:4" x14ac:dyDescent="0.25">
      <c r="A2967" s="255"/>
      <c r="B2967" s="255"/>
      <c r="C2967" s="255"/>
      <c r="D2967" s="255"/>
    </row>
    <row r="2968" spans="1:4" x14ac:dyDescent="0.25">
      <c r="A2968" s="255"/>
      <c r="B2968" s="255"/>
      <c r="C2968" s="255"/>
      <c r="D2968" s="255"/>
    </row>
    <row r="2969" spans="1:4" x14ac:dyDescent="0.25">
      <c r="A2969" s="255"/>
      <c r="B2969" s="255"/>
      <c r="C2969" s="255"/>
      <c r="D2969" s="255"/>
    </row>
    <row r="2970" spans="1:4" x14ac:dyDescent="0.25">
      <c r="A2970" s="255"/>
      <c r="B2970" s="255"/>
      <c r="C2970" s="255"/>
      <c r="D2970" s="255"/>
    </row>
    <row r="2971" spans="1:4" x14ac:dyDescent="0.25">
      <c r="A2971" s="255"/>
      <c r="B2971" s="255"/>
      <c r="C2971" s="255"/>
      <c r="D2971" s="255"/>
    </row>
    <row r="2972" spans="1:4" x14ac:dyDescent="0.25">
      <c r="A2972" s="255"/>
      <c r="B2972" s="255"/>
      <c r="C2972" s="255"/>
      <c r="D2972" s="255"/>
    </row>
    <row r="2973" spans="1:4" x14ac:dyDescent="0.25">
      <c r="A2973" s="255"/>
      <c r="B2973" s="255"/>
      <c r="C2973" s="255"/>
      <c r="D2973" s="255"/>
    </row>
    <row r="2974" spans="1:4" x14ac:dyDescent="0.25">
      <c r="A2974" s="255"/>
      <c r="B2974" s="255"/>
      <c r="C2974" s="255"/>
      <c r="D2974" s="255"/>
    </row>
    <row r="2975" spans="1:4" x14ac:dyDescent="0.25">
      <c r="A2975" s="255"/>
      <c r="B2975" s="255"/>
      <c r="C2975" s="255"/>
      <c r="D2975" s="255"/>
    </row>
    <row r="2976" spans="1:4" x14ac:dyDescent="0.25">
      <c r="A2976" s="255"/>
      <c r="B2976" s="255"/>
      <c r="C2976" s="255"/>
      <c r="D2976" s="255"/>
    </row>
    <row r="2977" spans="1:4" x14ac:dyDescent="0.25">
      <c r="A2977" s="255"/>
      <c r="B2977" s="255"/>
      <c r="C2977" s="255"/>
      <c r="D2977" s="255"/>
    </row>
    <row r="2978" spans="1:4" x14ac:dyDescent="0.25">
      <c r="A2978" s="255"/>
      <c r="B2978" s="255"/>
      <c r="C2978" s="255"/>
      <c r="D2978" s="255"/>
    </row>
    <row r="2979" spans="1:4" x14ac:dyDescent="0.25">
      <c r="A2979" s="255"/>
      <c r="B2979" s="255"/>
      <c r="C2979" s="255"/>
      <c r="D2979" s="255"/>
    </row>
    <row r="2980" spans="1:4" x14ac:dyDescent="0.25">
      <c r="A2980" s="255"/>
      <c r="B2980" s="255"/>
      <c r="C2980" s="255"/>
      <c r="D2980" s="255"/>
    </row>
    <row r="2981" spans="1:4" x14ac:dyDescent="0.25">
      <c r="A2981" s="255"/>
      <c r="B2981" s="255"/>
      <c r="C2981" s="255"/>
      <c r="D2981" s="255"/>
    </row>
    <row r="2982" spans="1:4" x14ac:dyDescent="0.25">
      <c r="A2982" s="255"/>
      <c r="B2982" s="255"/>
      <c r="C2982" s="255"/>
      <c r="D2982" s="255"/>
    </row>
    <row r="2983" spans="1:4" x14ac:dyDescent="0.25">
      <c r="A2983" s="255"/>
      <c r="B2983" s="255"/>
      <c r="C2983" s="255"/>
      <c r="D2983" s="255"/>
    </row>
    <row r="2984" spans="1:4" x14ac:dyDescent="0.25">
      <c r="A2984" s="255"/>
      <c r="B2984" s="255"/>
      <c r="C2984" s="255"/>
      <c r="D2984" s="255"/>
    </row>
    <row r="2985" spans="1:4" x14ac:dyDescent="0.25">
      <c r="A2985" s="255"/>
      <c r="B2985" s="255"/>
      <c r="C2985" s="255"/>
      <c r="D2985" s="255"/>
    </row>
    <row r="2986" spans="1:4" x14ac:dyDescent="0.25">
      <c r="A2986" s="255"/>
      <c r="B2986" s="255"/>
      <c r="C2986" s="255"/>
      <c r="D2986" s="255"/>
    </row>
    <row r="2987" spans="1:4" x14ac:dyDescent="0.25">
      <c r="A2987" s="255"/>
      <c r="B2987" s="255"/>
      <c r="C2987" s="255"/>
      <c r="D2987" s="255"/>
    </row>
    <row r="2988" spans="1:4" x14ac:dyDescent="0.25">
      <c r="A2988" s="255"/>
      <c r="B2988" s="255"/>
      <c r="C2988" s="255"/>
      <c r="D2988" s="255"/>
    </row>
    <row r="2989" spans="1:4" x14ac:dyDescent="0.25">
      <c r="A2989" s="255"/>
      <c r="B2989" s="255"/>
      <c r="C2989" s="255"/>
      <c r="D2989" s="255"/>
    </row>
    <row r="2990" spans="1:4" x14ac:dyDescent="0.25">
      <c r="A2990" s="255"/>
      <c r="B2990" s="255"/>
      <c r="C2990" s="255"/>
      <c r="D2990" s="255"/>
    </row>
    <row r="2991" spans="1:4" x14ac:dyDescent="0.25">
      <c r="A2991" s="255"/>
      <c r="B2991" s="255"/>
      <c r="C2991" s="255"/>
      <c r="D2991" s="255"/>
    </row>
    <row r="2992" spans="1:4" x14ac:dyDescent="0.25">
      <c r="A2992" s="255"/>
      <c r="B2992" s="255"/>
      <c r="C2992" s="255"/>
      <c r="D2992" s="255"/>
    </row>
    <row r="2993" spans="1:4" x14ac:dyDescent="0.25">
      <c r="A2993" s="255"/>
      <c r="B2993" s="255"/>
      <c r="C2993" s="255"/>
      <c r="D2993" s="255"/>
    </row>
    <row r="2994" spans="1:4" x14ac:dyDescent="0.25">
      <c r="A2994" s="255"/>
      <c r="B2994" s="255"/>
      <c r="C2994" s="255"/>
      <c r="D2994" s="255"/>
    </row>
    <row r="2995" spans="1:4" x14ac:dyDescent="0.25">
      <c r="A2995" s="255"/>
      <c r="B2995" s="255"/>
      <c r="C2995" s="255"/>
      <c r="D2995" s="255"/>
    </row>
    <row r="2996" spans="1:4" x14ac:dyDescent="0.25">
      <c r="A2996" s="255"/>
      <c r="B2996" s="255"/>
      <c r="C2996" s="255"/>
      <c r="D2996" s="255"/>
    </row>
    <row r="2997" spans="1:4" x14ac:dyDescent="0.25">
      <c r="A2997" s="255"/>
      <c r="B2997" s="255"/>
      <c r="C2997" s="255"/>
      <c r="D2997" s="255"/>
    </row>
    <row r="2998" spans="1:4" x14ac:dyDescent="0.25">
      <c r="A2998" s="255"/>
      <c r="B2998" s="255"/>
      <c r="C2998" s="255"/>
      <c r="D2998" s="255"/>
    </row>
    <row r="2999" spans="1:4" x14ac:dyDescent="0.25">
      <c r="A2999" s="255"/>
      <c r="B2999" s="255"/>
      <c r="C2999" s="255"/>
      <c r="D2999" s="255"/>
    </row>
    <row r="3000" spans="1:4" x14ac:dyDescent="0.25">
      <c r="A3000" s="255"/>
      <c r="B3000" s="255"/>
      <c r="C3000" s="255"/>
      <c r="D3000" s="255"/>
    </row>
    <row r="3001" spans="1:4" x14ac:dyDescent="0.25">
      <c r="A3001" s="255"/>
      <c r="B3001" s="255"/>
      <c r="C3001" s="255"/>
      <c r="D3001" s="255"/>
    </row>
    <row r="3002" spans="1:4" x14ac:dyDescent="0.25">
      <c r="A3002" s="255"/>
      <c r="B3002" s="255"/>
      <c r="C3002" s="255"/>
      <c r="D3002" s="255"/>
    </row>
    <row r="3003" spans="1:4" x14ac:dyDescent="0.25">
      <c r="A3003" s="255"/>
      <c r="B3003" s="255"/>
      <c r="C3003" s="255"/>
      <c r="D3003" s="255"/>
    </row>
    <row r="3004" spans="1:4" x14ac:dyDescent="0.25">
      <c r="A3004" s="255"/>
      <c r="B3004" s="255"/>
      <c r="C3004" s="255"/>
      <c r="D3004" s="255"/>
    </row>
    <row r="3005" spans="1:4" x14ac:dyDescent="0.25">
      <c r="A3005" s="255"/>
      <c r="B3005" s="255"/>
      <c r="C3005" s="255"/>
      <c r="D3005" s="255"/>
    </row>
    <row r="3006" spans="1:4" x14ac:dyDescent="0.25">
      <c r="A3006" s="255"/>
      <c r="B3006" s="255"/>
      <c r="C3006" s="255"/>
      <c r="D3006" s="255"/>
    </row>
    <row r="3007" spans="1:4" x14ac:dyDescent="0.25">
      <c r="A3007" s="255"/>
      <c r="B3007" s="255"/>
      <c r="C3007" s="255"/>
      <c r="D3007" s="255"/>
    </row>
    <row r="3008" spans="1:4" x14ac:dyDescent="0.25">
      <c r="A3008" s="255"/>
      <c r="B3008" s="255"/>
      <c r="C3008" s="255"/>
      <c r="D3008" s="255"/>
    </row>
    <row r="3009" spans="1:4" x14ac:dyDescent="0.25">
      <c r="A3009" s="255"/>
      <c r="B3009" s="255"/>
      <c r="C3009" s="255"/>
      <c r="D3009" s="255"/>
    </row>
    <row r="3010" spans="1:4" x14ac:dyDescent="0.25">
      <c r="A3010" s="255"/>
      <c r="B3010" s="255"/>
      <c r="C3010" s="255"/>
      <c r="D3010" s="255"/>
    </row>
    <row r="3011" spans="1:4" x14ac:dyDescent="0.25">
      <c r="A3011" s="255"/>
      <c r="B3011" s="255"/>
      <c r="C3011" s="255"/>
      <c r="D3011" s="255"/>
    </row>
    <row r="3012" spans="1:4" x14ac:dyDescent="0.25">
      <c r="A3012" s="255"/>
      <c r="B3012" s="255"/>
      <c r="C3012" s="255"/>
      <c r="D3012" s="255"/>
    </row>
    <row r="3013" spans="1:4" x14ac:dyDescent="0.25">
      <c r="A3013" s="255"/>
      <c r="B3013" s="255"/>
      <c r="C3013" s="255"/>
      <c r="D3013" s="255"/>
    </row>
    <row r="3014" spans="1:4" x14ac:dyDescent="0.25">
      <c r="A3014" s="255"/>
      <c r="B3014" s="255"/>
      <c r="C3014" s="255"/>
      <c r="D3014" s="255"/>
    </row>
    <row r="3015" spans="1:4" x14ac:dyDescent="0.25">
      <c r="A3015" s="255"/>
      <c r="B3015" s="255"/>
      <c r="C3015" s="255"/>
      <c r="D3015" s="255"/>
    </row>
    <row r="3016" spans="1:4" x14ac:dyDescent="0.25">
      <c r="A3016" s="255"/>
      <c r="B3016" s="255"/>
      <c r="C3016" s="255"/>
      <c r="D3016" s="255"/>
    </row>
    <row r="3017" spans="1:4" x14ac:dyDescent="0.25">
      <c r="A3017" s="255"/>
      <c r="B3017" s="255"/>
      <c r="C3017" s="255"/>
      <c r="D3017" s="255"/>
    </row>
    <row r="3018" spans="1:4" x14ac:dyDescent="0.25">
      <c r="A3018" s="255"/>
      <c r="B3018" s="255"/>
      <c r="C3018" s="255"/>
      <c r="D3018" s="255"/>
    </row>
    <row r="3019" spans="1:4" x14ac:dyDescent="0.25">
      <c r="A3019" s="255"/>
      <c r="B3019" s="255"/>
      <c r="C3019" s="255"/>
      <c r="D3019" s="255"/>
    </row>
    <row r="3020" spans="1:4" x14ac:dyDescent="0.25">
      <c r="A3020" s="255"/>
      <c r="B3020" s="255"/>
      <c r="C3020" s="255"/>
      <c r="D3020" s="255"/>
    </row>
    <row r="3021" spans="1:4" x14ac:dyDescent="0.25">
      <c r="A3021" s="255"/>
      <c r="B3021" s="255"/>
      <c r="C3021" s="255"/>
      <c r="D3021" s="255"/>
    </row>
    <row r="3022" spans="1:4" x14ac:dyDescent="0.25">
      <c r="A3022" s="255"/>
      <c r="B3022" s="255"/>
      <c r="C3022" s="255"/>
      <c r="D3022" s="255"/>
    </row>
    <row r="3023" spans="1:4" x14ac:dyDescent="0.25">
      <c r="A3023" s="255"/>
      <c r="B3023" s="255"/>
      <c r="C3023" s="255"/>
      <c r="D3023" s="255"/>
    </row>
    <row r="3024" spans="1:4" x14ac:dyDescent="0.25">
      <c r="A3024" s="255"/>
      <c r="B3024" s="255"/>
      <c r="C3024" s="255"/>
      <c r="D3024" s="255"/>
    </row>
    <row r="3025" spans="1:4" x14ac:dyDescent="0.25">
      <c r="A3025" s="255"/>
      <c r="B3025" s="255"/>
      <c r="C3025" s="255"/>
      <c r="D3025" s="255"/>
    </row>
    <row r="3026" spans="1:4" x14ac:dyDescent="0.25">
      <c r="A3026" s="255"/>
      <c r="B3026" s="255"/>
      <c r="C3026" s="255"/>
      <c r="D3026" s="255"/>
    </row>
    <row r="3027" spans="1:4" x14ac:dyDescent="0.25">
      <c r="A3027" s="255"/>
      <c r="B3027" s="255"/>
      <c r="C3027" s="255"/>
      <c r="D3027" s="255"/>
    </row>
    <row r="3028" spans="1:4" x14ac:dyDescent="0.25">
      <c r="A3028" s="255"/>
      <c r="B3028" s="255"/>
      <c r="C3028" s="255"/>
      <c r="D3028" s="255"/>
    </row>
    <row r="3029" spans="1:4" x14ac:dyDescent="0.25">
      <c r="A3029" s="255"/>
      <c r="B3029" s="255"/>
      <c r="C3029" s="255"/>
      <c r="D3029" s="255"/>
    </row>
    <row r="3030" spans="1:4" x14ac:dyDescent="0.25">
      <c r="A3030" s="255"/>
      <c r="B3030" s="255"/>
      <c r="C3030" s="255"/>
      <c r="D3030" s="255"/>
    </row>
    <row r="3031" spans="1:4" x14ac:dyDescent="0.25">
      <c r="A3031" s="255"/>
      <c r="B3031" s="255"/>
      <c r="C3031" s="255"/>
      <c r="D3031" s="255"/>
    </row>
    <row r="3032" spans="1:4" x14ac:dyDescent="0.25">
      <c r="A3032" s="255"/>
      <c r="B3032" s="255"/>
      <c r="C3032" s="255"/>
      <c r="D3032" s="255"/>
    </row>
    <row r="3033" spans="1:4" x14ac:dyDescent="0.25">
      <c r="A3033" s="255"/>
      <c r="B3033" s="255"/>
      <c r="C3033" s="255"/>
      <c r="D3033" s="255"/>
    </row>
    <row r="3034" spans="1:4" x14ac:dyDescent="0.25">
      <c r="A3034" s="255"/>
      <c r="B3034" s="255"/>
      <c r="C3034" s="255"/>
      <c r="D3034" s="255"/>
    </row>
    <row r="3035" spans="1:4" x14ac:dyDescent="0.25">
      <c r="A3035" s="255"/>
      <c r="B3035" s="255"/>
      <c r="C3035" s="255"/>
      <c r="D3035" s="255"/>
    </row>
    <row r="3036" spans="1:4" x14ac:dyDescent="0.25">
      <c r="A3036" s="255"/>
      <c r="B3036" s="255"/>
      <c r="C3036" s="255"/>
      <c r="D3036" s="255"/>
    </row>
    <row r="3037" spans="1:4" x14ac:dyDescent="0.25">
      <c r="A3037" s="255"/>
      <c r="B3037" s="255"/>
      <c r="C3037" s="255"/>
      <c r="D3037" s="255"/>
    </row>
    <row r="3038" spans="1:4" x14ac:dyDescent="0.25">
      <c r="A3038" s="255"/>
      <c r="B3038" s="255"/>
      <c r="C3038" s="255"/>
      <c r="D3038" s="255"/>
    </row>
    <row r="3039" spans="1:4" x14ac:dyDescent="0.25">
      <c r="A3039" s="255"/>
      <c r="B3039" s="255"/>
      <c r="C3039" s="255"/>
      <c r="D3039" s="255"/>
    </row>
    <row r="3040" spans="1:4" x14ac:dyDescent="0.25">
      <c r="A3040" s="255"/>
      <c r="B3040" s="255"/>
      <c r="C3040" s="255"/>
      <c r="D3040" s="255"/>
    </row>
    <row r="3041" spans="1:4" x14ac:dyDescent="0.25">
      <c r="A3041" s="255"/>
      <c r="B3041" s="255"/>
      <c r="C3041" s="255"/>
      <c r="D3041" s="255"/>
    </row>
    <row r="3042" spans="1:4" x14ac:dyDescent="0.25">
      <c r="A3042" s="255"/>
      <c r="B3042" s="255"/>
      <c r="C3042" s="255"/>
      <c r="D3042" s="255"/>
    </row>
    <row r="3043" spans="1:4" x14ac:dyDescent="0.25">
      <c r="A3043" s="255"/>
      <c r="B3043" s="255"/>
      <c r="C3043" s="255"/>
      <c r="D3043" s="255"/>
    </row>
    <row r="3044" spans="1:4" x14ac:dyDescent="0.25">
      <c r="A3044" s="255"/>
      <c r="B3044" s="255"/>
      <c r="C3044" s="255"/>
      <c r="D3044" s="255"/>
    </row>
    <row r="3045" spans="1:4" x14ac:dyDescent="0.25">
      <c r="A3045" s="255"/>
      <c r="B3045" s="255"/>
      <c r="C3045" s="255"/>
      <c r="D3045" s="255"/>
    </row>
    <row r="3046" spans="1:4" x14ac:dyDescent="0.25">
      <c r="A3046" s="255"/>
      <c r="B3046" s="255"/>
      <c r="C3046" s="255"/>
      <c r="D3046" s="255"/>
    </row>
    <row r="3047" spans="1:4" x14ac:dyDescent="0.25">
      <c r="A3047" s="255"/>
      <c r="B3047" s="255"/>
      <c r="C3047" s="255"/>
      <c r="D3047" s="255"/>
    </row>
    <row r="3048" spans="1:4" x14ac:dyDescent="0.25">
      <c r="A3048" s="255"/>
      <c r="B3048" s="255"/>
      <c r="C3048" s="255"/>
      <c r="D3048" s="255"/>
    </row>
    <row r="3049" spans="1:4" x14ac:dyDescent="0.25">
      <c r="A3049" s="255"/>
      <c r="B3049" s="255"/>
      <c r="C3049" s="255"/>
      <c r="D3049" s="255"/>
    </row>
    <row r="3050" spans="1:4" x14ac:dyDescent="0.25">
      <c r="A3050" s="255"/>
      <c r="B3050" s="255"/>
      <c r="C3050" s="255"/>
      <c r="D3050" s="255"/>
    </row>
    <row r="3051" spans="1:4" x14ac:dyDescent="0.25">
      <c r="A3051" s="255"/>
      <c r="B3051" s="255"/>
      <c r="C3051" s="255"/>
      <c r="D3051" s="255"/>
    </row>
    <row r="3052" spans="1:4" x14ac:dyDescent="0.25">
      <c r="A3052" s="255"/>
      <c r="B3052" s="255"/>
      <c r="C3052" s="255"/>
      <c r="D3052" s="255"/>
    </row>
    <row r="3053" spans="1:4" x14ac:dyDescent="0.25">
      <c r="A3053" s="255"/>
      <c r="B3053" s="255"/>
      <c r="C3053" s="255"/>
      <c r="D3053" s="255"/>
    </row>
    <row r="3054" spans="1:4" x14ac:dyDescent="0.25">
      <c r="A3054" s="255"/>
      <c r="B3054" s="255"/>
      <c r="C3054" s="255"/>
      <c r="D3054" s="255"/>
    </row>
    <row r="3055" spans="1:4" x14ac:dyDescent="0.25">
      <c r="A3055" s="255"/>
      <c r="B3055" s="255"/>
      <c r="C3055" s="255"/>
      <c r="D3055" s="255"/>
    </row>
    <row r="3056" spans="1:4" x14ac:dyDescent="0.25">
      <c r="A3056" s="255"/>
      <c r="B3056" s="255"/>
      <c r="C3056" s="255"/>
      <c r="D3056" s="255"/>
    </row>
    <row r="3057" spans="1:4" x14ac:dyDescent="0.25">
      <c r="A3057" s="255"/>
      <c r="B3057" s="255"/>
      <c r="C3057" s="255"/>
      <c r="D3057" s="255"/>
    </row>
    <row r="3058" spans="1:4" x14ac:dyDescent="0.25">
      <c r="A3058" s="255"/>
      <c r="B3058" s="255"/>
      <c r="C3058" s="255"/>
      <c r="D3058" s="255"/>
    </row>
    <row r="3059" spans="1:4" x14ac:dyDescent="0.25">
      <c r="A3059" s="255"/>
      <c r="B3059" s="255"/>
      <c r="C3059" s="255"/>
      <c r="D3059" s="255"/>
    </row>
    <row r="3060" spans="1:4" x14ac:dyDescent="0.25">
      <c r="A3060" s="255"/>
      <c r="B3060" s="255"/>
      <c r="C3060" s="255"/>
      <c r="D3060" s="255"/>
    </row>
    <row r="3061" spans="1:4" x14ac:dyDescent="0.25">
      <c r="A3061" s="255"/>
      <c r="B3061" s="255"/>
      <c r="C3061" s="255"/>
      <c r="D3061" s="255"/>
    </row>
    <row r="3062" spans="1:4" x14ac:dyDescent="0.25">
      <c r="A3062" s="255"/>
      <c r="B3062" s="255"/>
      <c r="C3062" s="255"/>
      <c r="D3062" s="255"/>
    </row>
    <row r="3063" spans="1:4" x14ac:dyDescent="0.25">
      <c r="A3063" s="255"/>
      <c r="B3063" s="255"/>
      <c r="C3063" s="255"/>
      <c r="D3063" s="255"/>
    </row>
    <row r="3064" spans="1:4" x14ac:dyDescent="0.25">
      <c r="A3064" s="255"/>
      <c r="B3064" s="255"/>
      <c r="C3064" s="255"/>
      <c r="D3064" s="255"/>
    </row>
    <row r="3065" spans="1:4" x14ac:dyDescent="0.25">
      <c r="A3065" s="255"/>
      <c r="B3065" s="255"/>
      <c r="C3065" s="255"/>
      <c r="D3065" s="255"/>
    </row>
    <row r="3066" spans="1:4" x14ac:dyDescent="0.25">
      <c r="A3066" s="255"/>
      <c r="B3066" s="255"/>
      <c r="C3066" s="255"/>
      <c r="D3066" s="255"/>
    </row>
    <row r="3067" spans="1:4" x14ac:dyDescent="0.25">
      <c r="A3067" s="255"/>
      <c r="B3067" s="255"/>
      <c r="C3067" s="255"/>
      <c r="D3067" s="255"/>
    </row>
    <row r="3068" spans="1:4" x14ac:dyDescent="0.25">
      <c r="A3068" s="255"/>
      <c r="B3068" s="255"/>
      <c r="C3068" s="255"/>
      <c r="D3068" s="255"/>
    </row>
    <row r="3069" spans="1:4" x14ac:dyDescent="0.25">
      <c r="A3069" s="255"/>
      <c r="B3069" s="255"/>
      <c r="C3069" s="255"/>
      <c r="D3069" s="255"/>
    </row>
    <row r="3070" spans="1:4" x14ac:dyDescent="0.25">
      <c r="A3070" s="255"/>
      <c r="B3070" s="255"/>
      <c r="C3070" s="255"/>
      <c r="D3070" s="255"/>
    </row>
    <row r="3071" spans="1:4" x14ac:dyDescent="0.25">
      <c r="A3071" s="255"/>
      <c r="B3071" s="255"/>
      <c r="C3071" s="255"/>
      <c r="D3071" s="255"/>
    </row>
    <row r="3072" spans="1:4" x14ac:dyDescent="0.25">
      <c r="A3072" s="255"/>
      <c r="B3072" s="255"/>
      <c r="C3072" s="255"/>
      <c r="D3072" s="255"/>
    </row>
    <row r="3073" spans="1:4" x14ac:dyDescent="0.25">
      <c r="A3073" s="255"/>
      <c r="B3073" s="255"/>
      <c r="C3073" s="255"/>
      <c r="D3073" s="255"/>
    </row>
    <row r="3074" spans="1:4" x14ac:dyDescent="0.25">
      <c r="A3074" s="255"/>
      <c r="B3074" s="255"/>
      <c r="C3074" s="255"/>
      <c r="D3074" s="255"/>
    </row>
    <row r="3075" spans="1:4" x14ac:dyDescent="0.25">
      <c r="A3075" s="255"/>
      <c r="B3075" s="255"/>
      <c r="C3075" s="255"/>
      <c r="D3075" s="255"/>
    </row>
    <row r="3076" spans="1:4" x14ac:dyDescent="0.25">
      <c r="A3076" s="255"/>
      <c r="B3076" s="255"/>
      <c r="C3076" s="255"/>
      <c r="D3076" s="255"/>
    </row>
    <row r="3077" spans="1:4" x14ac:dyDescent="0.25">
      <c r="A3077" s="255"/>
      <c r="B3077" s="255"/>
      <c r="C3077" s="255"/>
      <c r="D3077" s="255"/>
    </row>
    <row r="3078" spans="1:4" x14ac:dyDescent="0.25">
      <c r="A3078" s="255"/>
      <c r="B3078" s="255"/>
      <c r="C3078" s="255"/>
      <c r="D3078" s="255"/>
    </row>
    <row r="3079" spans="1:4" x14ac:dyDescent="0.25">
      <c r="A3079" s="255"/>
      <c r="B3079" s="255"/>
      <c r="C3079" s="255"/>
      <c r="D3079" s="255"/>
    </row>
    <row r="3080" spans="1:4" x14ac:dyDescent="0.25">
      <c r="A3080" s="255"/>
      <c r="B3080" s="255"/>
      <c r="C3080" s="255"/>
      <c r="D3080" s="255"/>
    </row>
    <row r="3081" spans="1:4" x14ac:dyDescent="0.25">
      <c r="A3081" s="255"/>
      <c r="B3081" s="255"/>
      <c r="C3081" s="255"/>
      <c r="D3081" s="255"/>
    </row>
    <row r="3082" spans="1:4" x14ac:dyDescent="0.25">
      <c r="A3082" s="255"/>
      <c r="B3082" s="255"/>
      <c r="C3082" s="255"/>
      <c r="D3082" s="255"/>
    </row>
    <row r="3083" spans="1:4" x14ac:dyDescent="0.25">
      <c r="A3083" s="255"/>
      <c r="B3083" s="255"/>
      <c r="C3083" s="255"/>
      <c r="D3083" s="255"/>
    </row>
    <row r="3084" spans="1:4" x14ac:dyDescent="0.25">
      <c r="A3084" s="255"/>
      <c r="B3084" s="255"/>
      <c r="C3084" s="255"/>
      <c r="D3084" s="255"/>
    </row>
    <row r="3085" spans="1:4" x14ac:dyDescent="0.25">
      <c r="A3085" s="255"/>
      <c r="B3085" s="255"/>
      <c r="C3085" s="255"/>
      <c r="D3085" s="255"/>
    </row>
    <row r="3086" spans="1:4" x14ac:dyDescent="0.25">
      <c r="A3086" s="255"/>
      <c r="B3086" s="255"/>
      <c r="C3086" s="255"/>
      <c r="D3086" s="255"/>
    </row>
    <row r="3087" spans="1:4" x14ac:dyDescent="0.25">
      <c r="A3087" s="255"/>
      <c r="B3087" s="255"/>
      <c r="C3087" s="255"/>
      <c r="D3087" s="255"/>
    </row>
    <row r="3088" spans="1:4" x14ac:dyDescent="0.25">
      <c r="A3088" s="255"/>
      <c r="B3088" s="255"/>
      <c r="C3088" s="255"/>
      <c r="D3088" s="255"/>
    </row>
    <row r="3089" spans="1:4" x14ac:dyDescent="0.25">
      <c r="A3089" s="255"/>
      <c r="B3089" s="255"/>
      <c r="C3089" s="255"/>
      <c r="D3089" s="255"/>
    </row>
    <row r="3090" spans="1:4" x14ac:dyDescent="0.25">
      <c r="A3090" s="255"/>
      <c r="B3090" s="255"/>
      <c r="C3090" s="255"/>
      <c r="D3090" s="255"/>
    </row>
    <row r="3091" spans="1:4" x14ac:dyDescent="0.25">
      <c r="A3091" s="255"/>
      <c r="B3091" s="255"/>
      <c r="C3091" s="255"/>
      <c r="D3091" s="255"/>
    </row>
    <row r="3092" spans="1:4" x14ac:dyDescent="0.25">
      <c r="A3092" s="255"/>
      <c r="B3092" s="255"/>
      <c r="C3092" s="255"/>
      <c r="D3092" s="255"/>
    </row>
    <row r="3093" spans="1:4" x14ac:dyDescent="0.25">
      <c r="A3093" s="255"/>
      <c r="B3093" s="255"/>
      <c r="C3093" s="255"/>
      <c r="D3093" s="255"/>
    </row>
    <row r="3094" spans="1:4" x14ac:dyDescent="0.25">
      <c r="A3094" s="255"/>
      <c r="B3094" s="255"/>
      <c r="C3094" s="255"/>
      <c r="D3094" s="255"/>
    </row>
    <row r="3095" spans="1:4" x14ac:dyDescent="0.25">
      <c r="A3095" s="255"/>
      <c r="B3095" s="255"/>
      <c r="C3095" s="255"/>
      <c r="D3095" s="255"/>
    </row>
    <row r="3096" spans="1:4" x14ac:dyDescent="0.25">
      <c r="A3096" s="255"/>
      <c r="B3096" s="255"/>
      <c r="C3096" s="255"/>
      <c r="D3096" s="255"/>
    </row>
    <row r="3097" spans="1:4" x14ac:dyDescent="0.25">
      <c r="A3097" s="255"/>
      <c r="B3097" s="255"/>
      <c r="C3097" s="255"/>
      <c r="D3097" s="255"/>
    </row>
    <row r="3098" spans="1:4" x14ac:dyDescent="0.25">
      <c r="A3098" s="255"/>
      <c r="B3098" s="255"/>
      <c r="C3098" s="255"/>
      <c r="D3098" s="255"/>
    </row>
    <row r="3099" spans="1:4" x14ac:dyDescent="0.25">
      <c r="A3099" s="255"/>
      <c r="B3099" s="255"/>
      <c r="C3099" s="255"/>
      <c r="D3099" s="255"/>
    </row>
    <row r="3100" spans="1:4" x14ac:dyDescent="0.25">
      <c r="A3100" s="255"/>
      <c r="B3100" s="255"/>
      <c r="C3100" s="255"/>
      <c r="D3100" s="255"/>
    </row>
    <row r="3101" spans="1:4" x14ac:dyDescent="0.25">
      <c r="A3101" s="255"/>
      <c r="B3101" s="255"/>
      <c r="C3101" s="255"/>
      <c r="D3101" s="255"/>
    </row>
    <row r="3102" spans="1:4" x14ac:dyDescent="0.25">
      <c r="A3102" s="255"/>
      <c r="B3102" s="255"/>
      <c r="C3102" s="255"/>
      <c r="D3102" s="255"/>
    </row>
    <row r="3103" spans="1:4" x14ac:dyDescent="0.25">
      <c r="A3103" s="255"/>
      <c r="B3103" s="255"/>
      <c r="C3103" s="255"/>
      <c r="D3103" s="255"/>
    </row>
    <row r="3104" spans="1:4" x14ac:dyDescent="0.25">
      <c r="A3104" s="255"/>
      <c r="B3104" s="255"/>
      <c r="C3104" s="255"/>
      <c r="D3104" s="255"/>
    </row>
    <row r="3105" spans="1:4" x14ac:dyDescent="0.25">
      <c r="A3105" s="255"/>
      <c r="B3105" s="255"/>
      <c r="C3105" s="255"/>
      <c r="D3105" s="255"/>
    </row>
    <row r="3106" spans="1:4" x14ac:dyDescent="0.25">
      <c r="A3106" s="255"/>
      <c r="B3106" s="255"/>
      <c r="C3106" s="255"/>
      <c r="D3106" s="255"/>
    </row>
    <row r="3107" spans="1:4" x14ac:dyDescent="0.25">
      <c r="A3107" s="255"/>
      <c r="B3107" s="255"/>
      <c r="C3107" s="255"/>
      <c r="D3107" s="255"/>
    </row>
    <row r="3108" spans="1:4" x14ac:dyDescent="0.25">
      <c r="A3108" s="255"/>
      <c r="B3108" s="255"/>
      <c r="C3108" s="255"/>
      <c r="D3108" s="255"/>
    </row>
    <row r="3109" spans="1:4" x14ac:dyDescent="0.25">
      <c r="A3109" s="255"/>
      <c r="B3109" s="255"/>
      <c r="C3109" s="255"/>
      <c r="D3109" s="255"/>
    </row>
    <row r="3110" spans="1:4" x14ac:dyDescent="0.25">
      <c r="A3110" s="255"/>
      <c r="B3110" s="255"/>
      <c r="C3110" s="255"/>
      <c r="D3110" s="255"/>
    </row>
    <row r="3111" spans="1:4" x14ac:dyDescent="0.25">
      <c r="A3111" s="255"/>
      <c r="B3111" s="255"/>
      <c r="C3111" s="255"/>
      <c r="D3111" s="255"/>
    </row>
    <row r="3112" spans="1:4" x14ac:dyDescent="0.25">
      <c r="A3112" s="255"/>
      <c r="B3112" s="255"/>
      <c r="C3112" s="255"/>
      <c r="D3112" s="255"/>
    </row>
    <row r="3113" spans="1:4" x14ac:dyDescent="0.25">
      <c r="A3113" s="255"/>
      <c r="B3113" s="255"/>
      <c r="C3113" s="255"/>
      <c r="D3113" s="255"/>
    </row>
    <row r="3114" spans="1:4" x14ac:dyDescent="0.25">
      <c r="A3114" s="255"/>
      <c r="B3114" s="255"/>
      <c r="C3114" s="255"/>
      <c r="D3114" s="255"/>
    </row>
    <row r="3115" spans="1:4" x14ac:dyDescent="0.25">
      <c r="A3115" s="255"/>
      <c r="B3115" s="255"/>
      <c r="C3115" s="255"/>
      <c r="D3115" s="255"/>
    </row>
    <row r="3116" spans="1:4" x14ac:dyDescent="0.25">
      <c r="A3116" s="255"/>
      <c r="B3116" s="255"/>
      <c r="C3116" s="255"/>
      <c r="D3116" s="255"/>
    </row>
    <row r="3117" spans="1:4" x14ac:dyDescent="0.25">
      <c r="A3117" s="255"/>
      <c r="B3117" s="255"/>
      <c r="C3117" s="255"/>
      <c r="D3117" s="255"/>
    </row>
    <row r="3118" spans="1:4" x14ac:dyDescent="0.25">
      <c r="A3118" s="255"/>
      <c r="B3118" s="255"/>
      <c r="C3118" s="255"/>
      <c r="D3118" s="255"/>
    </row>
    <row r="3119" spans="1:4" x14ac:dyDescent="0.25">
      <c r="A3119" s="255"/>
      <c r="B3119" s="255"/>
      <c r="C3119" s="255"/>
      <c r="D3119" s="255"/>
    </row>
    <row r="3120" spans="1:4" x14ac:dyDescent="0.25">
      <c r="A3120" s="255"/>
      <c r="B3120" s="255"/>
      <c r="C3120" s="255"/>
      <c r="D3120" s="255"/>
    </row>
    <row r="3121" spans="1:4" x14ac:dyDescent="0.25">
      <c r="A3121" s="255"/>
      <c r="B3121" s="255"/>
      <c r="C3121" s="255"/>
      <c r="D3121" s="255"/>
    </row>
    <row r="3122" spans="1:4" x14ac:dyDescent="0.25">
      <c r="A3122" s="255"/>
      <c r="B3122" s="255"/>
      <c r="C3122" s="255"/>
      <c r="D3122" s="255"/>
    </row>
    <row r="3123" spans="1:4" x14ac:dyDescent="0.25">
      <c r="A3123" s="255"/>
      <c r="B3123" s="255"/>
      <c r="C3123" s="255"/>
      <c r="D3123" s="255"/>
    </row>
    <row r="3124" spans="1:4" x14ac:dyDescent="0.25">
      <c r="A3124" s="255"/>
      <c r="B3124" s="255"/>
      <c r="C3124" s="255"/>
      <c r="D3124" s="255"/>
    </row>
    <row r="3125" spans="1:4" x14ac:dyDescent="0.25">
      <c r="A3125" s="255"/>
      <c r="B3125" s="255"/>
      <c r="C3125" s="255"/>
      <c r="D3125" s="255"/>
    </row>
    <row r="3126" spans="1:4" x14ac:dyDescent="0.25">
      <c r="A3126" s="255"/>
      <c r="B3126" s="255"/>
      <c r="C3126" s="255"/>
      <c r="D3126" s="255"/>
    </row>
    <row r="3127" spans="1:4" x14ac:dyDescent="0.25">
      <c r="A3127" s="255"/>
      <c r="B3127" s="255"/>
      <c r="C3127" s="255"/>
      <c r="D3127" s="255"/>
    </row>
    <row r="3128" spans="1:4" x14ac:dyDescent="0.25">
      <c r="A3128" s="255"/>
      <c r="B3128" s="255"/>
      <c r="C3128" s="255"/>
      <c r="D3128" s="255"/>
    </row>
    <row r="3129" spans="1:4" x14ac:dyDescent="0.25">
      <c r="A3129" s="255"/>
      <c r="B3129" s="255"/>
      <c r="C3129" s="255"/>
      <c r="D3129" s="255"/>
    </row>
    <row r="3130" spans="1:4" x14ac:dyDescent="0.25">
      <c r="A3130" s="255"/>
      <c r="B3130" s="255"/>
      <c r="C3130" s="255"/>
      <c r="D3130" s="255"/>
    </row>
    <row r="3131" spans="1:4" x14ac:dyDescent="0.25">
      <c r="A3131" s="255"/>
      <c r="B3131" s="255"/>
      <c r="C3131" s="255"/>
      <c r="D3131" s="255"/>
    </row>
    <row r="3132" spans="1:4" x14ac:dyDescent="0.25">
      <c r="A3132" s="255"/>
      <c r="B3132" s="255"/>
      <c r="C3132" s="255"/>
      <c r="D3132" s="255"/>
    </row>
    <row r="3133" spans="1:4" x14ac:dyDescent="0.25">
      <c r="A3133" s="255"/>
      <c r="B3133" s="255"/>
      <c r="C3133" s="255"/>
      <c r="D3133" s="255"/>
    </row>
    <row r="3134" spans="1:4" x14ac:dyDescent="0.25">
      <c r="A3134" s="255"/>
      <c r="B3134" s="255"/>
      <c r="C3134" s="255"/>
      <c r="D3134" s="255"/>
    </row>
    <row r="3135" spans="1:4" x14ac:dyDescent="0.25">
      <c r="A3135" s="255"/>
      <c r="B3135" s="255"/>
      <c r="C3135" s="255"/>
      <c r="D3135" s="255"/>
    </row>
    <row r="3136" spans="1:4" x14ac:dyDescent="0.25">
      <c r="A3136" s="255"/>
      <c r="B3136" s="255"/>
      <c r="C3136" s="255"/>
      <c r="D3136" s="255"/>
    </row>
    <row r="3137" spans="1:4" x14ac:dyDescent="0.25">
      <c r="A3137" s="255"/>
      <c r="B3137" s="255"/>
      <c r="C3137" s="255"/>
      <c r="D3137" s="255"/>
    </row>
    <row r="3138" spans="1:4" x14ac:dyDescent="0.25">
      <c r="A3138" s="255"/>
      <c r="B3138" s="255"/>
      <c r="C3138" s="255"/>
      <c r="D3138" s="255"/>
    </row>
    <row r="3139" spans="1:4" x14ac:dyDescent="0.25">
      <c r="A3139" s="255"/>
      <c r="B3139" s="255"/>
      <c r="C3139" s="255"/>
      <c r="D3139" s="255"/>
    </row>
    <row r="3140" spans="1:4" x14ac:dyDescent="0.25">
      <c r="A3140" s="255"/>
      <c r="B3140" s="255"/>
      <c r="C3140" s="255"/>
      <c r="D3140" s="255"/>
    </row>
    <row r="3141" spans="1:4" x14ac:dyDescent="0.25">
      <c r="A3141" s="255"/>
      <c r="B3141" s="255"/>
      <c r="C3141" s="255"/>
      <c r="D3141" s="255"/>
    </row>
    <row r="3142" spans="1:4" x14ac:dyDescent="0.25">
      <c r="A3142" s="255"/>
      <c r="B3142" s="255"/>
      <c r="C3142" s="255"/>
      <c r="D3142" s="255"/>
    </row>
    <row r="3143" spans="1:4" x14ac:dyDescent="0.25">
      <c r="A3143" s="255"/>
      <c r="B3143" s="255"/>
      <c r="C3143" s="255"/>
      <c r="D3143" s="255"/>
    </row>
    <row r="3144" spans="1:4" x14ac:dyDescent="0.25">
      <c r="A3144" s="255"/>
      <c r="B3144" s="255"/>
      <c r="C3144" s="255"/>
      <c r="D3144" s="255"/>
    </row>
    <row r="3145" spans="1:4" x14ac:dyDescent="0.25">
      <c r="A3145" s="255"/>
      <c r="B3145" s="255"/>
      <c r="C3145" s="255"/>
      <c r="D3145" s="255"/>
    </row>
    <row r="3146" spans="1:4" x14ac:dyDescent="0.25">
      <c r="A3146" s="255"/>
      <c r="B3146" s="255"/>
      <c r="C3146" s="255"/>
      <c r="D3146" s="255"/>
    </row>
    <row r="3147" spans="1:4" x14ac:dyDescent="0.25">
      <c r="A3147" s="255"/>
      <c r="B3147" s="255"/>
      <c r="C3147" s="255"/>
      <c r="D3147" s="255"/>
    </row>
    <row r="3148" spans="1:4" x14ac:dyDescent="0.25">
      <c r="A3148" s="255"/>
      <c r="B3148" s="255"/>
      <c r="C3148" s="255"/>
      <c r="D3148" s="255"/>
    </row>
    <row r="3149" spans="1:4" x14ac:dyDescent="0.25">
      <c r="A3149" s="255"/>
      <c r="B3149" s="255"/>
      <c r="C3149" s="255"/>
      <c r="D3149" s="255"/>
    </row>
    <row r="3150" spans="1:4" x14ac:dyDescent="0.25">
      <c r="A3150" s="255"/>
      <c r="B3150" s="255"/>
      <c r="C3150" s="255"/>
      <c r="D3150" s="255"/>
    </row>
    <row r="3151" spans="1:4" x14ac:dyDescent="0.25">
      <c r="A3151" s="255"/>
      <c r="B3151" s="255"/>
      <c r="C3151" s="255"/>
      <c r="D3151" s="255"/>
    </row>
    <row r="3152" spans="1:4" x14ac:dyDescent="0.25">
      <c r="A3152" s="255"/>
      <c r="B3152" s="255"/>
      <c r="C3152" s="255"/>
      <c r="D3152" s="255"/>
    </row>
    <row r="3153" spans="1:4" x14ac:dyDescent="0.25">
      <c r="A3153" s="255"/>
      <c r="B3153" s="255"/>
      <c r="C3153" s="255"/>
      <c r="D3153" s="255"/>
    </row>
    <row r="3154" spans="1:4" x14ac:dyDescent="0.25">
      <c r="A3154" s="255"/>
      <c r="B3154" s="255"/>
      <c r="C3154" s="255"/>
      <c r="D3154" s="255"/>
    </row>
    <row r="3155" spans="1:4" x14ac:dyDescent="0.25">
      <c r="A3155" s="255"/>
      <c r="B3155" s="255"/>
      <c r="C3155" s="255"/>
      <c r="D3155" s="255"/>
    </row>
    <row r="3156" spans="1:4" x14ac:dyDescent="0.25">
      <c r="A3156" s="255"/>
      <c r="B3156" s="255"/>
      <c r="C3156" s="255"/>
      <c r="D3156" s="255"/>
    </row>
    <row r="3157" spans="1:4" x14ac:dyDescent="0.25">
      <c r="A3157" s="255"/>
      <c r="B3157" s="255"/>
      <c r="C3157" s="255"/>
      <c r="D3157" s="255"/>
    </row>
    <row r="3158" spans="1:4" x14ac:dyDescent="0.25">
      <c r="A3158" s="255"/>
      <c r="B3158" s="255"/>
      <c r="C3158" s="255"/>
      <c r="D3158" s="255"/>
    </row>
    <row r="3159" spans="1:4" x14ac:dyDescent="0.25">
      <c r="A3159" s="255"/>
      <c r="B3159" s="255"/>
      <c r="C3159" s="255"/>
      <c r="D3159" s="255"/>
    </row>
    <row r="3160" spans="1:4" x14ac:dyDescent="0.25">
      <c r="A3160" s="255"/>
      <c r="B3160" s="255"/>
      <c r="C3160" s="255"/>
      <c r="D3160" s="255"/>
    </row>
    <row r="3161" spans="1:4" x14ac:dyDescent="0.25">
      <c r="A3161" s="255"/>
      <c r="B3161" s="255"/>
      <c r="C3161" s="255"/>
      <c r="D3161" s="255"/>
    </row>
    <row r="3162" spans="1:4" x14ac:dyDescent="0.25">
      <c r="A3162" s="255"/>
      <c r="B3162" s="255"/>
      <c r="C3162" s="255"/>
      <c r="D3162" s="255"/>
    </row>
    <row r="3163" spans="1:4" x14ac:dyDescent="0.25">
      <c r="A3163" s="255"/>
      <c r="B3163" s="255"/>
      <c r="C3163" s="255"/>
      <c r="D3163" s="255"/>
    </row>
    <row r="3164" spans="1:4" x14ac:dyDescent="0.25">
      <c r="A3164" s="255"/>
      <c r="B3164" s="255"/>
      <c r="C3164" s="255"/>
      <c r="D3164" s="255"/>
    </row>
    <row r="3165" spans="1:4" x14ac:dyDescent="0.25">
      <c r="A3165" s="255"/>
      <c r="B3165" s="255"/>
      <c r="C3165" s="255"/>
      <c r="D3165" s="255"/>
    </row>
    <row r="3166" spans="1:4" x14ac:dyDescent="0.25">
      <c r="A3166" s="255"/>
      <c r="B3166" s="255"/>
      <c r="C3166" s="255"/>
      <c r="D3166" s="255"/>
    </row>
    <row r="3167" spans="1:4" x14ac:dyDescent="0.25">
      <c r="A3167" s="255"/>
      <c r="B3167" s="255"/>
      <c r="C3167" s="255"/>
      <c r="D3167" s="255"/>
    </row>
    <row r="3168" spans="1:4" x14ac:dyDescent="0.25">
      <c r="A3168" s="255"/>
      <c r="B3168" s="255"/>
      <c r="C3168" s="255"/>
      <c r="D3168" s="255"/>
    </row>
    <row r="3169" spans="1:4" x14ac:dyDescent="0.25">
      <c r="A3169" s="255"/>
      <c r="B3169" s="255"/>
      <c r="C3169" s="255"/>
      <c r="D3169" s="255"/>
    </row>
    <row r="3170" spans="1:4" x14ac:dyDescent="0.25">
      <c r="A3170" s="255"/>
      <c r="B3170" s="255"/>
      <c r="C3170" s="255"/>
      <c r="D3170" s="255"/>
    </row>
    <row r="3171" spans="1:4" x14ac:dyDescent="0.25">
      <c r="A3171" s="255"/>
      <c r="B3171" s="255"/>
      <c r="C3171" s="255"/>
      <c r="D3171" s="255"/>
    </row>
    <row r="3172" spans="1:4" x14ac:dyDescent="0.25">
      <c r="A3172" s="255"/>
      <c r="B3172" s="255"/>
      <c r="C3172" s="255"/>
      <c r="D3172" s="255"/>
    </row>
    <row r="3173" spans="1:4" x14ac:dyDescent="0.25">
      <c r="A3173" s="255"/>
      <c r="B3173" s="255"/>
      <c r="C3173" s="255"/>
      <c r="D3173" s="255"/>
    </row>
    <row r="3174" spans="1:4" x14ac:dyDescent="0.25">
      <c r="A3174" s="255"/>
      <c r="B3174" s="255"/>
      <c r="C3174" s="255"/>
      <c r="D3174" s="255"/>
    </row>
    <row r="3175" spans="1:4" x14ac:dyDescent="0.25">
      <c r="A3175" s="255"/>
      <c r="B3175" s="255"/>
      <c r="C3175" s="255"/>
      <c r="D3175" s="255"/>
    </row>
    <row r="3176" spans="1:4" x14ac:dyDescent="0.25">
      <c r="A3176" s="255"/>
      <c r="B3176" s="255"/>
      <c r="C3176" s="255"/>
      <c r="D3176" s="255"/>
    </row>
    <row r="3177" spans="1:4" x14ac:dyDescent="0.25">
      <c r="A3177" s="255"/>
      <c r="B3177" s="255"/>
      <c r="C3177" s="255"/>
      <c r="D3177" s="255"/>
    </row>
    <row r="3178" spans="1:4" x14ac:dyDescent="0.25">
      <c r="A3178" s="255"/>
      <c r="B3178" s="255"/>
      <c r="C3178" s="255"/>
      <c r="D3178" s="255"/>
    </row>
    <row r="3179" spans="1:4" x14ac:dyDescent="0.25">
      <c r="A3179" s="255"/>
      <c r="B3179" s="255"/>
      <c r="C3179" s="255"/>
      <c r="D3179" s="255"/>
    </row>
    <row r="3180" spans="1:4" x14ac:dyDescent="0.25">
      <c r="A3180" s="255"/>
      <c r="B3180" s="255"/>
      <c r="C3180" s="255"/>
      <c r="D3180" s="255"/>
    </row>
    <row r="3181" spans="1:4" x14ac:dyDescent="0.25">
      <c r="A3181" s="255"/>
      <c r="B3181" s="255"/>
      <c r="C3181" s="255"/>
      <c r="D3181" s="255"/>
    </row>
    <row r="3182" spans="1:4" x14ac:dyDescent="0.25">
      <c r="A3182" s="255"/>
      <c r="B3182" s="255"/>
      <c r="C3182" s="255"/>
      <c r="D3182" s="255"/>
    </row>
    <row r="3183" spans="1:4" x14ac:dyDescent="0.25">
      <c r="A3183" s="255"/>
      <c r="B3183" s="255"/>
      <c r="C3183" s="255"/>
      <c r="D3183" s="255"/>
    </row>
    <row r="3184" spans="1:4" x14ac:dyDescent="0.25">
      <c r="A3184" s="255"/>
      <c r="B3184" s="255"/>
      <c r="C3184" s="255"/>
      <c r="D3184" s="255"/>
    </row>
    <row r="3185" spans="1:4" x14ac:dyDescent="0.25">
      <c r="A3185" s="255"/>
      <c r="B3185" s="255"/>
      <c r="C3185" s="255"/>
      <c r="D3185" s="255"/>
    </row>
    <row r="3186" spans="1:4" x14ac:dyDescent="0.25">
      <c r="A3186" s="255"/>
      <c r="B3186" s="255"/>
      <c r="C3186" s="255"/>
      <c r="D3186" s="255"/>
    </row>
    <row r="3187" spans="1:4" x14ac:dyDescent="0.25">
      <c r="A3187" s="255"/>
      <c r="B3187" s="255"/>
      <c r="C3187" s="255"/>
      <c r="D3187" s="255"/>
    </row>
    <row r="3188" spans="1:4" x14ac:dyDescent="0.25">
      <c r="A3188" s="255"/>
      <c r="B3188" s="255"/>
      <c r="C3188" s="255"/>
      <c r="D3188" s="255"/>
    </row>
    <row r="3189" spans="1:4" x14ac:dyDescent="0.25">
      <c r="A3189" s="255"/>
      <c r="B3189" s="255"/>
      <c r="C3189" s="255"/>
      <c r="D3189" s="255"/>
    </row>
    <row r="3190" spans="1:4" x14ac:dyDescent="0.25">
      <c r="A3190" s="255"/>
      <c r="B3190" s="255"/>
      <c r="C3190" s="255"/>
      <c r="D3190" s="255"/>
    </row>
    <row r="3191" spans="1:4" x14ac:dyDescent="0.25">
      <c r="A3191" s="255"/>
      <c r="B3191" s="255"/>
      <c r="C3191" s="255"/>
      <c r="D3191" s="255"/>
    </row>
    <row r="3192" spans="1:4" x14ac:dyDescent="0.25">
      <c r="A3192" s="255"/>
      <c r="B3192" s="255"/>
      <c r="C3192" s="255"/>
      <c r="D3192" s="255"/>
    </row>
    <row r="3193" spans="1:4" x14ac:dyDescent="0.25">
      <c r="A3193" s="255"/>
      <c r="B3193" s="255"/>
      <c r="C3193" s="255"/>
      <c r="D3193" s="255"/>
    </row>
    <row r="3194" spans="1:4" x14ac:dyDescent="0.25">
      <c r="A3194" s="255"/>
      <c r="B3194" s="255"/>
      <c r="C3194" s="255"/>
      <c r="D3194" s="255"/>
    </row>
    <row r="3195" spans="1:4" x14ac:dyDescent="0.25">
      <c r="A3195" s="255"/>
      <c r="B3195" s="255"/>
      <c r="C3195" s="255"/>
      <c r="D3195" s="255"/>
    </row>
    <row r="3196" spans="1:4" x14ac:dyDescent="0.25">
      <c r="A3196" s="255"/>
      <c r="B3196" s="255"/>
      <c r="C3196" s="255"/>
      <c r="D3196" s="255"/>
    </row>
    <row r="3197" spans="1:4" x14ac:dyDescent="0.25">
      <c r="A3197" s="255"/>
      <c r="B3197" s="255"/>
      <c r="C3197" s="255"/>
      <c r="D3197" s="255"/>
    </row>
    <row r="3198" spans="1:4" x14ac:dyDescent="0.25">
      <c r="A3198" s="255"/>
      <c r="B3198" s="255"/>
      <c r="C3198" s="255"/>
      <c r="D3198" s="255"/>
    </row>
    <row r="3199" spans="1:4" x14ac:dyDescent="0.25">
      <c r="A3199" s="255"/>
      <c r="B3199" s="255"/>
      <c r="C3199" s="255"/>
      <c r="D3199" s="255"/>
    </row>
    <row r="3200" spans="1:4" x14ac:dyDescent="0.25">
      <c r="A3200" s="255"/>
      <c r="B3200" s="255"/>
      <c r="C3200" s="255"/>
      <c r="D3200" s="255"/>
    </row>
    <row r="3201" spans="1:4" x14ac:dyDescent="0.25">
      <c r="A3201" s="255"/>
      <c r="B3201" s="255"/>
      <c r="C3201" s="255"/>
      <c r="D3201" s="255"/>
    </row>
    <row r="3202" spans="1:4" x14ac:dyDescent="0.25">
      <c r="A3202" s="255"/>
      <c r="B3202" s="255"/>
      <c r="C3202" s="255"/>
      <c r="D3202" s="255"/>
    </row>
    <row r="3203" spans="1:4" x14ac:dyDescent="0.25">
      <c r="A3203" s="255"/>
      <c r="B3203" s="255"/>
      <c r="C3203" s="255"/>
      <c r="D3203" s="255"/>
    </row>
    <row r="3204" spans="1:4" x14ac:dyDescent="0.25">
      <c r="A3204" s="255"/>
      <c r="B3204" s="255"/>
      <c r="C3204" s="255"/>
      <c r="D3204" s="255"/>
    </row>
    <row r="3205" spans="1:4" x14ac:dyDescent="0.25">
      <c r="A3205" s="255"/>
      <c r="B3205" s="255"/>
      <c r="C3205" s="255"/>
      <c r="D3205" s="255"/>
    </row>
    <row r="3206" spans="1:4" x14ac:dyDescent="0.25">
      <c r="A3206" s="255"/>
      <c r="B3206" s="255"/>
      <c r="C3206" s="255"/>
      <c r="D3206" s="255"/>
    </row>
    <row r="3207" spans="1:4" x14ac:dyDescent="0.25">
      <c r="A3207" s="255"/>
      <c r="B3207" s="255"/>
      <c r="C3207" s="255"/>
      <c r="D3207" s="255"/>
    </row>
    <row r="3208" spans="1:4" x14ac:dyDescent="0.25">
      <c r="A3208" s="255"/>
      <c r="B3208" s="255"/>
      <c r="C3208" s="255"/>
      <c r="D3208" s="255"/>
    </row>
    <row r="3209" spans="1:4" x14ac:dyDescent="0.25">
      <c r="A3209" s="255"/>
      <c r="B3209" s="255"/>
      <c r="C3209" s="255"/>
      <c r="D3209" s="255"/>
    </row>
    <row r="3210" spans="1:4" x14ac:dyDescent="0.25">
      <c r="A3210" s="255"/>
      <c r="B3210" s="255"/>
      <c r="C3210" s="255"/>
      <c r="D3210" s="255"/>
    </row>
    <row r="3211" spans="1:4" x14ac:dyDescent="0.25">
      <c r="A3211" s="255"/>
      <c r="B3211" s="255"/>
      <c r="C3211" s="255"/>
      <c r="D3211" s="255"/>
    </row>
    <row r="3212" spans="1:4" x14ac:dyDescent="0.25">
      <c r="A3212" s="255"/>
      <c r="B3212" s="255"/>
      <c r="C3212" s="255"/>
      <c r="D3212" s="255"/>
    </row>
    <row r="3213" spans="1:4" x14ac:dyDescent="0.25">
      <c r="A3213" s="255"/>
      <c r="B3213" s="255"/>
      <c r="C3213" s="255"/>
      <c r="D3213" s="255"/>
    </row>
    <row r="3214" spans="1:4" x14ac:dyDescent="0.25">
      <c r="A3214" s="255"/>
      <c r="B3214" s="255"/>
      <c r="C3214" s="255"/>
      <c r="D3214" s="255"/>
    </row>
    <row r="3215" spans="1:4" x14ac:dyDescent="0.25">
      <c r="A3215" s="255"/>
      <c r="B3215" s="255"/>
      <c r="C3215" s="255"/>
      <c r="D3215" s="255"/>
    </row>
    <row r="3216" spans="1:4" x14ac:dyDescent="0.25">
      <c r="A3216" s="255"/>
      <c r="B3216" s="255"/>
      <c r="C3216" s="255"/>
      <c r="D3216" s="255"/>
    </row>
    <row r="3217" spans="1:4" x14ac:dyDescent="0.25">
      <c r="A3217" s="255"/>
      <c r="B3217" s="255"/>
      <c r="C3217" s="255"/>
      <c r="D3217" s="255"/>
    </row>
    <row r="3218" spans="1:4" x14ac:dyDescent="0.25">
      <c r="A3218" s="255"/>
      <c r="B3218" s="255"/>
      <c r="C3218" s="255"/>
      <c r="D3218" s="255"/>
    </row>
    <row r="3219" spans="1:4" x14ac:dyDescent="0.25">
      <c r="A3219" s="255"/>
      <c r="B3219" s="255"/>
      <c r="C3219" s="255"/>
      <c r="D3219" s="255"/>
    </row>
    <row r="3220" spans="1:4" x14ac:dyDescent="0.25">
      <c r="A3220" s="255"/>
      <c r="B3220" s="255"/>
      <c r="C3220" s="255"/>
      <c r="D3220" s="255"/>
    </row>
    <row r="3221" spans="1:4" x14ac:dyDescent="0.25">
      <c r="A3221" s="255"/>
      <c r="B3221" s="255"/>
      <c r="C3221" s="255"/>
      <c r="D3221" s="255"/>
    </row>
    <row r="3222" spans="1:4" x14ac:dyDescent="0.25">
      <c r="A3222" s="255"/>
      <c r="B3222" s="255"/>
      <c r="C3222" s="255"/>
      <c r="D3222" s="255"/>
    </row>
    <row r="3223" spans="1:4" x14ac:dyDescent="0.25">
      <c r="A3223" s="255"/>
      <c r="B3223" s="255"/>
      <c r="C3223" s="255"/>
      <c r="D3223" s="255"/>
    </row>
    <row r="3224" spans="1:4" x14ac:dyDescent="0.25">
      <c r="A3224" s="255"/>
      <c r="B3224" s="255"/>
      <c r="C3224" s="255"/>
      <c r="D3224" s="255"/>
    </row>
    <row r="3225" spans="1:4" x14ac:dyDescent="0.25">
      <c r="A3225" s="255"/>
      <c r="B3225" s="255"/>
      <c r="C3225" s="255"/>
      <c r="D3225" s="255"/>
    </row>
    <row r="3226" spans="1:4" x14ac:dyDescent="0.25">
      <c r="A3226" s="255"/>
      <c r="B3226" s="255"/>
      <c r="C3226" s="255"/>
      <c r="D3226" s="255"/>
    </row>
    <row r="3227" spans="1:4" x14ac:dyDescent="0.25">
      <c r="A3227" s="255"/>
      <c r="B3227" s="255"/>
      <c r="C3227" s="255"/>
      <c r="D3227" s="255"/>
    </row>
    <row r="3228" spans="1:4" x14ac:dyDescent="0.25">
      <c r="A3228" s="255"/>
      <c r="B3228" s="255"/>
      <c r="C3228" s="255"/>
      <c r="D3228" s="255"/>
    </row>
    <row r="3229" spans="1:4" x14ac:dyDescent="0.25">
      <c r="A3229" s="255"/>
      <c r="B3229" s="255"/>
      <c r="C3229" s="255"/>
      <c r="D3229" s="255"/>
    </row>
    <row r="3230" spans="1:4" x14ac:dyDescent="0.25">
      <c r="A3230" s="255"/>
      <c r="B3230" s="255"/>
      <c r="C3230" s="255"/>
      <c r="D3230" s="255"/>
    </row>
    <row r="3231" spans="1:4" x14ac:dyDescent="0.25">
      <c r="A3231" s="255"/>
      <c r="B3231" s="255"/>
      <c r="C3231" s="255"/>
      <c r="D3231" s="255"/>
    </row>
    <row r="3232" spans="1:4" x14ac:dyDescent="0.25">
      <c r="A3232" s="255"/>
      <c r="B3232" s="255"/>
      <c r="C3232" s="255"/>
      <c r="D3232" s="255"/>
    </row>
    <row r="3233" spans="1:4" x14ac:dyDescent="0.25">
      <c r="A3233" s="255"/>
      <c r="B3233" s="255"/>
      <c r="C3233" s="255"/>
      <c r="D3233" s="255"/>
    </row>
    <row r="3234" spans="1:4" x14ac:dyDescent="0.25">
      <c r="A3234" s="255"/>
      <c r="B3234" s="255"/>
      <c r="C3234" s="255"/>
      <c r="D3234" s="255"/>
    </row>
    <row r="3235" spans="1:4" x14ac:dyDescent="0.25">
      <c r="A3235" s="255"/>
      <c r="B3235" s="255"/>
      <c r="C3235" s="255"/>
      <c r="D3235" s="255"/>
    </row>
    <row r="3236" spans="1:4" x14ac:dyDescent="0.25">
      <c r="A3236" s="255"/>
      <c r="B3236" s="255"/>
      <c r="C3236" s="255"/>
      <c r="D3236" s="255"/>
    </row>
    <row r="3237" spans="1:4" x14ac:dyDescent="0.25">
      <c r="A3237" s="255"/>
      <c r="B3237" s="255"/>
      <c r="C3237" s="255"/>
      <c r="D3237" s="255"/>
    </row>
    <row r="3238" spans="1:4" x14ac:dyDescent="0.25">
      <c r="A3238" s="255"/>
      <c r="B3238" s="255"/>
      <c r="C3238" s="255"/>
      <c r="D3238" s="255"/>
    </row>
    <row r="3239" spans="1:4" x14ac:dyDescent="0.25">
      <c r="A3239" s="255"/>
      <c r="B3239" s="255"/>
      <c r="C3239" s="255"/>
      <c r="D3239" s="255"/>
    </row>
    <row r="3240" spans="1:4" x14ac:dyDescent="0.25">
      <c r="A3240" s="255"/>
      <c r="B3240" s="255"/>
      <c r="C3240" s="255"/>
      <c r="D3240" s="255"/>
    </row>
    <row r="3241" spans="1:4" x14ac:dyDescent="0.25">
      <c r="A3241" s="255"/>
      <c r="B3241" s="255"/>
      <c r="C3241" s="255"/>
      <c r="D3241" s="255"/>
    </row>
    <row r="3242" spans="1:4" x14ac:dyDescent="0.25">
      <c r="A3242" s="255"/>
      <c r="B3242" s="255"/>
      <c r="C3242" s="255"/>
      <c r="D3242" s="255"/>
    </row>
    <row r="3243" spans="1:4" x14ac:dyDescent="0.25">
      <c r="A3243" s="255"/>
      <c r="B3243" s="255"/>
      <c r="C3243" s="255"/>
      <c r="D3243" s="255"/>
    </row>
    <row r="3244" spans="1:4" x14ac:dyDescent="0.25">
      <c r="A3244" s="255"/>
      <c r="B3244" s="255"/>
      <c r="C3244" s="255"/>
      <c r="D3244" s="255"/>
    </row>
    <row r="3245" spans="1:4" x14ac:dyDescent="0.25">
      <c r="A3245" s="255"/>
      <c r="B3245" s="255"/>
      <c r="C3245" s="255"/>
      <c r="D3245" s="255"/>
    </row>
    <row r="3246" spans="1:4" x14ac:dyDescent="0.25">
      <c r="A3246" s="255"/>
      <c r="B3246" s="255"/>
      <c r="C3246" s="255"/>
      <c r="D3246" s="255"/>
    </row>
    <row r="3247" spans="1:4" x14ac:dyDescent="0.25">
      <c r="A3247" s="255"/>
      <c r="B3247" s="255"/>
      <c r="C3247" s="255"/>
      <c r="D3247" s="255"/>
    </row>
    <row r="3248" spans="1:4" x14ac:dyDescent="0.25">
      <c r="A3248" s="255"/>
      <c r="B3248" s="255"/>
      <c r="C3248" s="255"/>
      <c r="D3248" s="255"/>
    </row>
    <row r="3249" spans="1:4" x14ac:dyDescent="0.25">
      <c r="A3249" s="255"/>
      <c r="B3249" s="255"/>
      <c r="C3249" s="255"/>
      <c r="D3249" s="255"/>
    </row>
    <row r="3250" spans="1:4" x14ac:dyDescent="0.25">
      <c r="A3250" s="255"/>
      <c r="B3250" s="255"/>
      <c r="C3250" s="255"/>
      <c r="D3250" s="255"/>
    </row>
    <row r="3251" spans="1:4" x14ac:dyDescent="0.25">
      <c r="A3251" s="255"/>
      <c r="B3251" s="255"/>
      <c r="C3251" s="255"/>
      <c r="D3251" s="255"/>
    </row>
    <row r="3252" spans="1:4" x14ac:dyDescent="0.25">
      <c r="A3252" s="255"/>
      <c r="B3252" s="255"/>
      <c r="C3252" s="255"/>
      <c r="D3252" s="255"/>
    </row>
    <row r="3253" spans="1:4" x14ac:dyDescent="0.25">
      <c r="A3253" s="255"/>
      <c r="B3253" s="255"/>
      <c r="C3253" s="255"/>
      <c r="D3253" s="255"/>
    </row>
    <row r="3254" spans="1:4" x14ac:dyDescent="0.25">
      <c r="A3254" s="255"/>
      <c r="B3254" s="255"/>
      <c r="C3254" s="255"/>
      <c r="D3254" s="255"/>
    </row>
    <row r="3255" spans="1:4" x14ac:dyDescent="0.25">
      <c r="A3255" s="255"/>
      <c r="B3255" s="255"/>
      <c r="C3255" s="255"/>
      <c r="D3255" s="255"/>
    </row>
    <row r="3256" spans="1:4" x14ac:dyDescent="0.25">
      <c r="A3256" s="255"/>
      <c r="B3256" s="255"/>
      <c r="C3256" s="255"/>
      <c r="D3256" s="255"/>
    </row>
    <row r="3257" spans="1:4" x14ac:dyDescent="0.25">
      <c r="A3257" s="255"/>
      <c r="B3257" s="255"/>
      <c r="C3257" s="255"/>
      <c r="D3257" s="255"/>
    </row>
    <row r="3258" spans="1:4" x14ac:dyDescent="0.25">
      <c r="A3258" s="255"/>
      <c r="B3258" s="255"/>
      <c r="C3258" s="255"/>
      <c r="D3258" s="255"/>
    </row>
    <row r="3259" spans="1:4" x14ac:dyDescent="0.25">
      <c r="A3259" s="255"/>
      <c r="B3259" s="255"/>
      <c r="C3259" s="255"/>
      <c r="D3259" s="255"/>
    </row>
    <row r="3260" spans="1:4" x14ac:dyDescent="0.25">
      <c r="A3260" s="255"/>
      <c r="B3260" s="255"/>
      <c r="C3260" s="255"/>
      <c r="D3260" s="255"/>
    </row>
    <row r="3261" spans="1:4" x14ac:dyDescent="0.25">
      <c r="A3261" s="255"/>
      <c r="B3261" s="255"/>
      <c r="C3261" s="255"/>
      <c r="D3261" s="255"/>
    </row>
    <row r="3262" spans="1:4" x14ac:dyDescent="0.25">
      <c r="A3262" s="255"/>
      <c r="B3262" s="255"/>
      <c r="C3262" s="255"/>
      <c r="D3262" s="255"/>
    </row>
    <row r="3263" spans="1:4" x14ac:dyDescent="0.25">
      <c r="A3263" s="255"/>
      <c r="B3263" s="255"/>
      <c r="C3263" s="255"/>
      <c r="D3263" s="255"/>
    </row>
    <row r="3264" spans="1:4" x14ac:dyDescent="0.25">
      <c r="A3264" s="255"/>
      <c r="B3264" s="255"/>
      <c r="C3264" s="255"/>
      <c r="D3264" s="255"/>
    </row>
    <row r="3265" spans="1:4" x14ac:dyDescent="0.25">
      <c r="A3265" s="255"/>
      <c r="B3265" s="255"/>
      <c r="C3265" s="255"/>
      <c r="D3265" s="255"/>
    </row>
    <row r="3266" spans="1:4" x14ac:dyDescent="0.25">
      <c r="A3266" s="255"/>
      <c r="B3266" s="255"/>
      <c r="C3266" s="255"/>
      <c r="D3266" s="255"/>
    </row>
    <row r="3267" spans="1:4" x14ac:dyDescent="0.25">
      <c r="A3267" s="255"/>
      <c r="B3267" s="255"/>
      <c r="C3267" s="255"/>
      <c r="D3267" s="255"/>
    </row>
    <row r="3268" spans="1:4" x14ac:dyDescent="0.25">
      <c r="A3268" s="255"/>
      <c r="B3268" s="255"/>
      <c r="C3268" s="255"/>
      <c r="D3268" s="255"/>
    </row>
    <row r="3269" spans="1:4" x14ac:dyDescent="0.25">
      <c r="A3269" s="255"/>
      <c r="B3269" s="255"/>
      <c r="C3269" s="255"/>
      <c r="D3269" s="255"/>
    </row>
    <row r="3270" spans="1:4" x14ac:dyDescent="0.25">
      <c r="A3270" s="255"/>
      <c r="B3270" s="255"/>
      <c r="C3270" s="255"/>
      <c r="D3270" s="255"/>
    </row>
    <row r="3271" spans="1:4" x14ac:dyDescent="0.25">
      <c r="A3271" s="255"/>
      <c r="B3271" s="255"/>
      <c r="C3271" s="255"/>
      <c r="D3271" s="255"/>
    </row>
    <row r="3272" spans="1:4" x14ac:dyDescent="0.25">
      <c r="A3272" s="255"/>
      <c r="B3272" s="255"/>
      <c r="C3272" s="255"/>
      <c r="D3272" s="255"/>
    </row>
    <row r="3273" spans="1:4" x14ac:dyDescent="0.25">
      <c r="A3273" s="255"/>
      <c r="B3273" s="255"/>
      <c r="C3273" s="255"/>
      <c r="D3273" s="255"/>
    </row>
    <row r="3274" spans="1:4" x14ac:dyDescent="0.25">
      <c r="A3274" s="255"/>
      <c r="B3274" s="255"/>
      <c r="C3274" s="255"/>
      <c r="D3274" s="255"/>
    </row>
    <row r="3275" spans="1:4" x14ac:dyDescent="0.25">
      <c r="A3275" s="255"/>
      <c r="B3275" s="255"/>
      <c r="C3275" s="255"/>
      <c r="D3275" s="255"/>
    </row>
    <row r="3276" spans="1:4" x14ac:dyDescent="0.25">
      <c r="A3276" s="255"/>
      <c r="B3276" s="255"/>
      <c r="C3276" s="255"/>
      <c r="D3276" s="255"/>
    </row>
    <row r="3277" spans="1:4" x14ac:dyDescent="0.25">
      <c r="A3277" s="255"/>
      <c r="B3277" s="255"/>
      <c r="C3277" s="255"/>
      <c r="D3277" s="255"/>
    </row>
    <row r="3278" spans="1:4" x14ac:dyDescent="0.25">
      <c r="A3278" s="255"/>
      <c r="B3278" s="255"/>
      <c r="C3278" s="255"/>
      <c r="D3278" s="255"/>
    </row>
    <row r="3279" spans="1:4" x14ac:dyDescent="0.25">
      <c r="A3279" s="255"/>
      <c r="B3279" s="255"/>
      <c r="C3279" s="255"/>
      <c r="D3279" s="255"/>
    </row>
    <row r="3280" spans="1:4" x14ac:dyDescent="0.25">
      <c r="A3280" s="255"/>
      <c r="B3280" s="255"/>
      <c r="C3280" s="255"/>
      <c r="D3280" s="255"/>
    </row>
    <row r="3281" spans="1:4" x14ac:dyDescent="0.25">
      <c r="A3281" s="255"/>
      <c r="B3281" s="255"/>
      <c r="C3281" s="255"/>
      <c r="D3281" s="255"/>
    </row>
    <row r="3282" spans="1:4" x14ac:dyDescent="0.25">
      <c r="A3282" s="255"/>
      <c r="B3282" s="255"/>
      <c r="C3282" s="255"/>
      <c r="D3282" s="255"/>
    </row>
    <row r="3283" spans="1:4" x14ac:dyDescent="0.25">
      <c r="A3283" s="255"/>
      <c r="B3283" s="255"/>
      <c r="C3283" s="255"/>
      <c r="D3283" s="255"/>
    </row>
    <row r="3284" spans="1:4" x14ac:dyDescent="0.25">
      <c r="A3284" s="255"/>
      <c r="B3284" s="255"/>
      <c r="C3284" s="255"/>
      <c r="D3284" s="255"/>
    </row>
    <row r="3285" spans="1:4" x14ac:dyDescent="0.25">
      <c r="A3285" s="255"/>
      <c r="B3285" s="255"/>
      <c r="C3285" s="255"/>
      <c r="D3285" s="255"/>
    </row>
    <row r="3286" spans="1:4" x14ac:dyDescent="0.25">
      <c r="A3286" s="255"/>
      <c r="B3286" s="255"/>
      <c r="C3286" s="255"/>
      <c r="D3286" s="255"/>
    </row>
    <row r="3287" spans="1:4" x14ac:dyDescent="0.25">
      <c r="A3287" s="255"/>
      <c r="B3287" s="255"/>
      <c r="C3287" s="255"/>
      <c r="D3287" s="255"/>
    </row>
    <row r="3288" spans="1:4" x14ac:dyDescent="0.25">
      <c r="A3288" s="255"/>
      <c r="B3288" s="255"/>
      <c r="C3288" s="255"/>
      <c r="D3288" s="255"/>
    </row>
    <row r="3289" spans="1:4" x14ac:dyDescent="0.25">
      <c r="A3289" s="255"/>
      <c r="B3289" s="255"/>
      <c r="C3289" s="255"/>
      <c r="D3289" s="255"/>
    </row>
    <row r="3290" spans="1:4" x14ac:dyDescent="0.25">
      <c r="A3290" s="255"/>
      <c r="B3290" s="255"/>
      <c r="C3290" s="255"/>
      <c r="D3290" s="255"/>
    </row>
    <row r="3291" spans="1:4" x14ac:dyDescent="0.25">
      <c r="A3291" s="255"/>
      <c r="B3291" s="255"/>
      <c r="C3291" s="255"/>
      <c r="D3291" s="255"/>
    </row>
    <row r="3292" spans="1:4" x14ac:dyDescent="0.25">
      <c r="A3292" s="255"/>
      <c r="B3292" s="255"/>
      <c r="C3292" s="255"/>
      <c r="D3292" s="255"/>
    </row>
    <row r="3293" spans="1:4" x14ac:dyDescent="0.25">
      <c r="A3293" s="255"/>
      <c r="B3293" s="255"/>
      <c r="C3293" s="255"/>
      <c r="D3293" s="255"/>
    </row>
    <row r="3294" spans="1:4" x14ac:dyDescent="0.25">
      <c r="A3294" s="255"/>
      <c r="B3294" s="255"/>
      <c r="C3294" s="255"/>
      <c r="D3294" s="255"/>
    </row>
    <row r="3295" spans="1:4" x14ac:dyDescent="0.25">
      <c r="A3295" s="255"/>
      <c r="B3295" s="255"/>
      <c r="C3295" s="255"/>
      <c r="D3295" s="255"/>
    </row>
    <row r="3296" spans="1:4" x14ac:dyDescent="0.25">
      <c r="A3296" s="255"/>
      <c r="B3296" s="255"/>
      <c r="C3296" s="255"/>
      <c r="D3296" s="255"/>
    </row>
    <row r="3297" spans="1:4" x14ac:dyDescent="0.25">
      <c r="A3297" s="255"/>
      <c r="B3297" s="255"/>
      <c r="C3297" s="255"/>
      <c r="D3297" s="255"/>
    </row>
    <row r="3298" spans="1:4" x14ac:dyDescent="0.25">
      <c r="A3298" s="255"/>
      <c r="B3298" s="255"/>
      <c r="C3298" s="255"/>
      <c r="D3298" s="255"/>
    </row>
    <row r="3299" spans="1:4" x14ac:dyDescent="0.25">
      <c r="A3299" s="255"/>
      <c r="B3299" s="255"/>
      <c r="C3299" s="255"/>
      <c r="D3299" s="255"/>
    </row>
    <row r="3300" spans="1:4" x14ac:dyDescent="0.25">
      <c r="A3300" s="255"/>
      <c r="B3300" s="255"/>
      <c r="C3300" s="255"/>
      <c r="D3300" s="255"/>
    </row>
    <row r="3301" spans="1:4" x14ac:dyDescent="0.25">
      <c r="A3301" s="255"/>
      <c r="B3301" s="255"/>
      <c r="C3301" s="255"/>
      <c r="D3301" s="255"/>
    </row>
    <row r="3302" spans="1:4" x14ac:dyDescent="0.25">
      <c r="A3302" s="255"/>
      <c r="B3302" s="255"/>
      <c r="C3302" s="255"/>
      <c r="D3302" s="255"/>
    </row>
    <row r="3303" spans="1:4" x14ac:dyDescent="0.25">
      <c r="A3303" s="255"/>
      <c r="B3303" s="255"/>
      <c r="C3303" s="255"/>
      <c r="D3303" s="255"/>
    </row>
    <row r="3304" spans="1:4" x14ac:dyDescent="0.25">
      <c r="A3304" s="255"/>
      <c r="B3304" s="255"/>
      <c r="C3304" s="255"/>
      <c r="D3304" s="255"/>
    </row>
    <row r="3305" spans="1:4" x14ac:dyDescent="0.25">
      <c r="A3305" s="255"/>
      <c r="B3305" s="255"/>
      <c r="C3305" s="255"/>
      <c r="D3305" s="255"/>
    </row>
    <row r="3306" spans="1:4" x14ac:dyDescent="0.25">
      <c r="A3306" s="255"/>
      <c r="B3306" s="255"/>
      <c r="C3306" s="255"/>
      <c r="D3306" s="255"/>
    </row>
    <row r="3307" spans="1:4" x14ac:dyDescent="0.25">
      <c r="A3307" s="255"/>
      <c r="B3307" s="255"/>
      <c r="C3307" s="255"/>
      <c r="D3307" s="255"/>
    </row>
    <row r="3308" spans="1:4" x14ac:dyDescent="0.25">
      <c r="A3308" s="255"/>
      <c r="B3308" s="255"/>
      <c r="C3308" s="255"/>
      <c r="D3308" s="255"/>
    </row>
    <row r="3309" spans="1:4" x14ac:dyDescent="0.25">
      <c r="A3309" s="255"/>
      <c r="B3309" s="255"/>
      <c r="C3309" s="255"/>
      <c r="D3309" s="255"/>
    </row>
    <row r="3310" spans="1:4" x14ac:dyDescent="0.25">
      <c r="A3310" s="255"/>
      <c r="B3310" s="255"/>
      <c r="C3310" s="255"/>
      <c r="D3310" s="255"/>
    </row>
    <row r="3311" spans="1:4" x14ac:dyDescent="0.25">
      <c r="A3311" s="255"/>
      <c r="B3311" s="255"/>
      <c r="C3311" s="255"/>
      <c r="D3311" s="255"/>
    </row>
    <row r="3312" spans="1:4" x14ac:dyDescent="0.25">
      <c r="A3312" s="255"/>
      <c r="B3312" s="255"/>
      <c r="C3312" s="255"/>
      <c r="D3312" s="255"/>
    </row>
    <row r="3313" spans="1:4" x14ac:dyDescent="0.25">
      <c r="A3313" s="255"/>
      <c r="B3313" s="255"/>
      <c r="C3313" s="255"/>
      <c r="D3313" s="255"/>
    </row>
    <row r="3314" spans="1:4" x14ac:dyDescent="0.25">
      <c r="A3314" s="255"/>
      <c r="B3314" s="255"/>
      <c r="C3314" s="255"/>
      <c r="D3314" s="255"/>
    </row>
    <row r="3315" spans="1:4" x14ac:dyDescent="0.25">
      <c r="A3315" s="255"/>
      <c r="B3315" s="255"/>
      <c r="C3315" s="255"/>
      <c r="D3315" s="255"/>
    </row>
    <row r="3316" spans="1:4" x14ac:dyDescent="0.25">
      <c r="A3316" s="255"/>
      <c r="B3316" s="255"/>
      <c r="C3316" s="255"/>
      <c r="D3316" s="255"/>
    </row>
    <row r="3317" spans="1:4" x14ac:dyDescent="0.25">
      <c r="A3317" s="255"/>
      <c r="B3317" s="255"/>
      <c r="C3317" s="255"/>
      <c r="D3317" s="255"/>
    </row>
    <row r="3318" spans="1:4" x14ac:dyDescent="0.25">
      <c r="A3318" s="255"/>
      <c r="B3318" s="255"/>
      <c r="C3318" s="255"/>
      <c r="D3318" s="255"/>
    </row>
    <row r="3319" spans="1:4" x14ac:dyDescent="0.25">
      <c r="A3319" s="255"/>
      <c r="B3319" s="255"/>
      <c r="C3319" s="255"/>
      <c r="D3319" s="255"/>
    </row>
    <row r="3320" spans="1:4" x14ac:dyDescent="0.25">
      <c r="A3320" s="255"/>
      <c r="B3320" s="255"/>
      <c r="C3320" s="255"/>
      <c r="D3320" s="255"/>
    </row>
    <row r="3321" spans="1:4" x14ac:dyDescent="0.25">
      <c r="A3321" s="255"/>
      <c r="B3321" s="255"/>
      <c r="C3321" s="255"/>
      <c r="D3321" s="255"/>
    </row>
    <row r="3322" spans="1:4" x14ac:dyDescent="0.25">
      <c r="A3322" s="255"/>
      <c r="B3322" s="255"/>
      <c r="C3322" s="255"/>
      <c r="D3322" s="255"/>
    </row>
    <row r="3323" spans="1:4" x14ac:dyDescent="0.25">
      <c r="A3323" s="255"/>
      <c r="B3323" s="255"/>
      <c r="C3323" s="255"/>
      <c r="D3323" s="255"/>
    </row>
    <row r="3324" spans="1:4" x14ac:dyDescent="0.25">
      <c r="A3324" s="255"/>
      <c r="B3324" s="255"/>
      <c r="C3324" s="255"/>
      <c r="D3324" s="255"/>
    </row>
    <row r="3325" spans="1:4" x14ac:dyDescent="0.25">
      <c r="A3325" s="255"/>
      <c r="B3325" s="255"/>
      <c r="C3325" s="255"/>
      <c r="D3325" s="255"/>
    </row>
    <row r="3326" spans="1:4" x14ac:dyDescent="0.25">
      <c r="A3326" s="255"/>
      <c r="B3326" s="255"/>
      <c r="C3326" s="255"/>
      <c r="D3326" s="255"/>
    </row>
    <row r="3327" spans="1:4" x14ac:dyDescent="0.25">
      <c r="A3327" s="255"/>
      <c r="B3327" s="255"/>
      <c r="C3327" s="255"/>
      <c r="D3327" s="255"/>
    </row>
    <row r="3328" spans="1:4" x14ac:dyDescent="0.25">
      <c r="A3328" s="255"/>
      <c r="B3328" s="255"/>
      <c r="C3328" s="255"/>
      <c r="D3328" s="255"/>
    </row>
    <row r="3329" spans="1:4" x14ac:dyDescent="0.25">
      <c r="A3329" s="255"/>
      <c r="B3329" s="255"/>
      <c r="C3329" s="255"/>
      <c r="D3329" s="255"/>
    </row>
    <row r="3330" spans="1:4" x14ac:dyDescent="0.25">
      <c r="A3330" s="255"/>
      <c r="B3330" s="255"/>
      <c r="C3330" s="255"/>
      <c r="D3330" s="255"/>
    </row>
    <row r="3331" spans="1:4" x14ac:dyDescent="0.25">
      <c r="A3331" s="255"/>
      <c r="B3331" s="255"/>
      <c r="C3331" s="255"/>
      <c r="D3331" s="255"/>
    </row>
    <row r="3332" spans="1:4" x14ac:dyDescent="0.25">
      <c r="A3332" s="255"/>
      <c r="B3332" s="255"/>
      <c r="C3332" s="255"/>
      <c r="D3332" s="255"/>
    </row>
    <row r="3333" spans="1:4" x14ac:dyDescent="0.25">
      <c r="A3333" s="255"/>
      <c r="B3333" s="255"/>
      <c r="C3333" s="255"/>
      <c r="D3333" s="255"/>
    </row>
    <row r="3334" spans="1:4" x14ac:dyDescent="0.25">
      <c r="A3334" s="255"/>
      <c r="B3334" s="255"/>
      <c r="C3334" s="255"/>
      <c r="D3334" s="255"/>
    </row>
    <row r="3335" spans="1:4" x14ac:dyDescent="0.25">
      <c r="A3335" s="255"/>
      <c r="B3335" s="255"/>
      <c r="C3335" s="255"/>
      <c r="D3335" s="255"/>
    </row>
    <row r="3336" spans="1:4" x14ac:dyDescent="0.25">
      <c r="A3336" s="255"/>
      <c r="B3336" s="255"/>
      <c r="C3336" s="255"/>
      <c r="D3336" s="255"/>
    </row>
    <row r="3337" spans="1:4" x14ac:dyDescent="0.25">
      <c r="A3337" s="255"/>
      <c r="B3337" s="255"/>
      <c r="C3337" s="255"/>
      <c r="D3337" s="255"/>
    </row>
    <row r="3338" spans="1:4" x14ac:dyDescent="0.25">
      <c r="A3338" s="255"/>
      <c r="B3338" s="255"/>
      <c r="C3338" s="255"/>
      <c r="D3338" s="255"/>
    </row>
    <row r="3339" spans="1:4" x14ac:dyDescent="0.25">
      <c r="A3339" s="255"/>
      <c r="B3339" s="255"/>
      <c r="C3339" s="255"/>
      <c r="D3339" s="255"/>
    </row>
    <row r="3340" spans="1:4" x14ac:dyDescent="0.25">
      <c r="A3340" s="255"/>
      <c r="B3340" s="255"/>
      <c r="C3340" s="255"/>
      <c r="D3340" s="255"/>
    </row>
    <row r="3341" spans="1:4" x14ac:dyDescent="0.25">
      <c r="A3341" s="255"/>
      <c r="B3341" s="255"/>
      <c r="C3341" s="255"/>
      <c r="D3341" s="255"/>
    </row>
    <row r="3342" spans="1:4" x14ac:dyDescent="0.25">
      <c r="A3342" s="255"/>
      <c r="B3342" s="255"/>
      <c r="C3342" s="255"/>
      <c r="D3342" s="255"/>
    </row>
    <row r="3343" spans="1:4" x14ac:dyDescent="0.25">
      <c r="A3343" s="255"/>
      <c r="B3343" s="255"/>
      <c r="C3343" s="255"/>
      <c r="D3343" s="255"/>
    </row>
    <row r="3344" spans="1:4" x14ac:dyDescent="0.25">
      <c r="A3344" s="255"/>
      <c r="B3344" s="255"/>
      <c r="C3344" s="255"/>
      <c r="D3344" s="255"/>
    </row>
    <row r="3345" spans="1:4" x14ac:dyDescent="0.25">
      <c r="A3345" s="255"/>
      <c r="B3345" s="255"/>
      <c r="C3345" s="255"/>
      <c r="D3345" s="255"/>
    </row>
    <row r="3346" spans="1:4" x14ac:dyDescent="0.25">
      <c r="A3346" s="255"/>
      <c r="B3346" s="255"/>
      <c r="C3346" s="255"/>
      <c r="D3346" s="255"/>
    </row>
    <row r="3347" spans="1:4" x14ac:dyDescent="0.25">
      <c r="A3347" s="255"/>
      <c r="B3347" s="255"/>
      <c r="C3347" s="255"/>
      <c r="D3347" s="255"/>
    </row>
    <row r="3348" spans="1:4" x14ac:dyDescent="0.25">
      <c r="A3348" s="255"/>
      <c r="B3348" s="255"/>
      <c r="C3348" s="255"/>
      <c r="D3348" s="255"/>
    </row>
    <row r="3349" spans="1:4" x14ac:dyDescent="0.25">
      <c r="A3349" s="255"/>
      <c r="B3349" s="255"/>
      <c r="C3349" s="255"/>
      <c r="D3349" s="255"/>
    </row>
    <row r="3350" spans="1:4" x14ac:dyDescent="0.25">
      <c r="A3350" s="255"/>
      <c r="B3350" s="255"/>
      <c r="C3350" s="255"/>
      <c r="D3350" s="255"/>
    </row>
    <row r="3351" spans="1:4" x14ac:dyDescent="0.25">
      <c r="A3351" s="255"/>
      <c r="B3351" s="255"/>
      <c r="C3351" s="255"/>
      <c r="D3351" s="255"/>
    </row>
    <row r="3352" spans="1:4" x14ac:dyDescent="0.25">
      <c r="A3352" s="255"/>
      <c r="B3352" s="255"/>
      <c r="C3352" s="255"/>
      <c r="D3352" s="255"/>
    </row>
    <row r="3353" spans="1:4" x14ac:dyDescent="0.25">
      <c r="A3353" s="255"/>
      <c r="B3353" s="255"/>
      <c r="C3353" s="255"/>
      <c r="D3353" s="255"/>
    </row>
    <row r="3354" spans="1:4" x14ac:dyDescent="0.25">
      <c r="A3354" s="255"/>
      <c r="B3354" s="255"/>
      <c r="C3354" s="255"/>
      <c r="D3354" s="255"/>
    </row>
    <row r="3355" spans="1:4" x14ac:dyDescent="0.25">
      <c r="A3355" s="255"/>
      <c r="B3355" s="255"/>
      <c r="C3355" s="255"/>
      <c r="D3355" s="255"/>
    </row>
    <row r="3356" spans="1:4" x14ac:dyDescent="0.25">
      <c r="A3356" s="255"/>
      <c r="B3356" s="255"/>
      <c r="C3356" s="255"/>
      <c r="D3356" s="255"/>
    </row>
    <row r="3357" spans="1:4" x14ac:dyDescent="0.25">
      <c r="A3357" s="255"/>
      <c r="B3357" s="255"/>
      <c r="C3357" s="255"/>
      <c r="D3357" s="255"/>
    </row>
    <row r="3358" spans="1:4" x14ac:dyDescent="0.25">
      <c r="A3358" s="255"/>
      <c r="B3358" s="255"/>
      <c r="C3358" s="255"/>
      <c r="D3358" s="255"/>
    </row>
    <row r="3359" spans="1:4" x14ac:dyDescent="0.25">
      <c r="A3359" s="255"/>
      <c r="B3359" s="255"/>
      <c r="C3359" s="255"/>
      <c r="D3359" s="255"/>
    </row>
    <row r="3360" spans="1:4" x14ac:dyDescent="0.25">
      <c r="A3360" s="255"/>
      <c r="B3360" s="255"/>
      <c r="C3360" s="255"/>
      <c r="D3360" s="255"/>
    </row>
    <row r="3361" spans="1:4" x14ac:dyDescent="0.25">
      <c r="A3361" s="255"/>
      <c r="B3361" s="255"/>
      <c r="C3361" s="255"/>
      <c r="D3361" s="255"/>
    </row>
    <row r="3362" spans="1:4" x14ac:dyDescent="0.25">
      <c r="A3362" s="255"/>
      <c r="B3362" s="255"/>
      <c r="C3362" s="255"/>
      <c r="D3362" s="255"/>
    </row>
    <row r="3363" spans="1:4" x14ac:dyDescent="0.25">
      <c r="A3363" s="255"/>
      <c r="B3363" s="255"/>
      <c r="C3363" s="255"/>
      <c r="D3363" s="255"/>
    </row>
    <row r="3364" spans="1:4" x14ac:dyDescent="0.25">
      <c r="A3364" s="255"/>
      <c r="B3364" s="255"/>
      <c r="C3364" s="255"/>
      <c r="D3364" s="255"/>
    </row>
    <row r="3365" spans="1:4" x14ac:dyDescent="0.25">
      <c r="A3365" s="255"/>
      <c r="B3365" s="255"/>
      <c r="C3365" s="255"/>
      <c r="D3365" s="255"/>
    </row>
    <row r="3366" spans="1:4" x14ac:dyDescent="0.25">
      <c r="A3366" s="255"/>
      <c r="B3366" s="255"/>
      <c r="C3366" s="255"/>
      <c r="D3366" s="255"/>
    </row>
    <row r="3367" spans="1:4" x14ac:dyDescent="0.25">
      <c r="A3367" s="255"/>
      <c r="B3367" s="255"/>
      <c r="C3367" s="255"/>
      <c r="D3367" s="255"/>
    </row>
    <row r="3368" spans="1:4" x14ac:dyDescent="0.25">
      <c r="A3368" s="255"/>
      <c r="B3368" s="255"/>
      <c r="C3368" s="255"/>
      <c r="D3368" s="255"/>
    </row>
    <row r="3369" spans="1:4" x14ac:dyDescent="0.25">
      <c r="A3369" s="255"/>
      <c r="B3369" s="255"/>
      <c r="C3369" s="255"/>
      <c r="D3369" s="255"/>
    </row>
    <row r="3370" spans="1:4" x14ac:dyDescent="0.25">
      <c r="A3370" s="255"/>
      <c r="B3370" s="255"/>
      <c r="C3370" s="255"/>
      <c r="D3370" s="255"/>
    </row>
    <row r="3371" spans="1:4" x14ac:dyDescent="0.25">
      <c r="A3371" s="255"/>
      <c r="B3371" s="255"/>
      <c r="C3371" s="255"/>
      <c r="D3371" s="255"/>
    </row>
    <row r="3372" spans="1:4" x14ac:dyDescent="0.25">
      <c r="A3372" s="255"/>
      <c r="B3372" s="255"/>
      <c r="C3372" s="255"/>
      <c r="D3372" s="255"/>
    </row>
    <row r="3373" spans="1:4" x14ac:dyDescent="0.25">
      <c r="A3373" s="255"/>
      <c r="B3373" s="255"/>
      <c r="C3373" s="255"/>
      <c r="D3373" s="255"/>
    </row>
    <row r="3374" spans="1:4" x14ac:dyDescent="0.25">
      <c r="A3374" s="255"/>
      <c r="B3374" s="255"/>
      <c r="C3374" s="255"/>
      <c r="D3374" s="255"/>
    </row>
    <row r="3375" spans="1:4" x14ac:dyDescent="0.25">
      <c r="A3375" s="255"/>
      <c r="B3375" s="255"/>
      <c r="C3375" s="255"/>
      <c r="D3375" s="255"/>
    </row>
    <row r="3376" spans="1:4" x14ac:dyDescent="0.25">
      <c r="A3376" s="255"/>
      <c r="B3376" s="255"/>
      <c r="C3376" s="255"/>
      <c r="D3376" s="255"/>
    </row>
    <row r="3377" spans="1:4" x14ac:dyDescent="0.25">
      <c r="A3377" s="255"/>
      <c r="B3377" s="255"/>
      <c r="C3377" s="255"/>
      <c r="D3377" s="255"/>
    </row>
    <row r="3378" spans="1:4" x14ac:dyDescent="0.25">
      <c r="A3378" s="255"/>
      <c r="B3378" s="255"/>
      <c r="C3378" s="255"/>
      <c r="D3378" s="255"/>
    </row>
    <row r="3379" spans="1:4" x14ac:dyDescent="0.25">
      <c r="A3379" s="255"/>
      <c r="B3379" s="255"/>
      <c r="C3379" s="255"/>
      <c r="D3379" s="255"/>
    </row>
    <row r="3380" spans="1:4" x14ac:dyDescent="0.25">
      <c r="A3380" s="255"/>
      <c r="B3380" s="255"/>
      <c r="C3380" s="255"/>
      <c r="D3380" s="255"/>
    </row>
    <row r="3381" spans="1:4" x14ac:dyDescent="0.25">
      <c r="A3381" s="255"/>
      <c r="B3381" s="255"/>
      <c r="C3381" s="255"/>
      <c r="D3381" s="255"/>
    </row>
    <row r="3382" spans="1:4" x14ac:dyDescent="0.25">
      <c r="A3382" s="255"/>
      <c r="B3382" s="255"/>
      <c r="C3382" s="255"/>
      <c r="D3382" s="255"/>
    </row>
    <row r="3383" spans="1:4" x14ac:dyDescent="0.25">
      <c r="A3383" s="255"/>
      <c r="B3383" s="255"/>
      <c r="C3383" s="255"/>
      <c r="D3383" s="255"/>
    </row>
    <row r="3384" spans="1:4" x14ac:dyDescent="0.25">
      <c r="A3384" s="255"/>
      <c r="B3384" s="255"/>
      <c r="C3384" s="255"/>
      <c r="D3384" s="255"/>
    </row>
    <row r="3385" spans="1:4" x14ac:dyDescent="0.25">
      <c r="A3385" s="255"/>
      <c r="B3385" s="255"/>
      <c r="C3385" s="255"/>
      <c r="D3385" s="255"/>
    </row>
    <row r="3386" spans="1:4" x14ac:dyDescent="0.25">
      <c r="A3386" s="255"/>
      <c r="B3386" s="255"/>
      <c r="C3386" s="255"/>
      <c r="D3386" s="255"/>
    </row>
    <row r="3387" spans="1:4" x14ac:dyDescent="0.25">
      <c r="A3387" s="255"/>
      <c r="B3387" s="255"/>
      <c r="C3387" s="255"/>
      <c r="D3387" s="255"/>
    </row>
    <row r="3388" spans="1:4" x14ac:dyDescent="0.25">
      <c r="A3388" s="255"/>
      <c r="B3388" s="255"/>
      <c r="C3388" s="255"/>
      <c r="D3388" s="255"/>
    </row>
    <row r="3389" spans="1:4" x14ac:dyDescent="0.25">
      <c r="A3389" s="255"/>
      <c r="B3389" s="255"/>
      <c r="C3389" s="255"/>
      <c r="D3389" s="255"/>
    </row>
    <row r="3390" spans="1:4" x14ac:dyDescent="0.25">
      <c r="A3390" s="255"/>
      <c r="B3390" s="255"/>
      <c r="C3390" s="255"/>
      <c r="D3390" s="255"/>
    </row>
    <row r="3391" spans="1:4" x14ac:dyDescent="0.25">
      <c r="A3391" s="255"/>
      <c r="B3391" s="255"/>
      <c r="C3391" s="255"/>
      <c r="D3391" s="255"/>
    </row>
    <row r="3392" spans="1:4" x14ac:dyDescent="0.25">
      <c r="A3392" s="255"/>
      <c r="B3392" s="255"/>
      <c r="C3392" s="255"/>
      <c r="D3392" s="255"/>
    </row>
    <row r="3393" spans="1:4" x14ac:dyDescent="0.25">
      <c r="A3393" s="255"/>
      <c r="B3393" s="255"/>
      <c r="C3393" s="255"/>
      <c r="D3393" s="255"/>
    </row>
    <row r="3394" spans="1:4" x14ac:dyDescent="0.25">
      <c r="A3394" s="255"/>
      <c r="B3394" s="255"/>
      <c r="C3394" s="255"/>
      <c r="D3394" s="255"/>
    </row>
    <row r="3395" spans="1:4" x14ac:dyDescent="0.25">
      <c r="A3395" s="255"/>
      <c r="B3395" s="255"/>
      <c r="C3395" s="255"/>
      <c r="D3395" s="255"/>
    </row>
    <row r="3396" spans="1:4" x14ac:dyDescent="0.25">
      <c r="A3396" s="255"/>
      <c r="B3396" s="255"/>
      <c r="C3396" s="255"/>
      <c r="D3396" s="255"/>
    </row>
    <row r="3397" spans="1:4" x14ac:dyDescent="0.25">
      <c r="A3397" s="255"/>
      <c r="B3397" s="255"/>
      <c r="C3397" s="255"/>
      <c r="D3397" s="255"/>
    </row>
    <row r="3398" spans="1:4" x14ac:dyDescent="0.25">
      <c r="A3398" s="255"/>
      <c r="B3398" s="255"/>
      <c r="C3398" s="255"/>
      <c r="D3398" s="255"/>
    </row>
    <row r="3399" spans="1:4" x14ac:dyDescent="0.25">
      <c r="A3399" s="255"/>
      <c r="B3399" s="255"/>
      <c r="C3399" s="255"/>
      <c r="D3399" s="255"/>
    </row>
    <row r="3400" spans="1:4" x14ac:dyDescent="0.25">
      <c r="A3400" s="255"/>
      <c r="B3400" s="255"/>
      <c r="C3400" s="255"/>
      <c r="D3400" s="255"/>
    </row>
    <row r="3401" spans="1:4" x14ac:dyDescent="0.25">
      <c r="A3401" s="255"/>
      <c r="B3401" s="255"/>
      <c r="C3401" s="255"/>
      <c r="D3401" s="255"/>
    </row>
    <row r="3402" spans="1:4" x14ac:dyDescent="0.25">
      <c r="A3402" s="255"/>
      <c r="B3402" s="255"/>
      <c r="C3402" s="255"/>
      <c r="D3402" s="255"/>
    </row>
    <row r="3403" spans="1:4" x14ac:dyDescent="0.25">
      <c r="A3403" s="255"/>
      <c r="B3403" s="255"/>
      <c r="C3403" s="255"/>
      <c r="D3403" s="255"/>
    </row>
    <row r="3404" spans="1:4" x14ac:dyDescent="0.25">
      <c r="A3404" s="255"/>
      <c r="B3404" s="255"/>
      <c r="C3404" s="255"/>
      <c r="D3404" s="255"/>
    </row>
    <row r="3405" spans="1:4" x14ac:dyDescent="0.25">
      <c r="A3405" s="255"/>
      <c r="B3405" s="255"/>
      <c r="C3405" s="255"/>
      <c r="D3405" s="255"/>
    </row>
    <row r="3406" spans="1:4" x14ac:dyDescent="0.25">
      <c r="A3406" s="255"/>
      <c r="B3406" s="255"/>
      <c r="C3406" s="255"/>
      <c r="D3406" s="255"/>
    </row>
    <row r="3407" spans="1:4" x14ac:dyDescent="0.25">
      <c r="A3407" s="255"/>
      <c r="B3407" s="255"/>
      <c r="C3407" s="255"/>
      <c r="D3407" s="255"/>
    </row>
    <row r="3408" spans="1:4" x14ac:dyDescent="0.25">
      <c r="A3408" s="255"/>
      <c r="B3408" s="255"/>
      <c r="C3408" s="255"/>
      <c r="D3408" s="255"/>
    </row>
    <row r="3409" spans="1:4" x14ac:dyDescent="0.25">
      <c r="A3409" s="255"/>
      <c r="B3409" s="255"/>
      <c r="C3409" s="255"/>
      <c r="D3409" s="255"/>
    </row>
    <row r="3410" spans="1:4" x14ac:dyDescent="0.25">
      <c r="A3410" s="255"/>
      <c r="B3410" s="255"/>
      <c r="C3410" s="255"/>
      <c r="D3410" s="255"/>
    </row>
    <row r="3411" spans="1:4" x14ac:dyDescent="0.25">
      <c r="A3411" s="255"/>
      <c r="B3411" s="255"/>
      <c r="C3411" s="255"/>
      <c r="D3411" s="255"/>
    </row>
    <row r="3412" spans="1:4" x14ac:dyDescent="0.25">
      <c r="A3412" s="255"/>
      <c r="B3412" s="255"/>
      <c r="C3412" s="255"/>
      <c r="D3412" s="255"/>
    </row>
    <row r="3413" spans="1:4" x14ac:dyDescent="0.25">
      <c r="A3413" s="255"/>
      <c r="B3413" s="255"/>
      <c r="C3413" s="255"/>
      <c r="D3413" s="255"/>
    </row>
    <row r="3414" spans="1:4" x14ac:dyDescent="0.25">
      <c r="A3414" s="255"/>
      <c r="B3414" s="255"/>
      <c r="C3414" s="255"/>
      <c r="D3414" s="255"/>
    </row>
    <row r="3415" spans="1:4" x14ac:dyDescent="0.25">
      <c r="A3415" s="255"/>
      <c r="B3415" s="255"/>
      <c r="C3415" s="255"/>
      <c r="D3415" s="255"/>
    </row>
    <row r="3416" spans="1:4" x14ac:dyDescent="0.25">
      <c r="A3416" s="255"/>
      <c r="B3416" s="255"/>
      <c r="C3416" s="255"/>
      <c r="D3416" s="255"/>
    </row>
    <row r="3417" spans="1:4" x14ac:dyDescent="0.25">
      <c r="A3417" s="255"/>
      <c r="B3417" s="255"/>
      <c r="C3417" s="255"/>
      <c r="D3417" s="255"/>
    </row>
    <row r="3418" spans="1:4" x14ac:dyDescent="0.25">
      <c r="A3418" s="255"/>
      <c r="B3418" s="255"/>
      <c r="C3418" s="255"/>
      <c r="D3418" s="255"/>
    </row>
    <row r="3419" spans="1:4" x14ac:dyDescent="0.25">
      <c r="A3419" s="255"/>
      <c r="B3419" s="255"/>
      <c r="C3419" s="255"/>
      <c r="D3419" s="255"/>
    </row>
    <row r="3420" spans="1:4" x14ac:dyDescent="0.25">
      <c r="A3420" s="255"/>
      <c r="B3420" s="255"/>
      <c r="C3420" s="255"/>
      <c r="D3420" s="255"/>
    </row>
    <row r="3421" spans="1:4" x14ac:dyDescent="0.25">
      <c r="A3421" s="255"/>
      <c r="B3421" s="255"/>
      <c r="C3421" s="255"/>
      <c r="D3421" s="255"/>
    </row>
    <row r="3422" spans="1:4" x14ac:dyDescent="0.25">
      <c r="A3422" s="255"/>
      <c r="B3422" s="255"/>
      <c r="C3422" s="255"/>
      <c r="D3422" s="255"/>
    </row>
    <row r="3423" spans="1:4" x14ac:dyDescent="0.25">
      <c r="A3423" s="255"/>
      <c r="B3423" s="255"/>
      <c r="C3423" s="255"/>
      <c r="D3423" s="255"/>
    </row>
    <row r="3424" spans="1:4" x14ac:dyDescent="0.25">
      <c r="A3424" s="255"/>
      <c r="B3424" s="255"/>
      <c r="C3424" s="255"/>
      <c r="D3424" s="255"/>
    </row>
    <row r="3425" spans="1:4" x14ac:dyDescent="0.25">
      <c r="A3425" s="255"/>
      <c r="B3425" s="255"/>
      <c r="C3425" s="255"/>
      <c r="D3425" s="255"/>
    </row>
    <row r="3426" spans="1:4" x14ac:dyDescent="0.25">
      <c r="A3426" s="255"/>
      <c r="B3426" s="255"/>
      <c r="C3426" s="255"/>
      <c r="D3426" s="255"/>
    </row>
    <row r="3427" spans="1:4" x14ac:dyDescent="0.25">
      <c r="A3427" s="255"/>
      <c r="B3427" s="255"/>
      <c r="C3427" s="255"/>
      <c r="D3427" s="255"/>
    </row>
    <row r="3428" spans="1:4" x14ac:dyDescent="0.25">
      <c r="A3428" s="255"/>
      <c r="B3428" s="255"/>
      <c r="C3428" s="255"/>
      <c r="D3428" s="255"/>
    </row>
    <row r="3429" spans="1:4" x14ac:dyDescent="0.25">
      <c r="A3429" s="255"/>
      <c r="B3429" s="255"/>
      <c r="C3429" s="255"/>
      <c r="D3429" s="255"/>
    </row>
    <row r="3430" spans="1:4" x14ac:dyDescent="0.25">
      <c r="A3430" s="255"/>
      <c r="B3430" s="255"/>
      <c r="C3430" s="255"/>
      <c r="D3430" s="255"/>
    </row>
    <row r="3431" spans="1:4" x14ac:dyDescent="0.25">
      <c r="A3431" s="255"/>
      <c r="B3431" s="255"/>
      <c r="C3431" s="255"/>
      <c r="D3431" s="255"/>
    </row>
    <row r="3432" spans="1:4" x14ac:dyDescent="0.25">
      <c r="A3432" s="255"/>
      <c r="B3432" s="255"/>
      <c r="C3432" s="255"/>
      <c r="D3432" s="255"/>
    </row>
    <row r="3433" spans="1:4" x14ac:dyDescent="0.25">
      <c r="A3433" s="255"/>
      <c r="B3433" s="255"/>
      <c r="C3433" s="255"/>
      <c r="D3433" s="255"/>
    </row>
    <row r="3434" spans="1:4" x14ac:dyDescent="0.25">
      <c r="A3434" s="255"/>
      <c r="B3434" s="255"/>
      <c r="C3434" s="255"/>
      <c r="D3434" s="255"/>
    </row>
    <row r="3435" spans="1:4" x14ac:dyDescent="0.25">
      <c r="A3435" s="255"/>
      <c r="B3435" s="255"/>
      <c r="C3435" s="255"/>
      <c r="D3435" s="255"/>
    </row>
    <row r="3436" spans="1:4" x14ac:dyDescent="0.25">
      <c r="A3436" s="255"/>
      <c r="B3436" s="255"/>
      <c r="C3436" s="255"/>
      <c r="D3436" s="255"/>
    </row>
    <row r="3437" spans="1:4" x14ac:dyDescent="0.25">
      <c r="A3437" s="255"/>
      <c r="B3437" s="255"/>
      <c r="C3437" s="255"/>
      <c r="D3437" s="255"/>
    </row>
    <row r="3438" spans="1:4" x14ac:dyDescent="0.25">
      <c r="A3438" s="255"/>
      <c r="B3438" s="255"/>
      <c r="C3438" s="255"/>
      <c r="D3438" s="255"/>
    </row>
    <row r="3439" spans="1:4" x14ac:dyDescent="0.25">
      <c r="A3439" s="255"/>
      <c r="B3439" s="255"/>
      <c r="C3439" s="255"/>
      <c r="D3439" s="255"/>
    </row>
    <row r="3440" spans="1:4" x14ac:dyDescent="0.25">
      <c r="A3440" s="255"/>
      <c r="B3440" s="255"/>
      <c r="C3440" s="255"/>
      <c r="D3440" s="255"/>
    </row>
    <row r="3441" spans="1:4" x14ac:dyDescent="0.25">
      <c r="A3441" s="255"/>
      <c r="B3441" s="255"/>
      <c r="C3441" s="255"/>
      <c r="D3441" s="255"/>
    </row>
    <row r="3442" spans="1:4" x14ac:dyDescent="0.25">
      <c r="A3442" s="255"/>
      <c r="B3442" s="255"/>
      <c r="C3442" s="255"/>
      <c r="D3442" s="255"/>
    </row>
    <row r="3443" spans="1:4" x14ac:dyDescent="0.25">
      <c r="A3443" s="255"/>
      <c r="B3443" s="255"/>
      <c r="C3443" s="255"/>
      <c r="D3443" s="255"/>
    </row>
    <row r="3444" spans="1:4" x14ac:dyDescent="0.25">
      <c r="A3444" s="255"/>
      <c r="B3444" s="255"/>
      <c r="C3444" s="255"/>
      <c r="D3444" s="255"/>
    </row>
    <row r="3445" spans="1:4" x14ac:dyDescent="0.25">
      <c r="A3445" s="255"/>
      <c r="B3445" s="255"/>
      <c r="C3445" s="255"/>
      <c r="D3445" s="255"/>
    </row>
    <row r="3446" spans="1:4" x14ac:dyDescent="0.25">
      <c r="A3446" s="255"/>
      <c r="B3446" s="255"/>
      <c r="C3446" s="255"/>
      <c r="D3446" s="255"/>
    </row>
    <row r="3447" spans="1:4" x14ac:dyDescent="0.25">
      <c r="A3447" s="255"/>
      <c r="B3447" s="255"/>
      <c r="C3447" s="255"/>
      <c r="D3447" s="255"/>
    </row>
    <row r="3448" spans="1:4" x14ac:dyDescent="0.25">
      <c r="A3448" s="255"/>
      <c r="B3448" s="255"/>
      <c r="C3448" s="255"/>
      <c r="D3448" s="255"/>
    </row>
    <row r="3449" spans="1:4" x14ac:dyDescent="0.25">
      <c r="A3449" s="255"/>
      <c r="B3449" s="255"/>
      <c r="C3449" s="255"/>
      <c r="D3449" s="255"/>
    </row>
    <row r="3450" spans="1:4" x14ac:dyDescent="0.25">
      <c r="A3450" s="255"/>
      <c r="B3450" s="255"/>
      <c r="C3450" s="255"/>
      <c r="D3450" s="255"/>
    </row>
    <row r="3451" spans="1:4" x14ac:dyDescent="0.25">
      <c r="A3451" s="255"/>
      <c r="B3451" s="255"/>
      <c r="C3451" s="255"/>
      <c r="D3451" s="255"/>
    </row>
    <row r="3452" spans="1:4" x14ac:dyDescent="0.25">
      <c r="A3452" s="255"/>
      <c r="B3452" s="255"/>
      <c r="C3452" s="255"/>
      <c r="D3452" s="255"/>
    </row>
    <row r="3453" spans="1:4" x14ac:dyDescent="0.25">
      <c r="A3453" s="255"/>
      <c r="B3453" s="255"/>
      <c r="C3453" s="255"/>
      <c r="D3453" s="255"/>
    </row>
    <row r="3454" spans="1:4" x14ac:dyDescent="0.25">
      <c r="A3454" s="255"/>
      <c r="B3454" s="255"/>
      <c r="C3454" s="255"/>
      <c r="D3454" s="255"/>
    </row>
    <row r="3455" spans="1:4" x14ac:dyDescent="0.25">
      <c r="A3455" s="255"/>
      <c r="B3455" s="255"/>
      <c r="C3455" s="255"/>
      <c r="D3455" s="255"/>
    </row>
    <row r="3456" spans="1:4" x14ac:dyDescent="0.25">
      <c r="A3456" s="255"/>
      <c r="B3456" s="255"/>
      <c r="C3456" s="255"/>
      <c r="D3456" s="255"/>
    </row>
    <row r="3457" spans="1:4" x14ac:dyDescent="0.25">
      <c r="A3457" s="255"/>
      <c r="B3457" s="255"/>
      <c r="C3457" s="255"/>
      <c r="D3457" s="255"/>
    </row>
    <row r="3458" spans="1:4" x14ac:dyDescent="0.25">
      <c r="A3458" s="255"/>
      <c r="B3458" s="255"/>
      <c r="C3458" s="255"/>
      <c r="D3458" s="255"/>
    </row>
    <row r="3459" spans="1:4" x14ac:dyDescent="0.25">
      <c r="A3459" s="255"/>
      <c r="B3459" s="255"/>
      <c r="C3459" s="255"/>
      <c r="D3459" s="255"/>
    </row>
    <row r="3460" spans="1:4" x14ac:dyDescent="0.25">
      <c r="A3460" s="255"/>
      <c r="B3460" s="255"/>
      <c r="C3460" s="255"/>
      <c r="D3460" s="255"/>
    </row>
    <row r="3461" spans="1:4" x14ac:dyDescent="0.25">
      <c r="A3461" s="255"/>
      <c r="B3461" s="255"/>
      <c r="C3461" s="255"/>
      <c r="D3461" s="255"/>
    </row>
    <row r="3462" spans="1:4" x14ac:dyDescent="0.25">
      <c r="A3462" s="255"/>
      <c r="B3462" s="255"/>
      <c r="C3462" s="255"/>
      <c r="D3462" s="255"/>
    </row>
    <row r="3463" spans="1:4" x14ac:dyDescent="0.25">
      <c r="A3463" s="255"/>
      <c r="B3463" s="255"/>
      <c r="C3463" s="255"/>
      <c r="D3463" s="255"/>
    </row>
    <row r="3464" spans="1:4" x14ac:dyDescent="0.25">
      <c r="A3464" s="255"/>
      <c r="B3464" s="255"/>
      <c r="C3464" s="255"/>
      <c r="D3464" s="255"/>
    </row>
    <row r="3465" spans="1:4" x14ac:dyDescent="0.25">
      <c r="A3465" s="255"/>
      <c r="B3465" s="255"/>
      <c r="C3465" s="255"/>
      <c r="D3465" s="255"/>
    </row>
    <row r="3466" spans="1:4" x14ac:dyDescent="0.25">
      <c r="A3466" s="255"/>
      <c r="B3466" s="255"/>
      <c r="C3466" s="255"/>
      <c r="D3466" s="255"/>
    </row>
    <row r="3467" spans="1:4" x14ac:dyDescent="0.25">
      <c r="A3467" s="255"/>
      <c r="B3467" s="255"/>
      <c r="C3467" s="255"/>
      <c r="D3467" s="255"/>
    </row>
    <row r="3468" spans="1:4" x14ac:dyDescent="0.25">
      <c r="A3468" s="255"/>
      <c r="B3468" s="255"/>
      <c r="C3468" s="255"/>
      <c r="D3468" s="255"/>
    </row>
    <row r="3469" spans="1:4" x14ac:dyDescent="0.25">
      <c r="A3469" s="255"/>
      <c r="B3469" s="255"/>
      <c r="C3469" s="255"/>
      <c r="D3469" s="255"/>
    </row>
    <row r="3470" spans="1:4" x14ac:dyDescent="0.25">
      <c r="A3470" s="255"/>
      <c r="B3470" s="255"/>
      <c r="C3470" s="255"/>
      <c r="D3470" s="255"/>
    </row>
    <row r="3471" spans="1:4" x14ac:dyDescent="0.25">
      <c r="A3471" s="255"/>
      <c r="B3471" s="255"/>
      <c r="C3471" s="255"/>
      <c r="D3471" s="255"/>
    </row>
    <row r="3472" spans="1:4" x14ac:dyDescent="0.25">
      <c r="A3472" s="255"/>
      <c r="B3472" s="255"/>
      <c r="C3472" s="255"/>
      <c r="D3472" s="255"/>
    </row>
    <row r="3473" spans="1:4" x14ac:dyDescent="0.25">
      <c r="A3473" s="255"/>
      <c r="B3473" s="255"/>
      <c r="C3473" s="255"/>
      <c r="D3473" s="255"/>
    </row>
    <row r="3474" spans="1:4" x14ac:dyDescent="0.25">
      <c r="A3474" s="255"/>
      <c r="B3474" s="255"/>
      <c r="C3474" s="255"/>
      <c r="D3474" s="255"/>
    </row>
    <row r="3475" spans="1:4" x14ac:dyDescent="0.25">
      <c r="A3475" s="255"/>
      <c r="B3475" s="255"/>
      <c r="C3475" s="255"/>
      <c r="D3475" s="255"/>
    </row>
    <row r="3476" spans="1:4" x14ac:dyDescent="0.25">
      <c r="A3476" s="255"/>
      <c r="B3476" s="255"/>
      <c r="C3476" s="255"/>
      <c r="D3476" s="255"/>
    </row>
    <row r="3477" spans="1:4" x14ac:dyDescent="0.25">
      <c r="A3477" s="255"/>
      <c r="B3477" s="255"/>
      <c r="C3477" s="255"/>
      <c r="D3477" s="255"/>
    </row>
    <row r="3478" spans="1:4" x14ac:dyDescent="0.25">
      <c r="A3478" s="255"/>
      <c r="B3478" s="255"/>
      <c r="C3478" s="255"/>
      <c r="D3478" s="255"/>
    </row>
    <row r="3479" spans="1:4" x14ac:dyDescent="0.25">
      <c r="A3479" s="255"/>
      <c r="B3479" s="255"/>
      <c r="C3479" s="255"/>
      <c r="D3479" s="255"/>
    </row>
    <row r="3480" spans="1:4" x14ac:dyDescent="0.25">
      <c r="A3480" s="255"/>
      <c r="B3480" s="255"/>
      <c r="C3480" s="255"/>
      <c r="D3480" s="255"/>
    </row>
    <row r="3481" spans="1:4" x14ac:dyDescent="0.25">
      <c r="A3481" s="255"/>
      <c r="B3481" s="255"/>
      <c r="C3481" s="255"/>
      <c r="D3481" s="255"/>
    </row>
    <row r="3482" spans="1:4" x14ac:dyDescent="0.25">
      <c r="A3482" s="255"/>
      <c r="B3482" s="255"/>
      <c r="C3482" s="255"/>
      <c r="D3482" s="255"/>
    </row>
    <row r="3483" spans="1:4" x14ac:dyDescent="0.25">
      <c r="A3483" s="255"/>
      <c r="B3483" s="255"/>
      <c r="C3483" s="255"/>
      <c r="D3483" s="255"/>
    </row>
    <row r="3484" spans="1:4" x14ac:dyDescent="0.25">
      <c r="A3484" s="255"/>
      <c r="B3484" s="255"/>
      <c r="C3484" s="255"/>
      <c r="D3484" s="255"/>
    </row>
    <row r="3485" spans="1:4" x14ac:dyDescent="0.25">
      <c r="A3485" s="255"/>
      <c r="B3485" s="255"/>
      <c r="C3485" s="255"/>
      <c r="D3485" s="255"/>
    </row>
    <row r="3486" spans="1:4" x14ac:dyDescent="0.25">
      <c r="A3486" s="255"/>
      <c r="B3486" s="255"/>
      <c r="C3486" s="255"/>
      <c r="D3486" s="255"/>
    </row>
    <row r="3487" spans="1:4" x14ac:dyDescent="0.25">
      <c r="A3487" s="255"/>
      <c r="B3487" s="255"/>
      <c r="C3487" s="255"/>
      <c r="D3487" s="255"/>
    </row>
    <row r="3488" spans="1:4" x14ac:dyDescent="0.25">
      <c r="A3488" s="255"/>
      <c r="B3488" s="255"/>
      <c r="C3488" s="255"/>
      <c r="D3488" s="255"/>
    </row>
    <row r="3489" spans="1:4" x14ac:dyDescent="0.25">
      <c r="A3489" s="255"/>
      <c r="B3489" s="255"/>
      <c r="C3489" s="255"/>
      <c r="D3489" s="255"/>
    </row>
    <row r="3490" spans="1:4" x14ac:dyDescent="0.25">
      <c r="A3490" s="255"/>
      <c r="B3490" s="255"/>
      <c r="C3490" s="255"/>
      <c r="D3490" s="255"/>
    </row>
    <row r="3491" spans="1:4" x14ac:dyDescent="0.25">
      <c r="A3491" s="255"/>
      <c r="B3491" s="255"/>
      <c r="C3491" s="255"/>
      <c r="D3491" s="255"/>
    </row>
    <row r="3492" spans="1:4" x14ac:dyDescent="0.25">
      <c r="A3492" s="255"/>
      <c r="B3492" s="255"/>
      <c r="C3492" s="255"/>
      <c r="D3492" s="255"/>
    </row>
    <row r="3493" spans="1:4" x14ac:dyDescent="0.25">
      <c r="A3493" s="255"/>
      <c r="B3493" s="255"/>
      <c r="C3493" s="255"/>
      <c r="D3493" s="255"/>
    </row>
    <row r="3494" spans="1:4" x14ac:dyDescent="0.25">
      <c r="A3494" s="255"/>
      <c r="B3494" s="255"/>
      <c r="C3494" s="255"/>
      <c r="D3494" s="255"/>
    </row>
    <row r="3495" spans="1:4" x14ac:dyDescent="0.25">
      <c r="A3495" s="255"/>
      <c r="B3495" s="255"/>
      <c r="C3495" s="255"/>
      <c r="D3495" s="255"/>
    </row>
    <row r="3496" spans="1:4" x14ac:dyDescent="0.25">
      <c r="A3496" s="255"/>
      <c r="B3496" s="255"/>
      <c r="C3496" s="255"/>
      <c r="D3496" s="255"/>
    </row>
    <row r="3497" spans="1:4" x14ac:dyDescent="0.25">
      <c r="A3497" s="255"/>
      <c r="B3497" s="255"/>
      <c r="C3497" s="255"/>
      <c r="D3497" s="255"/>
    </row>
    <row r="3498" spans="1:4" x14ac:dyDescent="0.25">
      <c r="A3498" s="255"/>
      <c r="B3498" s="255"/>
      <c r="C3498" s="255"/>
      <c r="D3498" s="255"/>
    </row>
    <row r="3499" spans="1:4" x14ac:dyDescent="0.25">
      <c r="A3499" s="255"/>
      <c r="B3499" s="255"/>
      <c r="C3499" s="255"/>
      <c r="D3499" s="255"/>
    </row>
    <row r="3500" spans="1:4" x14ac:dyDescent="0.25">
      <c r="A3500" s="255"/>
      <c r="B3500" s="255"/>
      <c r="C3500" s="255"/>
      <c r="D3500" s="255"/>
    </row>
    <row r="3501" spans="1:4" x14ac:dyDescent="0.25">
      <c r="A3501" s="255"/>
      <c r="B3501" s="255"/>
      <c r="C3501" s="255"/>
      <c r="D3501" s="255"/>
    </row>
    <row r="3502" spans="1:4" x14ac:dyDescent="0.25">
      <c r="A3502" s="255"/>
      <c r="B3502" s="255"/>
      <c r="C3502" s="255"/>
      <c r="D3502" s="255"/>
    </row>
    <row r="3503" spans="1:4" x14ac:dyDescent="0.25">
      <c r="A3503" s="255"/>
      <c r="B3503" s="255"/>
      <c r="C3503" s="255"/>
      <c r="D3503" s="255"/>
    </row>
    <row r="3504" spans="1:4" x14ac:dyDescent="0.25">
      <c r="A3504" s="255"/>
      <c r="B3504" s="255"/>
      <c r="C3504" s="255"/>
      <c r="D3504" s="255"/>
    </row>
    <row r="3505" spans="1:4" x14ac:dyDescent="0.25">
      <c r="A3505" s="255"/>
      <c r="B3505" s="255"/>
      <c r="C3505" s="255"/>
      <c r="D3505" s="255"/>
    </row>
    <row r="3506" spans="1:4" x14ac:dyDescent="0.25">
      <c r="A3506" s="255"/>
      <c r="B3506" s="255"/>
      <c r="C3506" s="255"/>
      <c r="D3506" s="255"/>
    </row>
    <row r="3507" spans="1:4" x14ac:dyDescent="0.25">
      <c r="A3507" s="255"/>
      <c r="B3507" s="255"/>
      <c r="C3507" s="255"/>
      <c r="D3507" s="255"/>
    </row>
    <row r="3508" spans="1:4" x14ac:dyDescent="0.25">
      <c r="A3508" s="255"/>
      <c r="B3508" s="255"/>
      <c r="C3508" s="255"/>
      <c r="D3508" s="255"/>
    </row>
    <row r="3509" spans="1:4" x14ac:dyDescent="0.25">
      <c r="A3509" s="255"/>
      <c r="B3509" s="255"/>
      <c r="C3509" s="255"/>
      <c r="D3509" s="255"/>
    </row>
    <row r="3510" spans="1:4" x14ac:dyDescent="0.25">
      <c r="A3510" s="255"/>
      <c r="B3510" s="255"/>
      <c r="C3510" s="255"/>
      <c r="D3510" s="255"/>
    </row>
    <row r="3511" spans="1:4" x14ac:dyDescent="0.25">
      <c r="A3511" s="255"/>
      <c r="B3511" s="255"/>
      <c r="C3511" s="255"/>
      <c r="D3511" s="255"/>
    </row>
    <row r="3512" spans="1:4" x14ac:dyDescent="0.25">
      <c r="A3512" s="255"/>
      <c r="B3512" s="255"/>
      <c r="C3512" s="255"/>
      <c r="D3512" s="255"/>
    </row>
    <row r="3513" spans="1:4" x14ac:dyDescent="0.25">
      <c r="A3513" s="255"/>
      <c r="B3513" s="255"/>
      <c r="C3513" s="255"/>
      <c r="D3513" s="255"/>
    </row>
    <row r="3514" spans="1:4" x14ac:dyDescent="0.25">
      <c r="A3514" s="255"/>
      <c r="B3514" s="255"/>
      <c r="C3514" s="255"/>
      <c r="D3514" s="255"/>
    </row>
    <row r="3515" spans="1:4" x14ac:dyDescent="0.25">
      <c r="A3515" s="255"/>
      <c r="B3515" s="255"/>
      <c r="C3515" s="255"/>
      <c r="D3515" s="255"/>
    </row>
    <row r="3516" spans="1:4" x14ac:dyDescent="0.25">
      <c r="A3516" s="255"/>
      <c r="B3516" s="255"/>
      <c r="C3516" s="255"/>
      <c r="D3516" s="255"/>
    </row>
    <row r="3517" spans="1:4" x14ac:dyDescent="0.25">
      <c r="A3517" s="255"/>
      <c r="B3517" s="255"/>
      <c r="C3517" s="255"/>
      <c r="D3517" s="255"/>
    </row>
    <row r="3518" spans="1:4" x14ac:dyDescent="0.25">
      <c r="A3518" s="255"/>
      <c r="B3518" s="255"/>
      <c r="C3518" s="255"/>
      <c r="D3518" s="255"/>
    </row>
    <row r="3519" spans="1:4" x14ac:dyDescent="0.25">
      <c r="A3519" s="255"/>
      <c r="B3519" s="255"/>
      <c r="C3519" s="255"/>
      <c r="D3519" s="255"/>
    </row>
    <row r="3520" spans="1:4" x14ac:dyDescent="0.25">
      <c r="A3520" s="255"/>
      <c r="B3520" s="255"/>
      <c r="C3520" s="255"/>
      <c r="D3520" s="255"/>
    </row>
    <row r="3521" spans="1:4" x14ac:dyDescent="0.25">
      <c r="A3521" s="255"/>
      <c r="B3521" s="255"/>
      <c r="C3521" s="255"/>
      <c r="D3521" s="255"/>
    </row>
    <row r="3522" spans="1:4" x14ac:dyDescent="0.25">
      <c r="A3522" s="255"/>
      <c r="B3522" s="255"/>
      <c r="C3522" s="255"/>
      <c r="D3522" s="255"/>
    </row>
    <row r="3523" spans="1:4" x14ac:dyDescent="0.25">
      <c r="A3523" s="255"/>
      <c r="B3523" s="255"/>
      <c r="C3523" s="255"/>
      <c r="D3523" s="255"/>
    </row>
    <row r="3524" spans="1:4" x14ac:dyDescent="0.25">
      <c r="A3524" s="255"/>
      <c r="B3524" s="255"/>
      <c r="C3524" s="255"/>
      <c r="D3524" s="255"/>
    </row>
    <row r="3525" spans="1:4" x14ac:dyDescent="0.25">
      <c r="A3525" s="255"/>
      <c r="B3525" s="255"/>
      <c r="C3525" s="255"/>
      <c r="D3525" s="255"/>
    </row>
    <row r="3526" spans="1:4" x14ac:dyDescent="0.25">
      <c r="A3526" s="255"/>
      <c r="B3526" s="255"/>
      <c r="C3526" s="255"/>
      <c r="D3526" s="255"/>
    </row>
    <row r="3527" spans="1:4" x14ac:dyDescent="0.25">
      <c r="A3527" s="255"/>
      <c r="B3527" s="255"/>
      <c r="C3527" s="255"/>
      <c r="D3527" s="255"/>
    </row>
    <row r="3528" spans="1:4" x14ac:dyDescent="0.25">
      <c r="A3528" s="255"/>
      <c r="B3528" s="255"/>
      <c r="C3528" s="255"/>
      <c r="D3528" s="255"/>
    </row>
    <row r="3529" spans="1:4" x14ac:dyDescent="0.25">
      <c r="A3529" s="255"/>
      <c r="B3529" s="255"/>
      <c r="C3529" s="255"/>
      <c r="D3529" s="255"/>
    </row>
    <row r="3530" spans="1:4" x14ac:dyDescent="0.25">
      <c r="A3530" s="255"/>
      <c r="B3530" s="255"/>
      <c r="C3530" s="255"/>
      <c r="D3530" s="255"/>
    </row>
    <row r="3531" spans="1:4" x14ac:dyDescent="0.25">
      <c r="A3531" s="255"/>
      <c r="B3531" s="255"/>
      <c r="C3531" s="255"/>
      <c r="D3531" s="255"/>
    </row>
    <row r="3532" spans="1:4" x14ac:dyDescent="0.25">
      <c r="A3532" s="255"/>
      <c r="B3532" s="255"/>
      <c r="C3532" s="255"/>
      <c r="D3532" s="255"/>
    </row>
    <row r="3533" spans="1:4" x14ac:dyDescent="0.25">
      <c r="A3533" s="255"/>
      <c r="B3533" s="255"/>
      <c r="C3533" s="255"/>
      <c r="D3533" s="255"/>
    </row>
    <row r="3534" spans="1:4" x14ac:dyDescent="0.25">
      <c r="A3534" s="255"/>
      <c r="B3534" s="255"/>
      <c r="C3534" s="255"/>
      <c r="D3534" s="255"/>
    </row>
    <row r="3535" spans="1:4" x14ac:dyDescent="0.25">
      <c r="A3535" s="255"/>
      <c r="B3535" s="255"/>
      <c r="C3535" s="255"/>
      <c r="D3535" s="255"/>
    </row>
    <row r="3536" spans="1:4" x14ac:dyDescent="0.25">
      <c r="A3536" s="255"/>
      <c r="B3536" s="255"/>
      <c r="C3536" s="255"/>
      <c r="D3536" s="255"/>
    </row>
    <row r="3537" spans="1:10" x14ac:dyDescent="0.25">
      <c r="A3537" s="255"/>
      <c r="B3537" s="255"/>
      <c r="C3537" s="255"/>
      <c r="D3537" s="255"/>
    </row>
    <row r="3538" spans="1:10" x14ac:dyDescent="0.25">
      <c r="A3538" s="255"/>
      <c r="B3538" s="255"/>
      <c r="C3538" s="255"/>
      <c r="D3538" s="255"/>
    </row>
    <row r="3539" spans="1:10" x14ac:dyDescent="0.25">
      <c r="A3539" s="255"/>
      <c r="B3539" s="255"/>
      <c r="C3539" s="255"/>
      <c r="D3539" s="255"/>
    </row>
    <row r="3540" spans="1:10" x14ac:dyDescent="0.25">
      <c r="A3540" s="255"/>
      <c r="B3540" s="255"/>
      <c r="C3540" s="255"/>
      <c r="D3540" s="255"/>
    </row>
    <row r="3541" spans="1:10" x14ac:dyDescent="0.25">
      <c r="A3541" s="255"/>
      <c r="B3541" s="255"/>
      <c r="C3541" s="255"/>
      <c r="D3541" s="255"/>
    </row>
    <row r="3542" spans="1:10" x14ac:dyDescent="0.25">
      <c r="A3542" s="255"/>
      <c r="B3542" s="255"/>
      <c r="C3542" s="255"/>
      <c r="D3542" s="255"/>
    </row>
    <row r="3543" spans="1:10" x14ac:dyDescent="0.25">
      <c r="A3543" s="255"/>
      <c r="B3543" s="255"/>
      <c r="C3543" s="255"/>
      <c r="D3543" s="255"/>
    </row>
    <row r="3544" spans="1:10" x14ac:dyDescent="0.25">
      <c r="A3544" s="255"/>
      <c r="B3544" s="255"/>
      <c r="C3544" s="255"/>
      <c r="D3544" s="255"/>
    </row>
    <row r="3545" spans="1:10" x14ac:dyDescent="0.25">
      <c r="A3545" s="255"/>
      <c r="B3545" s="255"/>
      <c r="C3545" s="255"/>
      <c r="D3545" s="255"/>
    </row>
    <row r="3546" spans="1:10" x14ac:dyDescent="0.25">
      <c r="A3546" s="255"/>
      <c r="B3546" s="255"/>
      <c r="C3546" s="255"/>
      <c r="D3546" s="255"/>
    </row>
    <row r="3547" spans="1:10" x14ac:dyDescent="0.25">
      <c r="A3547" s="255"/>
      <c r="B3547" s="255"/>
      <c r="C3547" s="255"/>
      <c r="D3547" s="255"/>
    </row>
    <row r="3548" spans="1:10" x14ac:dyDescent="0.25">
      <c r="A3548" s="255"/>
      <c r="B3548" s="255"/>
      <c r="C3548" s="255"/>
      <c r="D3548" s="255"/>
    </row>
    <row r="3549" spans="1:10" x14ac:dyDescent="0.25">
      <c r="A3549" s="252"/>
      <c r="B3549" s="261"/>
      <c r="C3549" s="251"/>
      <c r="D3549" s="240"/>
      <c r="E3549" s="29"/>
      <c r="F3549" s="29"/>
      <c r="G3549" s="15"/>
      <c r="H3549" s="15"/>
      <c r="I3549" s="15"/>
      <c r="J3549" s="15"/>
    </row>
    <row r="3550" spans="1:10" x14ac:dyDescent="0.25">
      <c r="A3550" s="252"/>
      <c r="B3550" s="261"/>
      <c r="C3550" s="251"/>
      <c r="D3550" s="240"/>
      <c r="E3550" s="29"/>
      <c r="F3550" s="29"/>
      <c r="G3550" s="15"/>
      <c r="H3550" s="15"/>
      <c r="I3550" s="15"/>
      <c r="J3550" s="15"/>
    </row>
    <row r="3551" spans="1:10" x14ac:dyDescent="0.25">
      <c r="A3551" s="252"/>
      <c r="B3551" s="261"/>
      <c r="C3551" s="251"/>
      <c r="D3551" s="240"/>
      <c r="E3551" s="29"/>
      <c r="F3551" s="29"/>
      <c r="G3551" s="15"/>
      <c r="H3551" s="15"/>
      <c r="I3551" s="15"/>
      <c r="J3551" s="15"/>
    </row>
    <row r="3552" spans="1:10" x14ac:dyDescent="0.25">
      <c r="A3552" s="252"/>
      <c r="B3552" s="261"/>
      <c r="C3552" s="251"/>
      <c r="D3552" s="240"/>
      <c r="E3552" s="29"/>
      <c r="F3552" s="29"/>
      <c r="G3552" s="15"/>
      <c r="H3552" s="15"/>
      <c r="I3552" s="15"/>
      <c r="J3552" s="15"/>
    </row>
    <row r="3553" spans="1:10" x14ac:dyDescent="0.25">
      <c r="A3553" s="252"/>
      <c r="B3553" s="261"/>
      <c r="C3553" s="251"/>
      <c r="D3553" s="240"/>
      <c r="E3553" s="29"/>
      <c r="F3553" s="29"/>
      <c r="G3553" s="15"/>
      <c r="H3553" s="15"/>
      <c r="I3553" s="15"/>
      <c r="J3553" s="15"/>
    </row>
    <row r="3554" spans="1:10" x14ac:dyDescent="0.25">
      <c r="A3554" s="252"/>
      <c r="B3554" s="261"/>
      <c r="C3554" s="251"/>
      <c r="D3554" s="240"/>
      <c r="E3554" s="29"/>
      <c r="F3554" s="29"/>
      <c r="G3554" s="15"/>
      <c r="H3554" s="15"/>
      <c r="I3554" s="15"/>
      <c r="J3554" s="15"/>
    </row>
    <row r="3555" spans="1:10" x14ac:dyDescent="0.25">
      <c r="A3555" s="252"/>
      <c r="B3555" s="261"/>
      <c r="C3555" s="251"/>
      <c r="D3555" s="240"/>
      <c r="E3555" s="29"/>
      <c r="F3555" s="29"/>
      <c r="G3555" s="15"/>
      <c r="H3555" s="15"/>
      <c r="I3555" s="15"/>
      <c r="J3555" s="15"/>
    </row>
    <row r="3556" spans="1:10" x14ac:dyDescent="0.25">
      <c r="A3556" s="252"/>
      <c r="B3556" s="261"/>
      <c r="C3556" s="251"/>
      <c r="D3556" s="240"/>
      <c r="E3556" s="29"/>
      <c r="F3556" s="29"/>
      <c r="G3556" s="15"/>
      <c r="H3556" s="15"/>
      <c r="I3556" s="15"/>
      <c r="J3556" s="15"/>
    </row>
    <row r="3557" spans="1:10" x14ac:dyDescent="0.25">
      <c r="A3557" s="252"/>
      <c r="B3557" s="261"/>
      <c r="C3557" s="251"/>
      <c r="D3557" s="240"/>
      <c r="E3557" s="29"/>
      <c r="F3557" s="29"/>
      <c r="G3557" s="15"/>
      <c r="H3557" s="15"/>
      <c r="I3557" s="15"/>
      <c r="J3557" s="15"/>
    </row>
    <row r="3558" spans="1:10" x14ac:dyDescent="0.25">
      <c r="A3558" s="252"/>
      <c r="B3558" s="261"/>
      <c r="C3558" s="251"/>
      <c r="D3558" s="240"/>
      <c r="E3558" s="29"/>
      <c r="F3558" s="29"/>
      <c r="G3558" s="15"/>
      <c r="H3558" s="15"/>
      <c r="I3558" s="15"/>
      <c r="J3558" s="15"/>
    </row>
    <row r="3559" spans="1:10" x14ac:dyDescent="0.25">
      <c r="A3559" s="252"/>
      <c r="B3559" s="261"/>
      <c r="C3559" s="251"/>
      <c r="D3559" s="240"/>
      <c r="E3559" s="29"/>
      <c r="F3559" s="29"/>
      <c r="G3559" s="15"/>
      <c r="H3559" s="15"/>
      <c r="I3559" s="15"/>
      <c r="J3559" s="15"/>
    </row>
    <row r="3560" spans="1:10" x14ac:dyDescent="0.25">
      <c r="A3560" s="252"/>
      <c r="B3560" s="261"/>
      <c r="C3560" s="251"/>
      <c r="D3560" s="240"/>
      <c r="E3560" s="29"/>
      <c r="F3560" s="29"/>
      <c r="G3560" s="15"/>
      <c r="H3560" s="15"/>
      <c r="I3560" s="15"/>
      <c r="J3560" s="15"/>
    </row>
    <row r="3561" spans="1:10" x14ac:dyDescent="0.25">
      <c r="A3561" s="252"/>
      <c r="B3561" s="261"/>
      <c r="C3561" s="251"/>
      <c r="D3561" s="240"/>
      <c r="E3561" s="29"/>
      <c r="F3561" s="29"/>
      <c r="G3561" s="15"/>
      <c r="H3561" s="15"/>
      <c r="I3561" s="15"/>
      <c r="J3561" s="15"/>
    </row>
    <row r="3562" spans="1:10" x14ac:dyDescent="0.25">
      <c r="A3562" s="252"/>
      <c r="B3562" s="261"/>
      <c r="C3562" s="251"/>
      <c r="D3562" s="240"/>
      <c r="E3562" s="29"/>
      <c r="F3562" s="29"/>
      <c r="G3562" s="15"/>
      <c r="H3562" s="15"/>
      <c r="I3562" s="15"/>
      <c r="J3562" s="15"/>
    </row>
    <row r="3563" spans="1:10" x14ac:dyDescent="0.25">
      <c r="A3563" s="252"/>
      <c r="B3563" s="261"/>
      <c r="C3563" s="251"/>
      <c r="D3563" s="240"/>
      <c r="E3563" s="29"/>
      <c r="F3563" s="29"/>
      <c r="G3563" s="15"/>
      <c r="H3563" s="15"/>
      <c r="I3563" s="15"/>
      <c r="J3563" s="15"/>
    </row>
    <row r="3564" spans="1:10" x14ac:dyDescent="0.25">
      <c r="A3564" s="252"/>
      <c r="B3564" s="261"/>
      <c r="C3564" s="251"/>
      <c r="D3564" s="240"/>
      <c r="E3564" s="29"/>
      <c r="F3564" s="29"/>
      <c r="G3564" s="15"/>
      <c r="H3564" s="15"/>
      <c r="I3564" s="15"/>
      <c r="J3564" s="15"/>
    </row>
    <row r="3565" spans="1:10" x14ac:dyDescent="0.25">
      <c r="A3565" s="252"/>
      <c r="B3565" s="261"/>
      <c r="C3565" s="251"/>
      <c r="D3565" s="240"/>
      <c r="E3565" s="29"/>
      <c r="F3565" s="29"/>
      <c r="G3565" s="15"/>
      <c r="H3565" s="15"/>
      <c r="I3565" s="15"/>
      <c r="J3565" s="15"/>
    </row>
    <row r="3566" spans="1:10" x14ac:dyDescent="0.25">
      <c r="A3566" s="252"/>
      <c r="B3566" s="261"/>
      <c r="C3566" s="251"/>
      <c r="D3566" s="240"/>
      <c r="E3566" s="29"/>
      <c r="F3566" s="29"/>
      <c r="G3566" s="15"/>
      <c r="H3566" s="15"/>
      <c r="I3566" s="15"/>
      <c r="J3566" s="15"/>
    </row>
    <row r="3567" spans="1:10" x14ac:dyDescent="0.25">
      <c r="A3567" s="252"/>
      <c r="B3567" s="261"/>
      <c r="C3567" s="251"/>
      <c r="D3567" s="240"/>
      <c r="E3567" s="29"/>
      <c r="F3567" s="29"/>
      <c r="G3567" s="15"/>
      <c r="H3567" s="15"/>
      <c r="I3567" s="15"/>
      <c r="J3567" s="15"/>
    </row>
    <row r="3568" spans="1:10" x14ac:dyDescent="0.25">
      <c r="A3568" s="252"/>
      <c r="B3568" s="261"/>
      <c r="C3568" s="251"/>
      <c r="D3568" s="240"/>
      <c r="E3568" s="29"/>
      <c r="F3568" s="29"/>
      <c r="G3568" s="15"/>
      <c r="H3568" s="15"/>
      <c r="I3568" s="15"/>
      <c r="J3568" s="15"/>
    </row>
    <row r="3569" spans="1:10" x14ac:dyDescent="0.25">
      <c r="A3569" s="252"/>
      <c r="B3569" s="261"/>
      <c r="C3569" s="251"/>
      <c r="D3569" s="240"/>
      <c r="E3569" s="29"/>
      <c r="F3569" s="29"/>
      <c r="G3569" s="15"/>
      <c r="H3569" s="15"/>
      <c r="I3569" s="15"/>
      <c r="J3569" s="15"/>
    </row>
    <row r="3570" spans="1:10" x14ac:dyDescent="0.25">
      <c r="A3570" s="252"/>
      <c r="B3570" s="261"/>
      <c r="C3570" s="251"/>
      <c r="D3570" s="240"/>
      <c r="E3570" s="29"/>
      <c r="F3570" s="29"/>
      <c r="G3570" s="15"/>
      <c r="H3570" s="15"/>
      <c r="I3570" s="15"/>
      <c r="J3570" s="15"/>
    </row>
    <row r="3571" spans="1:10" x14ac:dyDescent="0.25">
      <c r="A3571" s="252"/>
      <c r="B3571" s="261"/>
      <c r="C3571" s="251"/>
      <c r="D3571" s="240"/>
      <c r="E3571" s="29"/>
      <c r="F3571" s="29"/>
      <c r="G3571" s="15"/>
      <c r="H3571" s="15"/>
      <c r="I3571" s="15"/>
      <c r="J3571" s="15"/>
    </row>
    <row r="3572" spans="1:10" x14ac:dyDescent="0.25">
      <c r="A3572" s="252"/>
      <c r="B3572" s="261"/>
      <c r="C3572" s="251"/>
      <c r="D3572" s="240"/>
      <c r="E3572" s="29"/>
      <c r="F3572" s="29"/>
      <c r="G3572" s="15"/>
      <c r="H3572" s="15"/>
      <c r="I3572" s="15"/>
      <c r="J3572" s="15"/>
    </row>
    <row r="3573" spans="1:10" x14ac:dyDescent="0.25">
      <c r="A3573" s="252"/>
      <c r="B3573" s="261"/>
      <c r="C3573" s="251"/>
      <c r="D3573" s="240"/>
      <c r="E3573" s="29"/>
      <c r="F3573" s="29"/>
      <c r="G3573" s="15"/>
      <c r="H3573" s="15"/>
      <c r="I3573" s="15"/>
      <c r="J3573" s="15"/>
    </row>
    <row r="3574" spans="1:10" x14ac:dyDescent="0.25">
      <c r="A3574" s="252"/>
      <c r="B3574" s="261"/>
      <c r="C3574" s="251"/>
      <c r="D3574" s="240"/>
      <c r="E3574" s="29"/>
      <c r="F3574" s="29"/>
      <c r="G3574" s="15"/>
      <c r="H3574" s="15"/>
      <c r="I3574" s="15"/>
      <c r="J3574" s="15"/>
    </row>
    <row r="3575" spans="1:10" x14ac:dyDescent="0.25">
      <c r="A3575" s="252"/>
      <c r="B3575" s="261"/>
      <c r="C3575" s="251"/>
      <c r="D3575" s="240"/>
      <c r="E3575" s="29"/>
      <c r="F3575" s="29"/>
      <c r="G3575" s="15"/>
      <c r="H3575" s="15"/>
      <c r="I3575" s="15"/>
      <c r="J3575" s="15"/>
    </row>
    <row r="3576" spans="1:10" x14ac:dyDescent="0.25">
      <c r="A3576" s="252"/>
      <c r="B3576" s="261"/>
      <c r="C3576" s="251"/>
      <c r="D3576" s="240"/>
      <c r="E3576" s="29"/>
      <c r="F3576" s="29"/>
      <c r="G3576" s="15"/>
      <c r="H3576" s="15"/>
      <c r="I3576" s="15"/>
      <c r="J3576" s="15"/>
    </row>
    <row r="3577" spans="1:10" x14ac:dyDescent="0.25">
      <c r="A3577" s="252"/>
      <c r="B3577" s="261"/>
      <c r="C3577" s="251"/>
      <c r="D3577" s="240"/>
      <c r="E3577" s="29"/>
      <c r="F3577" s="29"/>
      <c r="G3577" s="15"/>
      <c r="H3577" s="15"/>
      <c r="I3577" s="15"/>
      <c r="J3577" s="15"/>
    </row>
    <row r="3578" spans="1:10" x14ac:dyDescent="0.25">
      <c r="A3578" s="252"/>
      <c r="B3578" s="261"/>
      <c r="C3578" s="251"/>
      <c r="D3578" s="240"/>
      <c r="E3578" s="29"/>
      <c r="F3578" s="29"/>
      <c r="G3578" s="15"/>
      <c r="H3578" s="15"/>
      <c r="I3578" s="15"/>
      <c r="J3578" s="15"/>
    </row>
    <row r="3579" spans="1:10" x14ac:dyDescent="0.25">
      <c r="A3579" s="252"/>
      <c r="B3579" s="261"/>
      <c r="C3579" s="251"/>
      <c r="D3579" s="240"/>
      <c r="E3579" s="29"/>
      <c r="F3579" s="29"/>
      <c r="G3579" s="15"/>
      <c r="H3579" s="15"/>
      <c r="I3579" s="15"/>
      <c r="J3579" s="15"/>
    </row>
    <row r="3580" spans="1:10" x14ac:dyDescent="0.25">
      <c r="A3580" s="252"/>
      <c r="B3580" s="261"/>
      <c r="C3580" s="251"/>
      <c r="D3580" s="240"/>
      <c r="E3580" s="29"/>
      <c r="F3580" s="29"/>
      <c r="G3580" s="15"/>
      <c r="H3580" s="15"/>
      <c r="I3580" s="15"/>
      <c r="J3580" s="15"/>
    </row>
    <row r="3581" spans="1:10" x14ac:dyDescent="0.25">
      <c r="A3581" s="252"/>
      <c r="B3581" s="261"/>
      <c r="C3581" s="251"/>
      <c r="D3581" s="240"/>
      <c r="E3581" s="29"/>
      <c r="F3581" s="29"/>
      <c r="G3581" s="15"/>
      <c r="H3581" s="15"/>
      <c r="I3581" s="15"/>
      <c r="J3581" s="15"/>
    </row>
    <row r="3582" spans="1:10" x14ac:dyDescent="0.25">
      <c r="A3582" s="252"/>
      <c r="B3582" s="261"/>
      <c r="C3582" s="251"/>
      <c r="D3582" s="240"/>
      <c r="E3582" s="29"/>
      <c r="F3582" s="29"/>
      <c r="G3582" s="15"/>
      <c r="H3582" s="15"/>
      <c r="I3582" s="15"/>
      <c r="J3582" s="15"/>
    </row>
    <row r="3583" spans="1:10" x14ac:dyDescent="0.25">
      <c r="A3583" s="252"/>
      <c r="B3583" s="261"/>
      <c r="C3583" s="251"/>
      <c r="D3583" s="240"/>
      <c r="E3583" s="29"/>
      <c r="F3583" s="29"/>
      <c r="G3583" s="15"/>
      <c r="H3583" s="15"/>
      <c r="I3583" s="15"/>
      <c r="J3583" s="15"/>
    </row>
    <row r="3584" spans="1:10" x14ac:dyDescent="0.25">
      <c r="A3584" s="252"/>
      <c r="B3584" s="261"/>
      <c r="C3584" s="251"/>
      <c r="D3584" s="240"/>
      <c r="E3584" s="29"/>
      <c r="F3584" s="29"/>
      <c r="G3584" s="15"/>
      <c r="H3584" s="15"/>
      <c r="I3584" s="15"/>
      <c r="J3584" s="15"/>
    </row>
    <row r="3585" spans="1:10" x14ac:dyDescent="0.25">
      <c r="A3585" s="252"/>
      <c r="B3585" s="261"/>
      <c r="C3585" s="251"/>
      <c r="D3585" s="240"/>
      <c r="E3585" s="29"/>
      <c r="F3585" s="29"/>
      <c r="G3585" s="15"/>
      <c r="H3585" s="15"/>
      <c r="I3585" s="15"/>
      <c r="J3585" s="15"/>
    </row>
    <row r="3586" spans="1:10" x14ac:dyDescent="0.25">
      <c r="A3586" s="252"/>
      <c r="B3586" s="261"/>
      <c r="C3586" s="251"/>
      <c r="D3586" s="240"/>
      <c r="E3586" s="29"/>
      <c r="F3586" s="29"/>
      <c r="G3586" s="15"/>
      <c r="H3586" s="15"/>
      <c r="I3586" s="15"/>
      <c r="J3586" s="15"/>
    </row>
    <row r="3587" spans="1:10" x14ac:dyDescent="0.25">
      <c r="A3587" s="252"/>
      <c r="B3587" s="261"/>
      <c r="C3587" s="251"/>
      <c r="D3587" s="240"/>
      <c r="E3587" s="29"/>
      <c r="F3587" s="29"/>
      <c r="G3587" s="15"/>
      <c r="H3587" s="15"/>
      <c r="I3587" s="15"/>
      <c r="J3587" s="15"/>
    </row>
    <row r="3588" spans="1:10" x14ac:dyDescent="0.25">
      <c r="A3588" s="252"/>
      <c r="B3588" s="261"/>
      <c r="C3588" s="251"/>
      <c r="D3588" s="240"/>
      <c r="E3588" s="29"/>
      <c r="F3588" s="29"/>
      <c r="G3588" s="15"/>
      <c r="H3588" s="15"/>
      <c r="I3588" s="15"/>
      <c r="J3588" s="15"/>
    </row>
    <row r="3589" spans="1:10" x14ac:dyDescent="0.25">
      <c r="A3589" s="252"/>
      <c r="B3589" s="261"/>
      <c r="C3589" s="251"/>
      <c r="D3589" s="240"/>
      <c r="E3589" s="29"/>
      <c r="F3589" s="29"/>
      <c r="G3589" s="15"/>
      <c r="H3589" s="15"/>
      <c r="I3589" s="15"/>
      <c r="J3589" s="15"/>
    </row>
    <row r="3590" spans="1:10" x14ac:dyDescent="0.25">
      <c r="A3590" s="252"/>
      <c r="B3590" s="261"/>
      <c r="C3590" s="251"/>
      <c r="D3590" s="240"/>
      <c r="E3590" s="29"/>
      <c r="F3590" s="29"/>
      <c r="G3590" s="15"/>
      <c r="H3590" s="15"/>
      <c r="I3590" s="15"/>
      <c r="J3590" s="15"/>
    </row>
    <row r="3591" spans="1:10" x14ac:dyDescent="0.25">
      <c r="A3591" s="252"/>
      <c r="B3591" s="261"/>
      <c r="C3591" s="251"/>
      <c r="D3591" s="240"/>
      <c r="E3591" s="29"/>
      <c r="F3591" s="29"/>
      <c r="G3591" s="15"/>
      <c r="H3591" s="15"/>
      <c r="I3591" s="15"/>
      <c r="J3591" s="15"/>
    </row>
    <row r="3592" spans="1:10" x14ac:dyDescent="0.25">
      <c r="A3592" s="252"/>
      <c r="B3592" s="261"/>
      <c r="C3592" s="251"/>
      <c r="D3592" s="240"/>
      <c r="E3592" s="29"/>
      <c r="F3592" s="29"/>
      <c r="G3592" s="15"/>
      <c r="H3592" s="15"/>
      <c r="I3592" s="15"/>
      <c r="J3592" s="15"/>
    </row>
    <row r="3593" spans="1:10" x14ac:dyDescent="0.25">
      <c r="A3593" s="252"/>
      <c r="B3593" s="261"/>
      <c r="C3593" s="251"/>
      <c r="D3593" s="240"/>
      <c r="E3593" s="29"/>
      <c r="F3593" s="29"/>
      <c r="G3593" s="15"/>
      <c r="H3593" s="15"/>
      <c r="I3593" s="15"/>
      <c r="J3593" s="15"/>
    </row>
    <row r="3594" spans="1:10" x14ac:dyDescent="0.25">
      <c r="A3594" s="252"/>
      <c r="B3594" s="261"/>
      <c r="C3594" s="251"/>
      <c r="D3594" s="240"/>
      <c r="E3594" s="29"/>
      <c r="F3594" s="29"/>
      <c r="G3594" s="15"/>
      <c r="H3594" s="15"/>
      <c r="I3594" s="15"/>
      <c r="J3594" s="15"/>
    </row>
    <row r="3595" spans="1:10" x14ac:dyDescent="0.25">
      <c r="A3595" s="252"/>
      <c r="B3595" s="261"/>
      <c r="C3595" s="251"/>
      <c r="D3595" s="240"/>
      <c r="E3595" s="29"/>
      <c r="F3595" s="29"/>
      <c r="G3595" s="15"/>
      <c r="H3595" s="15"/>
      <c r="I3595" s="15"/>
      <c r="J3595" s="15"/>
    </row>
    <row r="3596" spans="1:10" x14ac:dyDescent="0.25">
      <c r="A3596" s="252"/>
      <c r="B3596" s="261"/>
      <c r="C3596" s="251"/>
      <c r="D3596" s="240"/>
      <c r="E3596" s="29"/>
      <c r="F3596" s="29"/>
      <c r="G3596" s="15"/>
      <c r="H3596" s="15"/>
      <c r="I3596" s="15"/>
      <c r="J3596" s="15"/>
    </row>
    <row r="3597" spans="1:10" x14ac:dyDescent="0.25">
      <c r="A3597" s="252"/>
      <c r="B3597" s="261"/>
      <c r="C3597" s="251"/>
      <c r="D3597" s="240"/>
      <c r="E3597" s="29"/>
      <c r="F3597" s="29"/>
      <c r="G3597" s="15"/>
      <c r="H3597" s="15"/>
      <c r="I3597" s="15"/>
      <c r="J3597" s="15"/>
    </row>
    <row r="3598" spans="1:10" x14ac:dyDescent="0.25">
      <c r="A3598" s="252"/>
      <c r="B3598" s="261"/>
      <c r="C3598" s="251"/>
      <c r="D3598" s="240"/>
      <c r="E3598" s="29"/>
      <c r="F3598" s="29"/>
      <c r="G3598" s="15"/>
      <c r="H3598" s="15"/>
      <c r="I3598" s="15"/>
      <c r="J3598" s="15"/>
    </row>
    <row r="3599" spans="1:10" x14ac:dyDescent="0.25">
      <c r="A3599" s="252"/>
      <c r="B3599" s="261"/>
      <c r="C3599" s="251"/>
      <c r="D3599" s="240"/>
      <c r="E3599" s="29"/>
      <c r="F3599" s="29"/>
      <c r="G3599" s="15"/>
      <c r="H3599" s="15"/>
      <c r="I3599" s="15"/>
      <c r="J3599" s="15"/>
    </row>
    <row r="3600" spans="1:10" x14ac:dyDescent="0.25">
      <c r="A3600" s="252"/>
      <c r="B3600" s="261"/>
      <c r="C3600" s="251"/>
      <c r="D3600" s="240"/>
      <c r="E3600" s="29"/>
      <c r="F3600" s="29"/>
      <c r="G3600" s="15"/>
      <c r="H3600" s="15"/>
      <c r="I3600" s="15"/>
      <c r="J3600" s="15"/>
    </row>
    <row r="3601" spans="1:10" x14ac:dyDescent="0.25">
      <c r="A3601" s="34"/>
      <c r="B3601" s="36"/>
      <c r="C3601" s="37"/>
      <c r="D3601" s="29"/>
      <c r="E3601" s="29"/>
      <c r="F3601" s="29"/>
      <c r="G3601" s="15"/>
      <c r="H3601" s="15"/>
      <c r="I3601" s="15"/>
      <c r="J3601" s="15"/>
    </row>
    <row r="3602" spans="1:10" x14ac:dyDescent="0.25">
      <c r="A3602" s="34"/>
      <c r="B3602" s="36"/>
      <c r="C3602" s="37"/>
      <c r="D3602" s="29"/>
      <c r="E3602" s="29"/>
      <c r="F3602" s="29"/>
      <c r="G3602" s="15"/>
      <c r="H3602" s="15"/>
      <c r="I3602" s="15"/>
      <c r="J3602" s="15"/>
    </row>
    <row r="3603" spans="1:10" x14ac:dyDescent="0.25">
      <c r="A3603" s="34"/>
      <c r="B3603" s="36"/>
      <c r="C3603" s="37"/>
      <c r="D3603" s="29"/>
      <c r="E3603" s="29"/>
      <c r="F3603" s="29"/>
      <c r="G3603" s="15"/>
      <c r="H3603" s="15"/>
      <c r="I3603" s="15"/>
      <c r="J3603" s="15"/>
    </row>
    <row r="3604" spans="1:10" x14ac:dyDescent="0.25">
      <c r="A3604" s="34"/>
      <c r="B3604" s="36"/>
      <c r="C3604" s="37"/>
      <c r="D3604" s="29"/>
      <c r="E3604" s="29"/>
      <c r="F3604" s="29"/>
      <c r="G3604" s="15"/>
      <c r="H3604" s="15"/>
      <c r="I3604" s="15"/>
      <c r="J3604" s="15"/>
    </row>
    <row r="3605" spans="1:10" x14ac:dyDescent="0.25">
      <c r="A3605" s="34"/>
      <c r="B3605" s="36"/>
      <c r="C3605" s="37"/>
      <c r="D3605" s="29"/>
      <c r="E3605" s="29"/>
      <c r="F3605" s="29"/>
      <c r="G3605" s="15"/>
      <c r="H3605" s="15"/>
      <c r="I3605" s="15"/>
      <c r="J3605" s="15"/>
    </row>
    <row r="3606" spans="1:10" x14ac:dyDescent="0.25">
      <c r="A3606" s="34"/>
      <c r="B3606" s="36"/>
      <c r="C3606" s="37"/>
      <c r="D3606" s="29"/>
      <c r="E3606" s="29"/>
      <c r="F3606" s="29"/>
      <c r="G3606" s="15"/>
      <c r="H3606" s="15"/>
      <c r="I3606" s="15"/>
      <c r="J3606" s="15"/>
    </row>
    <row r="3607" spans="1:10" x14ac:dyDescent="0.25">
      <c r="A3607" s="34"/>
      <c r="B3607" s="36"/>
      <c r="C3607" s="37"/>
      <c r="D3607" s="29"/>
      <c r="E3607" s="29"/>
      <c r="F3607" s="29"/>
      <c r="G3607" s="15"/>
      <c r="H3607" s="15"/>
      <c r="I3607" s="15"/>
      <c r="J3607" s="15"/>
    </row>
    <row r="3608" spans="1:10" x14ac:dyDescent="0.25">
      <c r="A3608" s="34"/>
      <c r="B3608" s="36"/>
      <c r="C3608" s="37"/>
      <c r="D3608" s="29"/>
      <c r="E3608" s="29"/>
      <c r="F3608" s="29"/>
      <c r="G3608" s="15"/>
      <c r="H3608" s="15"/>
      <c r="I3608" s="15"/>
      <c r="J3608" s="15"/>
    </row>
    <row r="3609" spans="1:10" x14ac:dyDescent="0.25">
      <c r="A3609" s="34"/>
      <c r="B3609" s="36"/>
      <c r="C3609" s="37"/>
      <c r="D3609" s="29"/>
      <c r="E3609" s="29"/>
      <c r="F3609" s="29"/>
      <c r="G3609" s="15"/>
      <c r="H3609" s="15"/>
      <c r="I3609" s="15"/>
      <c r="J3609" s="15"/>
    </row>
    <row r="3610" spans="1:10" x14ac:dyDescent="0.25">
      <c r="A3610" s="34"/>
      <c r="B3610" s="36"/>
      <c r="C3610" s="37"/>
      <c r="D3610" s="29"/>
      <c r="E3610" s="29"/>
      <c r="F3610" s="29"/>
      <c r="G3610" s="15"/>
      <c r="H3610" s="15"/>
      <c r="I3610" s="15"/>
      <c r="J3610" s="15"/>
    </row>
    <row r="3611" spans="1:10" x14ac:dyDescent="0.25">
      <c r="A3611" s="34"/>
      <c r="B3611" s="36"/>
      <c r="C3611" s="37"/>
      <c r="D3611" s="29"/>
      <c r="E3611" s="29"/>
      <c r="F3611" s="29"/>
      <c r="G3611" s="15"/>
      <c r="H3611" s="15"/>
      <c r="I3611" s="15"/>
      <c r="J3611" s="15"/>
    </row>
    <row r="3612" spans="1:10" x14ac:dyDescent="0.25">
      <c r="A3612" s="34"/>
      <c r="B3612" s="36"/>
      <c r="C3612" s="37"/>
      <c r="D3612" s="29"/>
      <c r="E3612" s="29"/>
      <c r="F3612" s="29"/>
      <c r="G3612" s="15"/>
      <c r="H3612" s="15"/>
      <c r="I3612" s="15"/>
      <c r="J3612" s="15"/>
    </row>
    <row r="3613" spans="1:10" x14ac:dyDescent="0.25">
      <c r="A3613" s="34"/>
      <c r="B3613" s="36"/>
      <c r="C3613" s="37"/>
      <c r="D3613" s="29"/>
      <c r="E3613" s="29"/>
      <c r="F3613" s="29"/>
      <c r="G3613" s="15"/>
      <c r="H3613" s="15"/>
      <c r="I3613" s="15"/>
      <c r="J3613" s="15"/>
    </row>
    <row r="3614" spans="1:10" x14ac:dyDescent="0.25">
      <c r="A3614" s="34"/>
      <c r="B3614" s="36"/>
      <c r="C3614" s="37"/>
      <c r="D3614" s="29"/>
      <c r="E3614" s="29"/>
      <c r="F3614" s="29"/>
      <c r="G3614" s="15"/>
      <c r="H3614" s="15"/>
      <c r="I3614" s="15"/>
      <c r="J3614" s="15"/>
    </row>
    <row r="3615" spans="1:10" x14ac:dyDescent="0.25">
      <c r="A3615" s="34"/>
      <c r="B3615" s="36"/>
      <c r="C3615" s="37"/>
      <c r="D3615" s="29"/>
      <c r="E3615" s="29"/>
      <c r="F3615" s="29"/>
      <c r="G3615" s="15"/>
      <c r="H3615" s="15"/>
      <c r="I3615" s="15"/>
      <c r="J3615" s="15"/>
    </row>
    <row r="3616" spans="1:10" x14ac:dyDescent="0.25">
      <c r="A3616" s="34"/>
      <c r="B3616" s="36"/>
      <c r="C3616" s="37"/>
      <c r="D3616" s="29"/>
      <c r="E3616" s="29"/>
      <c r="F3616" s="29"/>
      <c r="G3616" s="15"/>
      <c r="H3616" s="15"/>
      <c r="I3616" s="15"/>
      <c r="J3616" s="15"/>
    </row>
    <row r="3617" spans="1:10" x14ac:dyDescent="0.25">
      <c r="A3617" s="34"/>
      <c r="B3617" s="36"/>
      <c r="C3617" s="37"/>
      <c r="D3617" s="29"/>
      <c r="E3617" s="29"/>
      <c r="F3617" s="29"/>
      <c r="G3617" s="15"/>
      <c r="H3617" s="15"/>
      <c r="I3617" s="15"/>
      <c r="J3617" s="15"/>
    </row>
    <row r="3618" spans="1:10" x14ac:dyDescent="0.25">
      <c r="A3618" s="34"/>
      <c r="B3618" s="36"/>
      <c r="C3618" s="37"/>
      <c r="D3618" s="29"/>
      <c r="E3618" s="29"/>
      <c r="F3618" s="29"/>
      <c r="G3618" s="15"/>
      <c r="H3618" s="15"/>
      <c r="I3618" s="15"/>
      <c r="J3618" s="15"/>
    </row>
  </sheetData>
  <sheetProtection sheet="1" objects="1" scenarios="1"/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04"/>
  <sheetViews>
    <sheetView workbookViewId="0">
      <pane ySplit="1" topLeftCell="A2" activePane="bottomLeft" state="frozen"/>
      <selection pane="bottomLeft" activeCell="I411" sqref="I411"/>
    </sheetView>
  </sheetViews>
  <sheetFormatPr defaultRowHeight="15" x14ac:dyDescent="0.25"/>
  <cols>
    <col min="1" max="1" width="63.85546875" style="59" bestFit="1" customWidth="1"/>
    <col min="2" max="2" width="14.5703125" style="59" customWidth="1"/>
    <col min="3" max="16384" width="9.140625" style="59"/>
  </cols>
  <sheetData>
    <row r="1" spans="1:14" s="146" customFormat="1" ht="45" x14ac:dyDescent="0.2">
      <c r="A1" s="48" t="s">
        <v>1443</v>
      </c>
      <c r="B1" s="49" t="s">
        <v>1629</v>
      </c>
      <c r="C1" s="49" t="s">
        <v>1630</v>
      </c>
      <c r="D1" s="49" t="s">
        <v>1446</v>
      </c>
      <c r="E1" s="49" t="s">
        <v>1447</v>
      </c>
      <c r="F1" s="50" t="s">
        <v>1448</v>
      </c>
      <c r="G1" s="49" t="s">
        <v>1449</v>
      </c>
      <c r="H1" s="143" t="s">
        <v>1450</v>
      </c>
      <c r="I1" s="143" t="s">
        <v>1451</v>
      </c>
      <c r="J1" s="144" t="s">
        <v>1628</v>
      </c>
      <c r="K1" s="144" t="s">
        <v>1454</v>
      </c>
      <c r="L1" s="144" t="s">
        <v>1455</v>
      </c>
      <c r="M1" s="144" t="s">
        <v>1456</v>
      </c>
      <c r="N1" s="145" t="s">
        <v>2472</v>
      </c>
    </row>
    <row r="2" spans="1:14" x14ac:dyDescent="0.25">
      <c r="A2" s="51" t="s">
        <v>1668</v>
      </c>
      <c r="B2" s="52" t="s">
        <v>1669</v>
      </c>
      <c r="C2" s="53">
        <v>23040113</v>
      </c>
      <c r="D2" s="52" t="s">
        <v>1670</v>
      </c>
      <c r="E2" s="52" t="s">
        <v>1671</v>
      </c>
      <c r="F2" s="52" t="s">
        <v>1672</v>
      </c>
      <c r="G2" s="52" t="s">
        <v>1673</v>
      </c>
      <c r="H2" s="54">
        <v>10</v>
      </c>
      <c r="I2" s="54">
        <v>3.2310986105196347</v>
      </c>
      <c r="J2" s="55"/>
      <c r="K2" s="55"/>
      <c r="L2" s="55"/>
      <c r="M2" s="55"/>
      <c r="N2" s="56">
        <f>CapEx6[[#This Row],[Actual 2014 Nm]]-CapEx6[[#This Row],[Grant Amount]]</f>
        <v>3.2310986105196347</v>
      </c>
    </row>
    <row r="3" spans="1:14" x14ac:dyDescent="0.25">
      <c r="A3" s="51" t="s">
        <v>1674</v>
      </c>
      <c r="B3" s="52" t="s">
        <v>1669</v>
      </c>
      <c r="C3" s="53">
        <v>23040114</v>
      </c>
      <c r="D3" s="52" t="s">
        <v>1670</v>
      </c>
      <c r="E3" s="52" t="s">
        <v>1671</v>
      </c>
      <c r="F3" s="52" t="s">
        <v>1672</v>
      </c>
      <c r="G3" s="52" t="s">
        <v>1673</v>
      </c>
      <c r="H3" s="54">
        <v>40</v>
      </c>
      <c r="I3" s="54">
        <v>12.924394442078539</v>
      </c>
      <c r="J3" s="55"/>
      <c r="K3" s="55"/>
      <c r="L3" s="55"/>
      <c r="M3" s="55"/>
      <c r="N3" s="56">
        <f>CapEx6[[#This Row],[Actual 2014 Nm]]-CapEx6[[#This Row],[Grant Amount]]</f>
        <v>12.924394442078539</v>
      </c>
    </row>
    <row r="4" spans="1:14" x14ac:dyDescent="0.25">
      <c r="A4" s="51" t="s">
        <v>1675</v>
      </c>
      <c r="B4" s="52" t="s">
        <v>1669</v>
      </c>
      <c r="C4" s="53">
        <v>23040118</v>
      </c>
      <c r="D4" s="52" t="s">
        <v>1676</v>
      </c>
      <c r="E4" s="52"/>
      <c r="F4" s="52" t="s">
        <v>1672</v>
      </c>
      <c r="G4" s="52" t="s">
        <v>1673</v>
      </c>
      <c r="H4" s="54">
        <v>3650</v>
      </c>
      <c r="I4" s="54">
        <v>1179.3509928396668</v>
      </c>
      <c r="J4" s="55"/>
      <c r="K4" s="55"/>
      <c r="L4" s="55"/>
      <c r="M4" s="55"/>
      <c r="N4" s="56">
        <f>CapEx6[[#This Row],[Actual 2014 Nm]]-CapEx6[[#This Row],[Grant Amount]]</f>
        <v>1179.3509928396668</v>
      </c>
    </row>
    <row r="5" spans="1:14" x14ac:dyDescent="0.25">
      <c r="A5" s="51" t="s">
        <v>1677</v>
      </c>
      <c r="B5" s="52" t="s">
        <v>1669</v>
      </c>
      <c r="C5" s="53">
        <v>23020134</v>
      </c>
      <c r="D5" s="52" t="s">
        <v>1676</v>
      </c>
      <c r="E5" s="52" t="s">
        <v>1678</v>
      </c>
      <c r="F5" s="52" t="s">
        <v>1672</v>
      </c>
      <c r="G5" s="52" t="s">
        <v>1673</v>
      </c>
      <c r="H5" s="54">
        <v>589.01157000000001</v>
      </c>
      <c r="I5" s="54">
        <v>190.31544654069884</v>
      </c>
      <c r="J5" s="55"/>
      <c r="K5" s="55"/>
      <c r="L5" s="55"/>
      <c r="M5" s="55"/>
      <c r="N5" s="56">
        <f>CapEx6[[#This Row],[Actual 2014 Nm]]-CapEx6[[#This Row],[Grant Amount]]</f>
        <v>190.31544654069884</v>
      </c>
    </row>
    <row r="6" spans="1:14" x14ac:dyDescent="0.25">
      <c r="A6" s="51" t="s">
        <v>1679</v>
      </c>
      <c r="B6" s="52" t="s">
        <v>1669</v>
      </c>
      <c r="C6" s="53">
        <v>23010127</v>
      </c>
      <c r="D6" s="52" t="s">
        <v>1676</v>
      </c>
      <c r="E6" s="52" t="s">
        <v>1678</v>
      </c>
      <c r="F6" s="52" t="s">
        <v>1672</v>
      </c>
      <c r="G6" s="52" t="s">
        <v>1673</v>
      </c>
      <c r="H6" s="54">
        <v>500</v>
      </c>
      <c r="I6" s="54">
        <v>161.55493052598175</v>
      </c>
      <c r="J6" s="55"/>
      <c r="K6" s="55"/>
      <c r="L6" s="55"/>
      <c r="M6" s="55"/>
      <c r="N6" s="56">
        <f>CapEx6[[#This Row],[Actual 2014 Nm]]-CapEx6[[#This Row],[Grant Amount]]</f>
        <v>161.55493052598175</v>
      </c>
    </row>
    <row r="7" spans="1:14" x14ac:dyDescent="0.25">
      <c r="A7" s="51" t="s">
        <v>1680</v>
      </c>
      <c r="B7" s="52" t="s">
        <v>1669</v>
      </c>
      <c r="C7" s="53">
        <v>23030130</v>
      </c>
      <c r="D7" s="52" t="s">
        <v>1676</v>
      </c>
      <c r="E7" s="52" t="s">
        <v>1678</v>
      </c>
      <c r="F7" s="52" t="s">
        <v>1672</v>
      </c>
      <c r="G7" s="52" t="s">
        <v>1673</v>
      </c>
      <c r="H7" s="54">
        <v>21</v>
      </c>
      <c r="I7" s="54">
        <v>6.7853070820912329</v>
      </c>
      <c r="J7" s="55"/>
      <c r="K7" s="55"/>
      <c r="L7" s="55"/>
      <c r="M7" s="55"/>
      <c r="N7" s="56">
        <f>CapEx6[[#This Row],[Actual 2014 Nm]]-CapEx6[[#This Row],[Grant Amount]]</f>
        <v>6.7853070820912329</v>
      </c>
    </row>
    <row r="8" spans="1:14" x14ac:dyDescent="0.25">
      <c r="A8" s="51" t="s">
        <v>1681</v>
      </c>
      <c r="B8" s="52" t="s">
        <v>1669</v>
      </c>
      <c r="C8" s="53">
        <v>23040122</v>
      </c>
      <c r="D8" s="52" t="s">
        <v>1676</v>
      </c>
      <c r="E8" s="52" t="s">
        <v>1682</v>
      </c>
      <c r="F8" s="52" t="s">
        <v>1672</v>
      </c>
      <c r="G8" s="52" t="s">
        <v>1673</v>
      </c>
      <c r="H8" s="54">
        <v>1000</v>
      </c>
      <c r="I8" s="54">
        <v>323.10986105196349</v>
      </c>
      <c r="J8" s="55"/>
      <c r="K8" s="55"/>
      <c r="L8" s="55"/>
      <c r="M8" s="55"/>
      <c r="N8" s="56">
        <f>CapEx6[[#This Row],[Actual 2014 Nm]]-CapEx6[[#This Row],[Grant Amount]]</f>
        <v>323.10986105196349</v>
      </c>
    </row>
    <row r="9" spans="1:14" x14ac:dyDescent="0.25">
      <c r="A9" s="51" t="s">
        <v>1683</v>
      </c>
      <c r="B9" s="52" t="s">
        <v>1669</v>
      </c>
      <c r="C9" s="53">
        <v>23030127</v>
      </c>
      <c r="D9" s="52" t="s">
        <v>1676</v>
      </c>
      <c r="E9" s="52" t="s">
        <v>1684</v>
      </c>
      <c r="F9" s="52" t="s">
        <v>1672</v>
      </c>
      <c r="G9" s="52" t="s">
        <v>1673</v>
      </c>
      <c r="H9" s="54">
        <v>89.409120000000001</v>
      </c>
      <c r="I9" s="54">
        <v>28.888968339978327</v>
      </c>
      <c r="J9" s="55"/>
      <c r="K9" s="55"/>
      <c r="L9" s="55"/>
      <c r="M9" s="55"/>
      <c r="N9" s="56">
        <f>CapEx6[[#This Row],[Actual 2014 Nm]]-CapEx6[[#This Row],[Grant Amount]]</f>
        <v>28.888968339978327</v>
      </c>
    </row>
    <row r="10" spans="1:14" x14ac:dyDescent="0.25">
      <c r="A10" s="51" t="s">
        <v>1685</v>
      </c>
      <c r="B10" s="52" t="s">
        <v>1686</v>
      </c>
      <c r="C10" s="53">
        <v>23040129</v>
      </c>
      <c r="D10" s="52" t="s">
        <v>1676</v>
      </c>
      <c r="E10" s="52" t="s">
        <v>1687</v>
      </c>
      <c r="F10" s="52" t="s">
        <v>1672</v>
      </c>
      <c r="G10" s="52" t="s">
        <v>1673</v>
      </c>
      <c r="H10" s="54">
        <v>18</v>
      </c>
      <c r="I10" s="54">
        <v>5.8159774989353421</v>
      </c>
      <c r="J10" s="55"/>
      <c r="K10" s="55"/>
      <c r="L10" s="55"/>
      <c r="M10" s="55"/>
      <c r="N10" s="56">
        <f>CapEx6[[#This Row],[Actual 2014 Nm]]-CapEx6[[#This Row],[Grant Amount]]</f>
        <v>5.8159774989353421</v>
      </c>
    </row>
    <row r="11" spans="1:14" x14ac:dyDescent="0.25">
      <c r="A11" s="51" t="s">
        <v>1688</v>
      </c>
      <c r="B11" s="52" t="s">
        <v>1686</v>
      </c>
      <c r="C11" s="53">
        <v>23040130</v>
      </c>
      <c r="D11" s="52" t="s">
        <v>1676</v>
      </c>
      <c r="E11" s="52" t="s">
        <v>1689</v>
      </c>
      <c r="F11" s="52" t="s">
        <v>1672</v>
      </c>
      <c r="G11" s="52" t="s">
        <v>1673</v>
      </c>
      <c r="H11" s="54">
        <v>90</v>
      </c>
      <c r="I11" s="54">
        <v>29.079887494676711</v>
      </c>
      <c r="J11" s="55" t="s">
        <v>1690</v>
      </c>
      <c r="K11" s="55">
        <v>25</v>
      </c>
      <c r="L11" s="55"/>
      <c r="M11" s="55" t="s">
        <v>1691</v>
      </c>
      <c r="N11" s="56">
        <f>CapEx6[[#This Row],[Actual 2014 Nm]]-CapEx6[[#This Row],[Grant Amount]]</f>
        <v>29.079887494676711</v>
      </c>
    </row>
    <row r="12" spans="1:14" x14ac:dyDescent="0.25">
      <c r="A12" s="51" t="s">
        <v>1692</v>
      </c>
      <c r="B12" s="52" t="s">
        <v>1686</v>
      </c>
      <c r="C12" s="53">
        <v>23040132</v>
      </c>
      <c r="D12" s="52" t="s">
        <v>1676</v>
      </c>
      <c r="E12" s="52" t="s">
        <v>1693</v>
      </c>
      <c r="F12" s="52" t="s">
        <v>1672</v>
      </c>
      <c r="G12" s="52" t="s">
        <v>1673</v>
      </c>
      <c r="H12" s="54">
        <v>1050</v>
      </c>
      <c r="I12" s="54">
        <v>339.26535410456165</v>
      </c>
      <c r="J12" s="55" t="s">
        <v>1690</v>
      </c>
      <c r="K12" s="55">
        <v>277</v>
      </c>
      <c r="L12" s="55"/>
      <c r="M12" s="55" t="s">
        <v>1694</v>
      </c>
      <c r="N12" s="56">
        <f>CapEx6[[#This Row],[Actual 2014 Nm]]-CapEx6[[#This Row],[Grant Amount]]</f>
        <v>339.26535410456165</v>
      </c>
    </row>
    <row r="13" spans="1:14" x14ac:dyDescent="0.25">
      <c r="A13" s="51" t="s">
        <v>1695</v>
      </c>
      <c r="B13" s="52" t="s">
        <v>1686</v>
      </c>
      <c r="C13" s="53">
        <v>23040133</v>
      </c>
      <c r="D13" s="52" t="s">
        <v>1676</v>
      </c>
      <c r="E13" s="52" t="s">
        <v>1696</v>
      </c>
      <c r="F13" s="52" t="s">
        <v>1672</v>
      </c>
      <c r="G13" s="52" t="s">
        <v>1673</v>
      </c>
      <c r="H13" s="54">
        <v>4.2904</v>
      </c>
      <c r="I13" s="54">
        <v>1.386270547857344</v>
      </c>
      <c r="J13" s="55"/>
      <c r="K13" s="55"/>
      <c r="L13" s="55"/>
      <c r="M13" s="55"/>
      <c r="N13" s="56">
        <f>CapEx6[[#This Row],[Actual 2014 Nm]]-CapEx6[[#This Row],[Grant Amount]]</f>
        <v>1.386270547857344</v>
      </c>
    </row>
    <row r="14" spans="1:14" x14ac:dyDescent="0.25">
      <c r="A14" s="51" t="s">
        <v>1697</v>
      </c>
      <c r="B14" s="52" t="s">
        <v>1686</v>
      </c>
      <c r="C14" s="53">
        <v>23040134</v>
      </c>
      <c r="D14" s="52" t="s">
        <v>1676</v>
      </c>
      <c r="E14" s="52" t="s">
        <v>1698</v>
      </c>
      <c r="F14" s="52" t="s">
        <v>1672</v>
      </c>
      <c r="G14" s="52" t="s">
        <v>1673</v>
      </c>
      <c r="H14" s="54">
        <v>191.6</v>
      </c>
      <c r="I14" s="54">
        <v>61.907849377556204</v>
      </c>
      <c r="J14" s="55" t="s">
        <v>1690</v>
      </c>
      <c r="K14" s="55">
        <v>50</v>
      </c>
      <c r="L14" s="55"/>
      <c r="M14" s="55" t="s">
        <v>1694</v>
      </c>
      <c r="N14" s="56">
        <f>CapEx6[[#This Row],[Actual 2014 Nm]]-CapEx6[[#This Row],[Grant Amount]]</f>
        <v>61.907849377556204</v>
      </c>
    </row>
    <row r="15" spans="1:14" x14ac:dyDescent="0.25">
      <c r="A15" s="51" t="s">
        <v>1699</v>
      </c>
      <c r="B15" s="52" t="s">
        <v>1686</v>
      </c>
      <c r="C15" s="53">
        <v>23010104</v>
      </c>
      <c r="D15" s="52" t="s">
        <v>1676</v>
      </c>
      <c r="E15" s="52" t="s">
        <v>1700</v>
      </c>
      <c r="F15" s="52" t="s">
        <v>1672</v>
      </c>
      <c r="G15" s="52" t="s">
        <v>1673</v>
      </c>
      <c r="H15" s="54">
        <v>350</v>
      </c>
      <c r="I15" s="54">
        <v>113.08845136818722</v>
      </c>
      <c r="J15" s="55"/>
      <c r="K15" s="55"/>
      <c r="L15" s="55"/>
      <c r="M15" s="55"/>
      <c r="N15" s="56">
        <f>CapEx6[[#This Row],[Actual 2014 Nm]]-CapEx6[[#This Row],[Grant Amount]]</f>
        <v>113.08845136818722</v>
      </c>
    </row>
    <row r="16" spans="1:14" x14ac:dyDescent="0.25">
      <c r="A16" s="51" t="s">
        <v>1701</v>
      </c>
      <c r="B16" s="52" t="s">
        <v>1669</v>
      </c>
      <c r="C16" s="53">
        <v>23030131</v>
      </c>
      <c r="D16" s="52" t="s">
        <v>1670</v>
      </c>
      <c r="E16" s="52" t="s">
        <v>1702</v>
      </c>
      <c r="F16" s="52" t="s">
        <v>1672</v>
      </c>
      <c r="G16" s="52" t="s">
        <v>1673</v>
      </c>
      <c r="H16" s="54">
        <v>14.051285</v>
      </c>
      <c r="I16" s="54">
        <v>4.5401087439515386</v>
      </c>
      <c r="J16" s="55"/>
      <c r="K16" s="55"/>
      <c r="L16" s="55"/>
      <c r="M16" s="55"/>
      <c r="N16" s="56">
        <f>CapEx6[[#This Row],[Actual 2014 Nm]]-CapEx6[[#This Row],[Grant Amount]]</f>
        <v>4.5401087439515386</v>
      </c>
    </row>
    <row r="17" spans="1:14" x14ac:dyDescent="0.25">
      <c r="A17" s="51" t="s">
        <v>1703</v>
      </c>
      <c r="B17" s="52" t="s">
        <v>1669</v>
      </c>
      <c r="C17" s="53">
        <v>23030132</v>
      </c>
      <c r="D17" s="52" t="s">
        <v>1670</v>
      </c>
      <c r="E17" s="52" t="s">
        <v>1704</v>
      </c>
      <c r="F17" s="52" t="s">
        <v>1672</v>
      </c>
      <c r="G17" s="52" t="s">
        <v>1673</v>
      </c>
      <c r="H17" s="54">
        <v>19.211465</v>
      </c>
      <c r="I17" s="54">
        <v>6.2074137867546595</v>
      </c>
      <c r="J17" s="55"/>
      <c r="K17" s="55"/>
      <c r="L17" s="55"/>
      <c r="M17" s="55"/>
      <c r="N17" s="56">
        <f>CapEx6[[#This Row],[Actual 2014 Nm]]-CapEx6[[#This Row],[Grant Amount]]</f>
        <v>6.2074137867546595</v>
      </c>
    </row>
    <row r="18" spans="1:14" x14ac:dyDescent="0.25">
      <c r="A18" s="51" t="s">
        <v>1705</v>
      </c>
      <c r="B18" s="52" t="s">
        <v>1669</v>
      </c>
      <c r="C18" s="53">
        <v>23030133</v>
      </c>
      <c r="D18" s="52" t="s">
        <v>1706</v>
      </c>
      <c r="E18" s="52" t="s">
        <v>1704</v>
      </c>
      <c r="F18" s="52" t="s">
        <v>1672</v>
      </c>
      <c r="G18" s="52" t="s">
        <v>1673</v>
      </c>
      <c r="H18" s="54">
        <v>13.326829999999999</v>
      </c>
      <c r="I18" s="54">
        <v>4.3060301895631383</v>
      </c>
      <c r="J18" s="55"/>
      <c r="K18" s="55"/>
      <c r="L18" s="55"/>
      <c r="M18" s="55"/>
      <c r="N18" s="56">
        <f>CapEx6[[#This Row],[Actual 2014 Nm]]-CapEx6[[#This Row],[Grant Amount]]</f>
        <v>4.3060301895631383</v>
      </c>
    </row>
    <row r="19" spans="1:14" x14ac:dyDescent="0.25">
      <c r="A19" s="51" t="s">
        <v>1707</v>
      </c>
      <c r="B19" s="52" t="s">
        <v>1669</v>
      </c>
      <c r="C19" s="53">
        <v>23030134</v>
      </c>
      <c r="D19" s="52" t="s">
        <v>1670</v>
      </c>
      <c r="E19" s="52" t="s">
        <v>1708</v>
      </c>
      <c r="F19" s="52" t="s">
        <v>1672</v>
      </c>
      <c r="G19" s="52" t="s">
        <v>1673</v>
      </c>
      <c r="H19" s="54">
        <v>1.22052</v>
      </c>
      <c r="I19" s="54">
        <v>0.39436204761114246</v>
      </c>
      <c r="J19" s="55"/>
      <c r="K19" s="55"/>
      <c r="L19" s="55"/>
      <c r="M19" s="55"/>
      <c r="N19" s="56">
        <f>CapEx6[[#This Row],[Actual 2014 Nm]]-CapEx6[[#This Row],[Grant Amount]]</f>
        <v>0.39436204761114246</v>
      </c>
    </row>
    <row r="20" spans="1:14" x14ac:dyDescent="0.25">
      <c r="A20" s="51" t="s">
        <v>1709</v>
      </c>
      <c r="B20" s="52" t="s">
        <v>1710</v>
      </c>
      <c r="C20" s="53">
        <v>23040139</v>
      </c>
      <c r="D20" s="52" t="s">
        <v>1711</v>
      </c>
      <c r="E20" s="52" t="s">
        <v>1712</v>
      </c>
      <c r="F20" s="52" t="s">
        <v>1672</v>
      </c>
      <c r="G20" s="52" t="s">
        <v>1673</v>
      </c>
      <c r="H20" s="54">
        <v>1000</v>
      </c>
      <c r="I20" s="54">
        <v>323.10986105196349</v>
      </c>
      <c r="J20" s="55"/>
      <c r="K20" s="55"/>
      <c r="L20" s="55"/>
      <c r="M20" s="55"/>
      <c r="N20" s="56">
        <f>CapEx6[[#This Row],[Actual 2014 Nm]]-CapEx6[[#This Row],[Grant Amount]]</f>
        <v>323.10986105196349</v>
      </c>
    </row>
    <row r="21" spans="1:14" x14ac:dyDescent="0.25">
      <c r="A21" s="51" t="s">
        <v>1713</v>
      </c>
      <c r="B21" s="52" t="s">
        <v>1710</v>
      </c>
      <c r="C21" s="53">
        <v>23040140</v>
      </c>
      <c r="D21" s="52" t="s">
        <v>1711</v>
      </c>
      <c r="E21" s="52" t="s">
        <v>1714</v>
      </c>
      <c r="F21" s="52" t="s">
        <v>1672</v>
      </c>
      <c r="G21" s="52" t="s">
        <v>1673</v>
      </c>
      <c r="H21" s="54">
        <v>20</v>
      </c>
      <c r="I21" s="54">
        <v>6.4621972210392693</v>
      </c>
      <c r="J21" s="55"/>
      <c r="K21" s="55"/>
      <c r="L21" s="55"/>
      <c r="M21" s="55"/>
      <c r="N21" s="56">
        <f>CapEx6[[#This Row],[Actual 2014 Nm]]-CapEx6[[#This Row],[Grant Amount]]</f>
        <v>6.4621972210392693</v>
      </c>
    </row>
    <row r="22" spans="1:14" x14ac:dyDescent="0.25">
      <c r="A22" s="51" t="s">
        <v>1715</v>
      </c>
      <c r="B22" s="52" t="s">
        <v>1710</v>
      </c>
      <c r="C22" s="53">
        <v>23040141</v>
      </c>
      <c r="D22" s="52" t="s">
        <v>1711</v>
      </c>
      <c r="E22" s="52" t="s">
        <v>1716</v>
      </c>
      <c r="F22" s="52" t="s">
        <v>1672</v>
      </c>
      <c r="G22" s="52" t="s">
        <v>1673</v>
      </c>
      <c r="H22" s="54">
        <v>50</v>
      </c>
      <c r="I22" s="54">
        <v>16.155493052598175</v>
      </c>
      <c r="J22" s="55"/>
      <c r="K22" s="55"/>
      <c r="L22" s="55"/>
      <c r="M22" s="55"/>
      <c r="N22" s="56">
        <f>CapEx6[[#This Row],[Actual 2014 Nm]]-CapEx6[[#This Row],[Grant Amount]]</f>
        <v>16.155493052598175</v>
      </c>
    </row>
    <row r="23" spans="1:14" x14ac:dyDescent="0.25">
      <c r="A23" s="51" t="s">
        <v>1717</v>
      </c>
      <c r="B23" s="52" t="s">
        <v>1710</v>
      </c>
      <c r="C23" s="53">
        <v>23020135</v>
      </c>
      <c r="D23" s="52" t="s">
        <v>1711</v>
      </c>
      <c r="E23" s="52" t="s">
        <v>1718</v>
      </c>
      <c r="F23" s="52" t="s">
        <v>1672</v>
      </c>
      <c r="G23" s="52" t="s">
        <v>1673</v>
      </c>
      <c r="H23" s="54">
        <v>200</v>
      </c>
      <c r="I23" s="54">
        <v>64.621972210392698</v>
      </c>
      <c r="J23" s="55"/>
      <c r="K23" s="55"/>
      <c r="L23" s="55"/>
      <c r="M23" s="55"/>
      <c r="N23" s="56">
        <f>CapEx6[[#This Row],[Actual 2014 Nm]]-CapEx6[[#This Row],[Grant Amount]]</f>
        <v>64.621972210392698</v>
      </c>
    </row>
    <row r="24" spans="1:14" x14ac:dyDescent="0.25">
      <c r="A24" s="51" t="s">
        <v>1719</v>
      </c>
      <c r="B24" s="52" t="s">
        <v>1710</v>
      </c>
      <c r="C24" s="53">
        <v>23040142</v>
      </c>
      <c r="D24" s="52" t="s">
        <v>1711</v>
      </c>
      <c r="E24" s="52" t="s">
        <v>1720</v>
      </c>
      <c r="F24" s="52" t="s">
        <v>1672</v>
      </c>
      <c r="G24" s="52" t="s">
        <v>1673</v>
      </c>
      <c r="H24" s="54">
        <v>70</v>
      </c>
      <c r="I24" s="54">
        <v>22.617690273637443</v>
      </c>
      <c r="J24" s="55"/>
      <c r="K24" s="55"/>
      <c r="L24" s="55"/>
      <c r="M24" s="55"/>
      <c r="N24" s="56">
        <f>CapEx6[[#This Row],[Actual 2014 Nm]]-CapEx6[[#This Row],[Grant Amount]]</f>
        <v>22.617690273637443</v>
      </c>
    </row>
    <row r="25" spans="1:14" x14ac:dyDescent="0.25">
      <c r="A25" s="51" t="s">
        <v>1721</v>
      </c>
      <c r="B25" s="52" t="s">
        <v>1722</v>
      </c>
      <c r="C25" s="53">
        <v>23020136</v>
      </c>
      <c r="D25" s="52" t="s">
        <v>1723</v>
      </c>
      <c r="E25" s="52" t="s">
        <v>1724</v>
      </c>
      <c r="F25" s="52" t="s">
        <v>1672</v>
      </c>
      <c r="G25" s="52" t="s">
        <v>1673</v>
      </c>
      <c r="H25" s="54">
        <v>45.25911</v>
      </c>
      <c r="I25" s="54">
        <v>14.623664743435532</v>
      </c>
      <c r="J25" s="55"/>
      <c r="K25" s="55"/>
      <c r="L25" s="55"/>
      <c r="M25" s="55"/>
      <c r="N25" s="56">
        <f>CapEx6[[#This Row],[Actual 2014 Nm]]-CapEx6[[#This Row],[Grant Amount]]</f>
        <v>14.623664743435532</v>
      </c>
    </row>
    <row r="26" spans="1:14" x14ac:dyDescent="0.25">
      <c r="A26" s="51" t="s">
        <v>1725</v>
      </c>
      <c r="B26" s="52" t="s">
        <v>1722</v>
      </c>
      <c r="C26" s="53">
        <v>23020137</v>
      </c>
      <c r="D26" s="52" t="s">
        <v>1723</v>
      </c>
      <c r="E26" s="52" t="s">
        <v>1726</v>
      </c>
      <c r="F26" s="52" t="s">
        <v>1672</v>
      </c>
      <c r="G26" s="52" t="s">
        <v>1673</v>
      </c>
      <c r="H26" s="54">
        <v>209.10948500000001</v>
      </c>
      <c r="I26" s="54">
        <v>67.565336642997636</v>
      </c>
      <c r="J26" s="55"/>
      <c r="K26" s="55"/>
      <c r="L26" s="55"/>
      <c r="M26" s="55"/>
      <c r="N26" s="56">
        <f>CapEx6[[#This Row],[Actual 2014 Nm]]-CapEx6[[#This Row],[Grant Amount]]</f>
        <v>67.565336642997636</v>
      </c>
    </row>
    <row r="27" spans="1:14" x14ac:dyDescent="0.25">
      <c r="A27" s="51" t="s">
        <v>1727</v>
      </c>
      <c r="B27" s="52" t="s">
        <v>1722</v>
      </c>
      <c r="C27" s="53">
        <v>23020138</v>
      </c>
      <c r="D27" s="52" t="s">
        <v>1723</v>
      </c>
      <c r="E27" s="52" t="s">
        <v>1724</v>
      </c>
      <c r="F27" s="52" t="s">
        <v>1672</v>
      </c>
      <c r="G27" s="52" t="s">
        <v>1673</v>
      </c>
      <c r="H27" s="54">
        <v>2</v>
      </c>
      <c r="I27" s="54">
        <v>0.64621972210392697</v>
      </c>
      <c r="J27" s="55"/>
      <c r="K27" s="55"/>
      <c r="L27" s="55"/>
      <c r="M27" s="55"/>
      <c r="N27" s="56">
        <f>CapEx6[[#This Row],[Actual 2014 Nm]]-CapEx6[[#This Row],[Grant Amount]]</f>
        <v>0.64621972210392697</v>
      </c>
    </row>
    <row r="28" spans="1:14" x14ac:dyDescent="0.25">
      <c r="A28" s="51" t="s">
        <v>1728</v>
      </c>
      <c r="B28" s="52" t="s">
        <v>1722</v>
      </c>
      <c r="C28" s="53">
        <v>23020139</v>
      </c>
      <c r="D28" s="52" t="s">
        <v>1723</v>
      </c>
      <c r="E28" s="52" t="s">
        <v>1726</v>
      </c>
      <c r="F28" s="52" t="s">
        <v>1672</v>
      </c>
      <c r="G28" s="52" t="s">
        <v>1673</v>
      </c>
      <c r="H28" s="54">
        <v>168.55781500000001</v>
      </c>
      <c r="I28" s="54">
        <v>54.462692183872569</v>
      </c>
      <c r="J28" s="55"/>
      <c r="K28" s="55"/>
      <c r="L28" s="55"/>
      <c r="M28" s="55"/>
      <c r="N28" s="56">
        <f>CapEx6[[#This Row],[Actual 2014 Nm]]-CapEx6[[#This Row],[Grant Amount]]</f>
        <v>54.462692183872569</v>
      </c>
    </row>
    <row r="29" spans="1:14" x14ac:dyDescent="0.25">
      <c r="A29" s="51" t="s">
        <v>1729</v>
      </c>
      <c r="B29" s="52" t="s">
        <v>1722</v>
      </c>
      <c r="C29" s="53">
        <v>23020140</v>
      </c>
      <c r="D29" s="52" t="s">
        <v>1723</v>
      </c>
      <c r="E29" s="52" t="s">
        <v>1724</v>
      </c>
      <c r="F29" s="52" t="s">
        <v>1672</v>
      </c>
      <c r="G29" s="52" t="s">
        <v>1673</v>
      </c>
      <c r="H29" s="54">
        <v>50</v>
      </c>
      <c r="I29" s="54">
        <v>16.155493052598175</v>
      </c>
      <c r="J29" s="55"/>
      <c r="K29" s="55"/>
      <c r="L29" s="55"/>
      <c r="M29" s="55"/>
      <c r="N29" s="56">
        <f>CapEx6[[#This Row],[Actual 2014 Nm]]-CapEx6[[#This Row],[Grant Amount]]</f>
        <v>16.155493052598175</v>
      </c>
    </row>
    <row r="30" spans="1:14" x14ac:dyDescent="0.25">
      <c r="A30" s="51" t="s">
        <v>1730</v>
      </c>
      <c r="B30" s="52" t="s">
        <v>1722</v>
      </c>
      <c r="C30" s="53">
        <v>23030135</v>
      </c>
      <c r="D30" s="52" t="s">
        <v>1723</v>
      </c>
      <c r="E30" s="52" t="s">
        <v>1726</v>
      </c>
      <c r="F30" s="52" t="s">
        <v>1672</v>
      </c>
      <c r="G30" s="52" t="s">
        <v>1673</v>
      </c>
      <c r="H30" s="54">
        <v>267</v>
      </c>
      <c r="I30" s="54">
        <v>86.270332900874251</v>
      </c>
      <c r="J30" s="55"/>
      <c r="K30" s="55"/>
      <c r="L30" s="55"/>
      <c r="M30" s="55"/>
      <c r="N30" s="56">
        <f>CapEx6[[#This Row],[Actual 2014 Nm]]-CapEx6[[#This Row],[Grant Amount]]</f>
        <v>86.270332900874251</v>
      </c>
    </row>
    <row r="31" spans="1:14" x14ac:dyDescent="0.25">
      <c r="A31" s="51" t="s">
        <v>1731</v>
      </c>
      <c r="B31" s="52" t="s">
        <v>1722</v>
      </c>
      <c r="C31" s="53">
        <v>23030136</v>
      </c>
      <c r="D31" s="52" t="s">
        <v>1723</v>
      </c>
      <c r="E31" s="52" t="s">
        <v>1724</v>
      </c>
      <c r="F31" s="52" t="s">
        <v>1672</v>
      </c>
      <c r="G31" s="52" t="s">
        <v>1673</v>
      </c>
      <c r="H31" s="54">
        <v>5</v>
      </c>
      <c r="I31" s="54">
        <v>1.6155493052598173</v>
      </c>
      <c r="J31" s="55"/>
      <c r="K31" s="55"/>
      <c r="L31" s="55"/>
      <c r="M31" s="55"/>
      <c r="N31" s="56">
        <f>CapEx6[[#This Row],[Actual 2014 Nm]]-CapEx6[[#This Row],[Grant Amount]]</f>
        <v>1.6155493052598173</v>
      </c>
    </row>
    <row r="32" spans="1:14" x14ac:dyDescent="0.25">
      <c r="A32" s="51" t="s">
        <v>1732</v>
      </c>
      <c r="B32" s="52" t="s">
        <v>1722</v>
      </c>
      <c r="C32" s="53">
        <v>23030137</v>
      </c>
      <c r="D32" s="52" t="s">
        <v>1723</v>
      </c>
      <c r="E32" s="52" t="s">
        <v>1726</v>
      </c>
      <c r="F32" s="52" t="s">
        <v>1672</v>
      </c>
      <c r="G32" s="52" t="s">
        <v>1673</v>
      </c>
      <c r="H32" s="54">
        <v>5</v>
      </c>
      <c r="I32" s="54">
        <v>1.6155493052598173</v>
      </c>
      <c r="J32" s="55"/>
      <c r="K32" s="55"/>
      <c r="L32" s="55"/>
      <c r="M32" s="55"/>
      <c r="N32" s="56">
        <f>CapEx6[[#This Row],[Actual 2014 Nm]]-CapEx6[[#This Row],[Grant Amount]]</f>
        <v>1.6155493052598173</v>
      </c>
    </row>
    <row r="33" spans="1:14" x14ac:dyDescent="0.25">
      <c r="A33" s="51" t="s">
        <v>1733</v>
      </c>
      <c r="B33" s="52" t="s">
        <v>1734</v>
      </c>
      <c r="C33" s="53">
        <v>23020141</v>
      </c>
      <c r="D33" s="52" t="s">
        <v>1735</v>
      </c>
      <c r="E33" s="52" t="s">
        <v>1736</v>
      </c>
      <c r="F33" s="52" t="s">
        <v>1672</v>
      </c>
      <c r="G33" s="52" t="s">
        <v>1673</v>
      </c>
      <c r="H33" s="54">
        <v>48.100085</v>
      </c>
      <c r="I33" s="54">
        <v>15.541611780937632</v>
      </c>
      <c r="J33" s="55"/>
      <c r="K33" s="55"/>
      <c r="L33" s="55"/>
      <c r="M33" s="55"/>
      <c r="N33" s="56">
        <f>CapEx6[[#This Row],[Actual 2014 Nm]]-CapEx6[[#This Row],[Grant Amount]]</f>
        <v>15.541611780937632</v>
      </c>
    </row>
    <row r="34" spans="1:14" x14ac:dyDescent="0.25">
      <c r="A34" s="51" t="s">
        <v>1737</v>
      </c>
      <c r="B34" s="52" t="s">
        <v>1734</v>
      </c>
      <c r="C34" s="53">
        <v>23020142</v>
      </c>
      <c r="D34" s="52" t="s">
        <v>1735</v>
      </c>
      <c r="E34" s="52" t="s">
        <v>1738</v>
      </c>
      <c r="F34" s="52" t="s">
        <v>1672</v>
      </c>
      <c r="G34" s="52" t="s">
        <v>1673</v>
      </c>
      <c r="H34" s="54">
        <v>0.32702999999999999</v>
      </c>
      <c r="I34" s="54">
        <v>0.10566661785982362</v>
      </c>
      <c r="J34" s="55"/>
      <c r="K34" s="55"/>
      <c r="L34" s="55"/>
      <c r="M34" s="55"/>
      <c r="N34" s="56">
        <f>CapEx6[[#This Row],[Actual 2014 Nm]]-CapEx6[[#This Row],[Grant Amount]]</f>
        <v>0.10566661785982362</v>
      </c>
    </row>
    <row r="35" spans="1:14" x14ac:dyDescent="0.25">
      <c r="A35" s="51" t="s">
        <v>1739</v>
      </c>
      <c r="B35" s="52" t="s">
        <v>1734</v>
      </c>
      <c r="C35" s="53">
        <v>23020143</v>
      </c>
      <c r="D35" s="52" t="s">
        <v>1735</v>
      </c>
      <c r="E35" s="52" t="s">
        <v>1740</v>
      </c>
      <c r="F35" s="52" t="s">
        <v>1672</v>
      </c>
      <c r="G35" s="52" t="s">
        <v>1673</v>
      </c>
      <c r="H35" s="54">
        <v>511.03804000000002</v>
      </c>
      <c r="I35" s="54">
        <v>165.12143009666775</v>
      </c>
      <c r="J35" s="55"/>
      <c r="K35" s="55"/>
      <c r="L35" s="55"/>
      <c r="M35" s="55"/>
      <c r="N35" s="56">
        <f>CapEx6[[#This Row],[Actual 2014 Nm]]-CapEx6[[#This Row],[Grant Amount]]</f>
        <v>165.12143009666775</v>
      </c>
    </row>
    <row r="36" spans="1:14" x14ac:dyDescent="0.25">
      <c r="A36" s="51" t="s">
        <v>1741</v>
      </c>
      <c r="B36" s="52" t="s">
        <v>1734</v>
      </c>
      <c r="C36" s="53">
        <v>23020144</v>
      </c>
      <c r="D36" s="52" t="s">
        <v>1735</v>
      </c>
      <c r="E36" s="52" t="s">
        <v>1742</v>
      </c>
      <c r="F36" s="52" t="s">
        <v>1672</v>
      </c>
      <c r="G36" s="52" t="s">
        <v>1673</v>
      </c>
      <c r="H36" s="54">
        <v>51.633719999999997</v>
      </c>
      <c r="I36" s="54">
        <v>16.683364094795987</v>
      </c>
      <c r="J36" s="55"/>
      <c r="K36" s="55"/>
      <c r="L36" s="55"/>
      <c r="M36" s="55"/>
      <c r="N36" s="56">
        <f>CapEx6[[#This Row],[Actual 2014 Nm]]-CapEx6[[#This Row],[Grant Amount]]</f>
        <v>16.683364094795987</v>
      </c>
    </row>
    <row r="37" spans="1:14" x14ac:dyDescent="0.25">
      <c r="A37" s="51" t="s">
        <v>1743</v>
      </c>
      <c r="B37" s="52" t="s">
        <v>1734</v>
      </c>
      <c r="C37" s="53">
        <v>23050128</v>
      </c>
      <c r="D37" s="52" t="s">
        <v>1735</v>
      </c>
      <c r="E37" s="52" t="s">
        <v>1744</v>
      </c>
      <c r="F37" s="52" t="s">
        <v>1672</v>
      </c>
      <c r="G37" s="52" t="s">
        <v>1673</v>
      </c>
      <c r="H37" s="54">
        <v>38.549410000000002</v>
      </c>
      <c r="I37" s="54">
        <v>12.455694508735172</v>
      </c>
      <c r="J37" s="55"/>
      <c r="K37" s="55"/>
      <c r="L37" s="55"/>
      <c r="M37" s="55"/>
      <c r="N37" s="56">
        <f>CapEx6[[#This Row],[Actual 2014 Nm]]-CapEx6[[#This Row],[Grant Amount]]</f>
        <v>12.455694508735172</v>
      </c>
    </row>
    <row r="38" spans="1:14" x14ac:dyDescent="0.25">
      <c r="A38" s="51" t="s">
        <v>1745</v>
      </c>
      <c r="B38" s="52" t="s">
        <v>1734</v>
      </c>
      <c r="C38" s="53">
        <v>23050129</v>
      </c>
      <c r="D38" s="52" t="s">
        <v>1735</v>
      </c>
      <c r="E38" s="52" t="s">
        <v>1746</v>
      </c>
      <c r="F38" s="52" t="s">
        <v>1672</v>
      </c>
      <c r="G38" s="52" t="s">
        <v>1673</v>
      </c>
      <c r="H38" s="54">
        <v>28.549410000000002</v>
      </c>
      <c r="I38" s="54">
        <v>9.2245958982155383</v>
      </c>
      <c r="J38" s="55"/>
      <c r="K38" s="55"/>
      <c r="L38" s="55"/>
      <c r="M38" s="55"/>
      <c r="N38" s="56">
        <f>CapEx6[[#This Row],[Actual 2014 Nm]]-CapEx6[[#This Row],[Grant Amount]]</f>
        <v>9.2245958982155383</v>
      </c>
    </row>
    <row r="39" spans="1:14" x14ac:dyDescent="0.25">
      <c r="A39" s="51" t="s">
        <v>1747</v>
      </c>
      <c r="B39" s="52" t="s">
        <v>1734</v>
      </c>
      <c r="C39" s="53">
        <v>23050130</v>
      </c>
      <c r="D39" s="52" t="s">
        <v>1735</v>
      </c>
      <c r="E39" s="52" t="s">
        <v>1748</v>
      </c>
      <c r="F39" s="52" t="s">
        <v>1672</v>
      </c>
      <c r="G39" s="52" t="s">
        <v>1673</v>
      </c>
      <c r="H39" s="54">
        <v>28.549410000000002</v>
      </c>
      <c r="I39" s="54">
        <v>9.2245958982155383</v>
      </c>
      <c r="J39" s="55"/>
      <c r="K39" s="55"/>
      <c r="L39" s="55"/>
      <c r="M39" s="55"/>
      <c r="N39" s="56">
        <f>CapEx6[[#This Row],[Actual 2014 Nm]]-CapEx6[[#This Row],[Grant Amount]]</f>
        <v>9.2245958982155383</v>
      </c>
    </row>
    <row r="40" spans="1:14" x14ac:dyDescent="0.25">
      <c r="A40" s="51" t="s">
        <v>1749</v>
      </c>
      <c r="B40" s="52" t="s">
        <v>1734</v>
      </c>
      <c r="C40" s="53">
        <v>23020145</v>
      </c>
      <c r="D40" s="52" t="s">
        <v>1735</v>
      </c>
      <c r="E40" s="52" t="s">
        <v>1750</v>
      </c>
      <c r="F40" s="52" t="s">
        <v>1672</v>
      </c>
      <c r="G40" s="52" t="s">
        <v>1673</v>
      </c>
      <c r="H40" s="54">
        <v>87.178150000000002</v>
      </c>
      <c r="I40" s="54">
        <v>28.168119933267228</v>
      </c>
      <c r="J40" s="55"/>
      <c r="K40" s="55"/>
      <c r="L40" s="55"/>
      <c r="M40" s="55"/>
      <c r="N40" s="56">
        <f>CapEx6[[#This Row],[Actual 2014 Nm]]-CapEx6[[#This Row],[Grant Amount]]</f>
        <v>28.168119933267228</v>
      </c>
    </row>
    <row r="41" spans="1:14" x14ac:dyDescent="0.25">
      <c r="A41" s="51" t="s">
        <v>1751</v>
      </c>
      <c r="B41" s="52" t="s">
        <v>1734</v>
      </c>
      <c r="C41" s="53">
        <v>23020146</v>
      </c>
      <c r="D41" s="52" t="s">
        <v>1735</v>
      </c>
      <c r="E41" s="52" t="s">
        <v>1752</v>
      </c>
      <c r="F41" s="52" t="s">
        <v>1672</v>
      </c>
      <c r="G41" s="52" t="s">
        <v>1673</v>
      </c>
      <c r="H41" s="54">
        <v>20.734670000000001</v>
      </c>
      <c r="I41" s="54">
        <v>6.6995763426583155</v>
      </c>
      <c r="J41" s="55"/>
      <c r="K41" s="55"/>
      <c r="L41" s="55"/>
      <c r="M41" s="55"/>
      <c r="N41" s="56">
        <f>CapEx6[[#This Row],[Actual 2014 Nm]]-CapEx6[[#This Row],[Grant Amount]]</f>
        <v>6.6995763426583155</v>
      </c>
    </row>
    <row r="42" spans="1:14" x14ac:dyDescent="0.25">
      <c r="A42" s="51" t="s">
        <v>1753</v>
      </c>
      <c r="B42" s="52" t="s">
        <v>1734</v>
      </c>
      <c r="C42" s="53">
        <v>23010105</v>
      </c>
      <c r="D42" s="52" t="s">
        <v>1735</v>
      </c>
      <c r="E42" s="52" t="s">
        <v>1754</v>
      </c>
      <c r="F42" s="52" t="s">
        <v>1672</v>
      </c>
      <c r="G42" s="52" t="s">
        <v>1673</v>
      </c>
      <c r="H42" s="54">
        <v>450.00000499999999</v>
      </c>
      <c r="I42" s="54">
        <v>145.39943908893287</v>
      </c>
      <c r="J42" s="55"/>
      <c r="K42" s="55"/>
      <c r="L42" s="55"/>
      <c r="M42" s="55"/>
      <c r="N42" s="56">
        <f>CapEx6[[#This Row],[Actual 2014 Nm]]-CapEx6[[#This Row],[Grant Amount]]</f>
        <v>145.39943908893287</v>
      </c>
    </row>
    <row r="43" spans="1:14" x14ac:dyDescent="0.25">
      <c r="A43" s="51" t="s">
        <v>1755</v>
      </c>
      <c r="B43" s="52" t="s">
        <v>1734</v>
      </c>
      <c r="C43" s="53">
        <v>23030138</v>
      </c>
      <c r="D43" s="52" t="s">
        <v>1735</v>
      </c>
      <c r="E43" s="52" t="s">
        <v>1756</v>
      </c>
      <c r="F43" s="52" t="s">
        <v>1672</v>
      </c>
      <c r="G43" s="52" t="s">
        <v>1673</v>
      </c>
      <c r="H43" s="54">
        <v>19.91282</v>
      </c>
      <c r="I43" s="54">
        <v>6.4340285033527591</v>
      </c>
      <c r="J43" s="55"/>
      <c r="K43" s="55"/>
      <c r="L43" s="55"/>
      <c r="M43" s="55"/>
      <c r="N43" s="56">
        <f>CapEx6[[#This Row],[Actual 2014 Nm]]-CapEx6[[#This Row],[Grant Amount]]</f>
        <v>6.4340285033527591</v>
      </c>
    </row>
    <row r="44" spans="1:14" x14ac:dyDescent="0.25">
      <c r="A44" s="51" t="s">
        <v>1757</v>
      </c>
      <c r="B44" s="52" t="s">
        <v>1734</v>
      </c>
      <c r="C44" s="53">
        <v>23020147</v>
      </c>
      <c r="D44" s="52" t="s">
        <v>1735</v>
      </c>
      <c r="E44" s="52" t="s">
        <v>1758</v>
      </c>
      <c r="F44" s="52" t="s">
        <v>1672</v>
      </c>
      <c r="G44" s="52" t="s">
        <v>1673</v>
      </c>
      <c r="H44" s="54">
        <v>40.779434999999999</v>
      </c>
      <c r="I44" s="54">
        <v>13.176237576627576</v>
      </c>
      <c r="J44" s="55"/>
      <c r="K44" s="55"/>
      <c r="L44" s="55"/>
      <c r="M44" s="55"/>
      <c r="N44" s="56">
        <f>CapEx6[[#This Row],[Actual 2014 Nm]]-CapEx6[[#This Row],[Grant Amount]]</f>
        <v>13.176237576627576</v>
      </c>
    </row>
    <row r="45" spans="1:14" x14ac:dyDescent="0.25">
      <c r="A45" s="51" t="s">
        <v>1759</v>
      </c>
      <c r="B45" s="52" t="s">
        <v>1734</v>
      </c>
      <c r="C45" s="53">
        <v>23050131</v>
      </c>
      <c r="D45" s="52" t="s">
        <v>1760</v>
      </c>
      <c r="E45" s="52" t="s">
        <v>1761</v>
      </c>
      <c r="F45" s="52" t="s">
        <v>1672</v>
      </c>
      <c r="G45" s="52" t="s">
        <v>1673</v>
      </c>
      <c r="H45" s="54">
        <v>1858.433135</v>
      </c>
      <c r="I45" s="54">
        <v>600.47807202421484</v>
      </c>
      <c r="J45" s="55"/>
      <c r="K45" s="55"/>
      <c r="L45" s="55"/>
      <c r="M45" s="55"/>
      <c r="N45" s="56">
        <f>CapEx6[[#This Row],[Actual 2014 Nm]]-CapEx6[[#This Row],[Grant Amount]]</f>
        <v>600.47807202421484</v>
      </c>
    </row>
    <row r="46" spans="1:14" x14ac:dyDescent="0.25">
      <c r="A46" s="51" t="s">
        <v>1762</v>
      </c>
      <c r="B46" s="52" t="s">
        <v>1734</v>
      </c>
      <c r="C46" s="53">
        <v>23020148</v>
      </c>
      <c r="D46" s="52" t="s">
        <v>1760</v>
      </c>
      <c r="E46" s="52" t="s">
        <v>1763</v>
      </c>
      <c r="F46" s="52" t="s">
        <v>1672</v>
      </c>
      <c r="G46" s="52" t="s">
        <v>1673</v>
      </c>
      <c r="H46" s="54">
        <v>1682.7926950000001</v>
      </c>
      <c r="I46" s="54">
        <v>543.72691386070915</v>
      </c>
      <c r="J46" s="55"/>
      <c r="K46" s="55"/>
      <c r="L46" s="55"/>
      <c r="M46" s="55"/>
      <c r="N46" s="56">
        <f>CapEx6[[#This Row],[Actual 2014 Nm]]-CapEx6[[#This Row],[Grant Amount]]</f>
        <v>543.72691386070915</v>
      </c>
    </row>
    <row r="47" spans="1:14" x14ac:dyDescent="0.25">
      <c r="A47" s="51" t="s">
        <v>1764</v>
      </c>
      <c r="B47" s="52" t="s">
        <v>1765</v>
      </c>
      <c r="C47" s="53">
        <v>23020149</v>
      </c>
      <c r="D47" s="52" t="s">
        <v>1760</v>
      </c>
      <c r="E47" s="52" t="s">
        <v>1766</v>
      </c>
      <c r="F47" s="52" t="s">
        <v>1672</v>
      </c>
      <c r="G47" s="52" t="s">
        <v>1673</v>
      </c>
      <c r="H47" s="54">
        <v>97.786010000000005</v>
      </c>
      <c r="I47" s="54">
        <v>31.59562410392591</v>
      </c>
      <c r="J47" s="55"/>
      <c r="K47" s="55"/>
      <c r="L47" s="55"/>
      <c r="M47" s="55"/>
      <c r="N47" s="56">
        <f>CapEx6[[#This Row],[Actual 2014 Nm]]-CapEx6[[#This Row],[Grant Amount]]</f>
        <v>31.59562410392591</v>
      </c>
    </row>
    <row r="48" spans="1:14" x14ac:dyDescent="0.25">
      <c r="A48" s="51" t="s">
        <v>1767</v>
      </c>
      <c r="B48" s="52" t="s">
        <v>1765</v>
      </c>
      <c r="C48" s="53">
        <v>23020150</v>
      </c>
      <c r="D48" s="52" t="s">
        <v>1760</v>
      </c>
      <c r="E48" s="52" t="s">
        <v>1763</v>
      </c>
      <c r="F48" s="52" t="s">
        <v>1672</v>
      </c>
      <c r="G48" s="52" t="s">
        <v>1673</v>
      </c>
      <c r="H48" s="54">
        <v>80.114109999999997</v>
      </c>
      <c r="I48" s="54">
        <v>25.885658950401719</v>
      </c>
      <c r="J48" s="55"/>
      <c r="K48" s="55"/>
      <c r="L48" s="55"/>
      <c r="M48" s="55"/>
      <c r="N48" s="56">
        <f>CapEx6[[#This Row],[Actual 2014 Nm]]-CapEx6[[#This Row],[Grant Amount]]</f>
        <v>25.885658950401719</v>
      </c>
    </row>
    <row r="49" spans="1:14" x14ac:dyDescent="0.25">
      <c r="A49" s="51" t="s">
        <v>1768</v>
      </c>
      <c r="B49" s="52" t="s">
        <v>1765</v>
      </c>
      <c r="C49" s="53">
        <v>23020151</v>
      </c>
      <c r="D49" s="52" t="s">
        <v>1760</v>
      </c>
      <c r="E49" s="52" t="s">
        <v>1766</v>
      </c>
      <c r="F49" s="52" t="s">
        <v>1672</v>
      </c>
      <c r="G49" s="52" t="s">
        <v>1673</v>
      </c>
      <c r="H49" s="54">
        <v>77.122884999999997</v>
      </c>
      <c r="I49" s="54">
        <v>24.919164656276557</v>
      </c>
      <c r="J49" s="55"/>
      <c r="K49" s="55"/>
      <c r="L49" s="55"/>
      <c r="M49" s="55"/>
      <c r="N49" s="56">
        <f>CapEx6[[#This Row],[Actual 2014 Nm]]-CapEx6[[#This Row],[Grant Amount]]</f>
        <v>24.919164656276557</v>
      </c>
    </row>
    <row r="50" spans="1:14" x14ac:dyDescent="0.25">
      <c r="A50" s="51" t="s">
        <v>1769</v>
      </c>
      <c r="B50" s="52" t="s">
        <v>1765</v>
      </c>
      <c r="C50" s="53">
        <v>23020152</v>
      </c>
      <c r="D50" s="52" t="s">
        <v>1760</v>
      </c>
      <c r="E50" s="52" t="s">
        <v>1763</v>
      </c>
      <c r="F50" s="52" t="s">
        <v>1672</v>
      </c>
      <c r="G50" s="52" t="s">
        <v>1673</v>
      </c>
      <c r="H50" s="54">
        <v>520.11721999999997</v>
      </c>
      <c r="I50" s="54">
        <v>168.0550026849335</v>
      </c>
      <c r="J50" s="55"/>
      <c r="K50" s="55"/>
      <c r="L50" s="55"/>
      <c r="M50" s="55"/>
      <c r="N50" s="56">
        <f>CapEx6[[#This Row],[Actual 2014 Nm]]-CapEx6[[#This Row],[Grant Amount]]</f>
        <v>168.0550026849335</v>
      </c>
    </row>
    <row r="51" spans="1:14" x14ac:dyDescent="0.25">
      <c r="A51" s="51" t="s">
        <v>1770</v>
      </c>
      <c r="B51" s="52" t="s">
        <v>1765</v>
      </c>
      <c r="C51" s="53">
        <v>23020153</v>
      </c>
      <c r="D51" s="52" t="s">
        <v>1760</v>
      </c>
      <c r="E51" s="52" t="s">
        <v>1766</v>
      </c>
      <c r="F51" s="52" t="s">
        <v>1672</v>
      </c>
      <c r="G51" s="52" t="s">
        <v>1673</v>
      </c>
      <c r="H51" s="54">
        <v>330.21785</v>
      </c>
      <c r="I51" s="54">
        <v>106.69664363037812</v>
      </c>
      <c r="J51" s="55"/>
      <c r="K51" s="55"/>
      <c r="L51" s="55"/>
      <c r="M51" s="55"/>
      <c r="N51" s="56">
        <f>CapEx6[[#This Row],[Actual 2014 Nm]]-CapEx6[[#This Row],[Grant Amount]]</f>
        <v>106.69664363037812</v>
      </c>
    </row>
    <row r="52" spans="1:14" x14ac:dyDescent="0.25">
      <c r="A52" s="51" t="s">
        <v>1771</v>
      </c>
      <c r="B52" s="52" t="s">
        <v>1765</v>
      </c>
      <c r="C52" s="53">
        <v>23020154</v>
      </c>
      <c r="D52" s="52" t="s">
        <v>1760</v>
      </c>
      <c r="E52" s="52" t="s">
        <v>1763</v>
      </c>
      <c r="F52" s="52" t="s">
        <v>1672</v>
      </c>
      <c r="G52" s="52" t="s">
        <v>1673</v>
      </c>
      <c r="H52" s="54">
        <v>189.36621</v>
      </c>
      <c r="I52" s="54">
        <v>61.186089801036935</v>
      </c>
      <c r="J52" s="55"/>
      <c r="K52" s="55"/>
      <c r="L52" s="55"/>
      <c r="M52" s="55"/>
      <c r="N52" s="56">
        <f>CapEx6[[#This Row],[Actual 2014 Nm]]-CapEx6[[#This Row],[Grant Amount]]</f>
        <v>61.186089801036935</v>
      </c>
    </row>
    <row r="53" spans="1:14" x14ac:dyDescent="0.25">
      <c r="A53" s="51" t="s">
        <v>1772</v>
      </c>
      <c r="B53" s="52" t="s">
        <v>1765</v>
      </c>
      <c r="C53" s="53">
        <v>23020155</v>
      </c>
      <c r="D53" s="52" t="s">
        <v>1760</v>
      </c>
      <c r="E53" s="52" t="s">
        <v>1766</v>
      </c>
      <c r="F53" s="52" t="s">
        <v>1672</v>
      </c>
      <c r="G53" s="52" t="s">
        <v>1673</v>
      </c>
      <c r="H53" s="54">
        <v>15.452265000000001</v>
      </c>
      <c r="I53" s="54">
        <v>4.9927791970881188</v>
      </c>
      <c r="J53" s="55"/>
      <c r="K53" s="55"/>
      <c r="L53" s="55"/>
      <c r="M53" s="55"/>
      <c r="N53" s="56">
        <f>CapEx6[[#This Row],[Actual 2014 Nm]]-CapEx6[[#This Row],[Grant Amount]]</f>
        <v>4.9927791970881188</v>
      </c>
    </row>
    <row r="54" spans="1:14" x14ac:dyDescent="0.25">
      <c r="A54" s="51" t="s">
        <v>1773</v>
      </c>
      <c r="B54" s="52" t="s">
        <v>1765</v>
      </c>
      <c r="C54" s="53">
        <v>23020156</v>
      </c>
      <c r="D54" s="52" t="s">
        <v>1760</v>
      </c>
      <c r="E54" s="52" t="s">
        <v>1763</v>
      </c>
      <c r="F54" s="52" t="s">
        <v>1672</v>
      </c>
      <c r="G54" s="52" t="s">
        <v>1673</v>
      </c>
      <c r="H54" s="54">
        <v>6.6487850000000002</v>
      </c>
      <c r="I54" s="54">
        <v>2.1482879975143789</v>
      </c>
      <c r="J54" s="55"/>
      <c r="K54" s="55"/>
      <c r="L54" s="55"/>
      <c r="M54" s="55"/>
      <c r="N54" s="56">
        <f>CapEx6[[#This Row],[Actual 2014 Nm]]-CapEx6[[#This Row],[Grant Amount]]</f>
        <v>2.1482879975143789</v>
      </c>
    </row>
    <row r="55" spans="1:14" x14ac:dyDescent="0.25">
      <c r="A55" s="51" t="s">
        <v>1774</v>
      </c>
      <c r="B55" s="52" t="s">
        <v>1765</v>
      </c>
      <c r="C55" s="53">
        <v>23020157</v>
      </c>
      <c r="D55" s="52" t="s">
        <v>1760</v>
      </c>
      <c r="E55" s="52" t="s">
        <v>1766</v>
      </c>
      <c r="F55" s="52" t="s">
        <v>1672</v>
      </c>
      <c r="G55" s="52" t="s">
        <v>1673</v>
      </c>
      <c r="H55" s="54">
        <v>15.346875000000001</v>
      </c>
      <c r="I55" s="54">
        <v>4.9587266488318518</v>
      </c>
      <c r="J55" s="55"/>
      <c r="K55" s="55"/>
      <c r="L55" s="55"/>
      <c r="M55" s="55"/>
      <c r="N55" s="56">
        <f>CapEx6[[#This Row],[Actual 2014 Nm]]-CapEx6[[#This Row],[Grant Amount]]</f>
        <v>4.9587266488318518</v>
      </c>
    </row>
    <row r="56" spans="1:14" x14ac:dyDescent="0.25">
      <c r="A56" s="51" t="s">
        <v>1775</v>
      </c>
      <c r="B56" s="52" t="s">
        <v>1765</v>
      </c>
      <c r="C56" s="53">
        <v>23020158</v>
      </c>
      <c r="D56" s="52" t="s">
        <v>1760</v>
      </c>
      <c r="E56" s="52" t="s">
        <v>1763</v>
      </c>
      <c r="F56" s="52" t="s">
        <v>1672</v>
      </c>
      <c r="G56" s="52" t="s">
        <v>1673</v>
      </c>
      <c r="H56" s="54">
        <v>242.54309499999999</v>
      </c>
      <c r="I56" s="54">
        <v>78.368065724563181</v>
      </c>
      <c r="J56" s="55"/>
      <c r="K56" s="55"/>
      <c r="L56" s="55"/>
      <c r="M56" s="55"/>
      <c r="N56" s="56">
        <f>CapEx6[[#This Row],[Actual 2014 Nm]]-CapEx6[[#This Row],[Grant Amount]]</f>
        <v>78.368065724563181</v>
      </c>
    </row>
    <row r="57" spans="1:14" x14ac:dyDescent="0.25">
      <c r="A57" s="51" t="s">
        <v>1776</v>
      </c>
      <c r="B57" s="52" t="s">
        <v>1765</v>
      </c>
      <c r="C57" s="53">
        <v>23040145</v>
      </c>
      <c r="D57" s="52" t="s">
        <v>1760</v>
      </c>
      <c r="E57" s="52" t="s">
        <v>1766</v>
      </c>
      <c r="F57" s="52" t="s">
        <v>1672</v>
      </c>
      <c r="G57" s="52" t="s">
        <v>1673</v>
      </c>
      <c r="H57" s="54">
        <v>1000</v>
      </c>
      <c r="I57" s="54">
        <v>323.10986105196349</v>
      </c>
      <c r="J57" s="55"/>
      <c r="K57" s="55"/>
      <c r="L57" s="55"/>
      <c r="M57" s="55"/>
      <c r="N57" s="56">
        <f>CapEx6[[#This Row],[Actual 2014 Nm]]-CapEx6[[#This Row],[Grant Amount]]</f>
        <v>323.10986105196349</v>
      </c>
    </row>
    <row r="58" spans="1:14" x14ac:dyDescent="0.25">
      <c r="A58" s="51" t="s">
        <v>1777</v>
      </c>
      <c r="B58" s="52" t="s">
        <v>1765</v>
      </c>
      <c r="C58" s="53">
        <v>23020159</v>
      </c>
      <c r="D58" s="52" t="s">
        <v>1760</v>
      </c>
      <c r="E58" s="52" t="s">
        <v>1763</v>
      </c>
      <c r="F58" s="52" t="s">
        <v>1672</v>
      </c>
      <c r="G58" s="52" t="s">
        <v>1673</v>
      </c>
      <c r="H58" s="54">
        <v>1860.0880400000001</v>
      </c>
      <c r="I58" s="54">
        <v>601.01278814881914</v>
      </c>
      <c r="J58" s="55"/>
      <c r="K58" s="55"/>
      <c r="L58" s="55"/>
      <c r="M58" s="55"/>
      <c r="N58" s="56">
        <f>CapEx6[[#This Row],[Actual 2014 Nm]]-CapEx6[[#This Row],[Grant Amount]]</f>
        <v>601.01278814881914</v>
      </c>
    </row>
    <row r="59" spans="1:14" x14ac:dyDescent="0.25">
      <c r="A59" s="51" t="s">
        <v>1778</v>
      </c>
      <c r="B59" s="52" t="s">
        <v>1765</v>
      </c>
      <c r="C59" s="53">
        <v>23020160</v>
      </c>
      <c r="D59" s="52" t="s">
        <v>1760</v>
      </c>
      <c r="E59" s="52" t="s">
        <v>1766</v>
      </c>
      <c r="F59" s="52" t="s">
        <v>1672</v>
      </c>
      <c r="G59" s="52" t="s">
        <v>1673</v>
      </c>
      <c r="H59" s="54">
        <v>2504.0803799999999</v>
      </c>
      <c r="I59" s="54">
        <v>809.09306364474787</v>
      </c>
      <c r="J59" s="55"/>
      <c r="K59" s="55"/>
      <c r="L59" s="55"/>
      <c r="M59" s="55"/>
      <c r="N59" s="56">
        <f>CapEx6[[#This Row],[Actual 2014 Nm]]-CapEx6[[#This Row],[Grant Amount]]</f>
        <v>809.09306364474787</v>
      </c>
    </row>
    <row r="60" spans="1:14" x14ac:dyDescent="0.25">
      <c r="A60" s="51" t="s">
        <v>1779</v>
      </c>
      <c r="B60" s="52" t="s">
        <v>1765</v>
      </c>
      <c r="C60" s="53">
        <v>23020161</v>
      </c>
      <c r="D60" s="52" t="s">
        <v>1760</v>
      </c>
      <c r="E60" s="52" t="s">
        <v>1763</v>
      </c>
      <c r="F60" s="52" t="s">
        <v>1672</v>
      </c>
      <c r="G60" s="52" t="s">
        <v>1673</v>
      </c>
      <c r="H60" s="54">
        <v>200</v>
      </c>
      <c r="I60" s="54">
        <v>64.621972210392698</v>
      </c>
      <c r="J60" s="55"/>
      <c r="K60" s="55"/>
      <c r="L60" s="55"/>
      <c r="M60" s="55"/>
      <c r="N60" s="56">
        <f>CapEx6[[#This Row],[Actual 2014 Nm]]-CapEx6[[#This Row],[Grant Amount]]</f>
        <v>64.621972210392698</v>
      </c>
    </row>
    <row r="61" spans="1:14" x14ac:dyDescent="0.25">
      <c r="A61" s="51" t="s">
        <v>1780</v>
      </c>
      <c r="B61" s="52" t="s">
        <v>1765</v>
      </c>
      <c r="C61" s="53">
        <v>23020162</v>
      </c>
      <c r="D61" s="52" t="s">
        <v>1760</v>
      </c>
      <c r="E61" s="52" t="s">
        <v>1766</v>
      </c>
      <c r="F61" s="52" t="s">
        <v>1672</v>
      </c>
      <c r="G61" s="52" t="s">
        <v>1673</v>
      </c>
      <c r="H61" s="54">
        <v>200</v>
      </c>
      <c r="I61" s="54">
        <v>64.621972210392698</v>
      </c>
      <c r="J61" s="55"/>
      <c r="K61" s="55"/>
      <c r="L61" s="55"/>
      <c r="M61" s="55"/>
      <c r="N61" s="56">
        <f>CapEx6[[#This Row],[Actual 2014 Nm]]-CapEx6[[#This Row],[Grant Amount]]</f>
        <v>64.621972210392698</v>
      </c>
    </row>
    <row r="62" spans="1:14" x14ac:dyDescent="0.25">
      <c r="A62" s="51" t="s">
        <v>1781</v>
      </c>
      <c r="B62" s="52" t="s">
        <v>1765</v>
      </c>
      <c r="C62" s="53">
        <v>23020163</v>
      </c>
      <c r="D62" s="52" t="s">
        <v>1760</v>
      </c>
      <c r="E62" s="52" t="s">
        <v>1763</v>
      </c>
      <c r="F62" s="52" t="s">
        <v>1672</v>
      </c>
      <c r="G62" s="52" t="s">
        <v>1673</v>
      </c>
      <c r="H62" s="54">
        <v>377.93565999999998</v>
      </c>
      <c r="I62" s="54">
        <v>122.11473858918211</v>
      </c>
      <c r="J62" s="55"/>
      <c r="K62" s="55"/>
      <c r="L62" s="55"/>
      <c r="M62" s="55"/>
      <c r="N62" s="56">
        <f>CapEx6[[#This Row],[Actual 2014 Nm]]-CapEx6[[#This Row],[Grant Amount]]</f>
        <v>122.11473858918211</v>
      </c>
    </row>
    <row r="63" spans="1:14" x14ac:dyDescent="0.25">
      <c r="A63" s="51" t="s">
        <v>1782</v>
      </c>
      <c r="B63" s="52" t="s">
        <v>1765</v>
      </c>
      <c r="C63" s="53">
        <v>23020164</v>
      </c>
      <c r="D63" s="52" t="s">
        <v>1760</v>
      </c>
      <c r="E63" s="52" t="s">
        <v>1766</v>
      </c>
      <c r="F63" s="52" t="s">
        <v>1672</v>
      </c>
      <c r="G63" s="52" t="s">
        <v>1673</v>
      </c>
      <c r="H63" s="54">
        <v>530.2518</v>
      </c>
      <c r="I63" s="54">
        <v>171.32958542055351</v>
      </c>
      <c r="J63" s="55"/>
      <c r="K63" s="55"/>
      <c r="L63" s="55"/>
      <c r="M63" s="55"/>
      <c r="N63" s="56">
        <f>CapEx6[[#This Row],[Actual 2014 Nm]]-CapEx6[[#This Row],[Grant Amount]]</f>
        <v>171.32958542055351</v>
      </c>
    </row>
    <row r="64" spans="1:14" x14ac:dyDescent="0.25">
      <c r="A64" s="51" t="s">
        <v>1783</v>
      </c>
      <c r="B64" s="52" t="s">
        <v>1765</v>
      </c>
      <c r="C64" s="53">
        <v>23020165</v>
      </c>
      <c r="D64" s="52" t="s">
        <v>1760</v>
      </c>
      <c r="E64" s="52" t="s">
        <v>1763</v>
      </c>
      <c r="F64" s="52" t="s">
        <v>1672</v>
      </c>
      <c r="G64" s="52" t="s">
        <v>1673</v>
      </c>
      <c r="H64" s="54">
        <v>406</v>
      </c>
      <c r="I64" s="54">
        <v>131.18260358709716</v>
      </c>
      <c r="J64" s="55"/>
      <c r="K64" s="55"/>
      <c r="L64" s="55"/>
      <c r="M64" s="55"/>
      <c r="N64" s="56">
        <f>CapEx6[[#This Row],[Actual 2014 Nm]]-CapEx6[[#This Row],[Grant Amount]]</f>
        <v>131.18260358709716</v>
      </c>
    </row>
    <row r="65" spans="1:14" x14ac:dyDescent="0.25">
      <c r="A65" s="51" t="s">
        <v>1784</v>
      </c>
      <c r="B65" s="52" t="s">
        <v>1765</v>
      </c>
      <c r="C65" s="53">
        <v>23020166</v>
      </c>
      <c r="D65" s="52" t="s">
        <v>1760</v>
      </c>
      <c r="E65" s="52" t="s">
        <v>1766</v>
      </c>
      <c r="F65" s="52" t="s">
        <v>1672</v>
      </c>
      <c r="G65" s="52" t="s">
        <v>1673</v>
      </c>
      <c r="H65" s="54">
        <v>100</v>
      </c>
      <c r="I65" s="54">
        <v>32.310986105196349</v>
      </c>
      <c r="J65" s="55"/>
      <c r="K65" s="55"/>
      <c r="L65" s="55"/>
      <c r="M65" s="55"/>
      <c r="N65" s="56">
        <f>CapEx6[[#This Row],[Actual 2014 Nm]]-CapEx6[[#This Row],[Grant Amount]]</f>
        <v>32.310986105196349</v>
      </c>
    </row>
    <row r="66" spans="1:14" x14ac:dyDescent="0.25">
      <c r="A66" s="51" t="s">
        <v>1785</v>
      </c>
      <c r="B66" s="52" t="s">
        <v>1765</v>
      </c>
      <c r="C66" s="53">
        <v>23020167</v>
      </c>
      <c r="D66" s="52" t="s">
        <v>1760</v>
      </c>
      <c r="E66" s="52" t="s">
        <v>1763</v>
      </c>
      <c r="F66" s="52" t="s">
        <v>1672</v>
      </c>
      <c r="G66" s="52" t="s">
        <v>1673</v>
      </c>
      <c r="H66" s="54">
        <v>190.36344500000001</v>
      </c>
      <c r="I66" s="54">
        <v>61.508306263323092</v>
      </c>
      <c r="J66" s="55"/>
      <c r="K66" s="55"/>
      <c r="L66" s="55"/>
      <c r="M66" s="55"/>
      <c r="N66" s="56">
        <f>CapEx6[[#This Row],[Actual 2014 Nm]]-CapEx6[[#This Row],[Grant Amount]]</f>
        <v>61.508306263323092</v>
      </c>
    </row>
    <row r="67" spans="1:14" x14ac:dyDescent="0.25">
      <c r="A67" s="51" t="s">
        <v>1786</v>
      </c>
      <c r="B67" s="52" t="s">
        <v>1765</v>
      </c>
      <c r="C67" s="53">
        <v>23020168</v>
      </c>
      <c r="D67" s="52" t="s">
        <v>1760</v>
      </c>
      <c r="E67" s="52" t="s">
        <v>1766</v>
      </c>
      <c r="F67" s="52" t="s">
        <v>1672</v>
      </c>
      <c r="G67" s="52" t="s">
        <v>1673</v>
      </c>
      <c r="H67" s="54">
        <v>200</v>
      </c>
      <c r="I67" s="54">
        <v>64.621972210392698</v>
      </c>
      <c r="J67" s="55"/>
      <c r="K67" s="55"/>
      <c r="L67" s="55"/>
      <c r="M67" s="55"/>
      <c r="N67" s="56">
        <f>CapEx6[[#This Row],[Actual 2014 Nm]]-CapEx6[[#This Row],[Grant Amount]]</f>
        <v>64.621972210392698</v>
      </c>
    </row>
    <row r="68" spans="1:14" x14ac:dyDescent="0.25">
      <c r="A68" s="51" t="s">
        <v>1787</v>
      </c>
      <c r="B68" s="52" t="s">
        <v>1765</v>
      </c>
      <c r="C68" s="53">
        <v>23020169</v>
      </c>
      <c r="D68" s="52" t="s">
        <v>1760</v>
      </c>
      <c r="E68" s="52" t="s">
        <v>1763</v>
      </c>
      <c r="F68" s="52" t="s">
        <v>1672</v>
      </c>
      <c r="G68" s="52" t="s">
        <v>1673</v>
      </c>
      <c r="H68" s="54">
        <v>12.709725000000001</v>
      </c>
      <c r="I68" s="54">
        <v>4.1066374787586666</v>
      </c>
      <c r="J68" s="55"/>
      <c r="K68" s="55"/>
      <c r="L68" s="55"/>
      <c r="M68" s="55"/>
      <c r="N68" s="56">
        <f>CapEx6[[#This Row],[Actual 2014 Nm]]-CapEx6[[#This Row],[Grant Amount]]</f>
        <v>4.1066374787586666</v>
      </c>
    </row>
    <row r="69" spans="1:14" x14ac:dyDescent="0.25">
      <c r="A69" s="51" t="s">
        <v>1788</v>
      </c>
      <c r="B69" s="52" t="s">
        <v>1765</v>
      </c>
      <c r="C69" s="53">
        <v>23020170</v>
      </c>
      <c r="D69" s="52" t="s">
        <v>1760</v>
      </c>
      <c r="E69" s="52" t="s">
        <v>1766</v>
      </c>
      <c r="F69" s="52" t="s">
        <v>1672</v>
      </c>
      <c r="G69" s="52" t="s">
        <v>1673</v>
      </c>
      <c r="H69" s="54">
        <v>213.76648</v>
      </c>
      <c r="I69" s="54">
        <v>69.070057650367318</v>
      </c>
      <c r="J69" s="55"/>
      <c r="K69" s="55"/>
      <c r="L69" s="55"/>
      <c r="M69" s="55"/>
      <c r="N69" s="56">
        <f>CapEx6[[#This Row],[Actual 2014 Nm]]-CapEx6[[#This Row],[Grant Amount]]</f>
        <v>69.070057650367318</v>
      </c>
    </row>
    <row r="70" spans="1:14" x14ac:dyDescent="0.25">
      <c r="A70" s="51" t="s">
        <v>1789</v>
      </c>
      <c r="B70" s="52" t="s">
        <v>1765</v>
      </c>
      <c r="C70" s="53">
        <v>23020171</v>
      </c>
      <c r="D70" s="52" t="s">
        <v>1760</v>
      </c>
      <c r="E70" s="52" t="s">
        <v>1763</v>
      </c>
      <c r="F70" s="52" t="s">
        <v>1672</v>
      </c>
      <c r="G70" s="52" t="s">
        <v>1673</v>
      </c>
      <c r="H70" s="54">
        <v>281.56812000000002</v>
      </c>
      <c r="I70" s="54">
        <v>90.977436129862582</v>
      </c>
      <c r="J70" s="55"/>
      <c r="K70" s="55"/>
      <c r="L70" s="55"/>
      <c r="M70" s="55"/>
      <c r="N70" s="56">
        <f>CapEx6[[#This Row],[Actual 2014 Nm]]-CapEx6[[#This Row],[Grant Amount]]</f>
        <v>90.977436129862582</v>
      </c>
    </row>
    <row r="71" spans="1:14" x14ac:dyDescent="0.25">
      <c r="A71" s="51" t="s">
        <v>1790</v>
      </c>
      <c r="B71" s="52" t="s">
        <v>1765</v>
      </c>
      <c r="C71" s="53">
        <v>23020172</v>
      </c>
      <c r="D71" s="52" t="s">
        <v>1760</v>
      </c>
      <c r="E71" s="52" t="s">
        <v>1766</v>
      </c>
      <c r="F71" s="52" t="s">
        <v>1672</v>
      </c>
      <c r="G71" s="52" t="s">
        <v>1673</v>
      </c>
      <c r="H71" s="54">
        <v>85.017655000000005</v>
      </c>
      <c r="I71" s="54">
        <v>27.47004269401377</v>
      </c>
      <c r="J71" s="55"/>
      <c r="K71" s="55"/>
      <c r="L71" s="55"/>
      <c r="M71" s="55"/>
      <c r="N71" s="56">
        <f>CapEx6[[#This Row],[Actual 2014 Nm]]-CapEx6[[#This Row],[Grant Amount]]</f>
        <v>27.47004269401377</v>
      </c>
    </row>
    <row r="72" spans="1:14" x14ac:dyDescent="0.25">
      <c r="A72" s="51" t="s">
        <v>1791</v>
      </c>
      <c r="B72" s="52" t="s">
        <v>1765</v>
      </c>
      <c r="C72" s="53">
        <v>23020173</v>
      </c>
      <c r="D72" s="52" t="s">
        <v>1760</v>
      </c>
      <c r="E72" s="52" t="s">
        <v>1763</v>
      </c>
      <c r="F72" s="52" t="s">
        <v>1672</v>
      </c>
      <c r="G72" s="52" t="s">
        <v>1673</v>
      </c>
      <c r="H72" s="54">
        <v>120</v>
      </c>
      <c r="I72" s="54">
        <v>38.773183326235618</v>
      </c>
      <c r="J72" s="55"/>
      <c r="K72" s="55"/>
      <c r="L72" s="55"/>
      <c r="M72" s="55"/>
      <c r="N72" s="56">
        <f>CapEx6[[#This Row],[Actual 2014 Nm]]-CapEx6[[#This Row],[Grant Amount]]</f>
        <v>38.773183326235618</v>
      </c>
    </row>
    <row r="73" spans="1:14" x14ac:dyDescent="0.25">
      <c r="A73" s="51" t="s">
        <v>1792</v>
      </c>
      <c r="B73" s="52" t="s">
        <v>1765</v>
      </c>
      <c r="C73" s="53">
        <v>23020174</v>
      </c>
      <c r="D73" s="52" t="s">
        <v>1760</v>
      </c>
      <c r="E73" s="52" t="s">
        <v>1766</v>
      </c>
      <c r="F73" s="52" t="s">
        <v>1672</v>
      </c>
      <c r="G73" s="52" t="s">
        <v>1673</v>
      </c>
      <c r="H73" s="54">
        <v>216.99697499999999</v>
      </c>
      <c r="I73" s="54">
        <v>70.113862440946392</v>
      </c>
      <c r="J73" s="55"/>
      <c r="K73" s="55"/>
      <c r="L73" s="55"/>
      <c r="M73" s="55"/>
      <c r="N73" s="56">
        <f>CapEx6[[#This Row],[Actual 2014 Nm]]-CapEx6[[#This Row],[Grant Amount]]</f>
        <v>70.113862440946392</v>
      </c>
    </row>
    <row r="74" spans="1:14" x14ac:dyDescent="0.25">
      <c r="A74" s="51" t="s">
        <v>1793</v>
      </c>
      <c r="B74" s="52" t="s">
        <v>1765</v>
      </c>
      <c r="C74" s="53">
        <v>23020175</v>
      </c>
      <c r="D74" s="52" t="s">
        <v>1760</v>
      </c>
      <c r="E74" s="52" t="s">
        <v>1763</v>
      </c>
      <c r="F74" s="52" t="s">
        <v>1672</v>
      </c>
      <c r="G74" s="52" t="s">
        <v>1673</v>
      </c>
      <c r="H74" s="54">
        <v>303.83677</v>
      </c>
      <c r="I74" s="54">
        <v>98.172656537177375</v>
      </c>
      <c r="J74" s="55"/>
      <c r="K74" s="55"/>
      <c r="L74" s="55"/>
      <c r="M74" s="55"/>
      <c r="N74" s="56">
        <f>CapEx6[[#This Row],[Actual 2014 Nm]]-CapEx6[[#This Row],[Grant Amount]]</f>
        <v>98.172656537177375</v>
      </c>
    </row>
    <row r="75" spans="1:14" x14ac:dyDescent="0.25">
      <c r="A75" s="51" t="s">
        <v>1794</v>
      </c>
      <c r="B75" s="52" t="s">
        <v>1765</v>
      </c>
      <c r="C75" s="53">
        <v>23020176</v>
      </c>
      <c r="D75" s="52" t="s">
        <v>1760</v>
      </c>
      <c r="E75" s="52" t="s">
        <v>1766</v>
      </c>
      <c r="F75" s="52" t="s">
        <v>1672</v>
      </c>
      <c r="G75" s="52" t="s">
        <v>1673</v>
      </c>
      <c r="H75" s="54">
        <v>90.582819999999998</v>
      </c>
      <c r="I75" s="54">
        <v>29.268202383895019</v>
      </c>
      <c r="J75" s="55"/>
      <c r="K75" s="55"/>
      <c r="L75" s="55"/>
      <c r="M75" s="55"/>
      <c r="N75" s="56">
        <f>CapEx6[[#This Row],[Actual 2014 Nm]]-CapEx6[[#This Row],[Grant Amount]]</f>
        <v>29.268202383895019</v>
      </c>
    </row>
    <row r="76" spans="1:14" x14ac:dyDescent="0.25">
      <c r="A76" s="51" t="s">
        <v>1795</v>
      </c>
      <c r="B76" s="52" t="s">
        <v>1765</v>
      </c>
      <c r="C76" s="53">
        <v>23020177</v>
      </c>
      <c r="D76" s="52" t="s">
        <v>1760</v>
      </c>
      <c r="E76" s="52" t="s">
        <v>1763</v>
      </c>
      <c r="F76" s="52" t="s">
        <v>1672</v>
      </c>
      <c r="G76" s="52" t="s">
        <v>1673</v>
      </c>
      <c r="H76" s="54">
        <v>127.55509000000001</v>
      </c>
      <c r="I76" s="54">
        <v>41.2143074063707</v>
      </c>
      <c r="J76" s="55"/>
      <c r="K76" s="55"/>
      <c r="L76" s="55"/>
      <c r="M76" s="55"/>
      <c r="N76" s="56">
        <f>CapEx6[[#This Row],[Actual 2014 Nm]]-CapEx6[[#This Row],[Grant Amount]]</f>
        <v>41.2143074063707</v>
      </c>
    </row>
    <row r="77" spans="1:14" x14ac:dyDescent="0.25">
      <c r="A77" s="51" t="s">
        <v>1796</v>
      </c>
      <c r="B77" s="52" t="s">
        <v>1765</v>
      </c>
      <c r="C77" s="53">
        <v>23020178</v>
      </c>
      <c r="D77" s="52" t="s">
        <v>1760</v>
      </c>
      <c r="E77" s="52" t="s">
        <v>1766</v>
      </c>
      <c r="F77" s="52" t="s">
        <v>1672</v>
      </c>
      <c r="G77" s="52" t="s">
        <v>1673</v>
      </c>
      <c r="H77" s="54">
        <v>170</v>
      </c>
      <c r="I77" s="54">
        <v>54.928676378833792</v>
      </c>
      <c r="J77" s="55"/>
      <c r="K77" s="55"/>
      <c r="L77" s="55"/>
      <c r="M77" s="55"/>
      <c r="N77" s="56">
        <f>CapEx6[[#This Row],[Actual 2014 Nm]]-CapEx6[[#This Row],[Grant Amount]]</f>
        <v>54.928676378833792</v>
      </c>
    </row>
    <row r="78" spans="1:14" x14ac:dyDescent="0.25">
      <c r="A78" s="51" t="s">
        <v>1797</v>
      </c>
      <c r="B78" s="52" t="s">
        <v>1765</v>
      </c>
      <c r="C78" s="53">
        <v>23020179</v>
      </c>
      <c r="D78" s="52" t="s">
        <v>1760</v>
      </c>
      <c r="E78" s="52" t="s">
        <v>1763</v>
      </c>
      <c r="F78" s="52" t="s">
        <v>1672</v>
      </c>
      <c r="G78" s="52" t="s">
        <v>1673</v>
      </c>
      <c r="H78" s="54">
        <v>176.29802000000001</v>
      </c>
      <c r="I78" s="54">
        <v>56.963628745936276</v>
      </c>
      <c r="J78" s="55"/>
      <c r="K78" s="55"/>
      <c r="L78" s="55"/>
      <c r="M78" s="55"/>
      <c r="N78" s="56">
        <f>CapEx6[[#This Row],[Actual 2014 Nm]]-CapEx6[[#This Row],[Grant Amount]]</f>
        <v>56.963628745936276</v>
      </c>
    </row>
    <row r="79" spans="1:14" x14ac:dyDescent="0.25">
      <c r="A79" s="51" t="s">
        <v>1798</v>
      </c>
      <c r="B79" s="52" t="s">
        <v>1765</v>
      </c>
      <c r="C79" s="53">
        <v>23020180</v>
      </c>
      <c r="D79" s="52" t="s">
        <v>1760</v>
      </c>
      <c r="E79" s="52" t="s">
        <v>1766</v>
      </c>
      <c r="F79" s="52" t="s">
        <v>1672</v>
      </c>
      <c r="G79" s="52" t="s">
        <v>1673</v>
      </c>
      <c r="H79" s="54">
        <v>60</v>
      </c>
      <c r="I79" s="54">
        <v>19.386591663117809</v>
      </c>
      <c r="J79" s="55"/>
      <c r="K79" s="55"/>
      <c r="L79" s="55"/>
      <c r="M79" s="55"/>
      <c r="N79" s="56">
        <f>CapEx6[[#This Row],[Actual 2014 Nm]]-CapEx6[[#This Row],[Grant Amount]]</f>
        <v>19.386591663117809</v>
      </c>
    </row>
    <row r="80" spans="1:14" x14ac:dyDescent="0.25">
      <c r="A80" s="51" t="s">
        <v>1799</v>
      </c>
      <c r="B80" s="52" t="s">
        <v>1765</v>
      </c>
      <c r="C80" s="53">
        <v>23020182</v>
      </c>
      <c r="D80" s="52" t="s">
        <v>1760</v>
      </c>
      <c r="E80" s="52" t="s">
        <v>1766</v>
      </c>
      <c r="F80" s="52" t="s">
        <v>1672</v>
      </c>
      <c r="G80" s="52" t="s">
        <v>1673</v>
      </c>
      <c r="H80" s="54">
        <v>6</v>
      </c>
      <c r="I80" s="54">
        <v>1.9386591663117809</v>
      </c>
      <c r="J80" s="55"/>
      <c r="K80" s="55"/>
      <c r="L80" s="55"/>
      <c r="M80" s="55"/>
      <c r="N80" s="56">
        <f>CapEx6[[#This Row],[Actual 2014 Nm]]-CapEx6[[#This Row],[Grant Amount]]</f>
        <v>1.9386591663117809</v>
      </c>
    </row>
    <row r="81" spans="1:14" x14ac:dyDescent="0.25">
      <c r="A81" s="51" t="s">
        <v>1800</v>
      </c>
      <c r="B81" s="52" t="s">
        <v>1765</v>
      </c>
      <c r="C81" s="53">
        <v>23020183</v>
      </c>
      <c r="D81" s="52" t="s">
        <v>1760</v>
      </c>
      <c r="E81" s="52" t="s">
        <v>1763</v>
      </c>
      <c r="F81" s="52" t="s">
        <v>1672</v>
      </c>
      <c r="G81" s="52" t="s">
        <v>1673</v>
      </c>
      <c r="H81" s="54">
        <v>352.46481999999997</v>
      </c>
      <c r="I81" s="54">
        <v>113.88485901590531</v>
      </c>
      <c r="J81" s="55"/>
      <c r="K81" s="55"/>
      <c r="L81" s="55"/>
      <c r="M81" s="55"/>
      <c r="N81" s="56">
        <f>CapEx6[[#This Row],[Actual 2014 Nm]]-CapEx6[[#This Row],[Grant Amount]]</f>
        <v>113.88485901590531</v>
      </c>
    </row>
    <row r="82" spans="1:14" x14ac:dyDescent="0.25">
      <c r="A82" s="51" t="s">
        <v>1801</v>
      </c>
      <c r="B82" s="52" t="s">
        <v>1765</v>
      </c>
      <c r="C82" s="53">
        <v>23020184</v>
      </c>
      <c r="D82" s="52" t="s">
        <v>1802</v>
      </c>
      <c r="E82" s="52" t="s">
        <v>1766</v>
      </c>
      <c r="F82" s="52" t="s">
        <v>1672</v>
      </c>
      <c r="G82" s="52" t="s">
        <v>1673</v>
      </c>
      <c r="H82" s="54">
        <v>120</v>
      </c>
      <c r="I82" s="54">
        <v>38.773183326235618</v>
      </c>
      <c r="J82" s="55"/>
      <c r="K82" s="55"/>
      <c r="L82" s="55"/>
      <c r="M82" s="55"/>
      <c r="N82" s="56">
        <f>CapEx6[[#This Row],[Actual 2014 Nm]]-CapEx6[[#This Row],[Grant Amount]]</f>
        <v>38.773183326235618</v>
      </c>
    </row>
    <row r="83" spans="1:14" x14ac:dyDescent="0.25">
      <c r="A83" s="51" t="s">
        <v>1803</v>
      </c>
      <c r="B83" s="52" t="s">
        <v>1765</v>
      </c>
      <c r="C83" s="53">
        <v>23020186</v>
      </c>
      <c r="D83" s="52" t="s">
        <v>1760</v>
      </c>
      <c r="E83" s="52" t="s">
        <v>1766</v>
      </c>
      <c r="F83" s="52" t="s">
        <v>1672</v>
      </c>
      <c r="G83" s="52" t="s">
        <v>1673</v>
      </c>
      <c r="H83" s="54">
        <v>610</v>
      </c>
      <c r="I83" s="54">
        <v>197.09701524169773</v>
      </c>
      <c r="J83" s="55"/>
      <c r="K83" s="55"/>
      <c r="L83" s="55"/>
      <c r="M83" s="55"/>
      <c r="N83" s="56">
        <f>CapEx6[[#This Row],[Actual 2014 Nm]]-CapEx6[[#This Row],[Grant Amount]]</f>
        <v>197.09701524169773</v>
      </c>
    </row>
    <row r="84" spans="1:14" x14ac:dyDescent="0.25">
      <c r="A84" s="51" t="s">
        <v>1804</v>
      </c>
      <c r="B84" s="52" t="s">
        <v>1765</v>
      </c>
      <c r="C84" s="53">
        <v>23020187</v>
      </c>
      <c r="D84" s="52" t="s">
        <v>1760</v>
      </c>
      <c r="E84" s="52" t="s">
        <v>1763</v>
      </c>
      <c r="F84" s="52" t="s">
        <v>1672</v>
      </c>
      <c r="G84" s="52" t="s">
        <v>1673</v>
      </c>
      <c r="H84" s="54">
        <v>404</v>
      </c>
      <c r="I84" s="54">
        <v>130.53638386499324</v>
      </c>
      <c r="J84" s="55"/>
      <c r="K84" s="55"/>
      <c r="L84" s="55"/>
      <c r="M84" s="55"/>
      <c r="N84" s="56">
        <f>CapEx6[[#This Row],[Actual 2014 Nm]]-CapEx6[[#This Row],[Grant Amount]]</f>
        <v>130.53638386499324</v>
      </c>
    </row>
    <row r="85" spans="1:14" x14ac:dyDescent="0.25">
      <c r="A85" s="51" t="s">
        <v>1805</v>
      </c>
      <c r="B85" s="52" t="s">
        <v>1765</v>
      </c>
      <c r="C85" s="53">
        <v>23020188</v>
      </c>
      <c r="D85" s="52" t="s">
        <v>1760</v>
      </c>
      <c r="E85" s="52" t="s">
        <v>1766</v>
      </c>
      <c r="F85" s="52" t="s">
        <v>1672</v>
      </c>
      <c r="G85" s="52" t="s">
        <v>1673</v>
      </c>
      <c r="H85" s="54">
        <v>1200</v>
      </c>
      <c r="I85" s="54">
        <v>387.73183326235619</v>
      </c>
      <c r="J85" s="55"/>
      <c r="K85" s="55"/>
      <c r="L85" s="55"/>
      <c r="M85" s="55"/>
      <c r="N85" s="56">
        <f>CapEx6[[#This Row],[Actual 2014 Nm]]-CapEx6[[#This Row],[Grant Amount]]</f>
        <v>387.73183326235619</v>
      </c>
    </row>
    <row r="86" spans="1:14" x14ac:dyDescent="0.25">
      <c r="A86" s="51" t="s">
        <v>1806</v>
      </c>
      <c r="B86" s="52" t="s">
        <v>1765</v>
      </c>
      <c r="C86" s="53">
        <v>23020189</v>
      </c>
      <c r="D86" s="52" t="s">
        <v>1760</v>
      </c>
      <c r="E86" s="52" t="s">
        <v>1763</v>
      </c>
      <c r="F86" s="52" t="s">
        <v>1672</v>
      </c>
      <c r="G86" s="52" t="s">
        <v>1673</v>
      </c>
      <c r="H86" s="54">
        <v>405.21568500000001</v>
      </c>
      <c r="I86" s="54">
        <v>130.92918367642619</v>
      </c>
      <c r="J86" s="55"/>
      <c r="K86" s="55"/>
      <c r="L86" s="55"/>
      <c r="M86" s="55"/>
      <c r="N86" s="56">
        <f>CapEx6[[#This Row],[Actual 2014 Nm]]-CapEx6[[#This Row],[Grant Amount]]</f>
        <v>130.92918367642619</v>
      </c>
    </row>
    <row r="87" spans="1:14" x14ac:dyDescent="0.25">
      <c r="A87" s="51" t="s">
        <v>1807</v>
      </c>
      <c r="B87" s="52" t="s">
        <v>1765</v>
      </c>
      <c r="C87" s="53">
        <v>23020190</v>
      </c>
      <c r="D87" s="52" t="s">
        <v>1760</v>
      </c>
      <c r="E87" s="52" t="s">
        <v>1766</v>
      </c>
      <c r="F87" s="52" t="s">
        <v>1672</v>
      </c>
      <c r="G87" s="52" t="s">
        <v>1673</v>
      </c>
      <c r="H87" s="54">
        <v>500</v>
      </c>
      <c r="I87" s="54">
        <v>161.55493052598175</v>
      </c>
      <c r="J87" s="55"/>
      <c r="K87" s="55"/>
      <c r="L87" s="55"/>
      <c r="M87" s="55"/>
      <c r="N87" s="56">
        <f>CapEx6[[#This Row],[Actual 2014 Nm]]-CapEx6[[#This Row],[Grant Amount]]</f>
        <v>161.55493052598175</v>
      </c>
    </row>
    <row r="88" spans="1:14" x14ac:dyDescent="0.25">
      <c r="A88" s="51" t="s">
        <v>1808</v>
      </c>
      <c r="B88" s="52" t="s">
        <v>1765</v>
      </c>
      <c r="C88" s="53">
        <v>23020191</v>
      </c>
      <c r="D88" s="52" t="s">
        <v>1760</v>
      </c>
      <c r="E88" s="52" t="s">
        <v>1763</v>
      </c>
      <c r="F88" s="52" t="s">
        <v>1672</v>
      </c>
      <c r="G88" s="52" t="s">
        <v>1673</v>
      </c>
      <c r="H88" s="54">
        <v>325.22108500000002</v>
      </c>
      <c r="I88" s="54">
        <v>105.0821395855188</v>
      </c>
      <c r="J88" s="55"/>
      <c r="K88" s="55"/>
      <c r="L88" s="55"/>
      <c r="M88" s="55"/>
      <c r="N88" s="56">
        <f>CapEx6[[#This Row],[Actual 2014 Nm]]-CapEx6[[#This Row],[Grant Amount]]</f>
        <v>105.0821395855188</v>
      </c>
    </row>
    <row r="89" spans="1:14" x14ac:dyDescent="0.25">
      <c r="A89" s="51" t="s">
        <v>1809</v>
      </c>
      <c r="B89" s="52" t="s">
        <v>1765</v>
      </c>
      <c r="C89" s="53">
        <v>23020192</v>
      </c>
      <c r="D89" s="52" t="s">
        <v>1760</v>
      </c>
      <c r="E89" s="52" t="s">
        <v>1766</v>
      </c>
      <c r="F89" s="52" t="s">
        <v>1672</v>
      </c>
      <c r="G89" s="52" t="s">
        <v>1673</v>
      </c>
      <c r="H89" s="54">
        <v>192.45872</v>
      </c>
      <c r="I89" s="54">
        <v>62.185310277438745</v>
      </c>
      <c r="J89" s="55"/>
      <c r="K89" s="55"/>
      <c r="L89" s="55"/>
      <c r="M89" s="55"/>
      <c r="N89" s="56">
        <f>CapEx6[[#This Row],[Actual 2014 Nm]]-CapEx6[[#This Row],[Grant Amount]]</f>
        <v>62.185310277438745</v>
      </c>
    </row>
    <row r="90" spans="1:14" x14ac:dyDescent="0.25">
      <c r="A90" s="51" t="s">
        <v>1810</v>
      </c>
      <c r="B90" s="52" t="s">
        <v>1765</v>
      </c>
      <c r="C90" s="53">
        <v>23020193</v>
      </c>
      <c r="D90" s="52" t="s">
        <v>1760</v>
      </c>
      <c r="E90" s="52" t="s">
        <v>1763</v>
      </c>
      <c r="F90" s="52" t="s">
        <v>1672</v>
      </c>
      <c r="G90" s="52" t="s">
        <v>1673</v>
      </c>
      <c r="H90" s="54">
        <v>177.358115</v>
      </c>
      <c r="I90" s="54">
        <v>57.306155894088164</v>
      </c>
      <c r="J90" s="55"/>
      <c r="K90" s="55"/>
      <c r="L90" s="55"/>
      <c r="M90" s="55"/>
      <c r="N90" s="56">
        <f>CapEx6[[#This Row],[Actual 2014 Nm]]-CapEx6[[#This Row],[Grant Amount]]</f>
        <v>57.306155894088164</v>
      </c>
    </row>
    <row r="91" spans="1:14" x14ac:dyDescent="0.25">
      <c r="A91" s="51" t="s">
        <v>1811</v>
      </c>
      <c r="B91" s="52" t="s">
        <v>1765</v>
      </c>
      <c r="C91" s="53">
        <v>23020194</v>
      </c>
      <c r="D91" s="52" t="s">
        <v>1760</v>
      </c>
      <c r="E91" s="52" t="s">
        <v>1766</v>
      </c>
      <c r="F91" s="52" t="s">
        <v>1672</v>
      </c>
      <c r="G91" s="52" t="s">
        <v>1673</v>
      </c>
      <c r="H91" s="54">
        <v>1339</v>
      </c>
      <c r="I91" s="54">
        <v>432.64410394857907</v>
      </c>
      <c r="J91" s="55"/>
      <c r="K91" s="55"/>
      <c r="L91" s="55"/>
      <c r="M91" s="55"/>
      <c r="N91" s="56">
        <f>CapEx6[[#This Row],[Actual 2014 Nm]]-CapEx6[[#This Row],[Grant Amount]]</f>
        <v>432.64410394857907</v>
      </c>
    </row>
    <row r="92" spans="1:14" x14ac:dyDescent="0.25">
      <c r="A92" s="51" t="s">
        <v>1812</v>
      </c>
      <c r="B92" s="52" t="s">
        <v>1765</v>
      </c>
      <c r="C92" s="53">
        <v>23020195</v>
      </c>
      <c r="D92" s="52" t="s">
        <v>1760</v>
      </c>
      <c r="E92" s="52" t="s">
        <v>1763</v>
      </c>
      <c r="F92" s="52" t="s">
        <v>1672</v>
      </c>
      <c r="G92" s="52" t="s">
        <v>1673</v>
      </c>
      <c r="H92" s="54">
        <v>796.421425</v>
      </c>
      <c r="I92" s="54">
        <v>257.33161597055675</v>
      </c>
      <c r="J92" s="55"/>
      <c r="K92" s="55"/>
      <c r="L92" s="55"/>
      <c r="M92" s="55"/>
      <c r="N92" s="56">
        <f>CapEx6[[#This Row],[Actual 2014 Nm]]-CapEx6[[#This Row],[Grant Amount]]</f>
        <v>257.33161597055675</v>
      </c>
    </row>
    <row r="93" spans="1:14" x14ac:dyDescent="0.25">
      <c r="A93" s="51" t="s">
        <v>1813</v>
      </c>
      <c r="B93" s="52" t="s">
        <v>1765</v>
      </c>
      <c r="C93" s="53">
        <v>23020196</v>
      </c>
      <c r="D93" s="52" t="s">
        <v>1760</v>
      </c>
      <c r="E93" s="52" t="s">
        <v>1766</v>
      </c>
      <c r="F93" s="52" t="s">
        <v>1672</v>
      </c>
      <c r="G93" s="52" t="s">
        <v>1673</v>
      </c>
      <c r="H93" s="54">
        <v>684.29536499999995</v>
      </c>
      <c r="I93" s="54">
        <v>221.10258030365262</v>
      </c>
      <c r="J93" s="55"/>
      <c r="K93" s="55"/>
      <c r="L93" s="55"/>
      <c r="M93" s="55"/>
      <c r="N93" s="56">
        <f>CapEx6[[#This Row],[Actual 2014 Nm]]-CapEx6[[#This Row],[Grant Amount]]</f>
        <v>221.10258030365262</v>
      </c>
    </row>
    <row r="94" spans="1:14" x14ac:dyDescent="0.25">
      <c r="A94" s="51" t="s">
        <v>1814</v>
      </c>
      <c r="B94" s="52" t="s">
        <v>1765</v>
      </c>
      <c r="C94" s="53">
        <v>23020197</v>
      </c>
      <c r="D94" s="52" t="s">
        <v>1760</v>
      </c>
      <c r="E94" s="52" t="s">
        <v>1763</v>
      </c>
      <c r="F94" s="52" t="s">
        <v>1672</v>
      </c>
      <c r="G94" s="52" t="s">
        <v>1673</v>
      </c>
      <c r="H94" s="54">
        <v>55.579680000000003</v>
      </c>
      <c r="I94" s="54">
        <v>17.958342682112594</v>
      </c>
      <c r="J94" s="55"/>
      <c r="K94" s="55"/>
      <c r="L94" s="55"/>
      <c r="M94" s="55"/>
      <c r="N94" s="56">
        <f>CapEx6[[#This Row],[Actual 2014 Nm]]-CapEx6[[#This Row],[Grant Amount]]</f>
        <v>17.958342682112594</v>
      </c>
    </row>
    <row r="95" spans="1:14" x14ac:dyDescent="0.25">
      <c r="A95" s="51" t="s">
        <v>1815</v>
      </c>
      <c r="B95" s="52" t="s">
        <v>1765</v>
      </c>
      <c r="C95" s="53">
        <v>23020198</v>
      </c>
      <c r="D95" s="52" t="s">
        <v>1760</v>
      </c>
      <c r="E95" s="52" t="s">
        <v>1766</v>
      </c>
      <c r="F95" s="52" t="s">
        <v>1672</v>
      </c>
      <c r="G95" s="52" t="s">
        <v>1673</v>
      </c>
      <c r="H95" s="54">
        <v>19.94511</v>
      </c>
      <c r="I95" s="54">
        <v>6.4444617207661272</v>
      </c>
      <c r="J95" s="55"/>
      <c r="K95" s="55"/>
      <c r="L95" s="55"/>
      <c r="M95" s="55"/>
      <c r="N95" s="56">
        <f>CapEx6[[#This Row],[Actual 2014 Nm]]-CapEx6[[#This Row],[Grant Amount]]</f>
        <v>6.4444617207661272</v>
      </c>
    </row>
    <row r="96" spans="1:14" x14ac:dyDescent="0.25">
      <c r="A96" s="51" t="s">
        <v>1816</v>
      </c>
      <c r="B96" s="52" t="s">
        <v>1765</v>
      </c>
      <c r="C96" s="53">
        <v>23020199</v>
      </c>
      <c r="D96" s="52" t="s">
        <v>1760</v>
      </c>
      <c r="E96" s="52" t="s">
        <v>1763</v>
      </c>
      <c r="F96" s="52" t="s">
        <v>1672</v>
      </c>
      <c r="G96" s="52" t="s">
        <v>1673</v>
      </c>
      <c r="H96" s="54">
        <v>1000</v>
      </c>
      <c r="I96" s="54">
        <v>323.10986105196349</v>
      </c>
      <c r="J96" s="55"/>
      <c r="K96" s="55"/>
      <c r="L96" s="55"/>
      <c r="M96" s="55"/>
      <c r="N96" s="56">
        <f>CapEx6[[#This Row],[Actual 2014 Nm]]-CapEx6[[#This Row],[Grant Amount]]</f>
        <v>323.10986105196349</v>
      </c>
    </row>
    <row r="97" spans="1:14" x14ac:dyDescent="0.25">
      <c r="A97" s="51" t="s">
        <v>1817</v>
      </c>
      <c r="B97" s="52" t="s">
        <v>1765</v>
      </c>
      <c r="C97" s="53">
        <v>23030139</v>
      </c>
      <c r="D97" s="52" t="s">
        <v>1760</v>
      </c>
      <c r="E97" s="52" t="s">
        <v>1766</v>
      </c>
      <c r="F97" s="52" t="s">
        <v>1672</v>
      </c>
      <c r="G97" s="52" t="s">
        <v>1673</v>
      </c>
      <c r="H97" s="54">
        <v>638.75653999999997</v>
      </c>
      <c r="I97" s="54">
        <v>206.38853688543296</v>
      </c>
      <c r="J97" s="55"/>
      <c r="K97" s="55"/>
      <c r="L97" s="55"/>
      <c r="M97" s="55"/>
      <c r="N97" s="56">
        <f>CapEx6[[#This Row],[Actual 2014 Nm]]-CapEx6[[#This Row],[Grant Amount]]</f>
        <v>206.38853688543296</v>
      </c>
    </row>
    <row r="98" spans="1:14" x14ac:dyDescent="0.25">
      <c r="A98" s="51" t="s">
        <v>1818</v>
      </c>
      <c r="B98" s="52" t="s">
        <v>1765</v>
      </c>
      <c r="C98" s="53">
        <v>23020200</v>
      </c>
      <c r="D98" s="52" t="s">
        <v>1760</v>
      </c>
      <c r="E98" s="52" t="s">
        <v>1763</v>
      </c>
      <c r="F98" s="52" t="s">
        <v>1672</v>
      </c>
      <c r="G98" s="52" t="s">
        <v>1673</v>
      </c>
      <c r="H98" s="54">
        <v>2590</v>
      </c>
      <c r="I98" s="54">
        <v>836.85454012458536</v>
      </c>
      <c r="J98" s="55" t="s">
        <v>1690</v>
      </c>
      <c r="K98" s="55">
        <v>760</v>
      </c>
      <c r="L98" s="55"/>
      <c r="M98" s="55" t="s">
        <v>1819</v>
      </c>
      <c r="N98" s="56">
        <f>CapEx6[[#This Row],[Actual 2014 Nm]]-CapEx6[[#This Row],[Grant Amount]]</f>
        <v>836.85454012458536</v>
      </c>
    </row>
    <row r="99" spans="1:14" x14ac:dyDescent="0.25">
      <c r="A99" s="51" t="s">
        <v>1820</v>
      </c>
      <c r="B99" s="52" t="s">
        <v>1765</v>
      </c>
      <c r="C99" s="53">
        <v>23020201</v>
      </c>
      <c r="D99" s="52" t="s">
        <v>1760</v>
      </c>
      <c r="E99" s="52" t="s">
        <v>1766</v>
      </c>
      <c r="F99" s="52" t="s">
        <v>1672</v>
      </c>
      <c r="G99" s="52" t="s">
        <v>1673</v>
      </c>
      <c r="H99" s="54">
        <v>36.923755</v>
      </c>
      <c r="I99" s="54">
        <v>11.93042934756674</v>
      </c>
      <c r="J99" s="55"/>
      <c r="K99" s="55"/>
      <c r="L99" s="55"/>
      <c r="M99" s="55"/>
      <c r="N99" s="56">
        <f>CapEx6[[#This Row],[Actual 2014 Nm]]-CapEx6[[#This Row],[Grant Amount]]</f>
        <v>11.93042934756674</v>
      </c>
    </row>
    <row r="100" spans="1:14" x14ac:dyDescent="0.25">
      <c r="A100" s="51" t="s">
        <v>1821</v>
      </c>
      <c r="B100" s="52" t="s">
        <v>1765</v>
      </c>
      <c r="C100" s="53">
        <v>23020202</v>
      </c>
      <c r="D100" s="52" t="s">
        <v>1760</v>
      </c>
      <c r="E100" s="52" t="s">
        <v>1763</v>
      </c>
      <c r="F100" s="52" t="s">
        <v>1672</v>
      </c>
      <c r="G100" s="52" t="s">
        <v>1673</v>
      </c>
      <c r="H100" s="54">
        <v>98.861850000000004</v>
      </c>
      <c r="I100" s="54">
        <v>31.943238616840055</v>
      </c>
      <c r="J100" s="55"/>
      <c r="K100" s="55"/>
      <c r="L100" s="55"/>
      <c r="M100" s="55"/>
      <c r="N100" s="56">
        <f>CapEx6[[#This Row],[Actual 2014 Nm]]-CapEx6[[#This Row],[Grant Amount]]</f>
        <v>31.943238616840055</v>
      </c>
    </row>
    <row r="101" spans="1:14" x14ac:dyDescent="0.25">
      <c r="A101" s="51" t="s">
        <v>1822</v>
      </c>
      <c r="B101" s="52" t="s">
        <v>1765</v>
      </c>
      <c r="C101" s="53">
        <v>23020203</v>
      </c>
      <c r="D101" s="52" t="s">
        <v>1760</v>
      </c>
      <c r="E101" s="52" t="s">
        <v>1766</v>
      </c>
      <c r="F101" s="52" t="s">
        <v>1672</v>
      </c>
      <c r="G101" s="52" t="s">
        <v>1673</v>
      </c>
      <c r="H101" s="54">
        <v>91</v>
      </c>
      <c r="I101" s="54">
        <v>29.402997355728676</v>
      </c>
      <c r="J101" s="55"/>
      <c r="K101" s="55"/>
      <c r="L101" s="55"/>
      <c r="M101" s="55"/>
      <c r="N101" s="56">
        <f>CapEx6[[#This Row],[Actual 2014 Nm]]-CapEx6[[#This Row],[Grant Amount]]</f>
        <v>29.402997355728676</v>
      </c>
    </row>
    <row r="102" spans="1:14" x14ac:dyDescent="0.25">
      <c r="A102" s="51" t="s">
        <v>1823</v>
      </c>
      <c r="B102" s="52" t="s">
        <v>1765</v>
      </c>
      <c r="C102" s="53">
        <v>23020204</v>
      </c>
      <c r="D102" s="52" t="s">
        <v>1760</v>
      </c>
      <c r="E102" s="52" t="s">
        <v>1763</v>
      </c>
      <c r="F102" s="52" t="s">
        <v>1672</v>
      </c>
      <c r="G102" s="52" t="s">
        <v>1673</v>
      </c>
      <c r="H102" s="54">
        <v>250</v>
      </c>
      <c r="I102" s="54">
        <v>80.777465262990873</v>
      </c>
      <c r="J102" s="55"/>
      <c r="K102" s="55"/>
      <c r="L102" s="55"/>
      <c r="M102" s="55"/>
      <c r="N102" s="56">
        <f>CapEx6[[#This Row],[Actual 2014 Nm]]-CapEx6[[#This Row],[Grant Amount]]</f>
        <v>80.777465262990873</v>
      </c>
    </row>
    <row r="103" spans="1:14" x14ac:dyDescent="0.25">
      <c r="A103" s="51" t="s">
        <v>1824</v>
      </c>
      <c r="B103" s="52" t="s">
        <v>1765</v>
      </c>
      <c r="C103" s="53">
        <v>23020205</v>
      </c>
      <c r="D103" s="52" t="s">
        <v>1760</v>
      </c>
      <c r="E103" s="52" t="s">
        <v>1766</v>
      </c>
      <c r="F103" s="52" t="s">
        <v>1672</v>
      </c>
      <c r="G103" s="52" t="s">
        <v>1673</v>
      </c>
      <c r="H103" s="54">
        <v>16.283764999999999</v>
      </c>
      <c r="I103" s="54">
        <v>5.2614450465528257</v>
      </c>
      <c r="J103" s="55"/>
      <c r="K103" s="55"/>
      <c r="L103" s="55"/>
      <c r="M103" s="55"/>
      <c r="N103" s="56">
        <f>CapEx6[[#This Row],[Actual 2014 Nm]]-CapEx6[[#This Row],[Grant Amount]]</f>
        <v>5.2614450465528257</v>
      </c>
    </row>
    <row r="104" spans="1:14" x14ac:dyDescent="0.25">
      <c r="A104" s="51" t="s">
        <v>1825</v>
      </c>
      <c r="B104" s="52" t="s">
        <v>1765</v>
      </c>
      <c r="C104" s="53">
        <v>23020206</v>
      </c>
      <c r="D104" s="52" t="s">
        <v>1760</v>
      </c>
      <c r="E104" s="52" t="s">
        <v>1763</v>
      </c>
      <c r="F104" s="52" t="s">
        <v>1672</v>
      </c>
      <c r="G104" s="52" t="s">
        <v>1673</v>
      </c>
      <c r="H104" s="54">
        <v>933.66215</v>
      </c>
      <c r="I104" s="54">
        <v>301.67544755597748</v>
      </c>
      <c r="J104" s="55"/>
      <c r="K104" s="55"/>
      <c r="L104" s="55"/>
      <c r="M104" s="55"/>
      <c r="N104" s="56">
        <f>CapEx6[[#This Row],[Actual 2014 Nm]]-CapEx6[[#This Row],[Grant Amount]]</f>
        <v>301.67544755597748</v>
      </c>
    </row>
    <row r="105" spans="1:14" x14ac:dyDescent="0.25">
      <c r="A105" s="51" t="s">
        <v>1826</v>
      </c>
      <c r="B105" s="52" t="s">
        <v>1765</v>
      </c>
      <c r="C105" s="53">
        <v>23020207</v>
      </c>
      <c r="D105" s="52" t="s">
        <v>1760</v>
      </c>
      <c r="E105" s="52" t="s">
        <v>1766</v>
      </c>
      <c r="F105" s="52" t="s">
        <v>1672</v>
      </c>
      <c r="G105" s="52" t="s">
        <v>1673</v>
      </c>
      <c r="H105" s="54">
        <v>128.01389</v>
      </c>
      <c r="I105" s="54">
        <v>41.362550210621343</v>
      </c>
      <c r="J105" s="55"/>
      <c r="K105" s="55"/>
      <c r="L105" s="55"/>
      <c r="M105" s="55"/>
      <c r="N105" s="56">
        <f>CapEx6[[#This Row],[Actual 2014 Nm]]-CapEx6[[#This Row],[Grant Amount]]</f>
        <v>41.362550210621343</v>
      </c>
    </row>
    <row r="106" spans="1:14" x14ac:dyDescent="0.25">
      <c r="A106" s="51" t="s">
        <v>1827</v>
      </c>
      <c r="B106" s="52" t="s">
        <v>1765</v>
      </c>
      <c r="C106" s="53">
        <v>23020208</v>
      </c>
      <c r="D106" s="52" t="s">
        <v>1760</v>
      </c>
      <c r="E106" s="52" t="s">
        <v>1763</v>
      </c>
      <c r="F106" s="52" t="s">
        <v>1672</v>
      </c>
      <c r="G106" s="52" t="s">
        <v>1673</v>
      </c>
      <c r="H106" s="54">
        <v>781.69393000000002</v>
      </c>
      <c r="I106" s="54">
        <v>252.57301710746327</v>
      </c>
      <c r="J106" s="55"/>
      <c r="K106" s="55"/>
      <c r="L106" s="55"/>
      <c r="M106" s="55"/>
      <c r="N106" s="56">
        <f>CapEx6[[#This Row],[Actual 2014 Nm]]-CapEx6[[#This Row],[Grant Amount]]</f>
        <v>252.57301710746327</v>
      </c>
    </row>
    <row r="107" spans="1:14" x14ac:dyDescent="0.25">
      <c r="A107" s="51" t="s">
        <v>1828</v>
      </c>
      <c r="B107" s="52" t="s">
        <v>1765</v>
      </c>
      <c r="C107" s="53">
        <v>23020209</v>
      </c>
      <c r="D107" s="52" t="s">
        <v>1760</v>
      </c>
      <c r="E107" s="52" t="s">
        <v>1766</v>
      </c>
      <c r="F107" s="52" t="s">
        <v>1672</v>
      </c>
      <c r="G107" s="52" t="s">
        <v>1673</v>
      </c>
      <c r="H107" s="54">
        <v>13.935650000000001</v>
      </c>
      <c r="I107" s="54">
        <v>4.5027459351687948</v>
      </c>
      <c r="J107" s="55"/>
      <c r="K107" s="55"/>
      <c r="L107" s="55"/>
      <c r="M107" s="55"/>
      <c r="N107" s="56">
        <f>CapEx6[[#This Row],[Actual 2014 Nm]]-CapEx6[[#This Row],[Grant Amount]]</f>
        <v>4.5027459351687948</v>
      </c>
    </row>
    <row r="108" spans="1:14" x14ac:dyDescent="0.25">
      <c r="A108" s="51" t="s">
        <v>1829</v>
      </c>
      <c r="B108" s="52" t="s">
        <v>1765</v>
      </c>
      <c r="C108" s="53">
        <v>23020213</v>
      </c>
      <c r="D108" s="52" t="s">
        <v>1760</v>
      </c>
      <c r="E108" s="52" t="s">
        <v>1766</v>
      </c>
      <c r="F108" s="52" t="s">
        <v>1672</v>
      </c>
      <c r="G108" s="52" t="s">
        <v>1673</v>
      </c>
      <c r="H108" s="54">
        <v>200</v>
      </c>
      <c r="I108" s="54">
        <v>64.621972210392698</v>
      </c>
      <c r="J108" s="55"/>
      <c r="K108" s="55"/>
      <c r="L108" s="55"/>
      <c r="M108" s="55"/>
      <c r="N108" s="56">
        <f>CapEx6[[#This Row],[Actual 2014 Nm]]-CapEx6[[#This Row],[Grant Amount]]</f>
        <v>64.621972210392698</v>
      </c>
    </row>
    <row r="109" spans="1:14" x14ac:dyDescent="0.25">
      <c r="A109" s="51" t="s">
        <v>1830</v>
      </c>
      <c r="B109" s="52" t="s">
        <v>1765</v>
      </c>
      <c r="C109" s="53">
        <v>23020214</v>
      </c>
      <c r="D109" s="52" t="s">
        <v>1760</v>
      </c>
      <c r="E109" s="52" t="s">
        <v>1763</v>
      </c>
      <c r="F109" s="52" t="s">
        <v>1672</v>
      </c>
      <c r="G109" s="52" t="s">
        <v>1673</v>
      </c>
      <c r="H109" s="54">
        <v>1500</v>
      </c>
      <c r="I109" s="54">
        <v>484.66479157794521</v>
      </c>
      <c r="J109" s="55"/>
      <c r="K109" s="55"/>
      <c r="L109" s="55"/>
      <c r="M109" s="55"/>
      <c r="N109" s="56">
        <f>CapEx6[[#This Row],[Actual 2014 Nm]]-CapEx6[[#This Row],[Grant Amount]]</f>
        <v>484.66479157794521</v>
      </c>
    </row>
    <row r="110" spans="1:14" x14ac:dyDescent="0.25">
      <c r="A110" s="51" t="s">
        <v>1831</v>
      </c>
      <c r="B110" s="52" t="s">
        <v>1765</v>
      </c>
      <c r="C110" s="53">
        <v>23020215</v>
      </c>
      <c r="D110" s="52" t="s">
        <v>1760</v>
      </c>
      <c r="E110" s="52" t="s">
        <v>1766</v>
      </c>
      <c r="F110" s="52" t="s">
        <v>1672</v>
      </c>
      <c r="G110" s="52" t="s">
        <v>1673</v>
      </c>
      <c r="H110" s="54">
        <v>1549.0115249999999</v>
      </c>
      <c r="I110" s="54">
        <v>500.50089861063998</v>
      </c>
      <c r="J110" s="55"/>
      <c r="K110" s="55"/>
      <c r="L110" s="55"/>
      <c r="M110" s="55"/>
      <c r="N110" s="56">
        <f>CapEx6[[#This Row],[Actual 2014 Nm]]-CapEx6[[#This Row],[Grant Amount]]</f>
        <v>500.50089861063998</v>
      </c>
    </row>
    <row r="111" spans="1:14" x14ac:dyDescent="0.25">
      <c r="A111" s="51" t="s">
        <v>1832</v>
      </c>
      <c r="B111" s="52" t="s">
        <v>1765</v>
      </c>
      <c r="C111" s="53">
        <v>23020216</v>
      </c>
      <c r="D111" s="52" t="s">
        <v>1760</v>
      </c>
      <c r="E111" s="52" t="s">
        <v>1763</v>
      </c>
      <c r="F111" s="52" t="s">
        <v>1672</v>
      </c>
      <c r="G111" s="52" t="s">
        <v>1673</v>
      </c>
      <c r="H111" s="54">
        <v>343.78582</v>
      </c>
      <c r="I111" s="54">
        <v>111.08058853183532</v>
      </c>
      <c r="J111" s="55"/>
      <c r="K111" s="55"/>
      <c r="L111" s="55"/>
      <c r="M111" s="55"/>
      <c r="N111" s="56">
        <f>CapEx6[[#This Row],[Actual 2014 Nm]]-CapEx6[[#This Row],[Grant Amount]]</f>
        <v>111.08058853183532</v>
      </c>
    </row>
    <row r="112" spans="1:14" x14ac:dyDescent="0.25">
      <c r="A112" s="51" t="s">
        <v>1833</v>
      </c>
      <c r="B112" s="52" t="s">
        <v>1765</v>
      </c>
      <c r="C112" s="53">
        <v>23020217</v>
      </c>
      <c r="D112" s="52" t="s">
        <v>1760</v>
      </c>
      <c r="E112" s="52" t="s">
        <v>1766</v>
      </c>
      <c r="F112" s="52" t="s">
        <v>1672</v>
      </c>
      <c r="G112" s="52" t="s">
        <v>1673</v>
      </c>
      <c r="H112" s="54">
        <v>600</v>
      </c>
      <c r="I112" s="54">
        <v>193.8659166311781</v>
      </c>
      <c r="J112" s="55"/>
      <c r="K112" s="55"/>
      <c r="L112" s="55"/>
      <c r="M112" s="55"/>
      <c r="N112" s="56">
        <f>CapEx6[[#This Row],[Actual 2014 Nm]]-CapEx6[[#This Row],[Grant Amount]]</f>
        <v>193.8659166311781</v>
      </c>
    </row>
    <row r="113" spans="1:14" x14ac:dyDescent="0.25">
      <c r="A113" s="51" t="s">
        <v>1834</v>
      </c>
      <c r="B113" s="52" t="s">
        <v>1765</v>
      </c>
      <c r="C113" s="53">
        <v>23020218</v>
      </c>
      <c r="D113" s="52" t="s">
        <v>1760</v>
      </c>
      <c r="E113" s="52" t="s">
        <v>1763</v>
      </c>
      <c r="F113" s="52" t="s">
        <v>1672</v>
      </c>
      <c r="G113" s="52" t="s">
        <v>1673</v>
      </c>
      <c r="H113" s="54">
        <v>815.74388499999998</v>
      </c>
      <c r="I113" s="54">
        <v>263.57489333633885</v>
      </c>
      <c r="J113" s="55"/>
      <c r="K113" s="55"/>
      <c r="L113" s="55"/>
      <c r="M113" s="55"/>
      <c r="N113" s="56">
        <f>CapEx6[[#This Row],[Actual 2014 Nm]]-CapEx6[[#This Row],[Grant Amount]]</f>
        <v>263.57489333633885</v>
      </c>
    </row>
    <row r="114" spans="1:14" x14ac:dyDescent="0.25">
      <c r="A114" s="51" t="s">
        <v>1835</v>
      </c>
      <c r="B114" s="52" t="s">
        <v>1836</v>
      </c>
      <c r="C114" s="53">
        <v>23020219</v>
      </c>
      <c r="D114" s="52" t="s">
        <v>1760</v>
      </c>
      <c r="E114" s="52" t="s">
        <v>1837</v>
      </c>
      <c r="F114" s="52" t="s">
        <v>1672</v>
      </c>
      <c r="G114" s="52" t="s">
        <v>1673</v>
      </c>
      <c r="H114" s="54">
        <v>500</v>
      </c>
      <c r="I114" s="54">
        <v>161.55493052598175</v>
      </c>
      <c r="J114" s="55"/>
      <c r="K114" s="55"/>
      <c r="L114" s="55"/>
      <c r="M114" s="55"/>
      <c r="N114" s="56">
        <f>CapEx6[[#This Row],[Actual 2014 Nm]]-CapEx6[[#This Row],[Grant Amount]]</f>
        <v>161.55493052598175</v>
      </c>
    </row>
    <row r="115" spans="1:14" x14ac:dyDescent="0.25">
      <c r="A115" s="51" t="s">
        <v>1838</v>
      </c>
      <c r="B115" s="52" t="s">
        <v>1839</v>
      </c>
      <c r="C115" s="53">
        <v>23020220</v>
      </c>
      <c r="D115" s="52" t="s">
        <v>1840</v>
      </c>
      <c r="E115" s="52" t="s">
        <v>1841</v>
      </c>
      <c r="F115" s="52" t="s">
        <v>1672</v>
      </c>
      <c r="G115" s="52" t="s">
        <v>1673</v>
      </c>
      <c r="H115" s="54">
        <v>859.37294499999996</v>
      </c>
      <c r="I115" s="54">
        <v>277.67187285076665</v>
      </c>
      <c r="J115" s="55"/>
      <c r="K115" s="55"/>
      <c r="L115" s="55"/>
      <c r="M115" s="55"/>
      <c r="N115" s="56">
        <f>CapEx6[[#This Row],[Actual 2014 Nm]]-CapEx6[[#This Row],[Grant Amount]]</f>
        <v>277.67187285076665</v>
      </c>
    </row>
    <row r="116" spans="1:14" x14ac:dyDescent="0.25">
      <c r="A116" s="51" t="s">
        <v>1842</v>
      </c>
      <c r="B116" s="52" t="s">
        <v>1839</v>
      </c>
      <c r="C116" s="53">
        <v>23030140</v>
      </c>
      <c r="D116" s="52"/>
      <c r="E116" s="52" t="s">
        <v>1843</v>
      </c>
      <c r="F116" s="52" t="s">
        <v>1672</v>
      </c>
      <c r="G116" s="52" t="s">
        <v>1673</v>
      </c>
      <c r="H116" s="54">
        <v>9.2404349999999997</v>
      </c>
      <c r="I116" s="54">
        <v>2.9856756689096997</v>
      </c>
      <c r="J116" s="55"/>
      <c r="K116" s="55"/>
      <c r="L116" s="55"/>
      <c r="M116" s="55"/>
      <c r="N116" s="56">
        <f>CapEx6[[#This Row],[Actual 2014 Nm]]-CapEx6[[#This Row],[Grant Amount]]</f>
        <v>2.9856756689096997</v>
      </c>
    </row>
    <row r="117" spans="1:14" x14ac:dyDescent="0.25">
      <c r="A117" s="51" t="s">
        <v>1844</v>
      </c>
      <c r="B117" s="52" t="s">
        <v>1839</v>
      </c>
      <c r="C117" s="53">
        <v>23010106</v>
      </c>
      <c r="D117" s="52" t="s">
        <v>1845</v>
      </c>
      <c r="E117" s="52" t="s">
        <v>1846</v>
      </c>
      <c r="F117" s="52" t="s">
        <v>1672</v>
      </c>
      <c r="G117" s="52" t="s">
        <v>1673</v>
      </c>
      <c r="H117" s="54">
        <v>117.82062999999999</v>
      </c>
      <c r="I117" s="54">
        <v>38.069007388354791</v>
      </c>
      <c r="J117" s="55"/>
      <c r="K117" s="55"/>
      <c r="L117" s="55"/>
      <c r="M117" s="55"/>
      <c r="N117" s="56">
        <f>CapEx6[[#This Row],[Actual 2014 Nm]]-CapEx6[[#This Row],[Grant Amount]]</f>
        <v>38.069007388354791</v>
      </c>
    </row>
    <row r="118" spans="1:14" x14ac:dyDescent="0.25">
      <c r="A118" s="51" t="s">
        <v>1847</v>
      </c>
      <c r="B118" s="52" t="s">
        <v>1839</v>
      </c>
      <c r="C118" s="53">
        <v>23010107</v>
      </c>
      <c r="D118" s="52" t="s">
        <v>1840</v>
      </c>
      <c r="E118" s="52" t="s">
        <v>1848</v>
      </c>
      <c r="F118" s="52" t="s">
        <v>1672</v>
      </c>
      <c r="G118" s="52" t="s">
        <v>1673</v>
      </c>
      <c r="H118" s="54">
        <v>136.31240500000001</v>
      </c>
      <c r="I118" s="54">
        <v>44.043882239208976</v>
      </c>
      <c r="J118" s="55"/>
      <c r="K118" s="55"/>
      <c r="L118" s="55"/>
      <c r="M118" s="55"/>
      <c r="N118" s="56">
        <f>CapEx6[[#This Row],[Actual 2014 Nm]]-CapEx6[[#This Row],[Grant Amount]]</f>
        <v>44.043882239208976</v>
      </c>
    </row>
    <row r="119" spans="1:14" x14ac:dyDescent="0.25">
      <c r="A119" s="51" t="s">
        <v>1849</v>
      </c>
      <c r="B119" s="52" t="s">
        <v>1839</v>
      </c>
      <c r="C119" s="53">
        <v>23010108</v>
      </c>
      <c r="D119" s="52" t="s">
        <v>1840</v>
      </c>
      <c r="E119" s="52" t="s">
        <v>1850</v>
      </c>
      <c r="F119" s="52" t="s">
        <v>1672</v>
      </c>
      <c r="G119" s="52" t="s">
        <v>1673</v>
      </c>
      <c r="H119" s="54">
        <v>26.709115000000001</v>
      </c>
      <c r="I119" s="54">
        <v>8.6299784364709122</v>
      </c>
      <c r="J119" s="55"/>
      <c r="K119" s="55"/>
      <c r="L119" s="55"/>
      <c r="M119" s="55"/>
      <c r="N119" s="56">
        <f>CapEx6[[#This Row],[Actual 2014 Nm]]-CapEx6[[#This Row],[Grant Amount]]</f>
        <v>8.6299784364709122</v>
      </c>
    </row>
    <row r="120" spans="1:14" x14ac:dyDescent="0.25">
      <c r="A120" s="51" t="s">
        <v>1851</v>
      </c>
      <c r="B120" s="52" t="s">
        <v>1839</v>
      </c>
      <c r="C120" s="53">
        <v>23020221</v>
      </c>
      <c r="D120" s="52" t="s">
        <v>1840</v>
      </c>
      <c r="E120" s="52" t="s">
        <v>1852</v>
      </c>
      <c r="F120" s="52" t="s">
        <v>1672</v>
      </c>
      <c r="G120" s="52" t="s">
        <v>1673</v>
      </c>
      <c r="H120" s="54">
        <v>17.814900000000002</v>
      </c>
      <c r="I120" s="54">
        <v>5.756169863654625</v>
      </c>
      <c r="J120" s="55"/>
      <c r="K120" s="55"/>
      <c r="L120" s="55"/>
      <c r="M120" s="55"/>
      <c r="N120" s="56">
        <f>CapEx6[[#This Row],[Actual 2014 Nm]]-CapEx6[[#This Row],[Grant Amount]]</f>
        <v>5.756169863654625</v>
      </c>
    </row>
    <row r="121" spans="1:14" x14ac:dyDescent="0.25">
      <c r="A121" s="51" t="s">
        <v>1853</v>
      </c>
      <c r="B121" s="52" t="s">
        <v>1839</v>
      </c>
      <c r="C121" s="53">
        <v>23020222</v>
      </c>
      <c r="D121" s="52" t="s">
        <v>1840</v>
      </c>
      <c r="E121" s="52" t="s">
        <v>1854</v>
      </c>
      <c r="F121" s="52" t="s">
        <v>1672</v>
      </c>
      <c r="G121" s="52" t="s">
        <v>1673</v>
      </c>
      <c r="H121" s="54">
        <v>37.000790000000002</v>
      </c>
      <c r="I121" s="54">
        <v>11.955320115712881</v>
      </c>
      <c r="J121" s="55"/>
      <c r="K121" s="55"/>
      <c r="L121" s="55"/>
      <c r="M121" s="55"/>
      <c r="N121" s="56">
        <f>CapEx6[[#This Row],[Actual 2014 Nm]]-CapEx6[[#This Row],[Grant Amount]]</f>
        <v>11.955320115712881</v>
      </c>
    </row>
    <row r="122" spans="1:14" x14ac:dyDescent="0.25">
      <c r="A122" s="51" t="s">
        <v>1855</v>
      </c>
      <c r="B122" s="52" t="s">
        <v>1839</v>
      </c>
      <c r="C122" s="53">
        <v>23050132</v>
      </c>
      <c r="D122" s="52" t="s">
        <v>1840</v>
      </c>
      <c r="E122" s="52" t="s">
        <v>1841</v>
      </c>
      <c r="F122" s="52" t="s">
        <v>1672</v>
      </c>
      <c r="G122" s="52" t="s">
        <v>1673</v>
      </c>
      <c r="H122" s="54">
        <v>203.65647999999999</v>
      </c>
      <c r="I122" s="54">
        <v>65.803416955131979</v>
      </c>
      <c r="J122" s="55"/>
      <c r="K122" s="55"/>
      <c r="L122" s="55"/>
      <c r="M122" s="55"/>
      <c r="N122" s="56">
        <f>CapEx6[[#This Row],[Actual 2014 Nm]]-CapEx6[[#This Row],[Grant Amount]]</f>
        <v>65.803416955131979</v>
      </c>
    </row>
    <row r="123" spans="1:14" x14ac:dyDescent="0.25">
      <c r="A123" s="51" t="s">
        <v>1856</v>
      </c>
      <c r="B123" s="52" t="s">
        <v>1839</v>
      </c>
      <c r="C123" s="53">
        <v>23020223</v>
      </c>
      <c r="D123" s="52" t="s">
        <v>1840</v>
      </c>
      <c r="E123" s="52" t="s">
        <v>1857</v>
      </c>
      <c r="F123" s="52" t="s">
        <v>1672</v>
      </c>
      <c r="G123" s="52" t="s">
        <v>1673</v>
      </c>
      <c r="H123" s="54">
        <v>20.762270000000001</v>
      </c>
      <c r="I123" s="54">
        <v>6.7084941748233504</v>
      </c>
      <c r="J123" s="55"/>
      <c r="K123" s="55"/>
      <c r="L123" s="55"/>
      <c r="M123" s="55"/>
      <c r="N123" s="56">
        <f>CapEx6[[#This Row],[Actual 2014 Nm]]-CapEx6[[#This Row],[Grant Amount]]</f>
        <v>6.7084941748233504</v>
      </c>
    </row>
    <row r="124" spans="1:14" x14ac:dyDescent="0.25">
      <c r="A124" s="51" t="s">
        <v>1858</v>
      </c>
      <c r="B124" s="52" t="s">
        <v>1839</v>
      </c>
      <c r="C124" s="53">
        <v>23020224</v>
      </c>
      <c r="D124" s="52" t="s">
        <v>1840</v>
      </c>
      <c r="E124" s="52" t="s">
        <v>1859</v>
      </c>
      <c r="F124" s="52" t="s">
        <v>1672</v>
      </c>
      <c r="G124" s="52" t="s">
        <v>1673</v>
      </c>
      <c r="H124" s="54">
        <v>621.64724999999999</v>
      </c>
      <c r="I124" s="54">
        <v>200.86035657083519</v>
      </c>
      <c r="J124" s="55"/>
      <c r="K124" s="55"/>
      <c r="L124" s="55"/>
      <c r="M124" s="55"/>
      <c r="N124" s="56">
        <f>CapEx6[[#This Row],[Actual 2014 Nm]]-CapEx6[[#This Row],[Grant Amount]]</f>
        <v>200.86035657083519</v>
      </c>
    </row>
    <row r="125" spans="1:14" x14ac:dyDescent="0.25">
      <c r="A125" s="51" t="s">
        <v>1860</v>
      </c>
      <c r="B125" s="52" t="s">
        <v>1839</v>
      </c>
      <c r="C125" s="53">
        <v>23030141</v>
      </c>
      <c r="D125" s="52" t="s">
        <v>1840</v>
      </c>
      <c r="E125" s="52" t="s">
        <v>1861</v>
      </c>
      <c r="F125" s="52" t="s">
        <v>1672</v>
      </c>
      <c r="G125" s="52" t="s">
        <v>1673</v>
      </c>
      <c r="H125" s="54">
        <v>250</v>
      </c>
      <c r="I125" s="54">
        <v>80.777465262990873</v>
      </c>
      <c r="J125" s="55"/>
      <c r="K125" s="55"/>
      <c r="L125" s="55"/>
      <c r="M125" s="55"/>
      <c r="N125" s="56">
        <f>CapEx6[[#This Row],[Actual 2014 Nm]]-CapEx6[[#This Row],[Grant Amount]]</f>
        <v>80.777465262990873</v>
      </c>
    </row>
    <row r="126" spans="1:14" x14ac:dyDescent="0.25">
      <c r="A126" s="51" t="s">
        <v>1862</v>
      </c>
      <c r="B126" s="52" t="s">
        <v>1839</v>
      </c>
      <c r="C126" s="53">
        <v>23030142</v>
      </c>
      <c r="D126" s="52" t="s">
        <v>1840</v>
      </c>
      <c r="E126" s="52" t="s">
        <v>1863</v>
      </c>
      <c r="F126" s="52" t="s">
        <v>1672</v>
      </c>
      <c r="G126" s="52" t="s">
        <v>1673</v>
      </c>
      <c r="H126" s="54">
        <v>45.298225000000002</v>
      </c>
      <c r="I126" s="54">
        <v>14.636303185650577</v>
      </c>
      <c r="J126" s="55"/>
      <c r="K126" s="55"/>
      <c r="L126" s="55"/>
      <c r="M126" s="55"/>
      <c r="N126" s="56">
        <f>CapEx6[[#This Row],[Actual 2014 Nm]]-CapEx6[[#This Row],[Grant Amount]]</f>
        <v>14.636303185650577</v>
      </c>
    </row>
    <row r="127" spans="1:14" x14ac:dyDescent="0.25">
      <c r="A127" s="51" t="s">
        <v>1864</v>
      </c>
      <c r="B127" s="52" t="s">
        <v>1839</v>
      </c>
      <c r="C127" s="53">
        <v>23030143</v>
      </c>
      <c r="D127" s="52" t="s">
        <v>1840</v>
      </c>
      <c r="E127" s="52" t="s">
        <v>1865</v>
      </c>
      <c r="F127" s="52" t="s">
        <v>1672</v>
      </c>
      <c r="G127" s="52" t="s">
        <v>1673</v>
      </c>
      <c r="H127" s="54">
        <v>184</v>
      </c>
      <c r="I127" s="54">
        <v>59.452214433561281</v>
      </c>
      <c r="J127" s="55"/>
      <c r="K127" s="55"/>
      <c r="L127" s="55"/>
      <c r="M127" s="55"/>
      <c r="N127" s="56">
        <f>CapEx6[[#This Row],[Actual 2014 Nm]]-CapEx6[[#This Row],[Grant Amount]]</f>
        <v>59.452214433561281</v>
      </c>
    </row>
    <row r="128" spans="1:14" x14ac:dyDescent="0.25">
      <c r="A128" s="51" t="s">
        <v>1866</v>
      </c>
      <c r="B128" s="52" t="s">
        <v>1839</v>
      </c>
      <c r="C128" s="53">
        <v>23010109</v>
      </c>
      <c r="D128" s="52" t="s">
        <v>1840</v>
      </c>
      <c r="E128" s="52" t="s">
        <v>1867</v>
      </c>
      <c r="F128" s="52" t="s">
        <v>1672</v>
      </c>
      <c r="G128" s="52" t="s">
        <v>1673</v>
      </c>
      <c r="H128" s="54">
        <v>18.474335</v>
      </c>
      <c r="I128" s="54">
        <v>5.9692398148774259</v>
      </c>
      <c r="J128" s="55"/>
      <c r="K128" s="55"/>
      <c r="L128" s="55"/>
      <c r="M128" s="55"/>
      <c r="N128" s="56">
        <f>CapEx6[[#This Row],[Actual 2014 Nm]]-CapEx6[[#This Row],[Grant Amount]]</f>
        <v>5.9692398148774259</v>
      </c>
    </row>
    <row r="129" spans="1:14" x14ac:dyDescent="0.25">
      <c r="A129" s="51" t="s">
        <v>1868</v>
      </c>
      <c r="B129" s="52" t="s">
        <v>1839</v>
      </c>
      <c r="C129" s="53">
        <v>23020225</v>
      </c>
      <c r="D129" s="52" t="s">
        <v>1840</v>
      </c>
      <c r="E129" s="52" t="s">
        <v>1869</v>
      </c>
      <c r="F129" s="52" t="s">
        <v>1672</v>
      </c>
      <c r="G129" s="52" t="s">
        <v>1673</v>
      </c>
      <c r="H129" s="54">
        <v>28.155570000000001</v>
      </c>
      <c r="I129" s="54">
        <v>9.0973423105388314</v>
      </c>
      <c r="J129" s="55"/>
      <c r="K129" s="55"/>
      <c r="L129" s="55"/>
      <c r="M129" s="55"/>
      <c r="N129" s="56">
        <f>CapEx6[[#This Row],[Actual 2014 Nm]]-CapEx6[[#This Row],[Grant Amount]]</f>
        <v>9.0973423105388314</v>
      </c>
    </row>
    <row r="130" spans="1:14" x14ac:dyDescent="0.25">
      <c r="A130" s="51" t="s">
        <v>1870</v>
      </c>
      <c r="B130" s="52" t="s">
        <v>1871</v>
      </c>
      <c r="C130" s="53">
        <v>23020226</v>
      </c>
      <c r="D130" s="52" t="s">
        <v>1845</v>
      </c>
      <c r="E130" s="52" t="s">
        <v>1872</v>
      </c>
      <c r="F130" s="52" t="s">
        <v>1672</v>
      </c>
      <c r="G130" s="52" t="s">
        <v>1673</v>
      </c>
      <c r="H130" s="54">
        <v>40.743090000000002</v>
      </c>
      <c r="I130" s="54">
        <v>13.164494148727643</v>
      </c>
      <c r="J130" s="55"/>
      <c r="K130" s="55"/>
      <c r="L130" s="55"/>
      <c r="M130" s="55"/>
      <c r="N130" s="56">
        <f>CapEx6[[#This Row],[Actual 2014 Nm]]-CapEx6[[#This Row],[Grant Amount]]</f>
        <v>13.164494148727643</v>
      </c>
    </row>
    <row r="131" spans="1:14" x14ac:dyDescent="0.25">
      <c r="A131" s="51" t="s">
        <v>1873</v>
      </c>
      <c r="B131" s="52" t="s">
        <v>1871</v>
      </c>
      <c r="C131" s="53">
        <v>23040146</v>
      </c>
      <c r="D131" s="52" t="s">
        <v>1845</v>
      </c>
      <c r="E131" s="52" t="s">
        <v>1874</v>
      </c>
      <c r="F131" s="52" t="s">
        <v>1672</v>
      </c>
      <c r="G131" s="52" t="s">
        <v>1673</v>
      </c>
      <c r="H131" s="54">
        <v>4.9000000000000004</v>
      </c>
      <c r="I131" s="54">
        <v>1.5832383191546211</v>
      </c>
      <c r="J131" s="55"/>
      <c r="K131" s="55"/>
      <c r="L131" s="55"/>
      <c r="M131" s="55"/>
      <c r="N131" s="56">
        <f>CapEx6[[#This Row],[Actual 2014 Nm]]-CapEx6[[#This Row],[Grant Amount]]</f>
        <v>1.5832383191546211</v>
      </c>
    </row>
    <row r="132" spans="1:14" x14ac:dyDescent="0.25">
      <c r="A132" s="51" t="s">
        <v>1875</v>
      </c>
      <c r="B132" s="52" t="s">
        <v>1871</v>
      </c>
      <c r="C132" s="53">
        <v>23020227</v>
      </c>
      <c r="D132" s="52" t="s">
        <v>1845</v>
      </c>
      <c r="E132" s="52" t="s">
        <v>1876</v>
      </c>
      <c r="F132" s="52" t="s">
        <v>1672</v>
      </c>
      <c r="G132" s="52" t="s">
        <v>1673</v>
      </c>
      <c r="H132" s="54">
        <v>2.407905</v>
      </c>
      <c r="I132" s="54">
        <v>0.77801784997632817</v>
      </c>
      <c r="J132" s="55"/>
      <c r="K132" s="55"/>
      <c r="L132" s="55"/>
      <c r="M132" s="55"/>
      <c r="N132" s="56">
        <f>CapEx6[[#This Row],[Actual 2014 Nm]]-CapEx6[[#This Row],[Grant Amount]]</f>
        <v>0.77801784997632817</v>
      </c>
    </row>
    <row r="133" spans="1:14" x14ac:dyDescent="0.25">
      <c r="A133" s="51" t="s">
        <v>1877</v>
      </c>
      <c r="B133" s="52" t="s">
        <v>1871</v>
      </c>
      <c r="C133" s="53">
        <v>23020229</v>
      </c>
      <c r="D133" s="52" t="s">
        <v>1845</v>
      </c>
      <c r="E133" s="52" t="s">
        <v>1878</v>
      </c>
      <c r="F133" s="52" t="s">
        <v>1672</v>
      </c>
      <c r="G133" s="52" t="s">
        <v>1673</v>
      </c>
      <c r="H133" s="54">
        <v>29.908094999999999</v>
      </c>
      <c r="I133" s="54">
        <v>9.6636004197789234</v>
      </c>
      <c r="J133" s="55"/>
      <c r="K133" s="55"/>
      <c r="L133" s="55"/>
      <c r="M133" s="55"/>
      <c r="N133" s="56">
        <f>CapEx6[[#This Row],[Actual 2014 Nm]]-CapEx6[[#This Row],[Grant Amount]]</f>
        <v>9.6636004197789234</v>
      </c>
    </row>
    <row r="134" spans="1:14" x14ac:dyDescent="0.25">
      <c r="A134" s="51" t="s">
        <v>1879</v>
      </c>
      <c r="B134" s="52" t="s">
        <v>1871</v>
      </c>
      <c r="C134" s="53">
        <v>23010110</v>
      </c>
      <c r="D134" s="52" t="s">
        <v>1845</v>
      </c>
      <c r="E134" s="52" t="s">
        <v>1880</v>
      </c>
      <c r="F134" s="52" t="s">
        <v>1672</v>
      </c>
      <c r="G134" s="52" t="s">
        <v>1673</v>
      </c>
      <c r="H134" s="54">
        <v>24.10003</v>
      </c>
      <c r="I134" s="54">
        <v>7.786957344648151</v>
      </c>
      <c r="J134" s="55"/>
      <c r="K134" s="55"/>
      <c r="L134" s="55"/>
      <c r="M134" s="55"/>
      <c r="N134" s="56">
        <f>CapEx6[[#This Row],[Actual 2014 Nm]]-CapEx6[[#This Row],[Grant Amount]]</f>
        <v>7.786957344648151</v>
      </c>
    </row>
    <row r="135" spans="1:14" x14ac:dyDescent="0.25">
      <c r="A135" s="51" t="s">
        <v>1881</v>
      </c>
      <c r="B135" s="52" t="s">
        <v>1871</v>
      </c>
      <c r="C135" s="53">
        <v>23020130</v>
      </c>
      <c r="D135" s="52" t="s">
        <v>1845</v>
      </c>
      <c r="E135" s="52" t="s">
        <v>1882</v>
      </c>
      <c r="F135" s="52" t="s">
        <v>1672</v>
      </c>
      <c r="G135" s="52" t="s">
        <v>1673</v>
      </c>
      <c r="H135" s="54">
        <v>1.334765</v>
      </c>
      <c r="I135" s="54">
        <v>0.43127573368702404</v>
      </c>
      <c r="J135" s="55"/>
      <c r="K135" s="55"/>
      <c r="L135" s="55"/>
      <c r="M135" s="55"/>
      <c r="N135" s="56">
        <f>CapEx6[[#This Row],[Actual 2014 Nm]]-CapEx6[[#This Row],[Grant Amount]]</f>
        <v>0.43127573368702404</v>
      </c>
    </row>
    <row r="136" spans="1:14" x14ac:dyDescent="0.25">
      <c r="A136" s="51" t="s">
        <v>1883</v>
      </c>
      <c r="B136" s="52" t="s">
        <v>1871</v>
      </c>
      <c r="C136" s="53">
        <v>23040147</v>
      </c>
      <c r="D136" s="52" t="s">
        <v>1845</v>
      </c>
      <c r="E136" s="52" t="s">
        <v>1884</v>
      </c>
      <c r="F136" s="52" t="s">
        <v>1672</v>
      </c>
      <c r="G136" s="52" t="s">
        <v>1673</v>
      </c>
      <c r="H136" s="54">
        <v>17.487349999999999</v>
      </c>
      <c r="I136" s="54">
        <v>5.6503352286670534</v>
      </c>
      <c r="J136" s="55"/>
      <c r="K136" s="55"/>
      <c r="L136" s="55"/>
      <c r="M136" s="55"/>
      <c r="N136" s="56">
        <f>CapEx6[[#This Row],[Actual 2014 Nm]]-CapEx6[[#This Row],[Grant Amount]]</f>
        <v>5.6503352286670534</v>
      </c>
    </row>
    <row r="137" spans="1:14" x14ac:dyDescent="0.25">
      <c r="A137" s="51" t="s">
        <v>1885</v>
      </c>
      <c r="B137" s="52" t="s">
        <v>1871</v>
      </c>
      <c r="C137" s="53">
        <v>23020231</v>
      </c>
      <c r="D137" s="52" t="s">
        <v>1845</v>
      </c>
      <c r="E137" s="52" t="s">
        <v>1886</v>
      </c>
      <c r="F137" s="52" t="s">
        <v>1672</v>
      </c>
      <c r="G137" s="52" t="s">
        <v>1673</v>
      </c>
      <c r="H137" s="54">
        <v>34.086289999999998</v>
      </c>
      <c r="I137" s="54">
        <v>11.013616425676933</v>
      </c>
      <c r="J137" s="55"/>
      <c r="K137" s="55"/>
      <c r="L137" s="55"/>
      <c r="M137" s="55"/>
      <c r="N137" s="56">
        <f>CapEx6[[#This Row],[Actual 2014 Nm]]-CapEx6[[#This Row],[Grant Amount]]</f>
        <v>11.013616425676933</v>
      </c>
    </row>
    <row r="138" spans="1:14" x14ac:dyDescent="0.25">
      <c r="A138" s="51" t="s">
        <v>1887</v>
      </c>
      <c r="B138" s="52" t="s">
        <v>1871</v>
      </c>
      <c r="C138" s="53">
        <v>23020232</v>
      </c>
      <c r="D138" s="52" t="s">
        <v>1845</v>
      </c>
      <c r="E138" s="52" t="s">
        <v>1888</v>
      </c>
      <c r="F138" s="52" t="s">
        <v>1672</v>
      </c>
      <c r="G138" s="52" t="s">
        <v>1673</v>
      </c>
      <c r="H138" s="54">
        <v>1.6509199999999999</v>
      </c>
      <c r="I138" s="54">
        <v>0.5334285318079075</v>
      </c>
      <c r="J138" s="55"/>
      <c r="K138" s="55"/>
      <c r="L138" s="55"/>
      <c r="M138" s="55"/>
      <c r="N138" s="56">
        <f>CapEx6[[#This Row],[Actual 2014 Nm]]-CapEx6[[#This Row],[Grant Amount]]</f>
        <v>0.5334285318079075</v>
      </c>
    </row>
    <row r="139" spans="1:14" x14ac:dyDescent="0.25">
      <c r="A139" s="51" t="s">
        <v>1889</v>
      </c>
      <c r="B139" s="52" t="s">
        <v>1871</v>
      </c>
      <c r="C139" s="53">
        <v>23020233</v>
      </c>
      <c r="D139" s="52" t="s">
        <v>1845</v>
      </c>
      <c r="E139" s="52" t="s">
        <v>1890</v>
      </c>
      <c r="F139" s="52" t="s">
        <v>1672</v>
      </c>
      <c r="G139" s="52" t="s">
        <v>1673</v>
      </c>
      <c r="H139" s="54">
        <v>52.851775000000004</v>
      </c>
      <c r="I139" s="54">
        <v>17.076929676599637</v>
      </c>
      <c r="J139" s="55"/>
      <c r="K139" s="55"/>
      <c r="L139" s="55"/>
      <c r="M139" s="55"/>
      <c r="N139" s="56">
        <f>CapEx6[[#This Row],[Actual 2014 Nm]]-CapEx6[[#This Row],[Grant Amount]]</f>
        <v>17.076929676599637</v>
      </c>
    </row>
    <row r="140" spans="1:14" x14ac:dyDescent="0.25">
      <c r="A140" s="51" t="s">
        <v>1891</v>
      </c>
      <c r="B140" s="52" t="s">
        <v>1871</v>
      </c>
      <c r="C140" s="53">
        <v>23030145</v>
      </c>
      <c r="D140" s="52" t="s">
        <v>1845</v>
      </c>
      <c r="E140" s="52" t="s">
        <v>1890</v>
      </c>
      <c r="F140" s="52" t="s">
        <v>1672</v>
      </c>
      <c r="G140" s="52" t="s">
        <v>1673</v>
      </c>
      <c r="H140" s="54">
        <v>18.470154999999998</v>
      </c>
      <c r="I140" s="54">
        <v>5.9678892156582277</v>
      </c>
      <c r="J140" s="55"/>
      <c r="K140" s="55"/>
      <c r="L140" s="55"/>
      <c r="M140" s="55"/>
      <c r="N140" s="56">
        <f>CapEx6[[#This Row],[Actual 2014 Nm]]-CapEx6[[#This Row],[Grant Amount]]</f>
        <v>5.9678892156582277</v>
      </c>
    </row>
    <row r="141" spans="1:14" x14ac:dyDescent="0.25">
      <c r="A141" s="51" t="s">
        <v>1892</v>
      </c>
      <c r="B141" s="52" t="s">
        <v>1871</v>
      </c>
      <c r="C141" s="53">
        <v>23020234</v>
      </c>
      <c r="D141" s="52" t="s">
        <v>1845</v>
      </c>
      <c r="E141" s="52" t="s">
        <v>1893</v>
      </c>
      <c r="F141" s="52" t="s">
        <v>1672</v>
      </c>
      <c r="G141" s="52" t="s">
        <v>1673</v>
      </c>
      <c r="H141" s="54">
        <v>292.49090000000001</v>
      </c>
      <c r="I141" s="54">
        <v>94.506694057963742</v>
      </c>
      <c r="J141" s="55"/>
      <c r="K141" s="55"/>
      <c r="L141" s="55"/>
      <c r="M141" s="55"/>
      <c r="N141" s="56">
        <f>CapEx6[[#This Row],[Actual 2014 Nm]]-CapEx6[[#This Row],[Grant Amount]]</f>
        <v>94.506694057963742</v>
      </c>
    </row>
    <row r="142" spans="1:14" x14ac:dyDescent="0.25">
      <c r="A142" s="51" t="s">
        <v>1894</v>
      </c>
      <c r="B142" s="52" t="s">
        <v>1871</v>
      </c>
      <c r="C142" s="53">
        <v>23040148</v>
      </c>
      <c r="D142" s="52" t="s">
        <v>1845</v>
      </c>
      <c r="E142" s="52" t="s">
        <v>1895</v>
      </c>
      <c r="F142" s="52" t="s">
        <v>1672</v>
      </c>
      <c r="G142" s="52" t="s">
        <v>1673</v>
      </c>
      <c r="H142" s="54">
        <v>993</v>
      </c>
      <c r="I142" s="54">
        <v>320.84809202459974</v>
      </c>
      <c r="J142" s="55"/>
      <c r="K142" s="55"/>
      <c r="L142" s="55"/>
      <c r="M142" s="55"/>
      <c r="N142" s="56">
        <f>CapEx6[[#This Row],[Actual 2014 Nm]]-CapEx6[[#This Row],[Grant Amount]]</f>
        <v>320.84809202459974</v>
      </c>
    </row>
    <row r="143" spans="1:14" x14ac:dyDescent="0.25">
      <c r="A143" s="51" t="s">
        <v>1896</v>
      </c>
      <c r="B143" s="52" t="s">
        <v>1871</v>
      </c>
      <c r="C143" s="53">
        <v>23020235</v>
      </c>
      <c r="D143" s="52" t="s">
        <v>1845</v>
      </c>
      <c r="E143" s="52" t="s">
        <v>1897</v>
      </c>
      <c r="F143" s="52" t="s">
        <v>1672</v>
      </c>
      <c r="G143" s="52" t="s">
        <v>1673</v>
      </c>
      <c r="H143" s="54">
        <v>52.153655000000001</v>
      </c>
      <c r="I143" s="54">
        <v>16.851360220402039</v>
      </c>
      <c r="J143" s="55"/>
      <c r="K143" s="55"/>
      <c r="L143" s="55"/>
      <c r="M143" s="55"/>
      <c r="N143" s="56">
        <f>CapEx6[[#This Row],[Actual 2014 Nm]]-CapEx6[[#This Row],[Grant Amount]]</f>
        <v>16.851360220402039</v>
      </c>
    </row>
    <row r="144" spans="1:14" x14ac:dyDescent="0.25">
      <c r="A144" s="51" t="s">
        <v>1898</v>
      </c>
      <c r="B144" s="52" t="s">
        <v>1871</v>
      </c>
      <c r="C144" s="53">
        <v>23020236</v>
      </c>
      <c r="D144" s="52" t="s">
        <v>1845</v>
      </c>
      <c r="E144" s="52" t="s">
        <v>1899</v>
      </c>
      <c r="F144" s="52" t="s">
        <v>1672</v>
      </c>
      <c r="G144" s="52" t="s">
        <v>1673</v>
      </c>
      <c r="H144" s="54">
        <v>21.203710000000001</v>
      </c>
      <c r="I144" s="54">
        <v>6.8511277918861282</v>
      </c>
      <c r="J144" s="55"/>
      <c r="K144" s="55"/>
      <c r="L144" s="55"/>
      <c r="M144" s="55"/>
      <c r="N144" s="56">
        <f>CapEx6[[#This Row],[Actual 2014 Nm]]-CapEx6[[#This Row],[Grant Amount]]</f>
        <v>6.8511277918861282</v>
      </c>
    </row>
    <row r="145" spans="1:14" x14ac:dyDescent="0.25">
      <c r="A145" s="51" t="s">
        <v>1900</v>
      </c>
      <c r="B145" s="52" t="s">
        <v>1871</v>
      </c>
      <c r="C145" s="53">
        <v>23020239</v>
      </c>
      <c r="D145" s="52" t="s">
        <v>1845</v>
      </c>
      <c r="E145" s="52" t="s">
        <v>1901</v>
      </c>
      <c r="F145" s="52" t="s">
        <v>1672</v>
      </c>
      <c r="G145" s="52" t="s">
        <v>1673</v>
      </c>
      <c r="H145" s="54">
        <v>39.086494999999999</v>
      </c>
      <c r="I145" s="54">
        <v>12.629231968458264</v>
      </c>
      <c r="J145" s="55"/>
      <c r="K145" s="55"/>
      <c r="L145" s="55"/>
      <c r="M145" s="55"/>
      <c r="N145" s="56">
        <f>CapEx6[[#This Row],[Actual 2014 Nm]]-CapEx6[[#This Row],[Grant Amount]]</f>
        <v>12.629231968458264</v>
      </c>
    </row>
    <row r="146" spans="1:14" x14ac:dyDescent="0.25">
      <c r="A146" s="51" t="s">
        <v>1902</v>
      </c>
      <c r="B146" s="52" t="s">
        <v>1871</v>
      </c>
      <c r="C146" s="53">
        <v>23030146</v>
      </c>
      <c r="D146" s="52" t="s">
        <v>1845</v>
      </c>
      <c r="E146" s="52" t="s">
        <v>1903</v>
      </c>
      <c r="F146" s="52" t="s">
        <v>1672</v>
      </c>
      <c r="G146" s="52" t="s">
        <v>1673</v>
      </c>
      <c r="H146" s="54">
        <v>95.171639999999996</v>
      </c>
      <c r="I146" s="54">
        <v>30.750895376487488</v>
      </c>
      <c r="J146" s="55"/>
      <c r="K146" s="55"/>
      <c r="L146" s="55"/>
      <c r="M146" s="55"/>
      <c r="N146" s="56">
        <f>CapEx6[[#This Row],[Actual 2014 Nm]]-CapEx6[[#This Row],[Grant Amount]]</f>
        <v>30.750895376487488</v>
      </c>
    </row>
    <row r="147" spans="1:14" x14ac:dyDescent="0.25">
      <c r="A147" s="51" t="s">
        <v>1904</v>
      </c>
      <c r="B147" s="52" t="s">
        <v>1871</v>
      </c>
      <c r="C147" s="53">
        <v>23020240</v>
      </c>
      <c r="D147" s="52" t="s">
        <v>1845</v>
      </c>
      <c r="E147" s="52" t="s">
        <v>1905</v>
      </c>
      <c r="F147" s="52" t="s">
        <v>1672</v>
      </c>
      <c r="G147" s="52" t="s">
        <v>1673</v>
      </c>
      <c r="H147" s="54">
        <v>73.555940000000007</v>
      </c>
      <c r="I147" s="54">
        <v>23.766649552946564</v>
      </c>
      <c r="J147" s="55"/>
      <c r="K147" s="55"/>
      <c r="L147" s="55"/>
      <c r="M147" s="55"/>
      <c r="N147" s="56">
        <f>CapEx6[[#This Row],[Actual 2014 Nm]]-CapEx6[[#This Row],[Grant Amount]]</f>
        <v>23.766649552946564</v>
      </c>
    </row>
    <row r="148" spans="1:14" x14ac:dyDescent="0.25">
      <c r="A148" s="51" t="s">
        <v>1906</v>
      </c>
      <c r="B148" s="52" t="s">
        <v>1871</v>
      </c>
      <c r="C148" s="53">
        <v>23020243</v>
      </c>
      <c r="D148" s="52" t="s">
        <v>1845</v>
      </c>
      <c r="E148" s="52" t="s">
        <v>1907</v>
      </c>
      <c r="F148" s="52" t="s">
        <v>1672</v>
      </c>
      <c r="G148" s="52" t="s">
        <v>1673</v>
      </c>
      <c r="H148" s="54">
        <v>21.209710000000001</v>
      </c>
      <c r="I148" s="54">
        <v>6.8530664510524408</v>
      </c>
      <c r="J148" s="55"/>
      <c r="K148" s="55"/>
      <c r="L148" s="55"/>
      <c r="M148" s="55"/>
      <c r="N148" s="56">
        <f>CapEx6[[#This Row],[Actual 2014 Nm]]-CapEx6[[#This Row],[Grant Amount]]</f>
        <v>6.8530664510524408</v>
      </c>
    </row>
    <row r="149" spans="1:14" x14ac:dyDescent="0.25">
      <c r="A149" s="51" t="s">
        <v>1908</v>
      </c>
      <c r="B149" s="52" t="s">
        <v>1871</v>
      </c>
      <c r="C149" s="53">
        <v>23020244</v>
      </c>
      <c r="D149" s="52" t="s">
        <v>1845</v>
      </c>
      <c r="E149" s="52" t="s">
        <v>1909</v>
      </c>
      <c r="F149" s="52" t="s">
        <v>1672</v>
      </c>
      <c r="G149" s="52" t="s">
        <v>1673</v>
      </c>
      <c r="H149" s="54">
        <v>19.468800000000002</v>
      </c>
      <c r="I149" s="54">
        <v>6.2905612628484668</v>
      </c>
      <c r="J149" s="55"/>
      <c r="K149" s="55"/>
      <c r="L149" s="55"/>
      <c r="M149" s="55"/>
      <c r="N149" s="56">
        <f>CapEx6[[#This Row],[Actual 2014 Nm]]-CapEx6[[#This Row],[Grant Amount]]</f>
        <v>6.2905612628484668</v>
      </c>
    </row>
    <row r="150" spans="1:14" x14ac:dyDescent="0.25">
      <c r="A150" s="51" t="s">
        <v>1910</v>
      </c>
      <c r="B150" s="52" t="s">
        <v>1871</v>
      </c>
      <c r="C150" s="53">
        <v>23020245</v>
      </c>
      <c r="D150" s="52" t="s">
        <v>1845</v>
      </c>
      <c r="E150" s="52" t="s">
        <v>1911</v>
      </c>
      <c r="F150" s="52" t="s">
        <v>1672</v>
      </c>
      <c r="G150" s="52" t="s">
        <v>1673</v>
      </c>
      <c r="H150" s="54">
        <v>100</v>
      </c>
      <c r="I150" s="54">
        <v>32.310986105196349</v>
      </c>
      <c r="J150" s="55"/>
      <c r="K150" s="55"/>
      <c r="L150" s="55"/>
      <c r="M150" s="55"/>
      <c r="N150" s="56">
        <f>CapEx6[[#This Row],[Actual 2014 Nm]]-CapEx6[[#This Row],[Grant Amount]]</f>
        <v>32.310986105196349</v>
      </c>
    </row>
    <row r="151" spans="1:14" x14ac:dyDescent="0.25">
      <c r="A151" s="51" t="s">
        <v>1912</v>
      </c>
      <c r="B151" s="52" t="s">
        <v>1913</v>
      </c>
      <c r="C151" s="53">
        <v>23020246</v>
      </c>
      <c r="D151" s="52" t="s">
        <v>1845</v>
      </c>
      <c r="E151" s="52" t="s">
        <v>1914</v>
      </c>
      <c r="F151" s="52" t="s">
        <v>1672</v>
      </c>
      <c r="G151" s="52" t="s">
        <v>1673</v>
      </c>
      <c r="H151" s="54">
        <v>15.112015</v>
      </c>
      <c r="I151" s="54">
        <v>4.882841066865188</v>
      </c>
      <c r="J151" s="55"/>
      <c r="K151" s="55"/>
      <c r="L151" s="55"/>
      <c r="M151" s="55"/>
      <c r="N151" s="56">
        <f>CapEx6[[#This Row],[Actual 2014 Nm]]-CapEx6[[#This Row],[Grant Amount]]</f>
        <v>4.882841066865188</v>
      </c>
    </row>
    <row r="152" spans="1:14" x14ac:dyDescent="0.25">
      <c r="A152" s="51" t="s">
        <v>1915</v>
      </c>
      <c r="B152" s="52" t="s">
        <v>1913</v>
      </c>
      <c r="C152" s="53">
        <v>23020247</v>
      </c>
      <c r="D152" s="52" t="s">
        <v>1845</v>
      </c>
      <c r="E152" s="52" t="s">
        <v>1916</v>
      </c>
      <c r="F152" s="52" t="s">
        <v>1672</v>
      </c>
      <c r="G152" s="52" t="s">
        <v>1673</v>
      </c>
      <c r="H152" s="54">
        <v>102.5325</v>
      </c>
      <c r="I152" s="54">
        <v>33.129261828310447</v>
      </c>
      <c r="J152" s="55"/>
      <c r="K152" s="55"/>
      <c r="L152" s="55"/>
      <c r="M152" s="55"/>
      <c r="N152" s="56">
        <f>CapEx6[[#This Row],[Actual 2014 Nm]]-CapEx6[[#This Row],[Grant Amount]]</f>
        <v>33.129261828310447</v>
      </c>
    </row>
    <row r="153" spans="1:14" x14ac:dyDescent="0.25">
      <c r="A153" s="51" t="s">
        <v>1917</v>
      </c>
      <c r="B153" s="52" t="s">
        <v>1913</v>
      </c>
      <c r="C153" s="53">
        <v>23020248</v>
      </c>
      <c r="D153" s="52" t="s">
        <v>1845</v>
      </c>
      <c r="E153" s="52" t="s">
        <v>1918</v>
      </c>
      <c r="F153" s="52" t="s">
        <v>1672</v>
      </c>
      <c r="G153" s="52" t="s">
        <v>1673</v>
      </c>
      <c r="H153" s="54">
        <v>9.317475</v>
      </c>
      <c r="I153" s="54">
        <v>3.0105680526051435</v>
      </c>
      <c r="J153" s="55"/>
      <c r="K153" s="55"/>
      <c r="L153" s="55"/>
      <c r="M153" s="55"/>
      <c r="N153" s="56">
        <f>CapEx6[[#This Row],[Actual 2014 Nm]]-CapEx6[[#This Row],[Grant Amount]]</f>
        <v>3.0105680526051435</v>
      </c>
    </row>
    <row r="154" spans="1:14" x14ac:dyDescent="0.25">
      <c r="A154" s="51" t="s">
        <v>1919</v>
      </c>
      <c r="B154" s="52" t="s">
        <v>1913</v>
      </c>
      <c r="C154" s="53">
        <v>23010113</v>
      </c>
      <c r="D154" s="52" t="s">
        <v>1845</v>
      </c>
      <c r="E154" s="52" t="s">
        <v>1920</v>
      </c>
      <c r="F154" s="52" t="s">
        <v>1672</v>
      </c>
      <c r="G154" s="52" t="s">
        <v>1673</v>
      </c>
      <c r="H154" s="54">
        <v>0.94191999999999998</v>
      </c>
      <c r="I154" s="54">
        <v>0.30434364032206546</v>
      </c>
      <c r="J154" s="55"/>
      <c r="K154" s="55"/>
      <c r="L154" s="55"/>
      <c r="M154" s="55"/>
      <c r="N154" s="56">
        <f>CapEx6[[#This Row],[Actual 2014 Nm]]-CapEx6[[#This Row],[Grant Amount]]</f>
        <v>0.30434364032206546</v>
      </c>
    </row>
    <row r="155" spans="1:14" x14ac:dyDescent="0.25">
      <c r="A155" s="51" t="s">
        <v>1921</v>
      </c>
      <c r="B155" s="52" t="s">
        <v>1913</v>
      </c>
      <c r="C155" s="53">
        <v>23020249</v>
      </c>
      <c r="D155" s="52" t="s">
        <v>1845</v>
      </c>
      <c r="E155" s="52" t="s">
        <v>1922</v>
      </c>
      <c r="F155" s="52" t="s">
        <v>1672</v>
      </c>
      <c r="G155" s="52" t="s">
        <v>1673</v>
      </c>
      <c r="H155" s="54">
        <v>30.44051</v>
      </c>
      <c r="I155" s="54">
        <v>9.8356289564509058</v>
      </c>
      <c r="J155" s="55"/>
      <c r="K155" s="55"/>
      <c r="L155" s="55"/>
      <c r="M155" s="55"/>
      <c r="N155" s="56">
        <f>CapEx6[[#This Row],[Actual 2014 Nm]]-CapEx6[[#This Row],[Grant Amount]]</f>
        <v>9.8356289564509058</v>
      </c>
    </row>
    <row r="156" spans="1:14" x14ac:dyDescent="0.25">
      <c r="A156" s="51" t="s">
        <v>1923</v>
      </c>
      <c r="B156" s="52" t="s">
        <v>1913</v>
      </c>
      <c r="C156" s="53">
        <v>23020250</v>
      </c>
      <c r="D156" s="52" t="s">
        <v>1845</v>
      </c>
      <c r="E156" s="52" t="s">
        <v>1924</v>
      </c>
      <c r="F156" s="52" t="s">
        <v>1672</v>
      </c>
      <c r="G156" s="52" t="s">
        <v>1673</v>
      </c>
      <c r="H156" s="54">
        <v>36.811050000000002</v>
      </c>
      <c r="I156" s="54">
        <v>11.894013250676879</v>
      </c>
      <c r="J156" s="55"/>
      <c r="K156" s="55"/>
      <c r="L156" s="55"/>
      <c r="M156" s="55"/>
      <c r="N156" s="56">
        <f>CapEx6[[#This Row],[Actual 2014 Nm]]-CapEx6[[#This Row],[Grant Amount]]</f>
        <v>11.894013250676879</v>
      </c>
    </row>
    <row r="157" spans="1:14" x14ac:dyDescent="0.25">
      <c r="A157" s="51" t="s">
        <v>1925</v>
      </c>
      <c r="B157" s="52" t="s">
        <v>1913</v>
      </c>
      <c r="C157" s="53">
        <v>23020251</v>
      </c>
      <c r="D157" s="52" t="s">
        <v>1845</v>
      </c>
      <c r="E157" s="52" t="s">
        <v>1926</v>
      </c>
      <c r="F157" s="52" t="s">
        <v>1672</v>
      </c>
      <c r="G157" s="52" t="s">
        <v>1673</v>
      </c>
      <c r="H157" s="54">
        <v>24.38335</v>
      </c>
      <c r="I157" s="54">
        <v>7.8785008304813937</v>
      </c>
      <c r="J157" s="55"/>
      <c r="K157" s="55"/>
      <c r="L157" s="55"/>
      <c r="M157" s="55"/>
      <c r="N157" s="56">
        <f>CapEx6[[#This Row],[Actual 2014 Nm]]-CapEx6[[#This Row],[Grant Amount]]</f>
        <v>7.8785008304813937</v>
      </c>
    </row>
    <row r="158" spans="1:14" x14ac:dyDescent="0.25">
      <c r="A158" s="51" t="s">
        <v>1927</v>
      </c>
      <c r="B158" s="52" t="s">
        <v>1913</v>
      </c>
      <c r="C158" s="53">
        <v>23020252</v>
      </c>
      <c r="D158" s="52" t="s">
        <v>1845</v>
      </c>
      <c r="E158" s="52" t="s">
        <v>1928</v>
      </c>
      <c r="F158" s="52" t="s">
        <v>1672</v>
      </c>
      <c r="G158" s="52" t="s">
        <v>1673</v>
      </c>
      <c r="H158" s="54">
        <v>35.74194</v>
      </c>
      <c r="I158" s="54">
        <v>11.548573267127615</v>
      </c>
      <c r="J158" s="55"/>
      <c r="K158" s="55"/>
      <c r="L158" s="55"/>
      <c r="M158" s="55"/>
      <c r="N158" s="56">
        <f>CapEx6[[#This Row],[Actual 2014 Nm]]-CapEx6[[#This Row],[Grant Amount]]</f>
        <v>11.548573267127615</v>
      </c>
    </row>
    <row r="159" spans="1:14" x14ac:dyDescent="0.25">
      <c r="A159" s="51" t="s">
        <v>1929</v>
      </c>
      <c r="B159" s="52" t="s">
        <v>1913</v>
      </c>
      <c r="C159" s="53">
        <v>23030147</v>
      </c>
      <c r="D159" s="52" t="s">
        <v>1845</v>
      </c>
      <c r="E159" s="52" t="s">
        <v>1930</v>
      </c>
      <c r="F159" s="52" t="s">
        <v>1672</v>
      </c>
      <c r="G159" s="52" t="s">
        <v>1673</v>
      </c>
      <c r="H159" s="54">
        <v>22.562899999999999</v>
      </c>
      <c r="I159" s="54">
        <v>7.2902954839293459</v>
      </c>
      <c r="J159" s="55"/>
      <c r="K159" s="55"/>
      <c r="L159" s="55"/>
      <c r="M159" s="55"/>
      <c r="N159" s="56">
        <f>CapEx6[[#This Row],[Actual 2014 Nm]]-CapEx6[[#This Row],[Grant Amount]]</f>
        <v>7.2902954839293459</v>
      </c>
    </row>
    <row r="160" spans="1:14" x14ac:dyDescent="0.25">
      <c r="A160" s="51" t="s">
        <v>1931</v>
      </c>
      <c r="B160" s="52" t="s">
        <v>1913</v>
      </c>
      <c r="C160" s="53">
        <v>23010114</v>
      </c>
      <c r="D160" s="52" t="s">
        <v>1845</v>
      </c>
      <c r="E160" s="52" t="s">
        <v>1932</v>
      </c>
      <c r="F160" s="52" t="s">
        <v>1672</v>
      </c>
      <c r="G160" s="52" t="s">
        <v>1673</v>
      </c>
      <c r="H160" s="54">
        <v>4.8495999999999997</v>
      </c>
      <c r="I160" s="54">
        <v>1.5669535821576019</v>
      </c>
      <c r="J160" s="55"/>
      <c r="K160" s="55"/>
      <c r="L160" s="55"/>
      <c r="M160" s="55"/>
      <c r="N160" s="56">
        <f>CapEx6[[#This Row],[Actual 2014 Nm]]-CapEx6[[#This Row],[Grant Amount]]</f>
        <v>1.5669535821576019</v>
      </c>
    </row>
    <row r="161" spans="1:14" x14ac:dyDescent="0.25">
      <c r="A161" s="51" t="s">
        <v>1933</v>
      </c>
      <c r="B161" s="52" t="s">
        <v>1913</v>
      </c>
      <c r="C161" s="53">
        <v>23040149</v>
      </c>
      <c r="D161" s="52" t="s">
        <v>1845</v>
      </c>
      <c r="E161" s="52" t="s">
        <v>1934</v>
      </c>
      <c r="F161" s="52" t="s">
        <v>1672</v>
      </c>
      <c r="G161" s="52" t="s">
        <v>1673</v>
      </c>
      <c r="H161" s="54">
        <v>447.67</v>
      </c>
      <c r="I161" s="54">
        <v>144.64659149713248</v>
      </c>
      <c r="J161" s="55"/>
      <c r="K161" s="55"/>
      <c r="L161" s="55"/>
      <c r="M161" s="55"/>
      <c r="N161" s="56">
        <f>CapEx6[[#This Row],[Actual 2014 Nm]]-CapEx6[[#This Row],[Grant Amount]]</f>
        <v>144.64659149713248</v>
      </c>
    </row>
    <row r="162" spans="1:14" x14ac:dyDescent="0.25">
      <c r="A162" s="51" t="s">
        <v>1935</v>
      </c>
      <c r="B162" s="52" t="s">
        <v>1913</v>
      </c>
      <c r="C162" s="53">
        <v>23030149</v>
      </c>
      <c r="D162" s="52" t="s">
        <v>1845</v>
      </c>
      <c r="E162" s="52" t="s">
        <v>1936</v>
      </c>
      <c r="F162" s="52" t="s">
        <v>1672</v>
      </c>
      <c r="G162" s="52" t="s">
        <v>1673</v>
      </c>
      <c r="H162" s="54">
        <v>19.978899999999999</v>
      </c>
      <c r="I162" s="54">
        <v>6.4553796029710728</v>
      </c>
      <c r="J162" s="55"/>
      <c r="K162" s="55"/>
      <c r="L162" s="55"/>
      <c r="M162" s="55"/>
      <c r="N162" s="56">
        <f>CapEx6[[#This Row],[Actual 2014 Nm]]-CapEx6[[#This Row],[Grant Amount]]</f>
        <v>6.4553796029710728</v>
      </c>
    </row>
    <row r="163" spans="1:14" x14ac:dyDescent="0.25">
      <c r="A163" s="51" t="s">
        <v>1937</v>
      </c>
      <c r="B163" s="52" t="s">
        <v>1913</v>
      </c>
      <c r="C163" s="53">
        <v>23030150</v>
      </c>
      <c r="D163" s="52" t="s">
        <v>1845</v>
      </c>
      <c r="E163" s="52" t="s">
        <v>1938</v>
      </c>
      <c r="F163" s="52" t="s">
        <v>1672</v>
      </c>
      <c r="G163" s="52" t="s">
        <v>1673</v>
      </c>
      <c r="H163" s="54">
        <v>112.998245</v>
      </c>
      <c r="I163" s="54">
        <v>36.510847241065726</v>
      </c>
      <c r="J163" s="55"/>
      <c r="K163" s="55"/>
      <c r="L163" s="55"/>
      <c r="M163" s="55"/>
      <c r="N163" s="56">
        <f>CapEx6[[#This Row],[Actual 2014 Nm]]-CapEx6[[#This Row],[Grant Amount]]</f>
        <v>36.510847241065726</v>
      </c>
    </row>
    <row r="164" spans="1:14" x14ac:dyDescent="0.25">
      <c r="A164" s="51" t="s">
        <v>1939</v>
      </c>
      <c r="B164" s="52" t="s">
        <v>1913</v>
      </c>
      <c r="C164" s="53">
        <v>23030151</v>
      </c>
      <c r="D164" s="52" t="s">
        <v>1845</v>
      </c>
      <c r="E164" s="52" t="s">
        <v>1940</v>
      </c>
      <c r="F164" s="52" t="s">
        <v>1672</v>
      </c>
      <c r="G164" s="52" t="s">
        <v>1673</v>
      </c>
      <c r="H164" s="54">
        <v>22.996865</v>
      </c>
      <c r="I164" s="54">
        <v>7.4305138547807621</v>
      </c>
      <c r="J164" s="55"/>
      <c r="K164" s="55"/>
      <c r="L164" s="55"/>
      <c r="M164" s="55"/>
      <c r="N164" s="56">
        <f>CapEx6[[#This Row],[Actual 2014 Nm]]-CapEx6[[#This Row],[Grant Amount]]</f>
        <v>7.4305138547807621</v>
      </c>
    </row>
    <row r="165" spans="1:14" x14ac:dyDescent="0.25">
      <c r="A165" s="51" t="s">
        <v>1941</v>
      </c>
      <c r="B165" s="52" t="s">
        <v>1942</v>
      </c>
      <c r="C165" s="53">
        <v>23020254</v>
      </c>
      <c r="D165" s="52" t="s">
        <v>1845</v>
      </c>
      <c r="E165" s="52" t="s">
        <v>1943</v>
      </c>
      <c r="F165" s="52" t="s">
        <v>1672</v>
      </c>
      <c r="G165" s="52" t="s">
        <v>1673</v>
      </c>
      <c r="H165" s="54">
        <v>19.999984999999999</v>
      </c>
      <c r="I165" s="54">
        <v>6.4621923743913534</v>
      </c>
      <c r="J165" s="55"/>
      <c r="K165" s="55"/>
      <c r="L165" s="55"/>
      <c r="M165" s="55"/>
      <c r="N165" s="56">
        <f>CapEx6[[#This Row],[Actual 2014 Nm]]-CapEx6[[#This Row],[Grant Amount]]</f>
        <v>6.4621923743913534</v>
      </c>
    </row>
    <row r="166" spans="1:14" x14ac:dyDescent="0.25">
      <c r="A166" s="51" t="s">
        <v>1944</v>
      </c>
      <c r="B166" s="52" t="s">
        <v>1945</v>
      </c>
      <c r="C166" s="53">
        <v>23030152</v>
      </c>
      <c r="D166" s="52" t="s">
        <v>1845</v>
      </c>
      <c r="E166" s="52" t="s">
        <v>1946</v>
      </c>
      <c r="F166" s="52" t="s">
        <v>1672</v>
      </c>
      <c r="G166" s="52" t="s">
        <v>1673</v>
      </c>
      <c r="H166" s="54">
        <v>53.324824999999997</v>
      </c>
      <c r="I166" s="54">
        <v>17.229776796370267</v>
      </c>
      <c r="J166" s="55"/>
      <c r="K166" s="55"/>
      <c r="L166" s="55"/>
      <c r="M166" s="55"/>
      <c r="N166" s="56">
        <f>CapEx6[[#This Row],[Actual 2014 Nm]]-CapEx6[[#This Row],[Grant Amount]]</f>
        <v>17.229776796370267</v>
      </c>
    </row>
    <row r="167" spans="1:14" x14ac:dyDescent="0.25">
      <c r="A167" s="51" t="s">
        <v>1947</v>
      </c>
      <c r="B167" s="52" t="s">
        <v>1945</v>
      </c>
      <c r="C167" s="53">
        <v>23020255</v>
      </c>
      <c r="D167" s="52" t="s">
        <v>1845</v>
      </c>
      <c r="E167" s="52" t="s">
        <v>1948</v>
      </c>
      <c r="F167" s="52" t="s">
        <v>1672</v>
      </c>
      <c r="G167" s="52" t="s">
        <v>1673</v>
      </c>
      <c r="H167" s="54">
        <v>13.326565</v>
      </c>
      <c r="I167" s="54">
        <v>4.30594456544996</v>
      </c>
      <c r="J167" s="55"/>
      <c r="K167" s="55"/>
      <c r="L167" s="55"/>
      <c r="M167" s="55"/>
      <c r="N167" s="56">
        <f>CapEx6[[#This Row],[Actual 2014 Nm]]-CapEx6[[#This Row],[Grant Amount]]</f>
        <v>4.30594456544996</v>
      </c>
    </row>
    <row r="168" spans="1:14" x14ac:dyDescent="0.25">
      <c r="A168" s="51" t="s">
        <v>1949</v>
      </c>
      <c r="B168" s="52" t="s">
        <v>1950</v>
      </c>
      <c r="C168" s="53">
        <v>23040151</v>
      </c>
      <c r="D168" s="52" t="s">
        <v>1951</v>
      </c>
      <c r="E168" s="52" t="s">
        <v>1952</v>
      </c>
      <c r="F168" s="52" t="s">
        <v>1672</v>
      </c>
      <c r="G168" s="52" t="s">
        <v>1673</v>
      </c>
      <c r="H168" s="54">
        <v>2000</v>
      </c>
      <c r="I168" s="54">
        <v>646.21972210392698</v>
      </c>
      <c r="J168" s="55" t="s">
        <v>1953</v>
      </c>
      <c r="K168" s="55"/>
      <c r="L168" s="55">
        <v>308</v>
      </c>
      <c r="M168" s="55" t="s">
        <v>1954</v>
      </c>
      <c r="N168" s="56">
        <f>CapEx6[[#This Row],[Actual 2014 Nm]]-CapEx6[[#This Row],[Grant Amount]]</f>
        <v>338.21972210392698</v>
      </c>
    </row>
    <row r="169" spans="1:14" x14ac:dyDescent="0.25">
      <c r="A169" s="51" t="s">
        <v>1955</v>
      </c>
      <c r="B169" s="52" t="s">
        <v>1950</v>
      </c>
      <c r="C169" s="53">
        <v>23040152</v>
      </c>
      <c r="D169" s="52" t="s">
        <v>1951</v>
      </c>
      <c r="E169" s="52" t="s">
        <v>1956</v>
      </c>
      <c r="F169" s="52" t="s">
        <v>1672</v>
      </c>
      <c r="G169" s="52" t="s">
        <v>1673</v>
      </c>
      <c r="H169" s="54">
        <v>172.2235</v>
      </c>
      <c r="I169" s="54">
        <v>55.647111154882836</v>
      </c>
      <c r="J169" s="55"/>
      <c r="K169" s="55"/>
      <c r="L169" s="55"/>
      <c r="M169" s="55"/>
      <c r="N169" s="56">
        <f>CapEx6[[#This Row],[Actual 2014 Nm]]-CapEx6[[#This Row],[Grant Amount]]</f>
        <v>55.647111154882836</v>
      </c>
    </row>
    <row r="170" spans="1:14" x14ac:dyDescent="0.25">
      <c r="A170" s="51" t="s">
        <v>1957</v>
      </c>
      <c r="B170" s="52" t="s">
        <v>1950</v>
      </c>
      <c r="C170" s="53">
        <v>23040153</v>
      </c>
      <c r="D170" s="52" t="s">
        <v>1951</v>
      </c>
      <c r="E170" s="52" t="s">
        <v>1958</v>
      </c>
      <c r="F170" s="52" t="s">
        <v>1672</v>
      </c>
      <c r="G170" s="52" t="s">
        <v>1673</v>
      </c>
      <c r="H170" s="54">
        <v>1196</v>
      </c>
      <c r="I170" s="54">
        <v>386.43939381814829</v>
      </c>
      <c r="J170" s="55"/>
      <c r="K170" s="55"/>
      <c r="L170" s="55"/>
      <c r="M170" s="55"/>
      <c r="N170" s="56">
        <f>CapEx6[[#This Row],[Actual 2014 Nm]]-CapEx6[[#This Row],[Grant Amount]]</f>
        <v>386.43939381814829</v>
      </c>
    </row>
    <row r="171" spans="1:14" x14ac:dyDescent="0.25">
      <c r="A171" s="51" t="s">
        <v>1959</v>
      </c>
      <c r="B171" s="52" t="s">
        <v>1950</v>
      </c>
      <c r="C171" s="53">
        <v>23030153</v>
      </c>
      <c r="D171" s="52" t="s">
        <v>1951</v>
      </c>
      <c r="E171" s="52" t="s">
        <v>1960</v>
      </c>
      <c r="F171" s="52" t="s">
        <v>1672</v>
      </c>
      <c r="G171" s="52" t="s">
        <v>1673</v>
      </c>
      <c r="H171" s="54">
        <v>500</v>
      </c>
      <c r="I171" s="54">
        <v>161.55493052598175</v>
      </c>
      <c r="J171" s="55"/>
      <c r="K171" s="55"/>
      <c r="L171" s="55"/>
      <c r="M171" s="55"/>
      <c r="N171" s="56">
        <f>CapEx6[[#This Row],[Actual 2014 Nm]]-CapEx6[[#This Row],[Grant Amount]]</f>
        <v>161.55493052598175</v>
      </c>
    </row>
    <row r="172" spans="1:14" x14ac:dyDescent="0.25">
      <c r="A172" s="51" t="s">
        <v>1961</v>
      </c>
      <c r="B172" s="52" t="s">
        <v>1950</v>
      </c>
      <c r="C172" s="53">
        <v>23030154</v>
      </c>
      <c r="D172" s="52" t="s">
        <v>1951</v>
      </c>
      <c r="E172" s="52" t="s">
        <v>1962</v>
      </c>
      <c r="F172" s="52" t="s">
        <v>1672</v>
      </c>
      <c r="G172" s="52" t="s">
        <v>1673</v>
      </c>
      <c r="H172" s="54">
        <v>340</v>
      </c>
      <c r="I172" s="54">
        <v>109.85735275766758</v>
      </c>
      <c r="J172" s="55"/>
      <c r="K172" s="55"/>
      <c r="L172" s="55"/>
      <c r="M172" s="55"/>
      <c r="N172" s="56">
        <f>CapEx6[[#This Row],[Actual 2014 Nm]]-CapEx6[[#This Row],[Grant Amount]]</f>
        <v>109.85735275766758</v>
      </c>
    </row>
    <row r="173" spans="1:14" x14ac:dyDescent="0.25">
      <c r="A173" s="51" t="s">
        <v>1963</v>
      </c>
      <c r="B173" s="52" t="s">
        <v>1950</v>
      </c>
      <c r="C173" s="53">
        <v>23040154</v>
      </c>
      <c r="D173" s="52" t="s">
        <v>1951</v>
      </c>
      <c r="E173" s="52" t="s">
        <v>1964</v>
      </c>
      <c r="F173" s="52" t="s">
        <v>1672</v>
      </c>
      <c r="G173" s="52" t="s">
        <v>1673</v>
      </c>
      <c r="H173" s="54">
        <v>161.24360999999999</v>
      </c>
      <c r="I173" s="54">
        <v>52.099400422616981</v>
      </c>
      <c r="J173" s="55"/>
      <c r="K173" s="55"/>
      <c r="L173" s="55"/>
      <c r="M173" s="55"/>
      <c r="N173" s="56">
        <f>CapEx6[[#This Row],[Actual 2014 Nm]]-CapEx6[[#This Row],[Grant Amount]]</f>
        <v>52.099400422616981</v>
      </c>
    </row>
    <row r="174" spans="1:14" x14ac:dyDescent="0.25">
      <c r="A174" s="51" t="s">
        <v>1965</v>
      </c>
      <c r="B174" s="52" t="s">
        <v>1966</v>
      </c>
      <c r="C174" s="53">
        <v>23030155</v>
      </c>
      <c r="D174" s="52" t="s">
        <v>1840</v>
      </c>
      <c r="E174" s="52" t="s">
        <v>1967</v>
      </c>
      <c r="F174" s="52" t="s">
        <v>1672</v>
      </c>
      <c r="G174" s="52" t="s">
        <v>1673</v>
      </c>
      <c r="H174" s="54">
        <v>7.1399800000000004</v>
      </c>
      <c r="I174" s="54">
        <v>2.3069979457137983</v>
      </c>
      <c r="J174" s="55"/>
      <c r="K174" s="55"/>
      <c r="L174" s="55"/>
      <c r="M174" s="55"/>
      <c r="N174" s="56">
        <f>CapEx6[[#This Row],[Actual 2014 Nm]]-CapEx6[[#This Row],[Grant Amount]]</f>
        <v>2.3069979457137983</v>
      </c>
    </row>
    <row r="175" spans="1:14" x14ac:dyDescent="0.25">
      <c r="A175" s="51" t="s">
        <v>1968</v>
      </c>
      <c r="B175" s="52" t="s">
        <v>1966</v>
      </c>
      <c r="C175" s="53">
        <v>23020256</v>
      </c>
      <c r="D175" s="52" t="s">
        <v>1840</v>
      </c>
      <c r="E175" s="52" t="s">
        <v>1969</v>
      </c>
      <c r="F175" s="52" t="s">
        <v>1672</v>
      </c>
      <c r="G175" s="52" t="s">
        <v>1673</v>
      </c>
      <c r="H175" s="54">
        <v>109.916245</v>
      </c>
      <c r="I175" s="54">
        <v>35.515022649303582</v>
      </c>
      <c r="J175" s="55"/>
      <c r="K175" s="55"/>
      <c r="L175" s="55"/>
      <c r="M175" s="55"/>
      <c r="N175" s="56">
        <f>CapEx6[[#This Row],[Actual 2014 Nm]]-CapEx6[[#This Row],[Grant Amount]]</f>
        <v>35.515022649303582</v>
      </c>
    </row>
    <row r="176" spans="1:14" x14ac:dyDescent="0.25">
      <c r="A176" s="51" t="s">
        <v>1970</v>
      </c>
      <c r="B176" s="52" t="s">
        <v>1966</v>
      </c>
      <c r="C176" s="53">
        <v>23020257</v>
      </c>
      <c r="D176" s="52" t="s">
        <v>1840</v>
      </c>
      <c r="E176" s="52" t="s">
        <v>1971</v>
      </c>
      <c r="F176" s="52" t="s">
        <v>1672</v>
      </c>
      <c r="G176" s="52" t="s">
        <v>1673</v>
      </c>
      <c r="H176" s="54">
        <v>30</v>
      </c>
      <c r="I176" s="54">
        <v>9.6932958315589044</v>
      </c>
      <c r="J176" s="55"/>
      <c r="K176" s="55"/>
      <c r="L176" s="55"/>
      <c r="M176" s="55"/>
      <c r="N176" s="56">
        <f>CapEx6[[#This Row],[Actual 2014 Nm]]-CapEx6[[#This Row],[Grant Amount]]</f>
        <v>9.6932958315589044</v>
      </c>
    </row>
    <row r="177" spans="1:14" x14ac:dyDescent="0.25">
      <c r="A177" s="51" t="s">
        <v>1972</v>
      </c>
      <c r="B177" s="52" t="s">
        <v>1966</v>
      </c>
      <c r="C177" s="53">
        <v>23040155</v>
      </c>
      <c r="D177" s="52" t="s">
        <v>1840</v>
      </c>
      <c r="E177" s="52" t="s">
        <v>1973</v>
      </c>
      <c r="F177" s="52" t="s">
        <v>1672</v>
      </c>
      <c r="G177" s="52" t="s">
        <v>1673</v>
      </c>
      <c r="H177" s="54">
        <v>15</v>
      </c>
      <c r="I177" s="54">
        <v>4.8466479157794522</v>
      </c>
      <c r="J177" s="55"/>
      <c r="K177" s="55"/>
      <c r="L177" s="55"/>
      <c r="M177" s="55"/>
      <c r="N177" s="56">
        <f>CapEx6[[#This Row],[Actual 2014 Nm]]-CapEx6[[#This Row],[Grant Amount]]</f>
        <v>4.8466479157794522</v>
      </c>
    </row>
    <row r="178" spans="1:14" x14ac:dyDescent="0.25">
      <c r="A178" s="51" t="s">
        <v>1974</v>
      </c>
      <c r="B178" s="52" t="s">
        <v>1966</v>
      </c>
      <c r="C178" s="53">
        <v>23020258</v>
      </c>
      <c r="D178" s="52" t="s">
        <v>1840</v>
      </c>
      <c r="E178" s="52" t="s">
        <v>1975</v>
      </c>
      <c r="F178" s="52" t="s">
        <v>1672</v>
      </c>
      <c r="G178" s="52" t="s">
        <v>1673</v>
      </c>
      <c r="H178" s="54">
        <v>9.5907499999999999</v>
      </c>
      <c r="I178" s="54">
        <v>3.0988658998841188</v>
      </c>
      <c r="J178" s="55"/>
      <c r="K178" s="55"/>
      <c r="L178" s="55"/>
      <c r="M178" s="55"/>
      <c r="N178" s="56">
        <f>CapEx6[[#This Row],[Actual 2014 Nm]]-CapEx6[[#This Row],[Grant Amount]]</f>
        <v>3.0988658998841188</v>
      </c>
    </row>
    <row r="179" spans="1:14" x14ac:dyDescent="0.25">
      <c r="A179" s="51" t="s">
        <v>1976</v>
      </c>
      <c r="B179" s="52" t="s">
        <v>1966</v>
      </c>
      <c r="C179" s="53">
        <v>23020259</v>
      </c>
      <c r="D179" s="52" t="s">
        <v>1840</v>
      </c>
      <c r="E179" s="52" t="s">
        <v>1977</v>
      </c>
      <c r="F179" s="52" t="s">
        <v>1672</v>
      </c>
      <c r="G179" s="52" t="s">
        <v>1673</v>
      </c>
      <c r="H179" s="54">
        <v>3.2358850000000001</v>
      </c>
      <c r="I179" s="54">
        <v>1.045546352730133</v>
      </c>
      <c r="J179" s="55"/>
      <c r="K179" s="55"/>
      <c r="L179" s="55"/>
      <c r="M179" s="55"/>
      <c r="N179" s="56">
        <f>CapEx6[[#This Row],[Actual 2014 Nm]]-CapEx6[[#This Row],[Grant Amount]]</f>
        <v>1.045546352730133</v>
      </c>
    </row>
    <row r="180" spans="1:14" x14ac:dyDescent="0.25">
      <c r="A180" s="51" t="s">
        <v>1978</v>
      </c>
      <c r="B180" s="52" t="s">
        <v>1966</v>
      </c>
      <c r="C180" s="53">
        <v>23040156</v>
      </c>
      <c r="D180" s="52" t="s">
        <v>1840</v>
      </c>
      <c r="E180" s="52" t="s">
        <v>1979</v>
      </c>
      <c r="F180" s="52" t="s">
        <v>1672</v>
      </c>
      <c r="G180" s="52" t="s">
        <v>1673</v>
      </c>
      <c r="H180" s="54">
        <v>253.04832999999999</v>
      </c>
      <c r="I180" s="54">
        <v>81.762410745731401</v>
      </c>
      <c r="J180" s="55"/>
      <c r="K180" s="55"/>
      <c r="L180" s="55"/>
      <c r="M180" s="55"/>
      <c r="N180" s="56">
        <f>CapEx6[[#This Row],[Actual 2014 Nm]]-CapEx6[[#This Row],[Grant Amount]]</f>
        <v>81.762410745731401</v>
      </c>
    </row>
    <row r="181" spans="1:14" x14ac:dyDescent="0.25">
      <c r="A181" s="51" t="s">
        <v>1980</v>
      </c>
      <c r="B181" s="52" t="s">
        <v>1966</v>
      </c>
      <c r="C181" s="53">
        <v>23020260</v>
      </c>
      <c r="D181" s="52" t="s">
        <v>1840</v>
      </c>
      <c r="E181" s="52" t="s">
        <v>1981</v>
      </c>
      <c r="F181" s="52" t="s">
        <v>1672</v>
      </c>
      <c r="G181" s="52" t="s">
        <v>1673</v>
      </c>
      <c r="H181" s="54">
        <v>65.425330000000002</v>
      </c>
      <c r="I181" s="54">
        <v>21.139569285578858</v>
      </c>
      <c r="J181" s="55"/>
      <c r="K181" s="55"/>
      <c r="L181" s="55"/>
      <c r="M181" s="55"/>
      <c r="N181" s="56">
        <f>CapEx6[[#This Row],[Actual 2014 Nm]]-CapEx6[[#This Row],[Grant Amount]]</f>
        <v>21.139569285578858</v>
      </c>
    </row>
    <row r="182" spans="1:14" x14ac:dyDescent="0.25">
      <c r="A182" s="51" t="s">
        <v>1982</v>
      </c>
      <c r="B182" s="52" t="s">
        <v>1966</v>
      </c>
      <c r="C182" s="53">
        <v>23050133</v>
      </c>
      <c r="D182" s="52" t="s">
        <v>1840</v>
      </c>
      <c r="E182" s="52" t="s">
        <v>1983</v>
      </c>
      <c r="F182" s="52" t="s">
        <v>1672</v>
      </c>
      <c r="G182" s="52" t="s">
        <v>1673</v>
      </c>
      <c r="H182" s="54">
        <v>122.54407</v>
      </c>
      <c r="I182" s="54">
        <v>39.595197430442084</v>
      </c>
      <c r="J182" s="55"/>
      <c r="K182" s="55"/>
      <c r="L182" s="55"/>
      <c r="M182" s="55"/>
      <c r="N182" s="56">
        <f>CapEx6[[#This Row],[Actual 2014 Nm]]-CapEx6[[#This Row],[Grant Amount]]</f>
        <v>39.595197430442084</v>
      </c>
    </row>
    <row r="183" spans="1:14" x14ac:dyDescent="0.25">
      <c r="A183" s="51" t="s">
        <v>1984</v>
      </c>
      <c r="B183" s="52" t="s">
        <v>1966</v>
      </c>
      <c r="C183" s="53">
        <v>23010115</v>
      </c>
      <c r="D183" s="52" t="s">
        <v>1840</v>
      </c>
      <c r="E183" s="52" t="s">
        <v>1985</v>
      </c>
      <c r="F183" s="52" t="s">
        <v>1672</v>
      </c>
      <c r="G183" s="52" t="s">
        <v>1673</v>
      </c>
      <c r="H183" s="54">
        <v>79.976534999999998</v>
      </c>
      <c r="I183" s="54">
        <v>25.841207111267494</v>
      </c>
      <c r="J183" s="55"/>
      <c r="K183" s="55"/>
      <c r="L183" s="55"/>
      <c r="M183" s="55"/>
      <c r="N183" s="56">
        <f>CapEx6[[#This Row],[Actual 2014 Nm]]-CapEx6[[#This Row],[Grant Amount]]</f>
        <v>25.841207111267494</v>
      </c>
    </row>
    <row r="184" spans="1:14" x14ac:dyDescent="0.25">
      <c r="A184" s="51" t="s">
        <v>1986</v>
      </c>
      <c r="B184" s="52" t="s">
        <v>1966</v>
      </c>
      <c r="C184" s="53">
        <v>23030156</v>
      </c>
      <c r="D184" s="52" t="s">
        <v>1840</v>
      </c>
      <c r="E184" s="52" t="s">
        <v>1987</v>
      </c>
      <c r="F184" s="52" t="s">
        <v>1672</v>
      </c>
      <c r="G184" s="52" t="s">
        <v>1673</v>
      </c>
      <c r="H184" s="54">
        <v>598.00690499999996</v>
      </c>
      <c r="I184" s="54">
        <v>193.22192798266471</v>
      </c>
      <c r="J184" s="55"/>
      <c r="K184" s="55"/>
      <c r="L184" s="55"/>
      <c r="M184" s="55"/>
      <c r="N184" s="56">
        <f>CapEx6[[#This Row],[Actual 2014 Nm]]-CapEx6[[#This Row],[Grant Amount]]</f>
        <v>193.22192798266471</v>
      </c>
    </row>
    <row r="185" spans="1:14" x14ac:dyDescent="0.25">
      <c r="A185" s="51" t="s">
        <v>1988</v>
      </c>
      <c r="B185" s="52" t="s">
        <v>1966</v>
      </c>
      <c r="C185" s="53">
        <v>23030157</v>
      </c>
      <c r="D185" s="52" t="s">
        <v>1840</v>
      </c>
      <c r="E185" s="52" t="s">
        <v>1989</v>
      </c>
      <c r="F185" s="52" t="s">
        <v>1672</v>
      </c>
      <c r="G185" s="52" t="s">
        <v>1673</v>
      </c>
      <c r="H185" s="54">
        <v>182.53141500000001</v>
      </c>
      <c r="I185" s="54">
        <v>58.977700138268283</v>
      </c>
      <c r="J185" s="55"/>
      <c r="K185" s="55"/>
      <c r="L185" s="55"/>
      <c r="M185" s="55"/>
      <c r="N185" s="56">
        <f>CapEx6[[#This Row],[Actual 2014 Nm]]-CapEx6[[#This Row],[Grant Amount]]</f>
        <v>58.977700138268283</v>
      </c>
    </row>
    <row r="186" spans="1:14" x14ac:dyDescent="0.25">
      <c r="A186" s="51" t="s">
        <v>1990</v>
      </c>
      <c r="B186" s="52" t="s">
        <v>1966</v>
      </c>
      <c r="C186" s="53">
        <v>23030158</v>
      </c>
      <c r="D186" s="52" t="s">
        <v>1840</v>
      </c>
      <c r="E186" s="52" t="s">
        <v>1991</v>
      </c>
      <c r="F186" s="52" t="s">
        <v>1672</v>
      </c>
      <c r="G186" s="52" t="s">
        <v>1673</v>
      </c>
      <c r="H186" s="54">
        <v>149.96667500000001</v>
      </c>
      <c r="I186" s="54">
        <v>48.455711521674964</v>
      </c>
      <c r="J186" s="55"/>
      <c r="K186" s="55"/>
      <c r="L186" s="55"/>
      <c r="M186" s="55"/>
      <c r="N186" s="56">
        <f>CapEx6[[#This Row],[Actual 2014 Nm]]-CapEx6[[#This Row],[Grant Amount]]</f>
        <v>48.455711521674964</v>
      </c>
    </row>
    <row r="187" spans="1:14" x14ac:dyDescent="0.25">
      <c r="A187" s="51" t="s">
        <v>1992</v>
      </c>
      <c r="B187" s="52" t="s">
        <v>1966</v>
      </c>
      <c r="C187" s="53">
        <v>23020261</v>
      </c>
      <c r="D187" s="52" t="s">
        <v>1840</v>
      </c>
      <c r="E187" s="52" t="s">
        <v>1993</v>
      </c>
      <c r="F187" s="52" t="s">
        <v>1672</v>
      </c>
      <c r="G187" s="52" t="s">
        <v>1673</v>
      </c>
      <c r="H187" s="54">
        <v>4.4973099999999997</v>
      </c>
      <c r="I187" s="54">
        <v>1.4531252092076059</v>
      </c>
      <c r="J187" s="55"/>
      <c r="K187" s="55"/>
      <c r="L187" s="55"/>
      <c r="M187" s="55"/>
      <c r="N187" s="56">
        <f>CapEx6[[#This Row],[Actual 2014 Nm]]-CapEx6[[#This Row],[Grant Amount]]</f>
        <v>1.4531252092076059</v>
      </c>
    </row>
    <row r="188" spans="1:14" x14ac:dyDescent="0.25">
      <c r="A188" s="51" t="s">
        <v>1994</v>
      </c>
      <c r="B188" s="52" t="s">
        <v>1966</v>
      </c>
      <c r="C188" s="53">
        <v>23020262</v>
      </c>
      <c r="D188" s="52" t="s">
        <v>1840</v>
      </c>
      <c r="E188" s="52" t="s">
        <v>1995</v>
      </c>
      <c r="F188" s="52" t="s">
        <v>1672</v>
      </c>
      <c r="G188" s="52" t="s">
        <v>1673</v>
      </c>
      <c r="H188" s="54">
        <v>24.997900000000001</v>
      </c>
      <c r="I188" s="54">
        <v>8.0770679955908786</v>
      </c>
      <c r="J188" s="55"/>
      <c r="K188" s="55"/>
      <c r="L188" s="55"/>
      <c r="M188" s="55"/>
      <c r="N188" s="56">
        <f>CapEx6[[#This Row],[Actual 2014 Nm]]-CapEx6[[#This Row],[Grant Amount]]</f>
        <v>8.0770679955908786</v>
      </c>
    </row>
    <row r="189" spans="1:14" x14ac:dyDescent="0.25">
      <c r="A189" s="51" t="s">
        <v>1996</v>
      </c>
      <c r="B189" s="52" t="s">
        <v>1966</v>
      </c>
      <c r="C189" s="53">
        <v>23020263</v>
      </c>
      <c r="D189" s="52" t="s">
        <v>1840</v>
      </c>
      <c r="E189" s="52" t="s">
        <v>1997</v>
      </c>
      <c r="F189" s="52" t="s">
        <v>1672</v>
      </c>
      <c r="G189" s="52" t="s">
        <v>1673</v>
      </c>
      <c r="H189" s="54">
        <v>5.9978749999999996</v>
      </c>
      <c r="I189" s="54">
        <v>1.9379725578570453</v>
      </c>
      <c r="J189" s="55"/>
      <c r="K189" s="55"/>
      <c r="L189" s="55"/>
      <c r="M189" s="55"/>
      <c r="N189" s="56">
        <f>CapEx6[[#This Row],[Actual 2014 Nm]]-CapEx6[[#This Row],[Grant Amount]]</f>
        <v>1.9379725578570453</v>
      </c>
    </row>
    <row r="190" spans="1:14" x14ac:dyDescent="0.25">
      <c r="A190" s="51" t="s">
        <v>1998</v>
      </c>
      <c r="B190" s="52" t="s">
        <v>1966</v>
      </c>
      <c r="C190" s="53">
        <v>23020264</v>
      </c>
      <c r="D190" s="52" t="s">
        <v>1840</v>
      </c>
      <c r="E190" s="52" t="s">
        <v>1999</v>
      </c>
      <c r="F190" s="52" t="s">
        <v>1672</v>
      </c>
      <c r="G190" s="52" t="s">
        <v>1673</v>
      </c>
      <c r="H190" s="54">
        <v>25.995799999999999</v>
      </c>
      <c r="I190" s="54">
        <v>8.3994993259346309</v>
      </c>
      <c r="J190" s="55"/>
      <c r="K190" s="55"/>
      <c r="L190" s="55"/>
      <c r="M190" s="55"/>
      <c r="N190" s="56">
        <f>CapEx6[[#This Row],[Actual 2014 Nm]]-CapEx6[[#This Row],[Grant Amount]]</f>
        <v>8.3994993259346309</v>
      </c>
    </row>
    <row r="191" spans="1:14" x14ac:dyDescent="0.25">
      <c r="A191" s="51" t="s">
        <v>2000</v>
      </c>
      <c r="B191" s="52" t="s">
        <v>1966</v>
      </c>
      <c r="C191" s="53">
        <v>23020265</v>
      </c>
      <c r="D191" s="52" t="s">
        <v>1840</v>
      </c>
      <c r="E191" s="52" t="s">
        <v>2001</v>
      </c>
      <c r="F191" s="52" t="s">
        <v>1672</v>
      </c>
      <c r="G191" s="52" t="s">
        <v>1673</v>
      </c>
      <c r="H191" s="54">
        <v>11.327970000000001</v>
      </c>
      <c r="I191" s="54">
        <v>3.6601788127008108</v>
      </c>
      <c r="J191" s="55"/>
      <c r="K191" s="55"/>
      <c r="L191" s="55"/>
      <c r="M191" s="55"/>
      <c r="N191" s="56">
        <f>CapEx6[[#This Row],[Actual 2014 Nm]]-CapEx6[[#This Row],[Grant Amount]]</f>
        <v>3.6601788127008108</v>
      </c>
    </row>
    <row r="192" spans="1:14" x14ac:dyDescent="0.25">
      <c r="A192" s="51" t="s">
        <v>2002</v>
      </c>
      <c r="B192" s="52" t="s">
        <v>1966</v>
      </c>
      <c r="C192" s="53">
        <v>23020266</v>
      </c>
      <c r="D192" s="52" t="s">
        <v>1840</v>
      </c>
      <c r="E192" s="52" t="s">
        <v>2003</v>
      </c>
      <c r="F192" s="52" t="s">
        <v>1672</v>
      </c>
      <c r="G192" s="52" t="s">
        <v>1673</v>
      </c>
      <c r="H192" s="54">
        <v>1662.72</v>
      </c>
      <c r="I192" s="54">
        <v>537.24122816832073</v>
      </c>
      <c r="J192" s="55"/>
      <c r="K192" s="55"/>
      <c r="L192" s="55"/>
      <c r="M192" s="55"/>
      <c r="N192" s="56">
        <f>CapEx6[[#This Row],[Actual 2014 Nm]]-CapEx6[[#This Row],[Grant Amount]]</f>
        <v>537.24122816832073</v>
      </c>
    </row>
    <row r="193" spans="1:14" x14ac:dyDescent="0.25">
      <c r="A193" s="51" t="s">
        <v>2004</v>
      </c>
      <c r="B193" s="52" t="s">
        <v>2005</v>
      </c>
      <c r="C193" s="53">
        <v>23020267</v>
      </c>
      <c r="D193" s="52" t="s">
        <v>1840</v>
      </c>
      <c r="E193" s="52" t="s">
        <v>2006</v>
      </c>
      <c r="F193" s="52" t="s">
        <v>1672</v>
      </c>
      <c r="G193" s="52" t="s">
        <v>1673</v>
      </c>
      <c r="H193" s="54">
        <v>21.347104999999999</v>
      </c>
      <c r="I193" s="54">
        <v>6.8974601304116741</v>
      </c>
      <c r="J193" s="55"/>
      <c r="K193" s="55"/>
      <c r="L193" s="55"/>
      <c r="M193" s="55"/>
      <c r="N193" s="56">
        <f>CapEx6[[#This Row],[Actual 2014 Nm]]-CapEx6[[#This Row],[Grant Amount]]</f>
        <v>6.8974601304116741</v>
      </c>
    </row>
    <row r="194" spans="1:14" x14ac:dyDescent="0.25">
      <c r="A194" s="51" t="s">
        <v>2007</v>
      </c>
      <c r="B194" s="52" t="s">
        <v>2005</v>
      </c>
      <c r="C194" s="53">
        <v>23030159</v>
      </c>
      <c r="D194" s="52" t="s">
        <v>1840</v>
      </c>
      <c r="E194" s="52" t="s">
        <v>2008</v>
      </c>
      <c r="F194" s="52" t="s">
        <v>1672</v>
      </c>
      <c r="G194" s="52" t="s">
        <v>1673</v>
      </c>
      <c r="H194" s="54">
        <v>0.42766999999999999</v>
      </c>
      <c r="I194" s="54">
        <v>0.13818439427609322</v>
      </c>
      <c r="J194" s="55"/>
      <c r="K194" s="55"/>
      <c r="L194" s="55"/>
      <c r="M194" s="55"/>
      <c r="N194" s="56">
        <f>CapEx6[[#This Row],[Actual 2014 Nm]]-CapEx6[[#This Row],[Grant Amount]]</f>
        <v>0.13818439427609322</v>
      </c>
    </row>
    <row r="195" spans="1:14" x14ac:dyDescent="0.25">
      <c r="A195" s="51" t="s">
        <v>2009</v>
      </c>
      <c r="B195" s="52" t="s">
        <v>2005</v>
      </c>
      <c r="C195" s="53">
        <v>23020269</v>
      </c>
      <c r="D195" s="52" t="s">
        <v>1840</v>
      </c>
      <c r="E195" s="52" t="s">
        <v>2010</v>
      </c>
      <c r="F195" s="52" t="s">
        <v>1672</v>
      </c>
      <c r="G195" s="52" t="s">
        <v>1673</v>
      </c>
      <c r="H195" s="54">
        <v>0.37500499999999998</v>
      </c>
      <c r="I195" s="54">
        <v>0.12116781344379156</v>
      </c>
      <c r="J195" s="55"/>
      <c r="K195" s="55"/>
      <c r="L195" s="55"/>
      <c r="M195" s="55"/>
      <c r="N195" s="56">
        <f>CapEx6[[#This Row],[Actual 2014 Nm]]-CapEx6[[#This Row],[Grant Amount]]</f>
        <v>0.12116781344379156</v>
      </c>
    </row>
    <row r="196" spans="1:14" x14ac:dyDescent="0.25">
      <c r="A196" s="51" t="s">
        <v>2011</v>
      </c>
      <c r="B196" s="52" t="s">
        <v>2005</v>
      </c>
      <c r="C196" s="53">
        <v>23040157</v>
      </c>
      <c r="D196" s="52" t="s">
        <v>1840</v>
      </c>
      <c r="E196" s="52" t="s">
        <v>2012</v>
      </c>
      <c r="F196" s="52" t="s">
        <v>1672</v>
      </c>
      <c r="G196" s="52" t="s">
        <v>1673</v>
      </c>
      <c r="H196" s="54">
        <v>45.571114999999999</v>
      </c>
      <c r="I196" s="54">
        <v>14.724476635633048</v>
      </c>
      <c r="J196" s="55"/>
      <c r="K196" s="55"/>
      <c r="L196" s="55"/>
      <c r="M196" s="55"/>
      <c r="N196" s="56">
        <f>CapEx6[[#This Row],[Actual 2014 Nm]]-CapEx6[[#This Row],[Grant Amount]]</f>
        <v>14.724476635633048</v>
      </c>
    </row>
    <row r="197" spans="1:14" x14ac:dyDescent="0.25">
      <c r="A197" s="51" t="s">
        <v>2013</v>
      </c>
      <c r="B197" s="52" t="s">
        <v>2005</v>
      </c>
      <c r="C197" s="53">
        <v>23030160</v>
      </c>
      <c r="D197" s="52" t="s">
        <v>1840</v>
      </c>
      <c r="E197" s="52" t="s">
        <v>2014</v>
      </c>
      <c r="F197" s="52" t="s">
        <v>1672</v>
      </c>
      <c r="G197" s="52" t="s">
        <v>1673</v>
      </c>
      <c r="H197" s="54">
        <v>0.89019000000000004</v>
      </c>
      <c r="I197" s="54">
        <v>0.28762916720984738</v>
      </c>
      <c r="J197" s="55"/>
      <c r="K197" s="55"/>
      <c r="L197" s="55"/>
      <c r="M197" s="55"/>
      <c r="N197" s="56">
        <f>CapEx6[[#This Row],[Actual 2014 Nm]]-CapEx6[[#This Row],[Grant Amount]]</f>
        <v>0.28762916720984738</v>
      </c>
    </row>
    <row r="198" spans="1:14" x14ac:dyDescent="0.25">
      <c r="A198" s="51" t="s">
        <v>2015</v>
      </c>
      <c r="B198" s="52" t="s">
        <v>2005</v>
      </c>
      <c r="C198" s="53">
        <v>23040158</v>
      </c>
      <c r="D198" s="52" t="s">
        <v>1840</v>
      </c>
      <c r="E198" s="52" t="s">
        <v>2016</v>
      </c>
      <c r="F198" s="52" t="s">
        <v>1672</v>
      </c>
      <c r="G198" s="52" t="s">
        <v>1673</v>
      </c>
      <c r="H198" s="54">
        <v>339.5</v>
      </c>
      <c r="I198" s="54">
        <v>109.6957978271416</v>
      </c>
      <c r="J198" s="55"/>
      <c r="K198" s="55"/>
      <c r="L198" s="55"/>
      <c r="M198" s="55"/>
      <c r="N198" s="56">
        <f>CapEx6[[#This Row],[Actual 2014 Nm]]-CapEx6[[#This Row],[Grant Amount]]</f>
        <v>109.6957978271416</v>
      </c>
    </row>
    <row r="199" spans="1:14" x14ac:dyDescent="0.25">
      <c r="A199" s="51" t="s">
        <v>2017</v>
      </c>
      <c r="B199" s="52" t="s">
        <v>2005</v>
      </c>
      <c r="C199" s="53">
        <v>23040159</v>
      </c>
      <c r="D199" s="52" t="s">
        <v>1840</v>
      </c>
      <c r="E199" s="52" t="s">
        <v>2018</v>
      </c>
      <c r="F199" s="52" t="s">
        <v>1672</v>
      </c>
      <c r="G199" s="52" t="s">
        <v>1673</v>
      </c>
      <c r="H199" s="54">
        <v>443</v>
      </c>
      <c r="I199" s="54">
        <v>143.13766844601983</v>
      </c>
      <c r="J199" s="55"/>
      <c r="K199" s="55"/>
      <c r="L199" s="55"/>
      <c r="M199" s="55"/>
      <c r="N199" s="56">
        <f>CapEx6[[#This Row],[Actual 2014 Nm]]-CapEx6[[#This Row],[Grant Amount]]</f>
        <v>143.13766844601983</v>
      </c>
    </row>
    <row r="200" spans="1:14" x14ac:dyDescent="0.25">
      <c r="A200" s="51" t="s">
        <v>2019</v>
      </c>
      <c r="B200" s="52" t="s">
        <v>2020</v>
      </c>
      <c r="C200" s="53">
        <v>23030162</v>
      </c>
      <c r="D200" s="52" t="s">
        <v>1845</v>
      </c>
      <c r="E200" s="52" t="s">
        <v>2021</v>
      </c>
      <c r="F200" s="52" t="s">
        <v>1672</v>
      </c>
      <c r="G200" s="52" t="s">
        <v>1673</v>
      </c>
      <c r="H200" s="54">
        <v>0.18909000000000001</v>
      </c>
      <c r="I200" s="54">
        <v>6.1096843626315775E-2</v>
      </c>
      <c r="J200" s="55"/>
      <c r="K200" s="55"/>
      <c r="L200" s="55"/>
      <c r="M200" s="55"/>
      <c r="N200" s="56">
        <f>CapEx6[[#This Row],[Actual 2014 Nm]]-CapEx6[[#This Row],[Grant Amount]]</f>
        <v>6.1096843626315775E-2</v>
      </c>
    </row>
    <row r="201" spans="1:14" x14ac:dyDescent="0.25">
      <c r="A201" s="51" t="s">
        <v>2022</v>
      </c>
      <c r="B201" s="52" t="s">
        <v>2020</v>
      </c>
      <c r="C201" s="53">
        <v>23020270</v>
      </c>
      <c r="D201" s="52" t="s">
        <v>1845</v>
      </c>
      <c r="E201" s="52" t="s">
        <v>2023</v>
      </c>
      <c r="F201" s="52" t="s">
        <v>1672</v>
      </c>
      <c r="G201" s="52" t="s">
        <v>1673</v>
      </c>
      <c r="H201" s="54">
        <v>51.740445000000001</v>
      </c>
      <c r="I201" s="54">
        <v>16.71784799471676</v>
      </c>
      <c r="J201" s="55"/>
      <c r="K201" s="55"/>
      <c r="L201" s="55"/>
      <c r="M201" s="55"/>
      <c r="N201" s="56">
        <f>CapEx6[[#This Row],[Actual 2014 Nm]]-CapEx6[[#This Row],[Grant Amount]]</f>
        <v>16.71784799471676</v>
      </c>
    </row>
    <row r="202" spans="1:14" x14ac:dyDescent="0.25">
      <c r="A202" s="51" t="s">
        <v>2024</v>
      </c>
      <c r="B202" s="52" t="s">
        <v>2020</v>
      </c>
      <c r="C202" s="53">
        <v>23020271</v>
      </c>
      <c r="D202" s="52" t="s">
        <v>1845</v>
      </c>
      <c r="E202" s="52" t="s">
        <v>2025</v>
      </c>
      <c r="F202" s="52" t="s">
        <v>1672</v>
      </c>
      <c r="G202" s="52" t="s">
        <v>1673</v>
      </c>
      <c r="H202" s="54">
        <v>13.071785</v>
      </c>
      <c r="I202" s="54">
        <v>4.2236226350511403</v>
      </c>
      <c r="J202" s="55"/>
      <c r="K202" s="55"/>
      <c r="L202" s="55"/>
      <c r="M202" s="55"/>
      <c r="N202" s="56">
        <f>CapEx6[[#This Row],[Actual 2014 Nm]]-CapEx6[[#This Row],[Grant Amount]]</f>
        <v>4.2236226350511403</v>
      </c>
    </row>
    <row r="203" spans="1:14" x14ac:dyDescent="0.25">
      <c r="A203" s="51" t="s">
        <v>1847</v>
      </c>
      <c r="B203" s="52" t="s">
        <v>2020</v>
      </c>
      <c r="C203" s="53">
        <v>23010112</v>
      </c>
      <c r="D203" s="52" t="s">
        <v>1845</v>
      </c>
      <c r="E203" s="52" t="s">
        <v>2026</v>
      </c>
      <c r="F203" s="52" t="s">
        <v>1672</v>
      </c>
      <c r="G203" s="52" t="s">
        <v>1673</v>
      </c>
      <c r="H203" s="54">
        <v>39.998134999999998</v>
      </c>
      <c r="I203" s="54">
        <v>12.923791842187677</v>
      </c>
      <c r="J203" s="55"/>
      <c r="K203" s="55"/>
      <c r="L203" s="55"/>
      <c r="M203" s="55"/>
      <c r="N203" s="56">
        <f>CapEx6[[#This Row],[Actual 2014 Nm]]-CapEx6[[#This Row],[Grant Amount]]</f>
        <v>12.923791842187677</v>
      </c>
    </row>
    <row r="204" spans="1:14" x14ac:dyDescent="0.25">
      <c r="A204" s="51" t="s">
        <v>2027</v>
      </c>
      <c r="B204" s="52" t="s">
        <v>2020</v>
      </c>
      <c r="C204" s="53">
        <v>23010116</v>
      </c>
      <c r="D204" s="52" t="s">
        <v>1845</v>
      </c>
      <c r="E204" s="52" t="s">
        <v>2028</v>
      </c>
      <c r="F204" s="52" t="s">
        <v>1672</v>
      </c>
      <c r="G204" s="52" t="s">
        <v>1673</v>
      </c>
      <c r="H204" s="54">
        <v>10.047765</v>
      </c>
      <c r="I204" s="54">
        <v>3.2465319530327816</v>
      </c>
      <c r="J204" s="55"/>
      <c r="K204" s="55"/>
      <c r="L204" s="55"/>
      <c r="M204" s="55"/>
      <c r="N204" s="56">
        <f>CapEx6[[#This Row],[Actual 2014 Nm]]-CapEx6[[#This Row],[Grant Amount]]</f>
        <v>3.2465319530327816</v>
      </c>
    </row>
    <row r="205" spans="1:14" x14ac:dyDescent="0.25">
      <c r="A205" s="51" t="s">
        <v>2029</v>
      </c>
      <c r="B205" s="52" t="s">
        <v>2020</v>
      </c>
      <c r="C205" s="53">
        <v>23010117</v>
      </c>
      <c r="D205" s="52" t="s">
        <v>1845</v>
      </c>
      <c r="E205" s="52" t="s">
        <v>2030</v>
      </c>
      <c r="F205" s="52" t="s">
        <v>1672</v>
      </c>
      <c r="G205" s="52" t="s">
        <v>1673</v>
      </c>
      <c r="H205" s="54">
        <v>7</v>
      </c>
      <c r="I205" s="54">
        <v>2.2617690273637443</v>
      </c>
      <c r="J205" s="55"/>
      <c r="K205" s="55"/>
      <c r="L205" s="55"/>
      <c r="M205" s="55"/>
      <c r="N205" s="56">
        <f>CapEx6[[#This Row],[Actual 2014 Nm]]-CapEx6[[#This Row],[Grant Amount]]</f>
        <v>2.2617690273637443</v>
      </c>
    </row>
    <row r="206" spans="1:14" x14ac:dyDescent="0.25">
      <c r="A206" s="51" t="s">
        <v>2031</v>
      </c>
      <c r="B206" s="52" t="s">
        <v>2020</v>
      </c>
      <c r="C206" s="53">
        <v>23010118</v>
      </c>
      <c r="D206" s="52" t="s">
        <v>1845</v>
      </c>
      <c r="E206" s="52" t="s">
        <v>2032</v>
      </c>
      <c r="F206" s="52" t="s">
        <v>1672</v>
      </c>
      <c r="G206" s="52" t="s">
        <v>1673</v>
      </c>
      <c r="H206" s="54">
        <v>39.997934999999998</v>
      </c>
      <c r="I206" s="54">
        <v>12.923727220215467</v>
      </c>
      <c r="J206" s="55"/>
      <c r="K206" s="55"/>
      <c r="L206" s="55"/>
      <c r="M206" s="55"/>
      <c r="N206" s="56">
        <f>CapEx6[[#This Row],[Actual 2014 Nm]]-CapEx6[[#This Row],[Grant Amount]]</f>
        <v>12.923727220215467</v>
      </c>
    </row>
    <row r="207" spans="1:14" x14ac:dyDescent="0.25">
      <c r="A207" s="51" t="s">
        <v>2033</v>
      </c>
      <c r="B207" s="52" t="s">
        <v>2020</v>
      </c>
      <c r="C207" s="53">
        <v>23010119</v>
      </c>
      <c r="D207" s="52" t="s">
        <v>1845</v>
      </c>
      <c r="E207" s="52" t="s">
        <v>2034</v>
      </c>
      <c r="F207" s="52" t="s">
        <v>1672</v>
      </c>
      <c r="G207" s="52" t="s">
        <v>1673</v>
      </c>
      <c r="H207" s="54">
        <v>3.9962550000000001</v>
      </c>
      <c r="I207" s="54">
        <v>1.2912293977782143</v>
      </c>
      <c r="J207" s="55"/>
      <c r="K207" s="55"/>
      <c r="L207" s="55"/>
      <c r="M207" s="55"/>
      <c r="N207" s="56">
        <f>CapEx6[[#This Row],[Actual 2014 Nm]]-CapEx6[[#This Row],[Grant Amount]]</f>
        <v>1.2912293977782143</v>
      </c>
    </row>
    <row r="208" spans="1:14" x14ac:dyDescent="0.25">
      <c r="A208" s="51" t="s">
        <v>2035</v>
      </c>
      <c r="B208" s="52" t="s">
        <v>2036</v>
      </c>
      <c r="C208" s="53">
        <v>23020272</v>
      </c>
      <c r="D208" s="52" t="s">
        <v>2037</v>
      </c>
      <c r="E208" s="52" t="s">
        <v>2038</v>
      </c>
      <c r="F208" s="52" t="s">
        <v>1672</v>
      </c>
      <c r="G208" s="52" t="s">
        <v>1673</v>
      </c>
      <c r="H208" s="54">
        <v>35.380600000000001</v>
      </c>
      <c r="I208" s="54">
        <v>11.431820749935099</v>
      </c>
      <c r="J208" s="55"/>
      <c r="K208" s="55"/>
      <c r="L208" s="55"/>
      <c r="M208" s="55"/>
      <c r="N208" s="56">
        <f>CapEx6[[#This Row],[Actual 2014 Nm]]-CapEx6[[#This Row],[Grant Amount]]</f>
        <v>11.431820749935099</v>
      </c>
    </row>
    <row r="209" spans="1:14" x14ac:dyDescent="0.25">
      <c r="A209" s="51" t="s">
        <v>2039</v>
      </c>
      <c r="B209" s="52" t="s">
        <v>2036</v>
      </c>
      <c r="C209" s="53">
        <v>23020273</v>
      </c>
      <c r="D209" s="52" t="s">
        <v>2040</v>
      </c>
      <c r="E209" s="52" t="s">
        <v>2041</v>
      </c>
      <c r="F209" s="52" t="s">
        <v>1672</v>
      </c>
      <c r="G209" s="52" t="s">
        <v>1673</v>
      </c>
      <c r="H209" s="54">
        <v>30.097359999999998</v>
      </c>
      <c r="I209" s="54">
        <v>9.7247538076309237</v>
      </c>
      <c r="J209" s="55"/>
      <c r="K209" s="55"/>
      <c r="L209" s="55"/>
      <c r="M209" s="55"/>
      <c r="N209" s="56">
        <f>CapEx6[[#This Row],[Actual 2014 Nm]]-CapEx6[[#This Row],[Grant Amount]]</f>
        <v>9.7247538076309237</v>
      </c>
    </row>
    <row r="210" spans="1:14" x14ac:dyDescent="0.25">
      <c r="A210" s="51" t="s">
        <v>2042</v>
      </c>
      <c r="B210" s="52" t="s">
        <v>2036</v>
      </c>
      <c r="C210" s="53">
        <v>23030163</v>
      </c>
      <c r="D210" s="52" t="s">
        <v>2040</v>
      </c>
      <c r="E210" s="52" t="s">
        <v>2043</v>
      </c>
      <c r="F210" s="52" t="s">
        <v>1672</v>
      </c>
      <c r="G210" s="52" t="s">
        <v>1673</v>
      </c>
      <c r="H210" s="54">
        <v>69.561220000000006</v>
      </c>
      <c r="I210" s="54">
        <v>22.475916128805064</v>
      </c>
      <c r="J210" s="55"/>
      <c r="K210" s="55"/>
      <c r="L210" s="55"/>
      <c r="M210" s="55"/>
      <c r="N210" s="56">
        <f>CapEx6[[#This Row],[Actual 2014 Nm]]-CapEx6[[#This Row],[Grant Amount]]</f>
        <v>22.475916128805064</v>
      </c>
    </row>
    <row r="211" spans="1:14" x14ac:dyDescent="0.25">
      <c r="A211" s="51" t="s">
        <v>2044</v>
      </c>
      <c r="B211" s="52" t="s">
        <v>2036</v>
      </c>
      <c r="C211" s="53">
        <v>23010120</v>
      </c>
      <c r="D211" s="52" t="s">
        <v>2040</v>
      </c>
      <c r="E211" s="52" t="s">
        <v>2045</v>
      </c>
      <c r="F211" s="52" t="s">
        <v>1672</v>
      </c>
      <c r="G211" s="52" t="s">
        <v>1673</v>
      </c>
      <c r="H211" s="54">
        <v>117.39121</v>
      </c>
      <c r="I211" s="54">
        <v>37.930257551821867</v>
      </c>
      <c r="J211" s="55"/>
      <c r="K211" s="55"/>
      <c r="L211" s="55"/>
      <c r="M211" s="55"/>
      <c r="N211" s="56">
        <f>CapEx6[[#This Row],[Actual 2014 Nm]]-CapEx6[[#This Row],[Grant Amount]]</f>
        <v>37.930257551821867</v>
      </c>
    </row>
    <row r="212" spans="1:14" x14ac:dyDescent="0.25">
      <c r="A212" s="51" t="s">
        <v>2046</v>
      </c>
      <c r="B212" s="52" t="s">
        <v>2036</v>
      </c>
      <c r="C212" s="53">
        <v>23030164</v>
      </c>
      <c r="D212" s="52" t="s">
        <v>2040</v>
      </c>
      <c r="E212" s="52" t="s">
        <v>2047</v>
      </c>
      <c r="F212" s="52" t="s">
        <v>1672</v>
      </c>
      <c r="G212" s="52" t="s">
        <v>1673</v>
      </c>
      <c r="H212" s="54">
        <v>203.49690000000001</v>
      </c>
      <c r="I212" s="54">
        <v>65.751855083505319</v>
      </c>
      <c r="J212" s="55"/>
      <c r="K212" s="55"/>
      <c r="L212" s="55"/>
      <c r="M212" s="55"/>
      <c r="N212" s="56">
        <f>CapEx6[[#This Row],[Actual 2014 Nm]]-CapEx6[[#This Row],[Grant Amount]]</f>
        <v>65.751855083505319</v>
      </c>
    </row>
    <row r="213" spans="1:14" x14ac:dyDescent="0.25">
      <c r="A213" s="51" t="s">
        <v>2048</v>
      </c>
      <c r="B213" s="52" t="s">
        <v>2036</v>
      </c>
      <c r="C213" s="53">
        <v>23020274</v>
      </c>
      <c r="D213" s="52" t="s">
        <v>2040</v>
      </c>
      <c r="E213" s="52" t="s">
        <v>2049</v>
      </c>
      <c r="F213" s="52" t="s">
        <v>1672</v>
      </c>
      <c r="G213" s="52" t="s">
        <v>1673</v>
      </c>
      <c r="H213" s="54">
        <v>253.072655</v>
      </c>
      <c r="I213" s="54">
        <v>81.770270393101498</v>
      </c>
      <c r="J213" s="55"/>
      <c r="K213" s="55"/>
      <c r="L213" s="55"/>
      <c r="M213" s="55"/>
      <c r="N213" s="56">
        <f>CapEx6[[#This Row],[Actual 2014 Nm]]-CapEx6[[#This Row],[Grant Amount]]</f>
        <v>81.770270393101498</v>
      </c>
    </row>
    <row r="214" spans="1:14" x14ac:dyDescent="0.25">
      <c r="A214" s="51" t="s">
        <v>2050</v>
      </c>
      <c r="B214" s="52" t="s">
        <v>2036</v>
      </c>
      <c r="C214" s="53">
        <v>23020275</v>
      </c>
      <c r="D214" s="52" t="s">
        <v>2040</v>
      </c>
      <c r="E214" s="52" t="s">
        <v>2051</v>
      </c>
      <c r="F214" s="52" t="s">
        <v>1672</v>
      </c>
      <c r="G214" s="52" t="s">
        <v>1673</v>
      </c>
      <c r="H214" s="54">
        <v>57.740625000000001</v>
      </c>
      <c r="I214" s="54">
        <v>18.65656532080353</v>
      </c>
      <c r="J214" s="55"/>
      <c r="K214" s="55"/>
      <c r="L214" s="55"/>
      <c r="M214" s="55"/>
      <c r="N214" s="56">
        <f>CapEx6[[#This Row],[Actual 2014 Nm]]-CapEx6[[#This Row],[Grant Amount]]</f>
        <v>18.65656532080353</v>
      </c>
    </row>
    <row r="215" spans="1:14" x14ac:dyDescent="0.25">
      <c r="A215" s="51" t="s">
        <v>2052</v>
      </c>
      <c r="B215" s="52" t="s">
        <v>2036</v>
      </c>
      <c r="C215" s="53">
        <v>23030165</v>
      </c>
      <c r="D215" s="52" t="s">
        <v>2040</v>
      </c>
      <c r="E215" s="52" t="s">
        <v>2053</v>
      </c>
      <c r="F215" s="52" t="s">
        <v>1672</v>
      </c>
      <c r="G215" s="52" t="s">
        <v>1673</v>
      </c>
      <c r="H215" s="54">
        <v>1.2985500000000001</v>
      </c>
      <c r="I215" s="54">
        <v>0.41957431006902723</v>
      </c>
      <c r="J215" s="55"/>
      <c r="K215" s="55"/>
      <c r="L215" s="55"/>
      <c r="M215" s="55"/>
      <c r="N215" s="56">
        <f>CapEx6[[#This Row],[Actual 2014 Nm]]-CapEx6[[#This Row],[Grant Amount]]</f>
        <v>0.41957431006902723</v>
      </c>
    </row>
    <row r="216" spans="1:14" x14ac:dyDescent="0.25">
      <c r="A216" s="51" t="s">
        <v>2054</v>
      </c>
      <c r="B216" s="52" t="s">
        <v>2036</v>
      </c>
      <c r="C216" s="53">
        <v>23030166</v>
      </c>
      <c r="D216" s="52" t="s">
        <v>2040</v>
      </c>
      <c r="E216" s="52" t="s">
        <v>2055</v>
      </c>
      <c r="F216" s="52" t="s">
        <v>1672</v>
      </c>
      <c r="G216" s="52" t="s">
        <v>1673</v>
      </c>
      <c r="H216" s="54">
        <v>91.438005000000004</v>
      </c>
      <c r="I216" s="54">
        <v>29.544521090418741</v>
      </c>
      <c r="J216" s="55"/>
      <c r="K216" s="55"/>
      <c r="L216" s="55"/>
      <c r="M216" s="55"/>
      <c r="N216" s="56">
        <f>CapEx6[[#This Row],[Actual 2014 Nm]]-CapEx6[[#This Row],[Grant Amount]]</f>
        <v>29.544521090418741</v>
      </c>
    </row>
    <row r="217" spans="1:14" x14ac:dyDescent="0.25">
      <c r="A217" s="51" t="s">
        <v>2056</v>
      </c>
      <c r="B217" s="52" t="s">
        <v>2036</v>
      </c>
      <c r="C217" s="53">
        <v>23030167</v>
      </c>
      <c r="D217" s="52" t="s">
        <v>2040</v>
      </c>
      <c r="E217" s="52" t="s">
        <v>2057</v>
      </c>
      <c r="F217" s="52" t="s">
        <v>1672</v>
      </c>
      <c r="G217" s="52" t="s">
        <v>1673</v>
      </c>
      <c r="H217" s="54">
        <v>3.4308299999999998</v>
      </c>
      <c r="I217" s="54">
        <v>1.1085350045929077</v>
      </c>
      <c r="J217" s="55"/>
      <c r="K217" s="55"/>
      <c r="L217" s="55"/>
      <c r="M217" s="55"/>
      <c r="N217" s="56">
        <f>CapEx6[[#This Row],[Actual 2014 Nm]]-CapEx6[[#This Row],[Grant Amount]]</f>
        <v>1.1085350045929077</v>
      </c>
    </row>
    <row r="218" spans="1:14" x14ac:dyDescent="0.25">
      <c r="A218" s="51" t="s">
        <v>2058</v>
      </c>
      <c r="B218" s="52" t="s">
        <v>2036</v>
      </c>
      <c r="C218" s="53">
        <v>23040160</v>
      </c>
      <c r="D218" s="52" t="s">
        <v>2040</v>
      </c>
      <c r="E218" s="52" t="s">
        <v>2059</v>
      </c>
      <c r="F218" s="52" t="s">
        <v>1672</v>
      </c>
      <c r="G218" s="52" t="s">
        <v>1673</v>
      </c>
      <c r="H218" s="54">
        <v>576.66869499999996</v>
      </c>
      <c r="I218" s="54">
        <v>186.32734191446707</v>
      </c>
      <c r="J218" s="55"/>
      <c r="K218" s="55"/>
      <c r="L218" s="55"/>
      <c r="M218" s="55"/>
      <c r="N218" s="56">
        <f>CapEx6[[#This Row],[Actual 2014 Nm]]-CapEx6[[#This Row],[Grant Amount]]</f>
        <v>186.32734191446707</v>
      </c>
    </row>
    <row r="219" spans="1:14" x14ac:dyDescent="0.25">
      <c r="A219" s="51" t="s">
        <v>2060</v>
      </c>
      <c r="B219" s="52" t="s">
        <v>2036</v>
      </c>
      <c r="C219" s="53">
        <v>23020276</v>
      </c>
      <c r="D219" s="52" t="s">
        <v>2040</v>
      </c>
      <c r="E219" s="52" t="s">
        <v>2061</v>
      </c>
      <c r="F219" s="52" t="s">
        <v>1672</v>
      </c>
      <c r="G219" s="52" t="s">
        <v>1673</v>
      </c>
      <c r="H219" s="54">
        <v>976.44602499999996</v>
      </c>
      <c r="I219" s="54">
        <v>315.49933946249206</v>
      </c>
      <c r="J219" s="55"/>
      <c r="K219" s="55"/>
      <c r="L219" s="55"/>
      <c r="M219" s="55"/>
      <c r="N219" s="56">
        <f>CapEx6[[#This Row],[Actual 2014 Nm]]-CapEx6[[#This Row],[Grant Amount]]</f>
        <v>315.49933946249206</v>
      </c>
    </row>
    <row r="220" spans="1:14" x14ac:dyDescent="0.25">
      <c r="A220" s="51" t="s">
        <v>2062</v>
      </c>
      <c r="B220" s="52" t="s">
        <v>2036</v>
      </c>
      <c r="C220" s="53">
        <v>23020278</v>
      </c>
      <c r="D220" s="52" t="s">
        <v>2040</v>
      </c>
      <c r="E220" s="52" t="s">
        <v>2063</v>
      </c>
      <c r="F220" s="52" t="s">
        <v>1672</v>
      </c>
      <c r="G220" s="52" t="s">
        <v>1673</v>
      </c>
      <c r="H220" s="54">
        <v>3.6623549999999998</v>
      </c>
      <c r="I220" s="54">
        <v>1.1833430151729638</v>
      </c>
      <c r="J220" s="55"/>
      <c r="K220" s="55"/>
      <c r="L220" s="55"/>
      <c r="M220" s="55"/>
      <c r="N220" s="56">
        <f>CapEx6[[#This Row],[Actual 2014 Nm]]-CapEx6[[#This Row],[Grant Amount]]</f>
        <v>1.1833430151729638</v>
      </c>
    </row>
    <row r="221" spans="1:14" x14ac:dyDescent="0.25">
      <c r="A221" s="51" t="s">
        <v>2064</v>
      </c>
      <c r="B221" s="52" t="s">
        <v>2036</v>
      </c>
      <c r="C221" s="53">
        <v>23040161</v>
      </c>
      <c r="D221" s="52" t="s">
        <v>2040</v>
      </c>
      <c r="E221" s="52" t="s">
        <v>2065</v>
      </c>
      <c r="F221" s="52" t="s">
        <v>1672</v>
      </c>
      <c r="G221" s="52" t="s">
        <v>1673</v>
      </c>
      <c r="H221" s="54">
        <v>61.48377</v>
      </c>
      <c r="I221" s="54">
        <v>19.866012381650879</v>
      </c>
      <c r="J221" s="55"/>
      <c r="K221" s="55"/>
      <c r="L221" s="55"/>
      <c r="M221" s="55"/>
      <c r="N221" s="56">
        <f>CapEx6[[#This Row],[Actual 2014 Nm]]-CapEx6[[#This Row],[Grant Amount]]</f>
        <v>19.866012381650879</v>
      </c>
    </row>
    <row r="222" spans="1:14" x14ac:dyDescent="0.25">
      <c r="A222" s="51" t="s">
        <v>2066</v>
      </c>
      <c r="B222" s="52" t="s">
        <v>2036</v>
      </c>
      <c r="C222" s="53">
        <v>23020279</v>
      </c>
      <c r="D222" s="52" t="s">
        <v>2040</v>
      </c>
      <c r="E222" s="52" t="s">
        <v>2067</v>
      </c>
      <c r="F222" s="52" t="s">
        <v>1672</v>
      </c>
      <c r="G222" s="52" t="s">
        <v>1673</v>
      </c>
      <c r="H222" s="54">
        <v>8.7458500000000008</v>
      </c>
      <c r="I222" s="54">
        <v>2.8258703782813153</v>
      </c>
      <c r="J222" s="55"/>
      <c r="K222" s="55"/>
      <c r="L222" s="55"/>
      <c r="M222" s="55"/>
      <c r="N222" s="56">
        <f>CapEx6[[#This Row],[Actual 2014 Nm]]-CapEx6[[#This Row],[Grant Amount]]</f>
        <v>2.8258703782813153</v>
      </c>
    </row>
    <row r="223" spans="1:14" x14ac:dyDescent="0.25">
      <c r="A223" s="51" t="s">
        <v>2068</v>
      </c>
      <c r="B223" s="52" t="s">
        <v>2036</v>
      </c>
      <c r="C223" s="53">
        <v>23020280</v>
      </c>
      <c r="D223" s="52" t="s">
        <v>2040</v>
      </c>
      <c r="E223" s="52" t="s">
        <v>2069</v>
      </c>
      <c r="F223" s="52" t="s">
        <v>1672</v>
      </c>
      <c r="G223" s="52" t="s">
        <v>1673</v>
      </c>
      <c r="H223" s="54">
        <v>912.94753000000003</v>
      </c>
      <c r="I223" s="54">
        <v>294.98234956603324</v>
      </c>
      <c r="J223" s="55"/>
      <c r="K223" s="55"/>
      <c r="L223" s="55"/>
      <c r="M223" s="55"/>
      <c r="N223" s="56">
        <f>CapEx6[[#This Row],[Actual 2014 Nm]]-CapEx6[[#This Row],[Grant Amount]]</f>
        <v>294.98234956603324</v>
      </c>
    </row>
    <row r="224" spans="1:14" x14ac:dyDescent="0.25">
      <c r="A224" s="51" t="s">
        <v>2070</v>
      </c>
      <c r="B224" s="52" t="s">
        <v>2036</v>
      </c>
      <c r="C224" s="53">
        <v>23040163</v>
      </c>
      <c r="D224" s="52" t="s">
        <v>2040</v>
      </c>
      <c r="E224" s="52" t="s">
        <v>2071</v>
      </c>
      <c r="F224" s="52" t="s">
        <v>1672</v>
      </c>
      <c r="G224" s="52" t="s">
        <v>1673</v>
      </c>
      <c r="H224" s="54">
        <v>763.49719500000003</v>
      </c>
      <c r="I224" s="54">
        <v>246.69347259001387</v>
      </c>
      <c r="J224" s="55"/>
      <c r="K224" s="55"/>
      <c r="L224" s="55"/>
      <c r="M224" s="55"/>
      <c r="N224" s="56">
        <f>CapEx6[[#This Row],[Actual 2014 Nm]]-CapEx6[[#This Row],[Grant Amount]]</f>
        <v>246.69347259001387</v>
      </c>
    </row>
    <row r="225" spans="1:14" x14ac:dyDescent="0.25">
      <c r="A225" s="51" t="s">
        <v>2072</v>
      </c>
      <c r="B225" s="52" t="s">
        <v>2036</v>
      </c>
      <c r="C225" s="53">
        <v>23020281</v>
      </c>
      <c r="D225" s="52" t="s">
        <v>2040</v>
      </c>
      <c r="E225" s="52" t="s">
        <v>2073</v>
      </c>
      <c r="F225" s="52" t="s">
        <v>1672</v>
      </c>
      <c r="G225" s="52" t="s">
        <v>1673</v>
      </c>
      <c r="H225" s="54">
        <v>244.124</v>
      </c>
      <c r="I225" s="54">
        <v>78.878871719449521</v>
      </c>
      <c r="J225" s="55"/>
      <c r="K225" s="55"/>
      <c r="L225" s="55"/>
      <c r="M225" s="55"/>
      <c r="N225" s="56">
        <f>CapEx6[[#This Row],[Actual 2014 Nm]]-CapEx6[[#This Row],[Grant Amount]]</f>
        <v>78.878871719449521</v>
      </c>
    </row>
    <row r="226" spans="1:14" x14ac:dyDescent="0.25">
      <c r="A226" s="51" t="s">
        <v>2074</v>
      </c>
      <c r="B226" s="52" t="s">
        <v>2036</v>
      </c>
      <c r="C226" s="53">
        <v>23030168</v>
      </c>
      <c r="D226" s="52" t="s">
        <v>2040</v>
      </c>
      <c r="E226" s="52" t="s">
        <v>2075</v>
      </c>
      <c r="F226" s="52" t="s">
        <v>1672</v>
      </c>
      <c r="G226" s="52" t="s">
        <v>1673</v>
      </c>
      <c r="H226" s="54">
        <v>475.90499999999997</v>
      </c>
      <c r="I226" s="54">
        <v>153.76959842393467</v>
      </c>
      <c r="J226" s="55"/>
      <c r="K226" s="55"/>
      <c r="L226" s="55"/>
      <c r="M226" s="55"/>
      <c r="N226" s="56">
        <f>CapEx6[[#This Row],[Actual 2014 Nm]]-CapEx6[[#This Row],[Grant Amount]]</f>
        <v>153.76959842393467</v>
      </c>
    </row>
    <row r="227" spans="1:14" x14ac:dyDescent="0.25">
      <c r="A227" s="51" t="s">
        <v>2076</v>
      </c>
      <c r="B227" s="52" t="s">
        <v>2036</v>
      </c>
      <c r="C227" s="53">
        <v>23040164</v>
      </c>
      <c r="D227" s="52" t="s">
        <v>2040</v>
      </c>
      <c r="E227" s="52" t="s">
        <v>2077</v>
      </c>
      <c r="F227" s="52" t="s">
        <v>1672</v>
      </c>
      <c r="G227" s="52" t="s">
        <v>1673</v>
      </c>
      <c r="H227" s="54">
        <v>31.800899999999999</v>
      </c>
      <c r="I227" s="54">
        <v>10.275184380327385</v>
      </c>
      <c r="J227" s="55"/>
      <c r="K227" s="55"/>
      <c r="L227" s="55"/>
      <c r="M227" s="55"/>
      <c r="N227" s="56">
        <f>CapEx6[[#This Row],[Actual 2014 Nm]]-CapEx6[[#This Row],[Grant Amount]]</f>
        <v>10.275184380327385</v>
      </c>
    </row>
    <row r="228" spans="1:14" x14ac:dyDescent="0.25">
      <c r="A228" s="51" t="s">
        <v>2078</v>
      </c>
      <c r="B228" s="52" t="s">
        <v>2036</v>
      </c>
      <c r="C228" s="53">
        <v>23020282</v>
      </c>
      <c r="D228" s="52" t="s">
        <v>2040</v>
      </c>
      <c r="E228" s="52" t="s">
        <v>2079</v>
      </c>
      <c r="F228" s="52" t="s">
        <v>1672</v>
      </c>
      <c r="G228" s="52" t="s">
        <v>1673</v>
      </c>
      <c r="H228" s="54">
        <v>484.04157500000002</v>
      </c>
      <c r="I228" s="54">
        <v>156.39860604162357</v>
      </c>
      <c r="J228" s="55"/>
      <c r="K228" s="55"/>
      <c r="L228" s="55"/>
      <c r="M228" s="55"/>
      <c r="N228" s="56">
        <f>CapEx6[[#This Row],[Actual 2014 Nm]]-CapEx6[[#This Row],[Grant Amount]]</f>
        <v>156.39860604162357</v>
      </c>
    </row>
    <row r="229" spans="1:14" x14ac:dyDescent="0.25">
      <c r="A229" s="51" t="s">
        <v>2080</v>
      </c>
      <c r="B229" s="52" t="s">
        <v>2036</v>
      </c>
      <c r="C229" s="53">
        <v>23040166</v>
      </c>
      <c r="D229" s="52" t="s">
        <v>2040</v>
      </c>
      <c r="E229" s="52" t="s">
        <v>2081</v>
      </c>
      <c r="F229" s="52" t="s">
        <v>1672</v>
      </c>
      <c r="G229" s="52" t="s">
        <v>1673</v>
      </c>
      <c r="H229" s="54">
        <v>17.426324999999999</v>
      </c>
      <c r="I229" s="54">
        <v>5.6306174493963566</v>
      </c>
      <c r="J229" s="55"/>
      <c r="K229" s="55"/>
      <c r="L229" s="55"/>
      <c r="M229" s="55"/>
      <c r="N229" s="56">
        <f>CapEx6[[#This Row],[Actual 2014 Nm]]-CapEx6[[#This Row],[Grant Amount]]</f>
        <v>5.6306174493963566</v>
      </c>
    </row>
    <row r="230" spans="1:14" x14ac:dyDescent="0.25">
      <c r="A230" s="51" t="s">
        <v>2082</v>
      </c>
      <c r="B230" s="52" t="s">
        <v>2036</v>
      </c>
      <c r="C230" s="53">
        <v>23040112</v>
      </c>
      <c r="D230" s="52" t="s">
        <v>2040</v>
      </c>
      <c r="E230" s="52" t="s">
        <v>2083</v>
      </c>
      <c r="F230" s="52" t="s">
        <v>1672</v>
      </c>
      <c r="G230" s="52" t="s">
        <v>1673</v>
      </c>
      <c r="H230" s="54">
        <v>2641.4801699999998</v>
      </c>
      <c r="I230" s="54">
        <v>853.48829070021679</v>
      </c>
      <c r="J230" s="55" t="s">
        <v>1690</v>
      </c>
      <c r="K230" s="55">
        <v>850</v>
      </c>
      <c r="L230" s="55"/>
      <c r="M230" s="55"/>
      <c r="N230" s="56">
        <f>CapEx6[[#This Row],[Actual 2014 Nm]]-CapEx6[[#This Row],[Grant Amount]]</f>
        <v>853.48829070021679</v>
      </c>
    </row>
    <row r="231" spans="1:14" x14ac:dyDescent="0.25">
      <c r="A231" s="51" t="s">
        <v>2084</v>
      </c>
      <c r="B231" s="52" t="s">
        <v>2036</v>
      </c>
      <c r="C231" s="53">
        <v>23040167</v>
      </c>
      <c r="D231" s="52" t="s">
        <v>2040</v>
      </c>
      <c r="E231" s="52" t="s">
        <v>2085</v>
      </c>
      <c r="F231" s="52" t="s">
        <v>1672</v>
      </c>
      <c r="G231" s="52" t="s">
        <v>1673</v>
      </c>
      <c r="H231" s="54">
        <v>205</v>
      </c>
      <c r="I231" s="54">
        <v>66.237521515652517</v>
      </c>
      <c r="J231" s="55" t="s">
        <v>1690</v>
      </c>
      <c r="K231" s="55">
        <v>62</v>
      </c>
      <c r="L231" s="55"/>
      <c r="M231" s="55"/>
      <c r="N231" s="56">
        <f>CapEx6[[#This Row],[Actual 2014 Nm]]-CapEx6[[#This Row],[Grant Amount]]</f>
        <v>66.237521515652517</v>
      </c>
    </row>
    <row r="232" spans="1:14" x14ac:dyDescent="0.25">
      <c r="A232" s="51" t="s">
        <v>2086</v>
      </c>
      <c r="B232" s="52" t="s">
        <v>2087</v>
      </c>
      <c r="C232" s="53">
        <v>23030169</v>
      </c>
      <c r="D232" s="52" t="s">
        <v>2088</v>
      </c>
      <c r="E232" s="52" t="s">
        <v>2089</v>
      </c>
      <c r="F232" s="52" t="s">
        <v>1672</v>
      </c>
      <c r="G232" s="52" t="s">
        <v>1673</v>
      </c>
      <c r="H232" s="54">
        <v>50.768144999999997</v>
      </c>
      <c r="I232" s="54">
        <v>16.403688276815931</v>
      </c>
      <c r="J232" s="55"/>
      <c r="K232" s="55"/>
      <c r="L232" s="55"/>
      <c r="M232" s="55"/>
      <c r="N232" s="56">
        <f>CapEx6[[#This Row],[Actual 2014 Nm]]-CapEx6[[#This Row],[Grant Amount]]</f>
        <v>16.403688276815931</v>
      </c>
    </row>
    <row r="233" spans="1:14" x14ac:dyDescent="0.25">
      <c r="A233" s="51" t="s">
        <v>2090</v>
      </c>
      <c r="B233" s="52" t="s">
        <v>2087</v>
      </c>
      <c r="C233" s="53">
        <v>23040169</v>
      </c>
      <c r="D233" s="52" t="s">
        <v>2088</v>
      </c>
      <c r="E233" s="52" t="s">
        <v>2091</v>
      </c>
      <c r="F233" s="52" t="s">
        <v>1672</v>
      </c>
      <c r="G233" s="52" t="s">
        <v>1673</v>
      </c>
      <c r="H233" s="54">
        <v>60</v>
      </c>
      <c r="I233" s="54">
        <v>19.386591663117809</v>
      </c>
      <c r="J233" s="55"/>
      <c r="K233" s="55"/>
      <c r="L233" s="55"/>
      <c r="M233" s="55"/>
      <c r="N233" s="56">
        <f>CapEx6[[#This Row],[Actual 2014 Nm]]-CapEx6[[#This Row],[Grant Amount]]</f>
        <v>19.386591663117809</v>
      </c>
    </row>
    <row r="234" spans="1:14" x14ac:dyDescent="0.25">
      <c r="A234" s="51" t="s">
        <v>2092</v>
      </c>
      <c r="B234" s="52" t="s">
        <v>2087</v>
      </c>
      <c r="C234" s="53">
        <v>23040170</v>
      </c>
      <c r="D234" s="52" t="s">
        <v>2088</v>
      </c>
      <c r="E234" s="52" t="s">
        <v>2093</v>
      </c>
      <c r="F234" s="52" t="s">
        <v>1672</v>
      </c>
      <c r="G234" s="52" t="s">
        <v>1673</v>
      </c>
      <c r="H234" s="54">
        <v>40</v>
      </c>
      <c r="I234" s="54">
        <v>12.924394442078539</v>
      </c>
      <c r="J234" s="55"/>
      <c r="K234" s="55"/>
      <c r="L234" s="55"/>
      <c r="M234" s="55"/>
      <c r="N234" s="56">
        <f>CapEx6[[#This Row],[Actual 2014 Nm]]-CapEx6[[#This Row],[Grant Amount]]</f>
        <v>12.924394442078539</v>
      </c>
    </row>
    <row r="235" spans="1:14" x14ac:dyDescent="0.25">
      <c r="A235" s="51" t="s">
        <v>2094</v>
      </c>
      <c r="B235" s="52" t="s">
        <v>2095</v>
      </c>
      <c r="C235" s="53">
        <v>23020283</v>
      </c>
      <c r="D235" s="52" t="s">
        <v>2088</v>
      </c>
      <c r="E235" s="52" t="s">
        <v>2096</v>
      </c>
      <c r="F235" s="52" t="s">
        <v>1672</v>
      </c>
      <c r="G235" s="52" t="s">
        <v>1673</v>
      </c>
      <c r="H235" s="54">
        <v>50.228700000000003</v>
      </c>
      <c r="I235" s="54">
        <v>16.22938827782076</v>
      </c>
      <c r="J235" s="55"/>
      <c r="K235" s="55"/>
      <c r="L235" s="55"/>
      <c r="M235" s="55"/>
      <c r="N235" s="56">
        <f>CapEx6[[#This Row],[Actual 2014 Nm]]-CapEx6[[#This Row],[Grant Amount]]</f>
        <v>16.22938827782076</v>
      </c>
    </row>
    <row r="236" spans="1:14" x14ac:dyDescent="0.25">
      <c r="A236" s="51" t="s">
        <v>2097</v>
      </c>
      <c r="B236" s="52" t="s">
        <v>2095</v>
      </c>
      <c r="C236" s="53">
        <v>23040172</v>
      </c>
      <c r="D236" s="52" t="s">
        <v>2088</v>
      </c>
      <c r="E236" s="52" t="s">
        <v>2098</v>
      </c>
      <c r="F236" s="52" t="s">
        <v>1672</v>
      </c>
      <c r="G236" s="52" t="s">
        <v>1673</v>
      </c>
      <c r="H236" s="54">
        <v>69.208704999999995</v>
      </c>
      <c r="I236" s="54">
        <v>22.362015056136325</v>
      </c>
      <c r="J236" s="55"/>
      <c r="K236" s="55"/>
      <c r="L236" s="55"/>
      <c r="M236" s="55"/>
      <c r="N236" s="56">
        <f>CapEx6[[#This Row],[Actual 2014 Nm]]-CapEx6[[#This Row],[Grant Amount]]</f>
        <v>22.362015056136325</v>
      </c>
    </row>
    <row r="237" spans="1:14" x14ac:dyDescent="0.25">
      <c r="A237" s="51" t="s">
        <v>2099</v>
      </c>
      <c r="B237" s="52" t="s">
        <v>2100</v>
      </c>
      <c r="C237" s="53">
        <v>23020284</v>
      </c>
      <c r="D237" s="52" t="s">
        <v>2101</v>
      </c>
      <c r="E237" s="52" t="s">
        <v>2102</v>
      </c>
      <c r="F237" s="52" t="s">
        <v>1672</v>
      </c>
      <c r="G237" s="52" t="s">
        <v>1673</v>
      </c>
      <c r="H237" s="54">
        <v>12.756565</v>
      </c>
      <c r="I237" s="54">
        <v>4.12177194465034</v>
      </c>
      <c r="J237" s="55"/>
      <c r="K237" s="55"/>
      <c r="L237" s="55"/>
      <c r="M237" s="55"/>
      <c r="N237" s="56">
        <f>CapEx6[[#This Row],[Actual 2014 Nm]]-CapEx6[[#This Row],[Grant Amount]]</f>
        <v>4.12177194465034</v>
      </c>
    </row>
    <row r="238" spans="1:14" x14ac:dyDescent="0.25">
      <c r="A238" s="57" t="s">
        <v>2103</v>
      </c>
      <c r="B238" s="52" t="s">
        <v>2100</v>
      </c>
      <c r="C238" s="53"/>
      <c r="D238" s="52" t="s">
        <v>2104</v>
      </c>
      <c r="E238" s="52"/>
      <c r="F238" s="52" t="s">
        <v>1672</v>
      </c>
      <c r="G238" s="52" t="s">
        <v>1673</v>
      </c>
      <c r="H238" s="54">
        <v>0</v>
      </c>
      <c r="I238" s="54">
        <v>0</v>
      </c>
      <c r="J238" s="55"/>
      <c r="K238" s="55"/>
      <c r="L238" s="55"/>
      <c r="M238" s="55"/>
      <c r="N238" s="56">
        <f>CapEx6[[#This Row],[Actual 2014 Nm]]-CapEx6[[#This Row],[Grant Amount]]</f>
        <v>0</v>
      </c>
    </row>
    <row r="239" spans="1:14" x14ac:dyDescent="0.25">
      <c r="A239" s="51" t="s">
        <v>2105</v>
      </c>
      <c r="B239" s="52" t="s">
        <v>2106</v>
      </c>
      <c r="C239" s="53">
        <v>23020285</v>
      </c>
      <c r="D239" s="52" t="s">
        <v>2107</v>
      </c>
      <c r="E239" s="52" t="s">
        <v>2108</v>
      </c>
      <c r="F239" s="52" t="s">
        <v>1672</v>
      </c>
      <c r="G239" s="52" t="s">
        <v>1673</v>
      </c>
      <c r="H239" s="54">
        <v>29.672750000000001</v>
      </c>
      <c r="I239" s="54">
        <v>9.5875581295296488</v>
      </c>
      <c r="J239" s="55"/>
      <c r="K239" s="55"/>
      <c r="L239" s="55"/>
      <c r="M239" s="55"/>
      <c r="N239" s="56">
        <f>CapEx6[[#This Row],[Actual 2014 Nm]]-CapEx6[[#This Row],[Grant Amount]]</f>
        <v>9.5875581295296488</v>
      </c>
    </row>
    <row r="240" spans="1:14" x14ac:dyDescent="0.25">
      <c r="A240" s="51" t="s">
        <v>2109</v>
      </c>
      <c r="B240" s="52" t="s">
        <v>2106</v>
      </c>
      <c r="C240" s="53">
        <v>23010121</v>
      </c>
      <c r="D240" s="52" t="s">
        <v>2107</v>
      </c>
      <c r="E240" s="52" t="s">
        <v>2110</v>
      </c>
      <c r="F240" s="52" t="s">
        <v>1672</v>
      </c>
      <c r="G240" s="52" t="s">
        <v>1673</v>
      </c>
      <c r="H240" s="54">
        <v>1610.39455</v>
      </c>
      <c r="I240" s="54">
        <v>520.3343592893392</v>
      </c>
      <c r="J240" s="55"/>
      <c r="K240" s="55"/>
      <c r="L240" s="55"/>
      <c r="M240" s="55"/>
      <c r="N240" s="56">
        <f>CapEx6[[#This Row],[Actual 2014 Nm]]-CapEx6[[#This Row],[Grant Amount]]</f>
        <v>520.3343592893392</v>
      </c>
    </row>
    <row r="241" spans="1:14" x14ac:dyDescent="0.25">
      <c r="A241" s="51" t="s">
        <v>2111</v>
      </c>
      <c r="B241" s="52" t="s">
        <v>2106</v>
      </c>
      <c r="C241" s="53">
        <v>23040174</v>
      </c>
      <c r="D241" s="52" t="s">
        <v>2107</v>
      </c>
      <c r="E241" s="52" t="s">
        <v>2112</v>
      </c>
      <c r="F241" s="52" t="s">
        <v>1672</v>
      </c>
      <c r="G241" s="52" t="s">
        <v>1673</v>
      </c>
      <c r="H241" s="54">
        <v>169.791335</v>
      </c>
      <c r="I241" s="54">
        <v>54.861254659677385</v>
      </c>
      <c r="J241" s="55"/>
      <c r="K241" s="55"/>
      <c r="L241" s="55"/>
      <c r="M241" s="55"/>
      <c r="N241" s="56">
        <f>CapEx6[[#This Row],[Actual 2014 Nm]]-CapEx6[[#This Row],[Grant Amount]]</f>
        <v>54.861254659677385</v>
      </c>
    </row>
    <row r="242" spans="1:14" x14ac:dyDescent="0.25">
      <c r="A242" s="51" t="s">
        <v>2113</v>
      </c>
      <c r="B242" s="52" t="s">
        <v>2114</v>
      </c>
      <c r="C242" s="53">
        <v>23020289</v>
      </c>
      <c r="D242" s="52" t="s">
        <v>2115</v>
      </c>
      <c r="E242" s="52" t="s">
        <v>2116</v>
      </c>
      <c r="F242" s="52" t="s">
        <v>1672</v>
      </c>
      <c r="G242" s="52" t="s">
        <v>1673</v>
      </c>
      <c r="H242" s="54">
        <v>2.3993500000000001</v>
      </c>
      <c r="I242" s="54">
        <v>0.77525364511502859</v>
      </c>
      <c r="J242" s="55"/>
      <c r="K242" s="55"/>
      <c r="L242" s="55"/>
      <c r="M242" s="55"/>
      <c r="N242" s="56">
        <f>CapEx6[[#This Row],[Actual 2014 Nm]]-CapEx6[[#This Row],[Grant Amount]]</f>
        <v>0.77525364511502859</v>
      </c>
    </row>
    <row r="243" spans="1:14" x14ac:dyDescent="0.25">
      <c r="A243" s="51" t="s">
        <v>2117</v>
      </c>
      <c r="B243" s="52" t="s">
        <v>2114</v>
      </c>
      <c r="C243" s="53">
        <v>23040175</v>
      </c>
      <c r="D243" s="52" t="s">
        <v>2115</v>
      </c>
      <c r="E243" s="52" t="s">
        <v>2118</v>
      </c>
      <c r="F243" s="52" t="s">
        <v>1672</v>
      </c>
      <c r="G243" s="52" t="s">
        <v>1673</v>
      </c>
      <c r="H243" s="54">
        <v>46.690325000000001</v>
      </c>
      <c r="I243" s="54">
        <v>15.086104423221016</v>
      </c>
      <c r="J243" s="55"/>
      <c r="K243" s="55"/>
      <c r="L243" s="55"/>
      <c r="M243" s="55"/>
      <c r="N243" s="56">
        <f>CapEx6[[#This Row],[Actual 2014 Nm]]-CapEx6[[#This Row],[Grant Amount]]</f>
        <v>15.086104423221016</v>
      </c>
    </row>
    <row r="244" spans="1:14" x14ac:dyDescent="0.25">
      <c r="A244" s="51" t="s">
        <v>2119</v>
      </c>
      <c r="B244" s="52" t="s">
        <v>2114</v>
      </c>
      <c r="C244" s="53">
        <v>23020291</v>
      </c>
      <c r="D244" s="52" t="s">
        <v>2115</v>
      </c>
      <c r="E244" s="52" t="s">
        <v>2120</v>
      </c>
      <c r="F244" s="52" t="s">
        <v>1672</v>
      </c>
      <c r="G244" s="52" t="s">
        <v>1673</v>
      </c>
      <c r="H244" s="54">
        <v>50</v>
      </c>
      <c r="I244" s="54">
        <v>16.155493052598175</v>
      </c>
      <c r="J244" s="55"/>
      <c r="K244" s="55"/>
      <c r="L244" s="55"/>
      <c r="M244" s="55"/>
      <c r="N244" s="56">
        <f>CapEx6[[#This Row],[Actual 2014 Nm]]-CapEx6[[#This Row],[Grant Amount]]</f>
        <v>16.155493052598175</v>
      </c>
    </row>
    <row r="245" spans="1:14" x14ac:dyDescent="0.25">
      <c r="A245" s="51" t="s">
        <v>2121</v>
      </c>
      <c r="B245" s="52" t="s">
        <v>2114</v>
      </c>
      <c r="C245" s="53">
        <v>23020293</v>
      </c>
      <c r="D245" s="52" t="s">
        <v>2115</v>
      </c>
      <c r="E245" s="52" t="s">
        <v>2122</v>
      </c>
      <c r="F245" s="52" t="s">
        <v>1672</v>
      </c>
      <c r="G245" s="52" t="s">
        <v>1673</v>
      </c>
      <c r="H245" s="54">
        <v>12.82902</v>
      </c>
      <c r="I245" s="54">
        <v>4.1451828696328601</v>
      </c>
      <c r="J245" s="55"/>
      <c r="K245" s="55"/>
      <c r="L245" s="55"/>
      <c r="M245" s="55"/>
      <c r="N245" s="56">
        <f>CapEx6[[#This Row],[Actual 2014 Nm]]-CapEx6[[#This Row],[Grant Amount]]</f>
        <v>4.1451828696328601</v>
      </c>
    </row>
    <row r="246" spans="1:14" x14ac:dyDescent="0.25">
      <c r="A246" s="51" t="s">
        <v>2123</v>
      </c>
      <c r="B246" s="52" t="s">
        <v>2114</v>
      </c>
      <c r="C246" s="53">
        <v>23020294</v>
      </c>
      <c r="D246" s="52" t="s">
        <v>2115</v>
      </c>
      <c r="E246" s="52" t="s">
        <v>2124</v>
      </c>
      <c r="F246" s="52" t="s">
        <v>1672</v>
      </c>
      <c r="G246" s="52" t="s">
        <v>1673</v>
      </c>
      <c r="H246" s="54">
        <v>9.228415</v>
      </c>
      <c r="I246" s="54">
        <v>2.9817918883798553</v>
      </c>
      <c r="J246" s="55"/>
      <c r="K246" s="55"/>
      <c r="L246" s="55"/>
      <c r="M246" s="55"/>
      <c r="N246" s="56">
        <f>CapEx6[[#This Row],[Actual 2014 Nm]]-CapEx6[[#This Row],[Grant Amount]]</f>
        <v>2.9817918883798553</v>
      </c>
    </row>
    <row r="247" spans="1:14" x14ac:dyDescent="0.25">
      <c r="A247" s="51" t="s">
        <v>2125</v>
      </c>
      <c r="B247" s="52" t="s">
        <v>2114</v>
      </c>
      <c r="C247" s="53">
        <v>23030174</v>
      </c>
      <c r="D247" s="52" t="s">
        <v>2115</v>
      </c>
      <c r="E247" s="52" t="s">
        <v>2126</v>
      </c>
      <c r="F247" s="52" t="s">
        <v>1672</v>
      </c>
      <c r="G247" s="52" t="s">
        <v>1673</v>
      </c>
      <c r="H247" s="54">
        <v>29.878540000000001</v>
      </c>
      <c r="I247" s="54">
        <v>9.6540509078355328</v>
      </c>
      <c r="J247" s="55"/>
      <c r="K247" s="55"/>
      <c r="L247" s="55"/>
      <c r="M247" s="55"/>
      <c r="N247" s="56">
        <f>CapEx6[[#This Row],[Actual 2014 Nm]]-CapEx6[[#This Row],[Grant Amount]]</f>
        <v>9.6540509078355328</v>
      </c>
    </row>
    <row r="248" spans="1:14" x14ac:dyDescent="0.25">
      <c r="A248" s="51" t="s">
        <v>2127</v>
      </c>
      <c r="B248" s="52" t="s">
        <v>2128</v>
      </c>
      <c r="C248" s="53">
        <v>23030175</v>
      </c>
      <c r="D248" s="52" t="s">
        <v>2115</v>
      </c>
      <c r="E248" s="52" t="s">
        <v>2129</v>
      </c>
      <c r="F248" s="52" t="s">
        <v>1672</v>
      </c>
      <c r="G248" s="52" t="s">
        <v>1673</v>
      </c>
      <c r="H248" s="54">
        <v>12.289045</v>
      </c>
      <c r="I248" s="54">
        <v>3.9707116224113266</v>
      </c>
      <c r="J248" s="55"/>
      <c r="K248" s="55"/>
      <c r="L248" s="55"/>
      <c r="M248" s="55"/>
      <c r="N248" s="56">
        <f>CapEx6[[#This Row],[Actual 2014 Nm]]-CapEx6[[#This Row],[Grant Amount]]</f>
        <v>3.9707116224113266</v>
      </c>
    </row>
    <row r="249" spans="1:14" x14ac:dyDescent="0.25">
      <c r="A249" s="51" t="s">
        <v>2130</v>
      </c>
      <c r="B249" s="52" t="s">
        <v>2128</v>
      </c>
      <c r="C249" s="53">
        <v>23020295</v>
      </c>
      <c r="D249" s="52" t="s">
        <v>2115</v>
      </c>
      <c r="E249" s="52" t="s">
        <v>2131</v>
      </c>
      <c r="F249" s="52" t="s">
        <v>1672</v>
      </c>
      <c r="G249" s="52" t="s">
        <v>1673</v>
      </c>
      <c r="H249" s="54">
        <v>10.49981</v>
      </c>
      <c r="I249" s="54">
        <v>3.3925921501720167</v>
      </c>
      <c r="J249" s="55"/>
      <c r="K249" s="55"/>
      <c r="L249" s="55"/>
      <c r="M249" s="55"/>
      <c r="N249" s="56">
        <f>CapEx6[[#This Row],[Actual 2014 Nm]]-CapEx6[[#This Row],[Grant Amount]]</f>
        <v>3.3925921501720167</v>
      </c>
    </row>
    <row r="250" spans="1:14" x14ac:dyDescent="0.25">
      <c r="A250" s="51" t="s">
        <v>2132</v>
      </c>
      <c r="B250" s="52" t="s">
        <v>2128</v>
      </c>
      <c r="C250" s="53">
        <v>23040176</v>
      </c>
      <c r="D250" s="52" t="s">
        <v>2115</v>
      </c>
      <c r="E250" s="52" t="s">
        <v>2133</v>
      </c>
      <c r="F250" s="52" t="s">
        <v>1672</v>
      </c>
      <c r="G250" s="52" t="s">
        <v>1673</v>
      </c>
      <c r="H250" s="54">
        <v>2.2000000000000002</v>
      </c>
      <c r="I250" s="54">
        <v>0.71084169431431965</v>
      </c>
      <c r="J250" s="55"/>
      <c r="K250" s="55"/>
      <c r="L250" s="55"/>
      <c r="M250" s="55"/>
      <c r="N250" s="56">
        <f>CapEx6[[#This Row],[Actual 2014 Nm]]-CapEx6[[#This Row],[Grant Amount]]</f>
        <v>0.71084169431431965</v>
      </c>
    </row>
    <row r="251" spans="1:14" x14ac:dyDescent="0.25">
      <c r="A251" s="51" t="s">
        <v>2134</v>
      </c>
      <c r="B251" s="52" t="s">
        <v>2128</v>
      </c>
      <c r="C251" s="53">
        <v>23020296</v>
      </c>
      <c r="D251" s="52" t="s">
        <v>2115</v>
      </c>
      <c r="E251" s="52" t="s">
        <v>2135</v>
      </c>
      <c r="F251" s="52" t="s">
        <v>1672</v>
      </c>
      <c r="G251" s="52" t="s">
        <v>1673</v>
      </c>
      <c r="H251" s="54">
        <v>4.3154399999999997</v>
      </c>
      <c r="I251" s="54">
        <v>1.3943612187780852</v>
      </c>
      <c r="J251" s="55"/>
      <c r="K251" s="55"/>
      <c r="L251" s="55"/>
      <c r="M251" s="55"/>
      <c r="N251" s="56">
        <f>CapEx6[[#This Row],[Actual 2014 Nm]]-CapEx6[[#This Row],[Grant Amount]]</f>
        <v>1.3943612187780852</v>
      </c>
    </row>
    <row r="252" spans="1:14" x14ac:dyDescent="0.25">
      <c r="A252" s="51" t="s">
        <v>2136</v>
      </c>
      <c r="B252" s="52" t="s">
        <v>2128</v>
      </c>
      <c r="C252" s="53">
        <v>23010122</v>
      </c>
      <c r="D252" s="52" t="s">
        <v>2115</v>
      </c>
      <c r="E252" s="52" t="s">
        <v>2137</v>
      </c>
      <c r="F252" s="52" t="s">
        <v>1672</v>
      </c>
      <c r="G252" s="52" t="s">
        <v>1673</v>
      </c>
      <c r="H252" s="54">
        <v>18.9375</v>
      </c>
      <c r="I252" s="54">
        <v>6.1188929936715581</v>
      </c>
      <c r="J252" s="55"/>
      <c r="K252" s="55"/>
      <c r="L252" s="55"/>
      <c r="M252" s="55"/>
      <c r="N252" s="56">
        <f>CapEx6[[#This Row],[Actual 2014 Nm]]-CapEx6[[#This Row],[Grant Amount]]</f>
        <v>6.1188929936715581</v>
      </c>
    </row>
    <row r="253" spans="1:14" x14ac:dyDescent="0.25">
      <c r="A253" s="51" t="s">
        <v>2138</v>
      </c>
      <c r="B253" s="52" t="s">
        <v>2128</v>
      </c>
      <c r="C253" s="53">
        <v>23040106</v>
      </c>
      <c r="D253" s="52" t="s">
        <v>2115</v>
      </c>
      <c r="E253" s="52" t="s">
        <v>2139</v>
      </c>
      <c r="F253" s="52" t="s">
        <v>1672</v>
      </c>
      <c r="G253" s="52" t="s">
        <v>1673</v>
      </c>
      <c r="H253" s="54">
        <v>12.6875</v>
      </c>
      <c r="I253" s="54">
        <v>4.0994563620967863</v>
      </c>
      <c r="J253" s="55"/>
      <c r="K253" s="55"/>
      <c r="L253" s="55"/>
      <c r="M253" s="55"/>
      <c r="N253" s="56">
        <f>CapEx6[[#This Row],[Actual 2014 Nm]]-CapEx6[[#This Row],[Grant Amount]]</f>
        <v>4.0994563620967863</v>
      </c>
    </row>
    <row r="254" spans="1:14" x14ac:dyDescent="0.25">
      <c r="A254" s="51" t="s">
        <v>2140</v>
      </c>
      <c r="B254" s="52" t="s">
        <v>2141</v>
      </c>
      <c r="C254" s="53">
        <v>23030177</v>
      </c>
      <c r="D254" s="52" t="s">
        <v>2142</v>
      </c>
      <c r="E254" s="52" t="s">
        <v>2143</v>
      </c>
      <c r="F254" s="52" t="s">
        <v>1672</v>
      </c>
      <c r="G254" s="52" t="s">
        <v>1673</v>
      </c>
      <c r="H254" s="54">
        <v>4.2250199999999998</v>
      </c>
      <c r="I254" s="54">
        <v>1.3651456251417668</v>
      </c>
      <c r="J254" s="55"/>
      <c r="K254" s="55"/>
      <c r="L254" s="55"/>
      <c r="M254" s="55"/>
      <c r="N254" s="56">
        <f>CapEx6[[#This Row],[Actual 2014 Nm]]-CapEx6[[#This Row],[Grant Amount]]</f>
        <v>1.3651456251417668</v>
      </c>
    </row>
    <row r="255" spans="1:14" x14ac:dyDescent="0.25">
      <c r="A255" s="51" t="s">
        <v>2144</v>
      </c>
      <c r="B255" s="52" t="s">
        <v>2141</v>
      </c>
      <c r="C255" s="53">
        <v>23020298</v>
      </c>
      <c r="D255" s="52" t="s">
        <v>2142</v>
      </c>
      <c r="E255" s="52" t="s">
        <v>2145</v>
      </c>
      <c r="F255" s="52" t="s">
        <v>1672</v>
      </c>
      <c r="G255" s="52" t="s">
        <v>1673</v>
      </c>
      <c r="H255" s="54">
        <v>54.168655000000001</v>
      </c>
      <c r="I255" s="54">
        <v>17.502426590421745</v>
      </c>
      <c r="J255" s="55"/>
      <c r="K255" s="55"/>
      <c r="L255" s="55"/>
      <c r="M255" s="55"/>
      <c r="N255" s="56">
        <f>CapEx6[[#This Row],[Actual 2014 Nm]]-CapEx6[[#This Row],[Grant Amount]]</f>
        <v>17.502426590421745</v>
      </c>
    </row>
    <row r="256" spans="1:14" x14ac:dyDescent="0.25">
      <c r="A256" s="51" t="s">
        <v>2146</v>
      </c>
      <c r="B256" s="52" t="s">
        <v>2141</v>
      </c>
      <c r="C256" s="53">
        <v>23020300</v>
      </c>
      <c r="D256" s="52" t="s">
        <v>2142</v>
      </c>
      <c r="E256" s="52" t="s">
        <v>2147</v>
      </c>
      <c r="F256" s="52" t="s">
        <v>1672</v>
      </c>
      <c r="G256" s="52" t="s">
        <v>1673</v>
      </c>
      <c r="H256" s="54">
        <v>1.122525</v>
      </c>
      <c r="I256" s="54">
        <v>0.36269889677735528</v>
      </c>
      <c r="J256" s="55"/>
      <c r="K256" s="55"/>
      <c r="L256" s="55"/>
      <c r="M256" s="55"/>
      <c r="N256" s="56">
        <f>CapEx6[[#This Row],[Actual 2014 Nm]]-CapEx6[[#This Row],[Grant Amount]]</f>
        <v>0.36269889677735528</v>
      </c>
    </row>
    <row r="257" spans="1:14" x14ac:dyDescent="0.25">
      <c r="A257" s="51" t="s">
        <v>2148</v>
      </c>
      <c r="B257" s="52" t="s">
        <v>2141</v>
      </c>
      <c r="C257" s="53">
        <v>23040180</v>
      </c>
      <c r="D257" s="52" t="s">
        <v>2142</v>
      </c>
      <c r="E257" s="52" t="s">
        <v>2149</v>
      </c>
      <c r="F257" s="52" t="s">
        <v>1672</v>
      </c>
      <c r="G257" s="52" t="s">
        <v>1673</v>
      </c>
      <c r="H257" s="54">
        <v>37.175004999999999</v>
      </c>
      <c r="I257" s="54">
        <v>12.011610700156046</v>
      </c>
      <c r="J257" s="55"/>
      <c r="K257" s="55"/>
      <c r="L257" s="55"/>
      <c r="M257" s="55"/>
      <c r="N257" s="56">
        <f>CapEx6[[#This Row],[Actual 2014 Nm]]-CapEx6[[#This Row],[Grant Amount]]</f>
        <v>12.011610700156046</v>
      </c>
    </row>
    <row r="258" spans="1:14" x14ac:dyDescent="0.25">
      <c r="A258" s="51" t="s">
        <v>2150</v>
      </c>
      <c r="B258" s="52" t="s">
        <v>2141</v>
      </c>
      <c r="C258" s="53">
        <v>23040182</v>
      </c>
      <c r="D258" s="52" t="s">
        <v>2142</v>
      </c>
      <c r="E258" s="52" t="s">
        <v>2151</v>
      </c>
      <c r="F258" s="52" t="s">
        <v>1672</v>
      </c>
      <c r="G258" s="52" t="s">
        <v>1673</v>
      </c>
      <c r="H258" s="54">
        <v>230.55449999999999</v>
      </c>
      <c r="I258" s="54">
        <v>74.494432459904914</v>
      </c>
      <c r="J258" s="55"/>
      <c r="K258" s="55"/>
      <c r="L258" s="55"/>
      <c r="M258" s="55"/>
      <c r="N258" s="56">
        <f>CapEx6[[#This Row],[Actual 2014 Nm]]-CapEx6[[#This Row],[Grant Amount]]</f>
        <v>74.494432459904914</v>
      </c>
    </row>
    <row r="259" spans="1:14" x14ac:dyDescent="0.25">
      <c r="A259" s="51" t="s">
        <v>2152</v>
      </c>
      <c r="B259" s="52" t="s">
        <v>2141</v>
      </c>
      <c r="C259" s="53">
        <v>23030178</v>
      </c>
      <c r="D259" s="52" t="s">
        <v>2142</v>
      </c>
      <c r="E259" s="52" t="s">
        <v>2153</v>
      </c>
      <c r="F259" s="52" t="s">
        <v>1672</v>
      </c>
      <c r="G259" s="52" t="s">
        <v>1673</v>
      </c>
      <c r="H259" s="54">
        <v>2.0011000000000001</v>
      </c>
      <c r="I259" s="54">
        <v>0.64657514295108409</v>
      </c>
      <c r="J259" s="55"/>
      <c r="K259" s="55"/>
      <c r="L259" s="55"/>
      <c r="M259" s="55"/>
      <c r="N259" s="56">
        <f>CapEx6[[#This Row],[Actual 2014 Nm]]-CapEx6[[#This Row],[Grant Amount]]</f>
        <v>0.64657514295108409</v>
      </c>
    </row>
    <row r="260" spans="1:14" x14ac:dyDescent="0.25">
      <c r="A260" s="51" t="s">
        <v>2154</v>
      </c>
      <c r="B260" s="52" t="s">
        <v>2141</v>
      </c>
      <c r="C260" s="53">
        <v>23030180</v>
      </c>
      <c r="D260" s="52" t="s">
        <v>2142</v>
      </c>
      <c r="E260" s="52" t="s">
        <v>2155</v>
      </c>
      <c r="F260" s="52" t="s">
        <v>1672</v>
      </c>
      <c r="G260" s="52" t="s">
        <v>1673</v>
      </c>
      <c r="H260" s="54">
        <v>31.962700000000002</v>
      </c>
      <c r="I260" s="54">
        <v>10.327463555845593</v>
      </c>
      <c r="J260" s="55"/>
      <c r="K260" s="55"/>
      <c r="L260" s="55"/>
      <c r="M260" s="55"/>
      <c r="N260" s="56">
        <f>CapEx6[[#This Row],[Actual 2014 Nm]]-CapEx6[[#This Row],[Grant Amount]]</f>
        <v>10.327463555845593</v>
      </c>
    </row>
    <row r="261" spans="1:14" x14ac:dyDescent="0.25">
      <c r="A261" s="51" t="s">
        <v>2156</v>
      </c>
      <c r="B261" s="52" t="s">
        <v>2141</v>
      </c>
      <c r="C261" s="53">
        <v>23030181</v>
      </c>
      <c r="D261" s="52" t="s">
        <v>2142</v>
      </c>
      <c r="E261" s="52" t="s">
        <v>2157</v>
      </c>
      <c r="F261" s="52" t="s">
        <v>1672</v>
      </c>
      <c r="G261" s="52" t="s">
        <v>1673</v>
      </c>
      <c r="H261" s="54">
        <v>2.18866</v>
      </c>
      <c r="I261" s="54">
        <v>0.70717762848999033</v>
      </c>
      <c r="J261" s="55"/>
      <c r="K261" s="55"/>
      <c r="L261" s="55"/>
      <c r="M261" s="55"/>
      <c r="N261" s="56">
        <f>CapEx6[[#This Row],[Actual 2014 Nm]]-CapEx6[[#This Row],[Grant Amount]]</f>
        <v>0.70717762848999033</v>
      </c>
    </row>
    <row r="262" spans="1:14" x14ac:dyDescent="0.25">
      <c r="A262" s="51" t="s">
        <v>2158</v>
      </c>
      <c r="B262" s="52" t="s">
        <v>2141</v>
      </c>
      <c r="C262" s="53">
        <v>23030182</v>
      </c>
      <c r="D262" s="52" t="s">
        <v>2142</v>
      </c>
      <c r="E262" s="52" t="s">
        <v>2159</v>
      </c>
      <c r="F262" s="52" t="s">
        <v>1672</v>
      </c>
      <c r="G262" s="52" t="s">
        <v>1673</v>
      </c>
      <c r="H262" s="54">
        <v>1.4802999999999999</v>
      </c>
      <c r="I262" s="54">
        <v>0.47829952731522152</v>
      </c>
      <c r="J262" s="55"/>
      <c r="K262" s="55"/>
      <c r="L262" s="55"/>
      <c r="M262" s="55"/>
      <c r="N262" s="56">
        <f>CapEx6[[#This Row],[Actual 2014 Nm]]-CapEx6[[#This Row],[Grant Amount]]</f>
        <v>0.47829952731522152</v>
      </c>
    </row>
    <row r="263" spans="1:14" x14ac:dyDescent="0.25">
      <c r="A263" s="51" t="s">
        <v>2160</v>
      </c>
      <c r="B263" s="52" t="s">
        <v>2141</v>
      </c>
      <c r="C263" s="53">
        <v>23020302</v>
      </c>
      <c r="D263" s="52" t="s">
        <v>2142</v>
      </c>
      <c r="E263" s="52" t="s">
        <v>2161</v>
      </c>
      <c r="F263" s="52" t="s">
        <v>1672</v>
      </c>
      <c r="G263" s="52" t="s">
        <v>1673</v>
      </c>
      <c r="H263" s="54">
        <v>1.2553650000000001</v>
      </c>
      <c r="I263" s="54">
        <v>0.40562081071949813</v>
      </c>
      <c r="J263" s="55"/>
      <c r="K263" s="55"/>
      <c r="L263" s="55"/>
      <c r="M263" s="55"/>
      <c r="N263" s="56">
        <f>CapEx6[[#This Row],[Actual 2014 Nm]]-CapEx6[[#This Row],[Grant Amount]]</f>
        <v>0.40562081071949813</v>
      </c>
    </row>
    <row r="264" spans="1:14" x14ac:dyDescent="0.25">
      <c r="A264" s="51" t="s">
        <v>2162</v>
      </c>
      <c r="B264" s="52" t="s">
        <v>2141</v>
      </c>
      <c r="C264" s="53">
        <v>23020303</v>
      </c>
      <c r="D264" s="52" t="s">
        <v>2142</v>
      </c>
      <c r="E264" s="52" t="s">
        <v>2163</v>
      </c>
      <c r="F264" s="52" t="s">
        <v>1672</v>
      </c>
      <c r="G264" s="52" t="s">
        <v>1673</v>
      </c>
      <c r="H264" s="54">
        <v>20</v>
      </c>
      <c r="I264" s="54">
        <v>6.4621972210392693</v>
      </c>
      <c r="J264" s="55"/>
      <c r="K264" s="55"/>
      <c r="L264" s="55"/>
      <c r="M264" s="55"/>
      <c r="N264" s="56">
        <f>CapEx6[[#This Row],[Actual 2014 Nm]]-CapEx6[[#This Row],[Grant Amount]]</f>
        <v>6.4621972210392693</v>
      </c>
    </row>
    <row r="265" spans="1:14" x14ac:dyDescent="0.25">
      <c r="A265" s="51" t="s">
        <v>2164</v>
      </c>
      <c r="B265" s="52" t="s">
        <v>2141</v>
      </c>
      <c r="C265" s="53">
        <v>23030183</v>
      </c>
      <c r="D265" s="52" t="s">
        <v>2142</v>
      </c>
      <c r="E265" s="52" t="s">
        <v>2165</v>
      </c>
      <c r="F265" s="52" t="s">
        <v>1672</v>
      </c>
      <c r="G265" s="52" t="s">
        <v>1673</v>
      </c>
      <c r="H265" s="54">
        <v>56.632080000000002</v>
      </c>
      <c r="I265" s="54">
        <v>18.298383499883681</v>
      </c>
      <c r="J265" s="55"/>
      <c r="K265" s="55"/>
      <c r="L265" s="55"/>
      <c r="M265" s="55"/>
      <c r="N265" s="56">
        <f>CapEx6[[#This Row],[Actual 2014 Nm]]-CapEx6[[#This Row],[Grant Amount]]</f>
        <v>18.298383499883681</v>
      </c>
    </row>
    <row r="266" spans="1:14" x14ac:dyDescent="0.25">
      <c r="A266" s="51" t="s">
        <v>2166</v>
      </c>
      <c r="B266" s="52" t="s">
        <v>2141</v>
      </c>
      <c r="C266" s="53">
        <v>23030184</v>
      </c>
      <c r="D266" s="52" t="s">
        <v>2142</v>
      </c>
      <c r="E266" s="52" t="s">
        <v>2167</v>
      </c>
      <c r="F266" s="52" t="s">
        <v>1672</v>
      </c>
      <c r="G266" s="52" t="s">
        <v>1673</v>
      </c>
      <c r="H266" s="54">
        <v>32</v>
      </c>
      <c r="I266" s="54">
        <v>10.339515553662832</v>
      </c>
      <c r="J266" s="55"/>
      <c r="K266" s="55"/>
      <c r="L266" s="55"/>
      <c r="M266" s="55"/>
      <c r="N266" s="56">
        <f>CapEx6[[#This Row],[Actual 2014 Nm]]-CapEx6[[#This Row],[Grant Amount]]</f>
        <v>10.339515553662832</v>
      </c>
    </row>
    <row r="267" spans="1:14" x14ac:dyDescent="0.25">
      <c r="A267" s="51" t="s">
        <v>2168</v>
      </c>
      <c r="B267" s="52" t="s">
        <v>2141</v>
      </c>
      <c r="C267" s="53">
        <v>23030185</v>
      </c>
      <c r="D267" s="52" t="s">
        <v>2142</v>
      </c>
      <c r="E267" s="52" t="s">
        <v>2169</v>
      </c>
      <c r="F267" s="52" t="s">
        <v>1672</v>
      </c>
      <c r="G267" s="52" t="s">
        <v>1673</v>
      </c>
      <c r="H267" s="54">
        <v>32</v>
      </c>
      <c r="I267" s="54">
        <v>10.339515553662832</v>
      </c>
      <c r="J267" s="55"/>
      <c r="K267" s="55"/>
      <c r="L267" s="55"/>
      <c r="M267" s="55"/>
      <c r="N267" s="56">
        <f>CapEx6[[#This Row],[Actual 2014 Nm]]-CapEx6[[#This Row],[Grant Amount]]</f>
        <v>10.339515553662832</v>
      </c>
    </row>
    <row r="268" spans="1:14" x14ac:dyDescent="0.25">
      <c r="A268" s="51" t="s">
        <v>2170</v>
      </c>
      <c r="B268" s="52" t="s">
        <v>2141</v>
      </c>
      <c r="C268" s="53">
        <v>23020304</v>
      </c>
      <c r="D268" s="52" t="s">
        <v>2142</v>
      </c>
      <c r="E268" s="52" t="s">
        <v>2171</v>
      </c>
      <c r="F268" s="52" t="s">
        <v>1672</v>
      </c>
      <c r="G268" s="52" t="s">
        <v>1673</v>
      </c>
      <c r="H268" s="54">
        <v>7.6287349999999998</v>
      </c>
      <c r="I268" s="54">
        <v>2.4649195058522504</v>
      </c>
      <c r="J268" s="55"/>
      <c r="K268" s="55"/>
      <c r="L268" s="55"/>
      <c r="M268" s="55"/>
      <c r="N268" s="56">
        <f>CapEx6[[#This Row],[Actual 2014 Nm]]-CapEx6[[#This Row],[Grant Amount]]</f>
        <v>2.4649195058522504</v>
      </c>
    </row>
    <row r="269" spans="1:14" x14ac:dyDescent="0.25">
      <c r="A269" s="51" t="s">
        <v>2172</v>
      </c>
      <c r="B269" s="52" t="s">
        <v>2141</v>
      </c>
      <c r="C269" s="53">
        <v>23030186</v>
      </c>
      <c r="D269" s="52" t="s">
        <v>2142</v>
      </c>
      <c r="E269" s="52" t="s">
        <v>2173</v>
      </c>
      <c r="F269" s="52" t="s">
        <v>1672</v>
      </c>
      <c r="G269" s="52" t="s">
        <v>1673</v>
      </c>
      <c r="H269" s="54">
        <v>16.379000000000001</v>
      </c>
      <c r="I269" s="54">
        <v>5.2922164141701105</v>
      </c>
      <c r="J269" s="55"/>
      <c r="K269" s="55"/>
      <c r="L269" s="55"/>
      <c r="M269" s="55"/>
      <c r="N269" s="56">
        <f>CapEx6[[#This Row],[Actual 2014 Nm]]-CapEx6[[#This Row],[Grant Amount]]</f>
        <v>5.2922164141701105</v>
      </c>
    </row>
    <row r="270" spans="1:14" x14ac:dyDescent="0.25">
      <c r="A270" s="51" t="s">
        <v>2174</v>
      </c>
      <c r="B270" s="52" t="s">
        <v>2141</v>
      </c>
      <c r="C270" s="53">
        <v>23030187</v>
      </c>
      <c r="D270" s="52" t="s">
        <v>2142</v>
      </c>
      <c r="E270" s="52" t="s">
        <v>2175</v>
      </c>
      <c r="F270" s="52" t="s">
        <v>1672</v>
      </c>
      <c r="G270" s="52" t="s">
        <v>1673</v>
      </c>
      <c r="H270" s="54">
        <v>7.9834699999999996</v>
      </c>
      <c r="I270" s="54">
        <v>2.5795378824125188</v>
      </c>
      <c r="J270" s="55"/>
      <c r="K270" s="55"/>
      <c r="L270" s="55"/>
      <c r="M270" s="55"/>
      <c r="N270" s="56">
        <f>CapEx6[[#This Row],[Actual 2014 Nm]]-CapEx6[[#This Row],[Grant Amount]]</f>
        <v>2.5795378824125188</v>
      </c>
    </row>
    <row r="271" spans="1:14" x14ac:dyDescent="0.25">
      <c r="A271" s="51" t="s">
        <v>2176</v>
      </c>
      <c r="B271" s="52" t="s">
        <v>2141</v>
      </c>
      <c r="C271" s="53">
        <v>23030188</v>
      </c>
      <c r="D271" s="52" t="s">
        <v>2142</v>
      </c>
      <c r="E271" s="52" t="s">
        <v>2177</v>
      </c>
      <c r="F271" s="52" t="s">
        <v>1672</v>
      </c>
      <c r="G271" s="52" t="s">
        <v>1673</v>
      </c>
      <c r="H271" s="54">
        <v>16.90859</v>
      </c>
      <c r="I271" s="54">
        <v>5.4633321654846192</v>
      </c>
      <c r="J271" s="55"/>
      <c r="K271" s="55"/>
      <c r="L271" s="55"/>
      <c r="M271" s="55"/>
      <c r="N271" s="56">
        <f>CapEx6[[#This Row],[Actual 2014 Nm]]-CapEx6[[#This Row],[Grant Amount]]</f>
        <v>5.4633321654846192</v>
      </c>
    </row>
    <row r="272" spans="1:14" x14ac:dyDescent="0.25">
      <c r="A272" s="51" t="s">
        <v>2178</v>
      </c>
      <c r="B272" s="52" t="s">
        <v>2141</v>
      </c>
      <c r="C272" s="53">
        <v>23030189</v>
      </c>
      <c r="D272" s="52" t="s">
        <v>2142</v>
      </c>
      <c r="E272" s="52" t="s">
        <v>2179</v>
      </c>
      <c r="F272" s="52" t="s">
        <v>1672</v>
      </c>
      <c r="G272" s="52" t="s">
        <v>1673</v>
      </c>
      <c r="H272" s="54">
        <v>6.8401350000000001</v>
      </c>
      <c r="I272" s="54">
        <v>2.2101150694266725</v>
      </c>
      <c r="J272" s="55"/>
      <c r="K272" s="55"/>
      <c r="L272" s="55"/>
      <c r="M272" s="55"/>
      <c r="N272" s="56">
        <f>CapEx6[[#This Row],[Actual 2014 Nm]]-CapEx6[[#This Row],[Grant Amount]]</f>
        <v>2.2101150694266725</v>
      </c>
    </row>
    <row r="273" spans="1:14" x14ac:dyDescent="0.25">
      <c r="A273" s="51" t="s">
        <v>2180</v>
      </c>
      <c r="B273" s="52" t="s">
        <v>2141</v>
      </c>
      <c r="C273" s="53">
        <v>23030190</v>
      </c>
      <c r="D273" s="52" t="s">
        <v>2142</v>
      </c>
      <c r="E273" s="52" t="s">
        <v>2181</v>
      </c>
      <c r="F273" s="52" t="s">
        <v>1672</v>
      </c>
      <c r="G273" s="52" t="s">
        <v>1673</v>
      </c>
      <c r="H273" s="54">
        <v>0.49471500000000002</v>
      </c>
      <c r="I273" s="54">
        <v>0.15984729491032212</v>
      </c>
      <c r="J273" s="55"/>
      <c r="K273" s="55"/>
      <c r="L273" s="55"/>
      <c r="M273" s="55"/>
      <c r="N273" s="56">
        <f>CapEx6[[#This Row],[Actual 2014 Nm]]-CapEx6[[#This Row],[Grant Amount]]</f>
        <v>0.15984729491032212</v>
      </c>
    </row>
    <row r="274" spans="1:14" x14ac:dyDescent="0.25">
      <c r="A274" s="51" t="s">
        <v>2182</v>
      </c>
      <c r="B274" s="52" t="s">
        <v>2183</v>
      </c>
      <c r="C274" s="53">
        <v>23010128</v>
      </c>
      <c r="D274" s="52" t="s">
        <v>2142</v>
      </c>
      <c r="E274" s="52" t="s">
        <v>2184</v>
      </c>
      <c r="F274" s="52" t="s">
        <v>1672</v>
      </c>
      <c r="G274" s="52" t="s">
        <v>1673</v>
      </c>
      <c r="H274" s="54">
        <v>5</v>
      </c>
      <c r="I274" s="54">
        <v>1.6155493052598173</v>
      </c>
      <c r="J274" s="55"/>
      <c r="K274" s="55"/>
      <c r="L274" s="55"/>
      <c r="M274" s="55"/>
      <c r="N274" s="56">
        <f>CapEx6[[#This Row],[Actual 2014 Nm]]-CapEx6[[#This Row],[Grant Amount]]</f>
        <v>1.6155493052598173</v>
      </c>
    </row>
    <row r="275" spans="1:14" x14ac:dyDescent="0.25">
      <c r="A275" s="51" t="s">
        <v>2185</v>
      </c>
      <c r="B275" s="52" t="s">
        <v>2183</v>
      </c>
      <c r="C275" s="53">
        <v>23010129</v>
      </c>
      <c r="D275" s="52" t="s">
        <v>2142</v>
      </c>
      <c r="E275" s="52" t="s">
        <v>2186</v>
      </c>
      <c r="F275" s="52" t="s">
        <v>1672</v>
      </c>
      <c r="G275" s="52" t="s">
        <v>1673</v>
      </c>
      <c r="H275" s="54">
        <v>9</v>
      </c>
      <c r="I275" s="54">
        <v>2.9079887494676711</v>
      </c>
      <c r="J275" s="55"/>
      <c r="K275" s="55"/>
      <c r="L275" s="55"/>
      <c r="M275" s="55"/>
      <c r="N275" s="56">
        <f>CapEx6[[#This Row],[Actual 2014 Nm]]-CapEx6[[#This Row],[Grant Amount]]</f>
        <v>2.9079887494676711</v>
      </c>
    </row>
    <row r="276" spans="1:14" x14ac:dyDescent="0.25">
      <c r="A276" s="51" t="s">
        <v>2187</v>
      </c>
      <c r="B276" s="52" t="s">
        <v>2188</v>
      </c>
      <c r="C276" s="53">
        <v>23010131</v>
      </c>
      <c r="D276" s="52" t="s">
        <v>2142</v>
      </c>
      <c r="E276" s="52" t="s">
        <v>2189</v>
      </c>
      <c r="F276" s="52" t="s">
        <v>1672</v>
      </c>
      <c r="G276" s="52" t="s">
        <v>1673</v>
      </c>
      <c r="H276" s="54">
        <v>8.9448450000000008</v>
      </c>
      <c r="I276" s="54">
        <v>2.8901676250813506</v>
      </c>
      <c r="J276" s="55"/>
      <c r="K276" s="55"/>
      <c r="L276" s="55"/>
      <c r="M276" s="55"/>
      <c r="N276" s="56">
        <f>CapEx6[[#This Row],[Actual 2014 Nm]]-CapEx6[[#This Row],[Grant Amount]]</f>
        <v>2.8901676250813506</v>
      </c>
    </row>
    <row r="277" spans="1:14" x14ac:dyDescent="0.25">
      <c r="A277" s="51" t="s">
        <v>2190</v>
      </c>
      <c r="B277" s="52" t="s">
        <v>2188</v>
      </c>
      <c r="C277" s="53">
        <v>23040108</v>
      </c>
      <c r="D277" s="52" t="s">
        <v>2142</v>
      </c>
      <c r="E277" s="52" t="s">
        <v>2191</v>
      </c>
      <c r="F277" s="52" t="s">
        <v>1672</v>
      </c>
      <c r="G277" s="52" t="s">
        <v>1673</v>
      </c>
      <c r="H277" s="54">
        <v>2000</v>
      </c>
      <c r="I277" s="54">
        <v>646.21972210392698</v>
      </c>
      <c r="J277" s="55" t="s">
        <v>2192</v>
      </c>
      <c r="K277" s="55">
        <v>600</v>
      </c>
      <c r="L277" s="55"/>
      <c r="M277" s="55"/>
      <c r="N277" s="56">
        <f>CapEx6[[#This Row],[Actual 2014 Nm]]-CapEx6[[#This Row],[Grant Amount]]</f>
        <v>646.21972210392698</v>
      </c>
    </row>
    <row r="278" spans="1:14" x14ac:dyDescent="0.25">
      <c r="A278" s="51" t="s">
        <v>2193</v>
      </c>
      <c r="B278" s="52" t="s">
        <v>2188</v>
      </c>
      <c r="C278" s="53">
        <v>23010132</v>
      </c>
      <c r="D278" s="52" t="s">
        <v>2142</v>
      </c>
      <c r="E278" s="52" t="s">
        <v>2194</v>
      </c>
      <c r="F278" s="52" t="s">
        <v>1672</v>
      </c>
      <c r="G278" s="52" t="s">
        <v>1673</v>
      </c>
      <c r="H278" s="54">
        <v>339.48291499999999</v>
      </c>
      <c r="I278" s="54">
        <v>109.69027749516553</v>
      </c>
      <c r="J278" s="55"/>
      <c r="K278" s="55"/>
      <c r="L278" s="55"/>
      <c r="M278" s="55"/>
      <c r="N278" s="56">
        <f>CapEx6[[#This Row],[Actual 2014 Nm]]-CapEx6[[#This Row],[Grant Amount]]</f>
        <v>109.69027749516553</v>
      </c>
    </row>
    <row r="279" spans="1:14" x14ac:dyDescent="0.25">
      <c r="A279" s="51" t="s">
        <v>2195</v>
      </c>
      <c r="B279" s="52" t="s">
        <v>2188</v>
      </c>
      <c r="C279" s="53">
        <v>23030129</v>
      </c>
      <c r="D279" s="52" t="s">
        <v>2142</v>
      </c>
      <c r="E279" s="52" t="s">
        <v>2196</v>
      </c>
      <c r="F279" s="52" t="s">
        <v>1672</v>
      </c>
      <c r="G279" s="52" t="s">
        <v>1673</v>
      </c>
      <c r="H279" s="54">
        <v>20</v>
      </c>
      <c r="I279" s="54">
        <v>6.4621972210392693</v>
      </c>
      <c r="J279" s="55"/>
      <c r="K279" s="55"/>
      <c r="L279" s="55"/>
      <c r="M279" s="55"/>
      <c r="N279" s="56">
        <f>CapEx6[[#This Row],[Actual 2014 Nm]]-CapEx6[[#This Row],[Grant Amount]]</f>
        <v>6.4621972210392693</v>
      </c>
    </row>
    <row r="280" spans="1:14" x14ac:dyDescent="0.25">
      <c r="A280" s="51" t="s">
        <v>2197</v>
      </c>
      <c r="B280" s="52" t="s">
        <v>2188</v>
      </c>
      <c r="C280" s="53">
        <v>23010133</v>
      </c>
      <c r="D280" s="52" t="s">
        <v>2142</v>
      </c>
      <c r="E280" s="52" t="s">
        <v>2198</v>
      </c>
      <c r="F280" s="52" t="s">
        <v>1672</v>
      </c>
      <c r="G280" s="52" t="s">
        <v>1673</v>
      </c>
      <c r="H280" s="54">
        <v>1430.99</v>
      </c>
      <c r="I280" s="54">
        <v>462.36698006674919</v>
      </c>
      <c r="J280" s="55" t="s">
        <v>2192</v>
      </c>
      <c r="K280" s="55">
        <v>400</v>
      </c>
      <c r="L280" s="55"/>
      <c r="M280" s="55"/>
      <c r="N280" s="56">
        <f>CapEx6[[#This Row],[Actual 2014 Nm]]-CapEx6[[#This Row],[Grant Amount]]</f>
        <v>462.36698006674919</v>
      </c>
    </row>
    <row r="281" spans="1:14" x14ac:dyDescent="0.25">
      <c r="A281" s="51" t="s">
        <v>2199</v>
      </c>
      <c r="B281" s="52" t="s">
        <v>2200</v>
      </c>
      <c r="C281" s="53">
        <v>23010135</v>
      </c>
      <c r="D281" s="52" t="s">
        <v>2201</v>
      </c>
      <c r="E281" s="52" t="s">
        <v>2202</v>
      </c>
      <c r="F281" s="52" t="s">
        <v>1672</v>
      </c>
      <c r="G281" s="52" t="s">
        <v>1673</v>
      </c>
      <c r="H281" s="54">
        <v>11</v>
      </c>
      <c r="I281" s="54">
        <v>3.5542084715715982</v>
      </c>
      <c r="J281" s="55"/>
      <c r="K281" s="55"/>
      <c r="L281" s="55"/>
      <c r="M281" s="55"/>
      <c r="N281" s="56">
        <f>CapEx6[[#This Row],[Actual 2014 Nm]]-CapEx6[[#This Row],[Grant Amount]]</f>
        <v>3.5542084715715982</v>
      </c>
    </row>
    <row r="282" spans="1:14" x14ac:dyDescent="0.25">
      <c r="A282" s="51" t="s">
        <v>2203</v>
      </c>
      <c r="B282" s="52" t="s">
        <v>2200</v>
      </c>
      <c r="C282" s="53">
        <v>23010136</v>
      </c>
      <c r="D282" s="52" t="s">
        <v>2201</v>
      </c>
      <c r="E282" s="52" t="s">
        <v>2204</v>
      </c>
      <c r="F282" s="52" t="s">
        <v>1672</v>
      </c>
      <c r="G282" s="52" t="s">
        <v>1673</v>
      </c>
      <c r="H282" s="54">
        <v>63.5</v>
      </c>
      <c r="I282" s="54">
        <v>20.517476176799679</v>
      </c>
      <c r="J282" s="55"/>
      <c r="K282" s="55"/>
      <c r="L282" s="55"/>
      <c r="M282" s="55"/>
      <c r="N282" s="56">
        <f>CapEx6[[#This Row],[Actual 2014 Nm]]-CapEx6[[#This Row],[Grant Amount]]</f>
        <v>20.517476176799679</v>
      </c>
    </row>
    <row r="283" spans="1:14" x14ac:dyDescent="0.25">
      <c r="A283" s="51" t="s">
        <v>2205</v>
      </c>
      <c r="B283" s="52" t="s">
        <v>2206</v>
      </c>
      <c r="C283" s="53">
        <v>23020132</v>
      </c>
      <c r="D283" s="52" t="s">
        <v>2207</v>
      </c>
      <c r="E283" s="52" t="s">
        <v>2208</v>
      </c>
      <c r="F283" s="52" t="s">
        <v>1672</v>
      </c>
      <c r="G283" s="52" t="s">
        <v>1673</v>
      </c>
      <c r="H283" s="54">
        <v>850</v>
      </c>
      <c r="I283" s="54">
        <v>274.64338189416895</v>
      </c>
      <c r="J283" s="55"/>
      <c r="K283" s="55"/>
      <c r="L283" s="55"/>
      <c r="M283" s="55"/>
      <c r="N283" s="56">
        <f>CapEx6[[#This Row],[Actual 2014 Nm]]-CapEx6[[#This Row],[Grant Amount]]</f>
        <v>274.64338189416895</v>
      </c>
    </row>
    <row r="284" spans="1:14" x14ac:dyDescent="0.25">
      <c r="A284" s="51" t="s">
        <v>2209</v>
      </c>
      <c r="B284" s="52" t="s">
        <v>2206</v>
      </c>
      <c r="C284" s="53">
        <v>23020305</v>
      </c>
      <c r="D284" s="52" t="s">
        <v>2207</v>
      </c>
      <c r="E284" s="52" t="s">
        <v>2210</v>
      </c>
      <c r="F284" s="52" t="s">
        <v>1672</v>
      </c>
      <c r="G284" s="52" t="s">
        <v>1673</v>
      </c>
      <c r="H284" s="54">
        <v>47.984585000000003</v>
      </c>
      <c r="I284" s="54">
        <v>15.504292591986131</v>
      </c>
      <c r="J284" s="55"/>
      <c r="K284" s="55"/>
      <c r="L284" s="55"/>
      <c r="M284" s="55"/>
      <c r="N284" s="56">
        <f>CapEx6[[#This Row],[Actual 2014 Nm]]-CapEx6[[#This Row],[Grant Amount]]</f>
        <v>15.504292591986131</v>
      </c>
    </row>
    <row r="285" spans="1:14" x14ac:dyDescent="0.25">
      <c r="A285" s="51" t="s">
        <v>2211</v>
      </c>
      <c r="B285" s="52" t="s">
        <v>2206</v>
      </c>
      <c r="C285" s="53">
        <v>23040184</v>
      </c>
      <c r="D285" s="52" t="s">
        <v>2207</v>
      </c>
      <c r="E285" s="52" t="s">
        <v>2212</v>
      </c>
      <c r="F285" s="52" t="s">
        <v>1672</v>
      </c>
      <c r="G285" s="52" t="s">
        <v>1673</v>
      </c>
      <c r="H285" s="54">
        <v>550</v>
      </c>
      <c r="I285" s="54">
        <v>177.71042357857991</v>
      </c>
      <c r="J285" s="55"/>
      <c r="K285" s="55"/>
      <c r="L285" s="55"/>
      <c r="M285" s="55"/>
      <c r="N285" s="56">
        <f>CapEx6[[#This Row],[Actual 2014 Nm]]-CapEx6[[#This Row],[Grant Amount]]</f>
        <v>177.71042357857991</v>
      </c>
    </row>
    <row r="286" spans="1:14" x14ac:dyDescent="0.25">
      <c r="A286" s="51" t="s">
        <v>2213</v>
      </c>
      <c r="B286" s="52" t="s">
        <v>2206</v>
      </c>
      <c r="C286" s="53">
        <v>23040185</v>
      </c>
      <c r="D286" s="52" t="s">
        <v>2207</v>
      </c>
      <c r="E286" s="52" t="s">
        <v>2214</v>
      </c>
      <c r="F286" s="52" t="s">
        <v>1672</v>
      </c>
      <c r="G286" s="52" t="s">
        <v>1673</v>
      </c>
      <c r="H286" s="54">
        <v>20</v>
      </c>
      <c r="I286" s="54">
        <v>6.4621972210392693</v>
      </c>
      <c r="J286" s="55"/>
      <c r="K286" s="55"/>
      <c r="L286" s="55"/>
      <c r="M286" s="55"/>
      <c r="N286" s="56">
        <f>CapEx6[[#This Row],[Actual 2014 Nm]]-CapEx6[[#This Row],[Grant Amount]]</f>
        <v>6.4621972210392693</v>
      </c>
    </row>
    <row r="287" spans="1:14" x14ac:dyDescent="0.25">
      <c r="A287" s="51" t="s">
        <v>2215</v>
      </c>
      <c r="B287" s="52" t="s">
        <v>2206</v>
      </c>
      <c r="C287" s="53">
        <v>23040186</v>
      </c>
      <c r="D287" s="52" t="s">
        <v>2207</v>
      </c>
      <c r="E287" s="52" t="s">
        <v>2216</v>
      </c>
      <c r="F287" s="52" t="s">
        <v>1672</v>
      </c>
      <c r="G287" s="52" t="s">
        <v>1673</v>
      </c>
      <c r="H287" s="54">
        <v>500</v>
      </c>
      <c r="I287" s="54">
        <v>161.55493052598175</v>
      </c>
      <c r="J287" s="55"/>
      <c r="K287" s="55"/>
      <c r="L287" s="55"/>
      <c r="M287" s="55"/>
      <c r="N287" s="56">
        <f>CapEx6[[#This Row],[Actual 2014 Nm]]-CapEx6[[#This Row],[Grant Amount]]</f>
        <v>161.55493052598175</v>
      </c>
    </row>
    <row r="288" spans="1:14" x14ac:dyDescent="0.25">
      <c r="A288" s="51" t="s">
        <v>2217</v>
      </c>
      <c r="B288" s="52" t="s">
        <v>2206</v>
      </c>
      <c r="C288" s="53">
        <v>23040187</v>
      </c>
      <c r="D288" s="52" t="s">
        <v>2207</v>
      </c>
      <c r="E288" s="52" t="s">
        <v>2218</v>
      </c>
      <c r="F288" s="52" t="s">
        <v>1672</v>
      </c>
      <c r="G288" s="52" t="s">
        <v>1673</v>
      </c>
      <c r="H288" s="54">
        <v>115.40116500000001</v>
      </c>
      <c r="I288" s="54">
        <v>37.287254388384717</v>
      </c>
      <c r="J288" s="55"/>
      <c r="K288" s="55"/>
      <c r="L288" s="55"/>
      <c r="M288" s="55"/>
      <c r="N288" s="56">
        <f>CapEx6[[#This Row],[Actual 2014 Nm]]-CapEx6[[#This Row],[Grant Amount]]</f>
        <v>37.287254388384717</v>
      </c>
    </row>
    <row r="289" spans="1:14" x14ac:dyDescent="0.25">
      <c r="A289" s="51" t="s">
        <v>2219</v>
      </c>
      <c r="B289" s="52" t="s">
        <v>2206</v>
      </c>
      <c r="C289" s="53">
        <v>23020306</v>
      </c>
      <c r="D289" s="52" t="s">
        <v>2207</v>
      </c>
      <c r="E289" s="52" t="s">
        <v>2220</v>
      </c>
      <c r="F289" s="52" t="s">
        <v>1672</v>
      </c>
      <c r="G289" s="52" t="s">
        <v>1673</v>
      </c>
      <c r="H289" s="54">
        <v>71.530360000000002</v>
      </c>
      <c r="I289" s="54">
        <v>23.112164680596926</v>
      </c>
      <c r="J289" s="55"/>
      <c r="K289" s="55"/>
      <c r="L289" s="55"/>
      <c r="M289" s="55"/>
      <c r="N289" s="56">
        <f>CapEx6[[#This Row],[Actual 2014 Nm]]-CapEx6[[#This Row],[Grant Amount]]</f>
        <v>23.112164680596926</v>
      </c>
    </row>
    <row r="290" spans="1:14" x14ac:dyDescent="0.25">
      <c r="A290" s="51" t="s">
        <v>2221</v>
      </c>
      <c r="B290" s="52" t="s">
        <v>2206</v>
      </c>
      <c r="C290" s="53">
        <v>23040188</v>
      </c>
      <c r="D290" s="52" t="s">
        <v>2207</v>
      </c>
      <c r="E290" s="52" t="s">
        <v>2222</v>
      </c>
      <c r="F290" s="52" t="s">
        <v>1672</v>
      </c>
      <c r="G290" s="52" t="s">
        <v>1673</v>
      </c>
      <c r="H290" s="54">
        <v>41.191609999999997</v>
      </c>
      <c r="I290" s="54">
        <v>13.309415383606668</v>
      </c>
      <c r="J290" s="55"/>
      <c r="K290" s="55"/>
      <c r="L290" s="55"/>
      <c r="M290" s="55"/>
      <c r="N290" s="56">
        <f>CapEx6[[#This Row],[Actual 2014 Nm]]-CapEx6[[#This Row],[Grant Amount]]</f>
        <v>13.309415383606668</v>
      </c>
    </row>
    <row r="291" spans="1:14" x14ac:dyDescent="0.25">
      <c r="A291" s="51" t="s">
        <v>2223</v>
      </c>
      <c r="B291" s="52" t="s">
        <v>2206</v>
      </c>
      <c r="C291" s="53">
        <v>23020307</v>
      </c>
      <c r="D291" s="52" t="s">
        <v>2207</v>
      </c>
      <c r="E291" s="52" t="s">
        <v>2224</v>
      </c>
      <c r="F291" s="52" t="s">
        <v>1672</v>
      </c>
      <c r="G291" s="52" t="s">
        <v>1673</v>
      </c>
      <c r="H291" s="54">
        <v>500</v>
      </c>
      <c r="I291" s="54">
        <v>161.55493052598175</v>
      </c>
      <c r="J291" s="55"/>
      <c r="K291" s="55"/>
      <c r="L291" s="55"/>
      <c r="M291" s="55"/>
      <c r="N291" s="56">
        <f>CapEx6[[#This Row],[Actual 2014 Nm]]-CapEx6[[#This Row],[Grant Amount]]</f>
        <v>161.55493052598175</v>
      </c>
    </row>
    <row r="292" spans="1:14" x14ac:dyDescent="0.25">
      <c r="A292" s="51" t="s">
        <v>2225</v>
      </c>
      <c r="B292" s="52" t="s">
        <v>2206</v>
      </c>
      <c r="C292" s="53">
        <v>23020308</v>
      </c>
      <c r="D292" s="52" t="s">
        <v>2207</v>
      </c>
      <c r="E292" s="52" t="s">
        <v>2226</v>
      </c>
      <c r="F292" s="52" t="s">
        <v>1672</v>
      </c>
      <c r="G292" s="52" t="s">
        <v>1673</v>
      </c>
      <c r="H292" s="54">
        <v>22</v>
      </c>
      <c r="I292" s="54">
        <v>7.1084169431431965</v>
      </c>
      <c r="J292" s="55"/>
      <c r="K292" s="55"/>
      <c r="L292" s="55"/>
      <c r="M292" s="55"/>
      <c r="N292" s="56">
        <f>CapEx6[[#This Row],[Actual 2014 Nm]]-CapEx6[[#This Row],[Grant Amount]]</f>
        <v>7.1084169431431965</v>
      </c>
    </row>
    <row r="293" spans="1:14" x14ac:dyDescent="0.25">
      <c r="A293" s="51" t="s">
        <v>2227</v>
      </c>
      <c r="B293" s="52" t="s">
        <v>2206</v>
      </c>
      <c r="C293" s="53">
        <v>23040189</v>
      </c>
      <c r="D293" s="52" t="s">
        <v>2207</v>
      </c>
      <c r="E293" s="52" t="s">
        <v>2228</v>
      </c>
      <c r="F293" s="52" t="s">
        <v>1672</v>
      </c>
      <c r="G293" s="52" t="s">
        <v>1673</v>
      </c>
      <c r="H293" s="54">
        <v>500</v>
      </c>
      <c r="I293" s="54">
        <v>161.55493052598175</v>
      </c>
      <c r="J293" s="55"/>
      <c r="K293" s="55"/>
      <c r="L293" s="55"/>
      <c r="M293" s="55"/>
      <c r="N293" s="56">
        <f>CapEx6[[#This Row],[Actual 2014 Nm]]-CapEx6[[#This Row],[Grant Amount]]</f>
        <v>161.55493052598175</v>
      </c>
    </row>
    <row r="294" spans="1:14" x14ac:dyDescent="0.25">
      <c r="A294" s="51" t="s">
        <v>2229</v>
      </c>
      <c r="B294" s="52" t="s">
        <v>2230</v>
      </c>
      <c r="C294" s="53">
        <v>23030191</v>
      </c>
      <c r="D294" s="52" t="s">
        <v>2207</v>
      </c>
      <c r="E294" s="52" t="s">
        <v>2231</v>
      </c>
      <c r="F294" s="52" t="s">
        <v>1672</v>
      </c>
      <c r="G294" s="52" t="s">
        <v>1673</v>
      </c>
      <c r="H294" s="54">
        <v>77.929509999999993</v>
      </c>
      <c r="I294" s="54">
        <v>25.179793147947596</v>
      </c>
      <c r="J294" s="55"/>
      <c r="K294" s="55"/>
      <c r="L294" s="55"/>
      <c r="M294" s="55"/>
      <c r="N294" s="56">
        <f>CapEx6[[#This Row],[Actual 2014 Nm]]-CapEx6[[#This Row],[Grant Amount]]</f>
        <v>25.179793147947596</v>
      </c>
    </row>
    <row r="295" spans="1:14" x14ac:dyDescent="0.25">
      <c r="A295" s="51" t="s">
        <v>2232</v>
      </c>
      <c r="B295" s="52" t="s">
        <v>2230</v>
      </c>
      <c r="C295" s="53">
        <v>23010103</v>
      </c>
      <c r="D295" s="52" t="s">
        <v>2207</v>
      </c>
      <c r="E295" s="52" t="s">
        <v>2233</v>
      </c>
      <c r="F295" s="52" t="s">
        <v>1672</v>
      </c>
      <c r="G295" s="52" t="s">
        <v>1673</v>
      </c>
      <c r="H295" s="54">
        <v>49.765115000000002</v>
      </c>
      <c r="I295" s="54">
        <v>16.079599392884983</v>
      </c>
      <c r="J295" s="55"/>
      <c r="K295" s="55"/>
      <c r="L295" s="55"/>
      <c r="M295" s="55"/>
      <c r="N295" s="56">
        <f>CapEx6[[#This Row],[Actual 2014 Nm]]-CapEx6[[#This Row],[Grant Amount]]</f>
        <v>16.079599392884983</v>
      </c>
    </row>
    <row r="296" spans="1:14" x14ac:dyDescent="0.25">
      <c r="A296" s="51" t="s">
        <v>2234</v>
      </c>
      <c r="B296" s="52" t="s">
        <v>2230</v>
      </c>
      <c r="C296" s="53">
        <v>23010137</v>
      </c>
      <c r="D296" s="52" t="s">
        <v>2207</v>
      </c>
      <c r="E296" s="52" t="s">
        <v>2235</v>
      </c>
      <c r="F296" s="52" t="s">
        <v>1672</v>
      </c>
      <c r="G296" s="52" t="s">
        <v>1673</v>
      </c>
      <c r="H296" s="54">
        <v>50</v>
      </c>
      <c r="I296" s="54">
        <v>16.155493052598175</v>
      </c>
      <c r="J296" s="55"/>
      <c r="K296" s="55"/>
      <c r="L296" s="55"/>
      <c r="M296" s="55"/>
      <c r="N296" s="56">
        <f>CapEx6[[#This Row],[Actual 2014 Nm]]-CapEx6[[#This Row],[Grant Amount]]</f>
        <v>16.155493052598175</v>
      </c>
    </row>
    <row r="297" spans="1:14" x14ac:dyDescent="0.25">
      <c r="A297" s="51" t="s">
        <v>2236</v>
      </c>
      <c r="B297" s="52" t="s">
        <v>2230</v>
      </c>
      <c r="C297" s="53">
        <v>23010138</v>
      </c>
      <c r="D297" s="52" t="s">
        <v>2207</v>
      </c>
      <c r="E297" s="52" t="s">
        <v>2237</v>
      </c>
      <c r="F297" s="52" t="s">
        <v>1672</v>
      </c>
      <c r="G297" s="52" t="s">
        <v>1673</v>
      </c>
      <c r="H297" s="54">
        <v>14.85575</v>
      </c>
      <c r="I297" s="54">
        <v>4.8000393183227068</v>
      </c>
      <c r="J297" s="55"/>
      <c r="K297" s="55"/>
      <c r="L297" s="55"/>
      <c r="M297" s="55"/>
      <c r="N297" s="56">
        <f>CapEx6[[#This Row],[Actual 2014 Nm]]-CapEx6[[#This Row],[Grant Amount]]</f>
        <v>4.8000393183227068</v>
      </c>
    </row>
    <row r="298" spans="1:14" x14ac:dyDescent="0.25">
      <c r="A298" s="51" t="s">
        <v>2238</v>
      </c>
      <c r="B298" s="52" t="s">
        <v>2239</v>
      </c>
      <c r="C298" s="53">
        <v>23020309</v>
      </c>
      <c r="D298" s="52" t="s">
        <v>2240</v>
      </c>
      <c r="E298" s="52" t="s">
        <v>2241</v>
      </c>
      <c r="F298" s="52" t="s">
        <v>1672</v>
      </c>
      <c r="G298" s="52" t="s">
        <v>1673</v>
      </c>
      <c r="H298" s="54">
        <v>20</v>
      </c>
      <c r="I298" s="54">
        <v>6.4621972210392693</v>
      </c>
      <c r="J298" s="55"/>
      <c r="K298" s="55"/>
      <c r="L298" s="55"/>
      <c r="M298" s="55"/>
      <c r="N298" s="56">
        <f>CapEx6[[#This Row],[Actual 2014 Nm]]-CapEx6[[#This Row],[Grant Amount]]</f>
        <v>6.4621972210392693</v>
      </c>
    </row>
    <row r="299" spans="1:14" x14ac:dyDescent="0.25">
      <c r="A299" s="51" t="s">
        <v>2242</v>
      </c>
      <c r="B299" s="52" t="s">
        <v>2239</v>
      </c>
      <c r="C299" s="53">
        <v>23040190</v>
      </c>
      <c r="D299" s="52" t="s">
        <v>2240</v>
      </c>
      <c r="E299" s="52" t="s">
        <v>2243</v>
      </c>
      <c r="F299" s="52" t="s">
        <v>1672</v>
      </c>
      <c r="G299" s="52" t="s">
        <v>1673</v>
      </c>
      <c r="H299" s="54">
        <v>70</v>
      </c>
      <c r="I299" s="54">
        <v>22.617690273637443</v>
      </c>
      <c r="J299" s="55"/>
      <c r="K299" s="55"/>
      <c r="L299" s="55"/>
      <c r="M299" s="55"/>
      <c r="N299" s="56">
        <f>CapEx6[[#This Row],[Actual 2014 Nm]]-CapEx6[[#This Row],[Grant Amount]]</f>
        <v>22.617690273637443</v>
      </c>
    </row>
    <row r="300" spans="1:14" x14ac:dyDescent="0.25">
      <c r="A300" s="51" t="s">
        <v>2244</v>
      </c>
      <c r="B300" s="52" t="s">
        <v>2239</v>
      </c>
      <c r="C300" s="53">
        <v>23040191</v>
      </c>
      <c r="D300" s="52" t="s">
        <v>2240</v>
      </c>
      <c r="E300" s="52" t="s">
        <v>2245</v>
      </c>
      <c r="F300" s="52" t="s">
        <v>1672</v>
      </c>
      <c r="G300" s="52" t="s">
        <v>1673</v>
      </c>
      <c r="H300" s="54">
        <v>60</v>
      </c>
      <c r="I300" s="54">
        <v>19.386591663117809</v>
      </c>
      <c r="J300" s="55"/>
      <c r="K300" s="55"/>
      <c r="L300" s="55"/>
      <c r="M300" s="55"/>
      <c r="N300" s="56">
        <f>CapEx6[[#This Row],[Actual 2014 Nm]]-CapEx6[[#This Row],[Grant Amount]]</f>
        <v>19.386591663117809</v>
      </c>
    </row>
    <row r="301" spans="1:14" x14ac:dyDescent="0.25">
      <c r="A301" s="51" t="s">
        <v>2246</v>
      </c>
      <c r="B301" s="52" t="s">
        <v>2239</v>
      </c>
      <c r="C301" s="53">
        <v>23040101</v>
      </c>
      <c r="D301" s="52" t="s">
        <v>2240</v>
      </c>
      <c r="E301" s="52" t="s">
        <v>2247</v>
      </c>
      <c r="F301" s="52" t="s">
        <v>1672</v>
      </c>
      <c r="G301" s="52" t="s">
        <v>1673</v>
      </c>
      <c r="H301" s="54">
        <v>7</v>
      </c>
      <c r="I301" s="54">
        <v>2.2617690273637443</v>
      </c>
      <c r="J301" s="55"/>
      <c r="K301" s="55"/>
      <c r="L301" s="55"/>
      <c r="M301" s="55"/>
      <c r="N301" s="56">
        <f>CapEx6[[#This Row],[Actual 2014 Nm]]-CapEx6[[#This Row],[Grant Amount]]</f>
        <v>2.2617690273637443</v>
      </c>
    </row>
    <row r="302" spans="1:14" x14ac:dyDescent="0.25">
      <c r="A302" s="51" t="s">
        <v>2248</v>
      </c>
      <c r="B302" s="52" t="s">
        <v>2239</v>
      </c>
      <c r="C302" s="53">
        <v>23040102</v>
      </c>
      <c r="D302" s="52" t="s">
        <v>2240</v>
      </c>
      <c r="E302" s="52" t="s">
        <v>2249</v>
      </c>
      <c r="F302" s="52" t="s">
        <v>1672</v>
      </c>
      <c r="G302" s="52" t="s">
        <v>1673</v>
      </c>
      <c r="H302" s="54">
        <v>5</v>
      </c>
      <c r="I302" s="54">
        <v>1.6155493052598173</v>
      </c>
      <c r="J302" s="55"/>
      <c r="K302" s="55"/>
      <c r="L302" s="55"/>
      <c r="M302" s="55"/>
      <c r="N302" s="56">
        <f>CapEx6[[#This Row],[Actual 2014 Nm]]-CapEx6[[#This Row],[Grant Amount]]</f>
        <v>1.6155493052598173</v>
      </c>
    </row>
    <row r="303" spans="1:14" x14ac:dyDescent="0.25">
      <c r="A303" s="51" t="s">
        <v>2250</v>
      </c>
      <c r="B303" s="52" t="s">
        <v>2239</v>
      </c>
      <c r="C303" s="53">
        <v>23030192</v>
      </c>
      <c r="D303" s="52" t="s">
        <v>2240</v>
      </c>
      <c r="E303" s="52" t="s">
        <v>2251</v>
      </c>
      <c r="F303" s="52" t="s">
        <v>1672</v>
      </c>
      <c r="G303" s="52" t="s">
        <v>1673</v>
      </c>
      <c r="H303" s="54">
        <v>1</v>
      </c>
      <c r="I303" s="54">
        <v>0.32310986105196349</v>
      </c>
      <c r="J303" s="55"/>
      <c r="K303" s="55"/>
      <c r="L303" s="55"/>
      <c r="M303" s="55"/>
      <c r="N303" s="56">
        <f>CapEx6[[#This Row],[Actual 2014 Nm]]-CapEx6[[#This Row],[Grant Amount]]</f>
        <v>0.32310986105196349</v>
      </c>
    </row>
    <row r="304" spans="1:14" x14ac:dyDescent="0.25">
      <c r="A304" s="51" t="s">
        <v>2252</v>
      </c>
      <c r="B304" s="52" t="s">
        <v>2239</v>
      </c>
      <c r="C304" s="53">
        <v>23040103</v>
      </c>
      <c r="D304" s="52" t="s">
        <v>2240</v>
      </c>
      <c r="E304" s="52" t="s">
        <v>2253</v>
      </c>
      <c r="F304" s="52" t="s">
        <v>1672</v>
      </c>
      <c r="G304" s="52" t="s">
        <v>1673</v>
      </c>
      <c r="H304" s="54">
        <v>5</v>
      </c>
      <c r="I304" s="54">
        <v>1.6155493052598173</v>
      </c>
      <c r="J304" s="55"/>
      <c r="K304" s="55"/>
      <c r="L304" s="55"/>
      <c r="M304" s="55"/>
      <c r="N304" s="56">
        <f>CapEx6[[#This Row],[Actual 2014 Nm]]-CapEx6[[#This Row],[Grant Amount]]</f>
        <v>1.6155493052598173</v>
      </c>
    </row>
    <row r="305" spans="1:14" x14ac:dyDescent="0.25">
      <c r="A305" s="51" t="s">
        <v>2254</v>
      </c>
      <c r="B305" s="52" t="s">
        <v>2239</v>
      </c>
      <c r="C305" s="53">
        <v>23010139</v>
      </c>
      <c r="D305" s="52" t="s">
        <v>2240</v>
      </c>
      <c r="E305" s="52" t="s">
        <v>2255</v>
      </c>
      <c r="F305" s="52" t="s">
        <v>1672</v>
      </c>
      <c r="G305" s="52" t="s">
        <v>1673</v>
      </c>
      <c r="H305" s="54">
        <v>1</v>
      </c>
      <c r="I305" s="54">
        <v>0.32310986105196349</v>
      </c>
      <c r="J305" s="55"/>
      <c r="K305" s="55"/>
      <c r="L305" s="55"/>
      <c r="M305" s="55"/>
      <c r="N305" s="56">
        <f>CapEx6[[#This Row],[Actual 2014 Nm]]-CapEx6[[#This Row],[Grant Amount]]</f>
        <v>0.32310986105196349</v>
      </c>
    </row>
    <row r="306" spans="1:14" x14ac:dyDescent="0.25">
      <c r="A306" s="51" t="s">
        <v>2256</v>
      </c>
      <c r="B306" s="52" t="s">
        <v>2239</v>
      </c>
      <c r="C306" s="53">
        <v>23010140</v>
      </c>
      <c r="D306" s="52" t="s">
        <v>2240</v>
      </c>
      <c r="E306" s="52" t="s">
        <v>2257</v>
      </c>
      <c r="F306" s="52" t="s">
        <v>1672</v>
      </c>
      <c r="G306" s="52" t="s">
        <v>1673</v>
      </c>
      <c r="H306" s="54">
        <v>5</v>
      </c>
      <c r="I306" s="54">
        <v>1.6155493052598173</v>
      </c>
      <c r="J306" s="55"/>
      <c r="K306" s="55"/>
      <c r="L306" s="55"/>
      <c r="M306" s="55"/>
      <c r="N306" s="56">
        <f>CapEx6[[#This Row],[Actual 2014 Nm]]-CapEx6[[#This Row],[Grant Amount]]</f>
        <v>1.6155493052598173</v>
      </c>
    </row>
    <row r="307" spans="1:14" x14ac:dyDescent="0.25">
      <c r="A307" s="51" t="s">
        <v>2258</v>
      </c>
      <c r="B307" s="52" t="s">
        <v>2239</v>
      </c>
      <c r="C307" s="53">
        <v>23020310</v>
      </c>
      <c r="D307" s="52" t="s">
        <v>2240</v>
      </c>
      <c r="E307" s="52" t="s">
        <v>2259</v>
      </c>
      <c r="F307" s="52" t="s">
        <v>1672</v>
      </c>
      <c r="G307" s="52" t="s">
        <v>1673</v>
      </c>
      <c r="H307" s="54">
        <v>25</v>
      </c>
      <c r="I307" s="54">
        <v>8.0777465262990873</v>
      </c>
      <c r="J307" s="55"/>
      <c r="K307" s="55"/>
      <c r="L307" s="55"/>
      <c r="M307" s="55"/>
      <c r="N307" s="56">
        <f>CapEx6[[#This Row],[Actual 2014 Nm]]-CapEx6[[#This Row],[Grant Amount]]</f>
        <v>8.0777465262990873</v>
      </c>
    </row>
    <row r="308" spans="1:14" x14ac:dyDescent="0.25">
      <c r="A308" s="51" t="s">
        <v>2260</v>
      </c>
      <c r="B308" s="52" t="s">
        <v>2239</v>
      </c>
      <c r="C308" s="53">
        <v>23040192</v>
      </c>
      <c r="D308" s="52" t="s">
        <v>2240</v>
      </c>
      <c r="E308" s="52" t="s">
        <v>2261</v>
      </c>
      <c r="F308" s="52" t="s">
        <v>1672</v>
      </c>
      <c r="G308" s="52" t="s">
        <v>1673</v>
      </c>
      <c r="H308" s="54">
        <v>2000</v>
      </c>
      <c r="I308" s="54">
        <v>646.21972210392698</v>
      </c>
      <c r="J308" s="55"/>
      <c r="K308" s="55"/>
      <c r="L308" s="55"/>
      <c r="M308" s="55"/>
      <c r="N308" s="56">
        <f>CapEx6[[#This Row],[Actual 2014 Nm]]-CapEx6[[#This Row],[Grant Amount]]</f>
        <v>646.21972210392698</v>
      </c>
    </row>
    <row r="309" spans="1:14" x14ac:dyDescent="0.25">
      <c r="A309" s="51" t="s">
        <v>2262</v>
      </c>
      <c r="B309" s="52" t="s">
        <v>2239</v>
      </c>
      <c r="C309" s="53">
        <v>23040193</v>
      </c>
      <c r="D309" s="52" t="s">
        <v>2240</v>
      </c>
      <c r="E309" s="52" t="s">
        <v>2263</v>
      </c>
      <c r="F309" s="52" t="s">
        <v>1672</v>
      </c>
      <c r="G309" s="52" t="s">
        <v>1673</v>
      </c>
      <c r="H309" s="54">
        <v>1748.7850000000001</v>
      </c>
      <c r="I309" s="54">
        <v>565.04967835975799</v>
      </c>
      <c r="J309" s="55"/>
      <c r="K309" s="55"/>
      <c r="L309" s="55"/>
      <c r="M309" s="55"/>
      <c r="N309" s="56">
        <f>CapEx6[[#This Row],[Actual 2014 Nm]]-CapEx6[[#This Row],[Grant Amount]]</f>
        <v>565.04967835975799</v>
      </c>
    </row>
    <row r="310" spans="1:14" x14ac:dyDescent="0.25">
      <c r="A310" s="51" t="s">
        <v>2264</v>
      </c>
      <c r="B310" s="52" t="s">
        <v>2239</v>
      </c>
      <c r="C310" s="53">
        <v>23020311</v>
      </c>
      <c r="D310" s="52" t="s">
        <v>2240</v>
      </c>
      <c r="E310" s="52" t="s">
        <v>2265</v>
      </c>
      <c r="F310" s="52" t="s">
        <v>1672</v>
      </c>
      <c r="G310" s="52" t="s">
        <v>1673</v>
      </c>
      <c r="H310" s="54">
        <v>20</v>
      </c>
      <c r="I310" s="54">
        <v>6.4621972210392693</v>
      </c>
      <c r="J310" s="55"/>
      <c r="K310" s="55"/>
      <c r="L310" s="55"/>
      <c r="M310" s="55"/>
      <c r="N310" s="56">
        <f>CapEx6[[#This Row],[Actual 2014 Nm]]-CapEx6[[#This Row],[Grant Amount]]</f>
        <v>6.4621972210392693</v>
      </c>
    </row>
    <row r="311" spans="1:14" x14ac:dyDescent="0.25">
      <c r="A311" s="51" t="s">
        <v>2266</v>
      </c>
      <c r="B311" s="52" t="s">
        <v>2239</v>
      </c>
      <c r="C311" s="53">
        <v>23020312</v>
      </c>
      <c r="D311" s="52" t="s">
        <v>2240</v>
      </c>
      <c r="E311" s="52" t="s">
        <v>2267</v>
      </c>
      <c r="F311" s="52" t="s">
        <v>1672</v>
      </c>
      <c r="G311" s="52" t="s">
        <v>1673</v>
      </c>
      <c r="H311" s="54">
        <v>75</v>
      </c>
      <c r="I311" s="54">
        <v>24.233239578897262</v>
      </c>
      <c r="J311" s="55"/>
      <c r="K311" s="55"/>
      <c r="L311" s="55"/>
      <c r="M311" s="55"/>
      <c r="N311" s="56">
        <f>CapEx6[[#This Row],[Actual 2014 Nm]]-CapEx6[[#This Row],[Grant Amount]]</f>
        <v>24.233239578897262</v>
      </c>
    </row>
    <row r="312" spans="1:14" x14ac:dyDescent="0.25">
      <c r="A312" s="51" t="s">
        <v>2268</v>
      </c>
      <c r="B312" s="52" t="s">
        <v>2239</v>
      </c>
      <c r="C312" s="53">
        <v>23010141</v>
      </c>
      <c r="D312" s="52" t="s">
        <v>2240</v>
      </c>
      <c r="E312" s="52" t="s">
        <v>2269</v>
      </c>
      <c r="F312" s="52" t="s">
        <v>1672</v>
      </c>
      <c r="G312" s="52" t="s">
        <v>1673</v>
      </c>
      <c r="H312" s="54">
        <v>20</v>
      </c>
      <c r="I312" s="54">
        <v>6.4621972210392693</v>
      </c>
      <c r="J312" s="55"/>
      <c r="K312" s="55"/>
      <c r="L312" s="55"/>
      <c r="M312" s="55"/>
      <c r="N312" s="56">
        <f>CapEx6[[#This Row],[Actual 2014 Nm]]-CapEx6[[#This Row],[Grant Amount]]</f>
        <v>6.4621972210392693</v>
      </c>
    </row>
    <row r="313" spans="1:14" x14ac:dyDescent="0.25">
      <c r="A313" s="51" t="s">
        <v>2270</v>
      </c>
      <c r="B313" s="52" t="s">
        <v>2239</v>
      </c>
      <c r="C313" s="53">
        <v>23010143</v>
      </c>
      <c r="D313" s="52" t="s">
        <v>2240</v>
      </c>
      <c r="E313" s="52" t="s">
        <v>2271</v>
      </c>
      <c r="F313" s="52" t="s">
        <v>1672</v>
      </c>
      <c r="G313" s="52" t="s">
        <v>1673</v>
      </c>
      <c r="H313" s="54">
        <v>30</v>
      </c>
      <c r="I313" s="54">
        <v>9.6932958315589044</v>
      </c>
      <c r="J313" s="55"/>
      <c r="K313" s="55"/>
      <c r="L313" s="55"/>
      <c r="M313" s="55"/>
      <c r="N313" s="56">
        <f>CapEx6[[#This Row],[Actual 2014 Nm]]-CapEx6[[#This Row],[Grant Amount]]</f>
        <v>9.6932958315589044</v>
      </c>
    </row>
    <row r="314" spans="1:14" x14ac:dyDescent="0.25">
      <c r="A314" s="51" t="s">
        <v>2272</v>
      </c>
      <c r="B314" s="52" t="s">
        <v>1734</v>
      </c>
      <c r="C314" s="53">
        <v>23040194</v>
      </c>
      <c r="D314" s="52" t="s">
        <v>2240</v>
      </c>
      <c r="E314" s="52" t="s">
        <v>1712</v>
      </c>
      <c r="F314" s="52" t="s">
        <v>1672</v>
      </c>
      <c r="G314" s="52" t="s">
        <v>1673</v>
      </c>
      <c r="H314" s="54">
        <v>300</v>
      </c>
      <c r="I314" s="54">
        <v>96.932958315589048</v>
      </c>
      <c r="J314" s="55"/>
      <c r="K314" s="55"/>
      <c r="L314" s="55"/>
      <c r="M314" s="55"/>
      <c r="N314" s="56">
        <f>CapEx6[[#This Row],[Actual 2014 Nm]]-CapEx6[[#This Row],[Grant Amount]]</f>
        <v>96.932958315589048</v>
      </c>
    </row>
    <row r="315" spans="1:14" x14ac:dyDescent="0.25">
      <c r="A315" s="51" t="s">
        <v>2273</v>
      </c>
      <c r="B315" s="52" t="s">
        <v>1734</v>
      </c>
      <c r="C315" s="53">
        <v>23040195</v>
      </c>
      <c r="D315" s="52" t="s">
        <v>2240</v>
      </c>
      <c r="E315" s="52" t="s">
        <v>1714</v>
      </c>
      <c r="F315" s="52" t="s">
        <v>1672</v>
      </c>
      <c r="G315" s="52" t="s">
        <v>1673</v>
      </c>
      <c r="H315" s="54">
        <v>6.4402150000000002</v>
      </c>
      <c r="I315" s="54">
        <v>2.0808969737947711</v>
      </c>
      <c r="J315" s="55"/>
      <c r="K315" s="55"/>
      <c r="L315" s="55"/>
      <c r="M315" s="55"/>
      <c r="N315" s="56">
        <f>CapEx6[[#This Row],[Actual 2014 Nm]]-CapEx6[[#This Row],[Grant Amount]]</f>
        <v>2.0808969737947711</v>
      </c>
    </row>
    <row r="316" spans="1:14" x14ac:dyDescent="0.25">
      <c r="A316" s="51" t="s">
        <v>2274</v>
      </c>
      <c r="B316" s="52" t="s">
        <v>1734</v>
      </c>
      <c r="C316" s="53">
        <v>23040196</v>
      </c>
      <c r="D316" s="52" t="s">
        <v>2240</v>
      </c>
      <c r="E316" s="52" t="s">
        <v>1714</v>
      </c>
      <c r="F316" s="52" t="s">
        <v>1672</v>
      </c>
      <c r="G316" s="52" t="s">
        <v>1673</v>
      </c>
      <c r="H316" s="54">
        <v>548.81601000000001</v>
      </c>
      <c r="I316" s="54">
        <v>177.32786473419301</v>
      </c>
      <c r="J316" s="55"/>
      <c r="K316" s="55"/>
      <c r="L316" s="55"/>
      <c r="M316" s="55"/>
      <c r="N316" s="56">
        <f>CapEx6[[#This Row],[Actual 2014 Nm]]-CapEx6[[#This Row],[Grant Amount]]</f>
        <v>177.32786473419301</v>
      </c>
    </row>
    <row r="317" spans="1:14" x14ac:dyDescent="0.25">
      <c r="A317" s="51" t="s">
        <v>2275</v>
      </c>
      <c r="B317" s="52" t="s">
        <v>2276</v>
      </c>
      <c r="C317" s="53">
        <v>23020313</v>
      </c>
      <c r="D317" s="52" t="s">
        <v>2037</v>
      </c>
      <c r="E317" s="52" t="s">
        <v>2277</v>
      </c>
      <c r="F317" s="52" t="s">
        <v>1672</v>
      </c>
      <c r="G317" s="52" t="s">
        <v>1673</v>
      </c>
      <c r="H317" s="54">
        <v>9.8432700000000004</v>
      </c>
      <c r="I317" s="54">
        <v>3.1804576019969608</v>
      </c>
      <c r="J317" s="55"/>
      <c r="K317" s="55"/>
      <c r="L317" s="55"/>
      <c r="M317" s="55"/>
      <c r="N317" s="56">
        <f>CapEx6[[#This Row],[Actual 2014 Nm]]-CapEx6[[#This Row],[Grant Amount]]</f>
        <v>3.1804576019969608</v>
      </c>
    </row>
    <row r="318" spans="1:14" x14ac:dyDescent="0.25">
      <c r="A318" s="51" t="s">
        <v>2278</v>
      </c>
      <c r="B318" s="52" t="s">
        <v>2276</v>
      </c>
      <c r="C318" s="53">
        <v>23020314</v>
      </c>
      <c r="D318" s="52" t="s">
        <v>2037</v>
      </c>
      <c r="E318" s="52" t="s">
        <v>2279</v>
      </c>
      <c r="F318" s="52" t="s">
        <v>1672</v>
      </c>
      <c r="G318" s="52" t="s">
        <v>1673</v>
      </c>
      <c r="H318" s="54">
        <v>7.0401449999999999</v>
      </c>
      <c r="I318" s="54">
        <v>2.2747402727356749</v>
      </c>
      <c r="J318" s="55"/>
      <c r="K318" s="55"/>
      <c r="L318" s="55"/>
      <c r="M318" s="55"/>
      <c r="N318" s="56">
        <f>CapEx6[[#This Row],[Actual 2014 Nm]]-CapEx6[[#This Row],[Grant Amount]]</f>
        <v>2.2747402727356749</v>
      </c>
    </row>
    <row r="319" spans="1:14" x14ac:dyDescent="0.25">
      <c r="A319" s="51" t="s">
        <v>2280</v>
      </c>
      <c r="B319" s="52" t="s">
        <v>2276</v>
      </c>
      <c r="C319" s="53">
        <v>23020315</v>
      </c>
      <c r="D319" s="52" t="s">
        <v>2037</v>
      </c>
      <c r="E319" s="52" t="s">
        <v>2281</v>
      </c>
      <c r="F319" s="52" t="s">
        <v>1672</v>
      </c>
      <c r="G319" s="52" t="s">
        <v>1673</v>
      </c>
      <c r="H319" s="54">
        <v>665.87968000000001</v>
      </c>
      <c r="I319" s="54">
        <v>215.1522908821259</v>
      </c>
      <c r="J319" s="55"/>
      <c r="K319" s="55"/>
      <c r="L319" s="55"/>
      <c r="M319" s="55"/>
      <c r="N319" s="56">
        <f>CapEx6[[#This Row],[Actual 2014 Nm]]-CapEx6[[#This Row],[Grant Amount]]</f>
        <v>215.1522908821259</v>
      </c>
    </row>
    <row r="320" spans="1:14" x14ac:dyDescent="0.25">
      <c r="A320" s="51" t="s">
        <v>2282</v>
      </c>
      <c r="B320" s="52" t="s">
        <v>2276</v>
      </c>
      <c r="C320" s="53">
        <v>23020316</v>
      </c>
      <c r="D320" s="52" t="s">
        <v>2037</v>
      </c>
      <c r="E320" s="52" t="s">
        <v>2283</v>
      </c>
      <c r="F320" s="52" t="s">
        <v>1672</v>
      </c>
      <c r="G320" s="52" t="s">
        <v>1673</v>
      </c>
      <c r="H320" s="54">
        <v>177.931375</v>
      </c>
      <c r="I320" s="54">
        <v>57.49138185303481</v>
      </c>
      <c r="J320" s="55"/>
      <c r="K320" s="55"/>
      <c r="L320" s="55"/>
      <c r="M320" s="55"/>
      <c r="N320" s="56">
        <f>CapEx6[[#This Row],[Actual 2014 Nm]]-CapEx6[[#This Row],[Grant Amount]]</f>
        <v>57.49138185303481</v>
      </c>
    </row>
    <row r="321" spans="1:14" x14ac:dyDescent="0.25">
      <c r="A321" s="51" t="s">
        <v>2284</v>
      </c>
      <c r="B321" s="52" t="s">
        <v>2276</v>
      </c>
      <c r="C321" s="53">
        <v>23020319</v>
      </c>
      <c r="D321" s="52" t="s">
        <v>2037</v>
      </c>
      <c r="E321" s="52" t="s">
        <v>2285</v>
      </c>
      <c r="F321" s="52" t="s">
        <v>1672</v>
      </c>
      <c r="G321" s="52" t="s">
        <v>1673</v>
      </c>
      <c r="H321" s="54">
        <v>6000</v>
      </c>
      <c r="I321" s="54">
        <v>1938.6591663117808</v>
      </c>
      <c r="J321" s="55" t="s">
        <v>1690</v>
      </c>
      <c r="K321" s="55">
        <v>1884</v>
      </c>
      <c r="L321" s="55"/>
      <c r="M321" s="55" t="s">
        <v>2286</v>
      </c>
      <c r="N321" s="56">
        <f>CapEx6[[#This Row],[Actual 2014 Nm]]-CapEx6[[#This Row],[Grant Amount]]</f>
        <v>1938.6591663117808</v>
      </c>
    </row>
    <row r="322" spans="1:14" x14ac:dyDescent="0.25">
      <c r="A322" s="51" t="s">
        <v>2287</v>
      </c>
      <c r="B322" s="52" t="s">
        <v>2276</v>
      </c>
      <c r="C322" s="53">
        <v>23030193</v>
      </c>
      <c r="D322" s="52" t="s">
        <v>2037</v>
      </c>
      <c r="E322" s="52" t="s">
        <v>2288</v>
      </c>
      <c r="F322" s="52" t="s">
        <v>1672</v>
      </c>
      <c r="G322" s="52" t="s">
        <v>1673</v>
      </c>
      <c r="H322" s="54">
        <v>50.90869</v>
      </c>
      <c r="I322" s="54">
        <v>16.449099752237483</v>
      </c>
      <c r="J322" s="55"/>
      <c r="K322" s="55"/>
      <c r="L322" s="55"/>
      <c r="M322" s="55"/>
      <c r="N322" s="56">
        <f>CapEx6[[#This Row],[Actual 2014 Nm]]-CapEx6[[#This Row],[Grant Amount]]</f>
        <v>16.449099752237483</v>
      </c>
    </row>
    <row r="323" spans="1:14" x14ac:dyDescent="0.25">
      <c r="A323" s="51" t="s">
        <v>2289</v>
      </c>
      <c r="B323" s="52" t="s">
        <v>2276</v>
      </c>
      <c r="C323" s="53">
        <v>23030194</v>
      </c>
      <c r="D323" s="52" t="s">
        <v>2037</v>
      </c>
      <c r="E323" s="52" t="s">
        <v>2290</v>
      </c>
      <c r="F323" s="52" t="s">
        <v>1672</v>
      </c>
      <c r="G323" s="52" t="s">
        <v>1673</v>
      </c>
      <c r="H323" s="54">
        <v>40</v>
      </c>
      <c r="I323" s="54">
        <v>12.924394442078539</v>
      </c>
      <c r="J323" s="55"/>
      <c r="K323" s="55"/>
      <c r="L323" s="55"/>
      <c r="M323" s="55"/>
      <c r="N323" s="56">
        <f>CapEx6[[#This Row],[Actual 2014 Nm]]-CapEx6[[#This Row],[Grant Amount]]</f>
        <v>12.924394442078539</v>
      </c>
    </row>
    <row r="324" spans="1:14" x14ac:dyDescent="0.25">
      <c r="A324" s="51" t="s">
        <v>2291</v>
      </c>
      <c r="B324" s="52" t="s">
        <v>2276</v>
      </c>
      <c r="C324" s="53">
        <v>23020320</v>
      </c>
      <c r="D324" s="52" t="s">
        <v>2037</v>
      </c>
      <c r="E324" s="52" t="s">
        <v>2292</v>
      </c>
      <c r="F324" s="52" t="s">
        <v>1672</v>
      </c>
      <c r="G324" s="52" t="s">
        <v>1673</v>
      </c>
      <c r="H324" s="54">
        <v>1152.33754</v>
      </c>
      <c r="I324" s="54">
        <v>372.33162243436141</v>
      </c>
      <c r="J324" s="55"/>
      <c r="K324" s="55"/>
      <c r="L324" s="55"/>
      <c r="M324" s="55"/>
      <c r="N324" s="56">
        <f>CapEx6[[#This Row],[Actual 2014 Nm]]-CapEx6[[#This Row],[Grant Amount]]</f>
        <v>372.33162243436141</v>
      </c>
    </row>
    <row r="325" spans="1:14" x14ac:dyDescent="0.25">
      <c r="A325" s="51" t="s">
        <v>2293</v>
      </c>
      <c r="B325" s="52" t="s">
        <v>2276</v>
      </c>
      <c r="C325" s="53">
        <v>23020321</v>
      </c>
      <c r="D325" s="52" t="s">
        <v>2037</v>
      </c>
      <c r="E325" s="52" t="s">
        <v>2294</v>
      </c>
      <c r="F325" s="52" t="s">
        <v>1672</v>
      </c>
      <c r="G325" s="52" t="s">
        <v>1673</v>
      </c>
      <c r="H325" s="54">
        <v>204.23544000000001</v>
      </c>
      <c r="I325" s="54">
        <v>65.990484640286624</v>
      </c>
      <c r="J325" s="55"/>
      <c r="K325" s="55"/>
      <c r="L325" s="55"/>
      <c r="M325" s="55"/>
      <c r="N325" s="56">
        <f>CapEx6[[#This Row],[Actual 2014 Nm]]-CapEx6[[#This Row],[Grant Amount]]</f>
        <v>65.990484640286624</v>
      </c>
    </row>
    <row r="326" spans="1:14" x14ac:dyDescent="0.25">
      <c r="A326" s="51" t="s">
        <v>2295</v>
      </c>
      <c r="B326" s="52" t="s">
        <v>2276</v>
      </c>
      <c r="C326" s="53">
        <v>23030196</v>
      </c>
      <c r="D326" s="52" t="s">
        <v>2037</v>
      </c>
      <c r="E326" s="52" t="s">
        <v>2296</v>
      </c>
      <c r="F326" s="52" t="s">
        <v>1672</v>
      </c>
      <c r="G326" s="52" t="s">
        <v>1673</v>
      </c>
      <c r="H326" s="54">
        <v>28.692270000000001</v>
      </c>
      <c r="I326" s="54">
        <v>9.2707553729654197</v>
      </c>
      <c r="J326" s="55"/>
      <c r="K326" s="55"/>
      <c r="L326" s="55"/>
      <c r="M326" s="55"/>
      <c r="N326" s="56">
        <f>CapEx6[[#This Row],[Actual 2014 Nm]]-CapEx6[[#This Row],[Grant Amount]]</f>
        <v>9.2707553729654197</v>
      </c>
    </row>
    <row r="327" spans="1:14" x14ac:dyDescent="0.25">
      <c r="A327" s="51" t="s">
        <v>2297</v>
      </c>
      <c r="B327" s="52" t="s">
        <v>2276</v>
      </c>
      <c r="C327" s="53">
        <v>23020323</v>
      </c>
      <c r="D327" s="52" t="s">
        <v>2037</v>
      </c>
      <c r="E327" s="52" t="s">
        <v>2298</v>
      </c>
      <c r="F327" s="52" t="s">
        <v>1672</v>
      </c>
      <c r="G327" s="52" t="s">
        <v>1673</v>
      </c>
      <c r="H327" s="54">
        <v>768.01747999999998</v>
      </c>
      <c r="I327" s="54">
        <v>248.15402124827912</v>
      </c>
      <c r="J327" s="55"/>
      <c r="K327" s="55"/>
      <c r="L327" s="55"/>
      <c r="M327" s="55"/>
      <c r="N327" s="56">
        <f>CapEx6[[#This Row],[Actual 2014 Nm]]-CapEx6[[#This Row],[Grant Amount]]</f>
        <v>248.15402124827912</v>
      </c>
    </row>
    <row r="328" spans="1:14" x14ac:dyDescent="0.25">
      <c r="A328" s="51" t="s">
        <v>2299</v>
      </c>
      <c r="B328" s="52" t="s">
        <v>2276</v>
      </c>
      <c r="C328" s="53">
        <v>23020324</v>
      </c>
      <c r="D328" s="52" t="s">
        <v>2037</v>
      </c>
      <c r="E328" s="52" t="s">
        <v>2300</v>
      </c>
      <c r="F328" s="52" t="s">
        <v>1672</v>
      </c>
      <c r="G328" s="52" t="s">
        <v>1673</v>
      </c>
      <c r="H328" s="54">
        <v>8016</v>
      </c>
      <c r="I328" s="54">
        <v>2590.0486461925393</v>
      </c>
      <c r="J328" s="55" t="s">
        <v>1690</v>
      </c>
      <c r="K328" s="55">
        <v>2500</v>
      </c>
      <c r="L328" s="55"/>
      <c r="M328" s="55" t="s">
        <v>1691</v>
      </c>
      <c r="N328" s="56">
        <f>CapEx6[[#This Row],[Actual 2014 Nm]]-CapEx6[[#This Row],[Grant Amount]]</f>
        <v>2590.0486461925393</v>
      </c>
    </row>
    <row r="329" spans="1:14" x14ac:dyDescent="0.25">
      <c r="A329" s="51" t="s">
        <v>2301</v>
      </c>
      <c r="B329" s="52" t="s">
        <v>2276</v>
      </c>
      <c r="C329" s="53">
        <v>23020325</v>
      </c>
      <c r="D329" s="52" t="s">
        <v>2037</v>
      </c>
      <c r="E329" s="52" t="s">
        <v>2302</v>
      </c>
      <c r="F329" s="52" t="s">
        <v>1672</v>
      </c>
      <c r="G329" s="52" t="s">
        <v>1673</v>
      </c>
      <c r="H329" s="54">
        <v>6428.16</v>
      </c>
      <c r="I329" s="54">
        <v>2077.0018844197893</v>
      </c>
      <c r="J329" s="55" t="s">
        <v>2192</v>
      </c>
      <c r="K329" s="55">
        <v>2000</v>
      </c>
      <c r="L329" s="55"/>
      <c r="M329" s="55"/>
      <c r="N329" s="56">
        <f>CapEx6[[#This Row],[Actual 2014 Nm]]-CapEx6[[#This Row],[Grant Amount]]</f>
        <v>2077.0018844197893</v>
      </c>
    </row>
    <row r="330" spans="1:14" x14ac:dyDescent="0.25">
      <c r="A330" s="51" t="s">
        <v>2303</v>
      </c>
      <c r="B330" s="52" t="s">
        <v>2276</v>
      </c>
      <c r="C330" s="53">
        <v>23020326</v>
      </c>
      <c r="D330" s="52" t="s">
        <v>2037</v>
      </c>
      <c r="E330" s="52" t="s">
        <v>2304</v>
      </c>
      <c r="F330" s="52" t="s">
        <v>1672</v>
      </c>
      <c r="G330" s="52" t="s">
        <v>1673</v>
      </c>
      <c r="H330" s="54">
        <v>75</v>
      </c>
      <c r="I330" s="54">
        <v>24.233239578897262</v>
      </c>
      <c r="J330" s="55"/>
      <c r="K330" s="55"/>
      <c r="L330" s="55"/>
      <c r="M330" s="55"/>
      <c r="N330" s="56">
        <f>CapEx6[[#This Row],[Actual 2014 Nm]]-CapEx6[[#This Row],[Grant Amount]]</f>
        <v>24.233239578897262</v>
      </c>
    </row>
    <row r="331" spans="1:14" x14ac:dyDescent="0.25">
      <c r="A331" s="51" t="s">
        <v>2305</v>
      </c>
      <c r="B331" s="52" t="s">
        <v>2276</v>
      </c>
      <c r="C331" s="53">
        <v>23020327</v>
      </c>
      <c r="D331" s="52" t="s">
        <v>2037</v>
      </c>
      <c r="E331" s="52" t="s">
        <v>2306</v>
      </c>
      <c r="F331" s="52" t="s">
        <v>1672</v>
      </c>
      <c r="G331" s="52" t="s">
        <v>1673</v>
      </c>
      <c r="H331" s="54">
        <v>320.72941500000002</v>
      </c>
      <c r="I331" s="54">
        <v>103.63083671592754</v>
      </c>
      <c r="J331" s="55"/>
      <c r="K331" s="55"/>
      <c r="L331" s="55"/>
      <c r="M331" s="55"/>
      <c r="N331" s="56">
        <f>CapEx6[[#This Row],[Actual 2014 Nm]]-CapEx6[[#This Row],[Grant Amount]]</f>
        <v>103.63083671592754</v>
      </c>
    </row>
    <row r="332" spans="1:14" x14ac:dyDescent="0.25">
      <c r="A332" s="51" t="s">
        <v>2307</v>
      </c>
      <c r="B332" s="52" t="s">
        <v>2308</v>
      </c>
      <c r="C332" s="53">
        <v>23020328</v>
      </c>
      <c r="D332" s="52" t="s">
        <v>2037</v>
      </c>
      <c r="E332" s="52" t="s">
        <v>2309</v>
      </c>
      <c r="F332" s="52" t="s">
        <v>1672</v>
      </c>
      <c r="G332" s="52" t="s">
        <v>1673</v>
      </c>
      <c r="H332" s="54">
        <v>97.750500000000002</v>
      </c>
      <c r="I332" s="54">
        <v>31.584150472759955</v>
      </c>
      <c r="J332" s="55"/>
      <c r="K332" s="55"/>
      <c r="L332" s="55"/>
      <c r="M332" s="55"/>
      <c r="N332" s="56">
        <f>CapEx6[[#This Row],[Actual 2014 Nm]]-CapEx6[[#This Row],[Grant Amount]]</f>
        <v>31.584150472759955</v>
      </c>
    </row>
    <row r="333" spans="1:14" x14ac:dyDescent="0.25">
      <c r="A333" s="51" t="s">
        <v>2310</v>
      </c>
      <c r="B333" s="52" t="s">
        <v>2308</v>
      </c>
      <c r="C333" s="53">
        <v>23010144</v>
      </c>
      <c r="D333" s="52" t="s">
        <v>2037</v>
      </c>
      <c r="E333" s="52" t="s">
        <v>2311</v>
      </c>
      <c r="F333" s="52" t="s">
        <v>1672</v>
      </c>
      <c r="G333" s="52" t="s">
        <v>1673</v>
      </c>
      <c r="H333" s="54">
        <v>6.4906499999999996</v>
      </c>
      <c r="I333" s="54">
        <v>2.0971930196369266</v>
      </c>
      <c r="J333" s="55"/>
      <c r="K333" s="55"/>
      <c r="L333" s="55"/>
      <c r="M333" s="55"/>
      <c r="N333" s="56">
        <f>CapEx6[[#This Row],[Actual 2014 Nm]]-CapEx6[[#This Row],[Grant Amount]]</f>
        <v>2.0971930196369266</v>
      </c>
    </row>
    <row r="334" spans="1:14" x14ac:dyDescent="0.25">
      <c r="A334" s="51" t="s">
        <v>2312</v>
      </c>
      <c r="B334" s="52" t="s">
        <v>2308</v>
      </c>
      <c r="C334" s="53">
        <v>23040199</v>
      </c>
      <c r="D334" s="52" t="s">
        <v>2037</v>
      </c>
      <c r="E334" s="52" t="s">
        <v>2313</v>
      </c>
      <c r="F334" s="52" t="s">
        <v>1672</v>
      </c>
      <c r="G334" s="52" t="s">
        <v>1673</v>
      </c>
      <c r="H334" s="54">
        <v>23.218260000000001</v>
      </c>
      <c r="I334" s="54">
        <v>7.5020487624683616</v>
      </c>
      <c r="J334" s="55"/>
      <c r="K334" s="55"/>
      <c r="L334" s="55"/>
      <c r="M334" s="55"/>
      <c r="N334" s="56">
        <f>CapEx6[[#This Row],[Actual 2014 Nm]]-CapEx6[[#This Row],[Grant Amount]]</f>
        <v>7.5020487624683616</v>
      </c>
    </row>
    <row r="335" spans="1:14" x14ac:dyDescent="0.25">
      <c r="A335" s="51" t="s">
        <v>2314</v>
      </c>
      <c r="B335" s="52" t="s">
        <v>2308</v>
      </c>
      <c r="C335" s="53">
        <v>23030197</v>
      </c>
      <c r="D335" s="52" t="s">
        <v>2037</v>
      </c>
      <c r="E335" s="52" t="s">
        <v>2315</v>
      </c>
      <c r="F335" s="52" t="s">
        <v>1672</v>
      </c>
      <c r="G335" s="52" t="s">
        <v>1673</v>
      </c>
      <c r="H335" s="54">
        <v>127.772685</v>
      </c>
      <c r="I335" s="54">
        <v>41.284614496586293</v>
      </c>
      <c r="J335" s="55"/>
      <c r="K335" s="55"/>
      <c r="L335" s="55"/>
      <c r="M335" s="55"/>
      <c r="N335" s="56">
        <f>CapEx6[[#This Row],[Actual 2014 Nm]]-CapEx6[[#This Row],[Grant Amount]]</f>
        <v>41.284614496586293</v>
      </c>
    </row>
    <row r="336" spans="1:14" x14ac:dyDescent="0.25">
      <c r="A336" s="51" t="s">
        <v>2316</v>
      </c>
      <c r="B336" s="52" t="s">
        <v>2317</v>
      </c>
      <c r="C336" s="53">
        <v>23030198</v>
      </c>
      <c r="D336" s="52" t="s">
        <v>2207</v>
      </c>
      <c r="E336" s="52" t="s">
        <v>2318</v>
      </c>
      <c r="F336" s="52" t="s">
        <v>1672</v>
      </c>
      <c r="G336" s="52" t="s">
        <v>1673</v>
      </c>
      <c r="H336" s="54">
        <v>5.1325099999999999</v>
      </c>
      <c r="I336" s="54">
        <v>1.658364592947813</v>
      </c>
      <c r="J336" s="55"/>
      <c r="K336" s="55"/>
      <c r="L336" s="55"/>
      <c r="M336" s="55"/>
      <c r="N336" s="56">
        <f>CapEx6[[#This Row],[Actual 2014 Nm]]-CapEx6[[#This Row],[Grant Amount]]</f>
        <v>1.658364592947813</v>
      </c>
    </row>
    <row r="337" spans="1:14" x14ac:dyDescent="0.25">
      <c r="A337" s="51" t="s">
        <v>2319</v>
      </c>
      <c r="B337" s="52" t="s">
        <v>2317</v>
      </c>
      <c r="C337" s="53">
        <v>23030199</v>
      </c>
      <c r="D337" s="52" t="s">
        <v>2207</v>
      </c>
      <c r="E337" s="52" t="s">
        <v>2318</v>
      </c>
      <c r="F337" s="52" t="s">
        <v>1672</v>
      </c>
      <c r="G337" s="52" t="s">
        <v>1673</v>
      </c>
      <c r="H337" s="54">
        <v>39.844880000000003</v>
      </c>
      <c r="I337" s="54">
        <v>12.874273640432159</v>
      </c>
      <c r="J337" s="55"/>
      <c r="K337" s="55"/>
      <c r="L337" s="55"/>
      <c r="M337" s="55"/>
      <c r="N337" s="56">
        <f>CapEx6[[#This Row],[Actual 2014 Nm]]-CapEx6[[#This Row],[Grant Amount]]</f>
        <v>12.874273640432159</v>
      </c>
    </row>
    <row r="338" spans="1:14" x14ac:dyDescent="0.25">
      <c r="A338" s="51" t="s">
        <v>2320</v>
      </c>
      <c r="B338" s="52" t="s">
        <v>2317</v>
      </c>
      <c r="C338" s="53">
        <v>23030200</v>
      </c>
      <c r="D338" s="52" t="s">
        <v>2207</v>
      </c>
      <c r="E338" s="52" t="s">
        <v>2321</v>
      </c>
      <c r="F338" s="52" t="s">
        <v>1672</v>
      </c>
      <c r="G338" s="52" t="s">
        <v>1673</v>
      </c>
      <c r="H338" s="54">
        <v>120.07608999999999</v>
      </c>
      <c r="I338" s="54">
        <v>38.797768755563062</v>
      </c>
      <c r="J338" s="55"/>
      <c r="K338" s="55"/>
      <c r="L338" s="55"/>
      <c r="M338" s="55"/>
      <c r="N338" s="56">
        <f>CapEx6[[#This Row],[Actual 2014 Nm]]-CapEx6[[#This Row],[Grant Amount]]</f>
        <v>38.797768755563062</v>
      </c>
    </row>
    <row r="339" spans="1:14" x14ac:dyDescent="0.25">
      <c r="A339" s="51" t="s">
        <v>2322</v>
      </c>
      <c r="B339" s="52" t="s">
        <v>2323</v>
      </c>
      <c r="C339" s="53">
        <v>23030201</v>
      </c>
      <c r="D339" s="52" t="s">
        <v>2207</v>
      </c>
      <c r="E339" s="52" t="s">
        <v>2324</v>
      </c>
      <c r="F339" s="52" t="s">
        <v>1672</v>
      </c>
      <c r="G339" s="52" t="s">
        <v>1673</v>
      </c>
      <c r="H339" s="54">
        <v>36.09187</v>
      </c>
      <c r="I339" s="54">
        <v>11.66163910080553</v>
      </c>
      <c r="J339" s="55"/>
      <c r="K339" s="55"/>
      <c r="L339" s="55"/>
      <c r="M339" s="55"/>
      <c r="N339" s="56">
        <f>CapEx6[[#This Row],[Actual 2014 Nm]]-CapEx6[[#This Row],[Grant Amount]]</f>
        <v>11.66163910080553</v>
      </c>
    </row>
    <row r="340" spans="1:14" x14ac:dyDescent="0.25">
      <c r="A340" s="51" t="s">
        <v>2325</v>
      </c>
      <c r="B340" s="52" t="s">
        <v>2323</v>
      </c>
      <c r="C340" s="53">
        <v>23020329</v>
      </c>
      <c r="D340" s="52" t="s">
        <v>2207</v>
      </c>
      <c r="E340" s="52" t="s">
        <v>2326</v>
      </c>
      <c r="F340" s="52" t="s">
        <v>1672</v>
      </c>
      <c r="G340" s="52" t="s">
        <v>1673</v>
      </c>
      <c r="H340" s="54">
        <v>44.696114999999999</v>
      </c>
      <c r="I340" s="54">
        <v>14.44175550721258</v>
      </c>
      <c r="J340" s="55"/>
      <c r="K340" s="55"/>
      <c r="L340" s="55"/>
      <c r="M340" s="55"/>
      <c r="N340" s="56">
        <f>CapEx6[[#This Row],[Actual 2014 Nm]]-CapEx6[[#This Row],[Grant Amount]]</f>
        <v>14.44175550721258</v>
      </c>
    </row>
    <row r="341" spans="1:14" x14ac:dyDescent="0.25">
      <c r="A341" s="51" t="s">
        <v>2327</v>
      </c>
      <c r="B341" s="52" t="s">
        <v>2323</v>
      </c>
      <c r="C341" s="53">
        <v>23010146</v>
      </c>
      <c r="D341" s="52" t="s">
        <v>2207</v>
      </c>
      <c r="E341" s="52" t="s">
        <v>2328</v>
      </c>
      <c r="F341" s="52" t="s">
        <v>1672</v>
      </c>
      <c r="G341" s="52" t="s">
        <v>1673</v>
      </c>
      <c r="H341" s="54">
        <v>22.169930000000001</v>
      </c>
      <c r="I341" s="54">
        <v>7.1633230018317562</v>
      </c>
      <c r="J341" s="55"/>
      <c r="K341" s="55"/>
      <c r="L341" s="55"/>
      <c r="M341" s="55"/>
      <c r="N341" s="56">
        <f>CapEx6[[#This Row],[Actual 2014 Nm]]-CapEx6[[#This Row],[Grant Amount]]</f>
        <v>7.1633230018317562</v>
      </c>
    </row>
    <row r="342" spans="1:14" x14ac:dyDescent="0.25">
      <c r="A342" s="51" t="s">
        <v>2329</v>
      </c>
      <c r="B342" s="52" t="s">
        <v>2323</v>
      </c>
      <c r="C342" s="53">
        <v>23010147</v>
      </c>
      <c r="D342" s="52" t="s">
        <v>2207</v>
      </c>
      <c r="E342" s="52" t="s">
        <v>2330</v>
      </c>
      <c r="F342" s="52" t="s">
        <v>1672</v>
      </c>
      <c r="G342" s="52" t="s">
        <v>1673</v>
      </c>
      <c r="H342" s="54">
        <v>4.68</v>
      </c>
      <c r="I342" s="54">
        <v>1.512154149723189</v>
      </c>
      <c r="J342" s="55"/>
      <c r="K342" s="55"/>
      <c r="L342" s="55"/>
      <c r="M342" s="55"/>
      <c r="N342" s="56">
        <f>CapEx6[[#This Row],[Actual 2014 Nm]]-CapEx6[[#This Row],[Grant Amount]]</f>
        <v>1.512154149723189</v>
      </c>
    </row>
    <row r="343" spans="1:14" x14ac:dyDescent="0.25">
      <c r="A343" s="51" t="s">
        <v>2331</v>
      </c>
      <c r="B343" s="52" t="s">
        <v>2323</v>
      </c>
      <c r="C343" s="53">
        <v>23010148</v>
      </c>
      <c r="D343" s="52" t="s">
        <v>2207</v>
      </c>
      <c r="E343" s="52" t="s">
        <v>2332</v>
      </c>
      <c r="F343" s="52" t="s">
        <v>1672</v>
      </c>
      <c r="G343" s="52" t="s">
        <v>1673</v>
      </c>
      <c r="H343" s="54">
        <v>7.48325</v>
      </c>
      <c r="I343" s="54">
        <v>2.4179118677171059</v>
      </c>
      <c r="J343" s="55"/>
      <c r="K343" s="55"/>
      <c r="L343" s="55"/>
      <c r="M343" s="55"/>
      <c r="N343" s="56">
        <f>CapEx6[[#This Row],[Actual 2014 Nm]]-CapEx6[[#This Row],[Grant Amount]]</f>
        <v>2.4179118677171059</v>
      </c>
    </row>
    <row r="344" spans="1:14" x14ac:dyDescent="0.25">
      <c r="A344" s="51" t="s">
        <v>2333</v>
      </c>
      <c r="B344" s="52" t="s">
        <v>2323</v>
      </c>
      <c r="C344" s="53">
        <v>23010123</v>
      </c>
      <c r="D344" s="52" t="s">
        <v>2207</v>
      </c>
      <c r="E344" s="52" t="s">
        <v>2334</v>
      </c>
      <c r="F344" s="52" t="s">
        <v>1672</v>
      </c>
      <c r="G344" s="52" t="s">
        <v>1673</v>
      </c>
      <c r="H344" s="54">
        <v>12.351000000000001</v>
      </c>
      <c r="I344" s="54">
        <v>3.9907298938528011</v>
      </c>
      <c r="J344" s="55"/>
      <c r="K344" s="55"/>
      <c r="L344" s="55"/>
      <c r="M344" s="55"/>
      <c r="N344" s="56">
        <f>CapEx6[[#This Row],[Actual 2014 Nm]]-CapEx6[[#This Row],[Grant Amount]]</f>
        <v>3.9907298938528011</v>
      </c>
    </row>
    <row r="345" spans="1:14" x14ac:dyDescent="0.25">
      <c r="A345" s="51" t="s">
        <v>2335</v>
      </c>
      <c r="B345" s="52" t="s">
        <v>2323</v>
      </c>
      <c r="C345" s="53">
        <v>23010149</v>
      </c>
      <c r="D345" s="52" t="s">
        <v>2207</v>
      </c>
      <c r="E345" s="52" t="s">
        <v>2336</v>
      </c>
      <c r="F345" s="52" t="s">
        <v>1672</v>
      </c>
      <c r="G345" s="52" t="s">
        <v>1673</v>
      </c>
      <c r="H345" s="54">
        <v>3.605</v>
      </c>
      <c r="I345" s="54">
        <v>1.1648110490923282</v>
      </c>
      <c r="J345" s="55"/>
      <c r="K345" s="55"/>
      <c r="L345" s="55"/>
      <c r="M345" s="55"/>
      <c r="N345" s="56">
        <f>CapEx6[[#This Row],[Actual 2014 Nm]]-CapEx6[[#This Row],[Grant Amount]]</f>
        <v>1.1648110490923282</v>
      </c>
    </row>
    <row r="346" spans="1:14" x14ac:dyDescent="0.25">
      <c r="A346" s="51" t="s">
        <v>2337</v>
      </c>
      <c r="B346" s="52" t="s">
        <v>2323</v>
      </c>
      <c r="C346" s="53">
        <v>23010150</v>
      </c>
      <c r="D346" s="52" t="s">
        <v>2207</v>
      </c>
      <c r="E346" s="52" t="s">
        <v>2338</v>
      </c>
      <c r="F346" s="52" t="s">
        <v>1672</v>
      </c>
      <c r="G346" s="52" t="s">
        <v>1673</v>
      </c>
      <c r="H346" s="54">
        <v>150</v>
      </c>
      <c r="I346" s="54">
        <v>48.466479157794524</v>
      </c>
      <c r="J346" s="55"/>
      <c r="K346" s="55"/>
      <c r="L346" s="55"/>
      <c r="M346" s="55"/>
      <c r="N346" s="56">
        <f>CapEx6[[#This Row],[Actual 2014 Nm]]-CapEx6[[#This Row],[Grant Amount]]</f>
        <v>48.466479157794524</v>
      </c>
    </row>
    <row r="347" spans="1:14" x14ac:dyDescent="0.25">
      <c r="A347" s="51" t="s">
        <v>2339</v>
      </c>
      <c r="B347" s="52" t="s">
        <v>2340</v>
      </c>
      <c r="C347" s="53">
        <v>23020331</v>
      </c>
      <c r="D347" s="52" t="s">
        <v>2207</v>
      </c>
      <c r="E347" s="52" t="s">
        <v>2341</v>
      </c>
      <c r="F347" s="52" t="s">
        <v>1672</v>
      </c>
      <c r="G347" s="52" t="s">
        <v>1673</v>
      </c>
      <c r="H347" s="54">
        <v>136.11267000000001</v>
      </c>
      <c r="I347" s="54">
        <v>43.979345891111763</v>
      </c>
      <c r="J347" s="55"/>
      <c r="K347" s="55"/>
      <c r="L347" s="55"/>
      <c r="M347" s="55"/>
      <c r="N347" s="56">
        <f>CapEx6[[#This Row],[Actual 2014 Nm]]-CapEx6[[#This Row],[Grant Amount]]</f>
        <v>43.979345891111763</v>
      </c>
    </row>
    <row r="348" spans="1:14" x14ac:dyDescent="0.25">
      <c r="A348" s="51" t="s">
        <v>2342</v>
      </c>
      <c r="B348" s="52" t="s">
        <v>2343</v>
      </c>
      <c r="C348" s="53">
        <v>23020332</v>
      </c>
      <c r="D348" s="52" t="s">
        <v>2207</v>
      </c>
      <c r="E348" s="52" t="s">
        <v>2344</v>
      </c>
      <c r="F348" s="52" t="s">
        <v>1672</v>
      </c>
      <c r="G348" s="52" t="s">
        <v>1673</v>
      </c>
      <c r="H348" s="54">
        <v>1090</v>
      </c>
      <c r="I348" s="54">
        <v>352.1897485466402</v>
      </c>
      <c r="J348" s="55"/>
      <c r="K348" s="55"/>
      <c r="L348" s="55"/>
      <c r="M348" s="55"/>
      <c r="N348" s="56">
        <f>CapEx6[[#This Row],[Actual 2014 Nm]]-CapEx6[[#This Row],[Grant Amount]]</f>
        <v>352.1897485466402</v>
      </c>
    </row>
    <row r="349" spans="1:14" x14ac:dyDescent="0.25">
      <c r="A349" s="51" t="s">
        <v>2345</v>
      </c>
      <c r="B349" s="52" t="s">
        <v>2343</v>
      </c>
      <c r="C349" s="53">
        <v>23040200</v>
      </c>
      <c r="D349" s="52" t="s">
        <v>2207</v>
      </c>
      <c r="E349" s="52" t="s">
        <v>2346</v>
      </c>
      <c r="F349" s="52" t="s">
        <v>1672</v>
      </c>
      <c r="G349" s="52" t="s">
        <v>1673</v>
      </c>
      <c r="H349" s="54">
        <v>20</v>
      </c>
      <c r="I349" s="54">
        <v>6.4621972210392693</v>
      </c>
      <c r="J349" s="55"/>
      <c r="K349" s="55"/>
      <c r="L349" s="55"/>
      <c r="M349" s="55"/>
      <c r="N349" s="56">
        <f>CapEx6[[#This Row],[Actual 2014 Nm]]-CapEx6[[#This Row],[Grant Amount]]</f>
        <v>6.4621972210392693</v>
      </c>
    </row>
    <row r="350" spans="1:14" x14ac:dyDescent="0.25">
      <c r="A350" s="51" t="s">
        <v>2347</v>
      </c>
      <c r="B350" s="52" t="s">
        <v>2343</v>
      </c>
      <c r="C350" s="53">
        <v>23040201</v>
      </c>
      <c r="D350" s="52" t="s">
        <v>2207</v>
      </c>
      <c r="E350" s="52" t="s">
        <v>2348</v>
      </c>
      <c r="F350" s="52" t="s">
        <v>1672</v>
      </c>
      <c r="G350" s="52" t="s">
        <v>1673</v>
      </c>
      <c r="H350" s="54">
        <v>384</v>
      </c>
      <c r="I350" s="54">
        <v>124.07418664395398</v>
      </c>
      <c r="J350" s="55"/>
      <c r="K350" s="55"/>
      <c r="L350" s="55"/>
      <c r="M350" s="55"/>
      <c r="N350" s="56">
        <f>CapEx6[[#This Row],[Actual 2014 Nm]]-CapEx6[[#This Row],[Grant Amount]]</f>
        <v>124.07418664395398</v>
      </c>
    </row>
    <row r="351" spans="1:14" x14ac:dyDescent="0.25">
      <c r="A351" s="51" t="s">
        <v>2349</v>
      </c>
      <c r="B351" s="52" t="s">
        <v>2343</v>
      </c>
      <c r="C351" s="53">
        <v>23040109</v>
      </c>
      <c r="D351" s="52" t="s">
        <v>2207</v>
      </c>
      <c r="E351" s="52" t="s">
        <v>2350</v>
      </c>
      <c r="F351" s="52" t="s">
        <v>1672</v>
      </c>
      <c r="G351" s="52" t="s">
        <v>1673</v>
      </c>
      <c r="H351" s="54">
        <v>50</v>
      </c>
      <c r="I351" s="54">
        <v>16.155493052598175</v>
      </c>
      <c r="J351" s="55"/>
      <c r="K351" s="55"/>
      <c r="L351" s="55"/>
      <c r="M351" s="55"/>
      <c r="N351" s="56">
        <f>CapEx6[[#This Row],[Actual 2014 Nm]]-CapEx6[[#This Row],[Grant Amount]]</f>
        <v>16.155493052598175</v>
      </c>
    </row>
    <row r="352" spans="1:14" x14ac:dyDescent="0.25">
      <c r="A352" s="51" t="s">
        <v>2351</v>
      </c>
      <c r="B352" s="52" t="s">
        <v>2343</v>
      </c>
      <c r="C352" s="53">
        <v>23040202</v>
      </c>
      <c r="D352" s="52" t="s">
        <v>2207</v>
      </c>
      <c r="E352" s="52" t="s">
        <v>2352</v>
      </c>
      <c r="F352" s="52" t="s">
        <v>1672</v>
      </c>
      <c r="G352" s="52" t="s">
        <v>1673</v>
      </c>
      <c r="H352" s="54">
        <v>10</v>
      </c>
      <c r="I352" s="54">
        <v>3.2310986105196347</v>
      </c>
      <c r="J352" s="55"/>
      <c r="K352" s="55"/>
      <c r="L352" s="55"/>
      <c r="M352" s="55"/>
      <c r="N352" s="56">
        <f>CapEx6[[#This Row],[Actual 2014 Nm]]-CapEx6[[#This Row],[Grant Amount]]</f>
        <v>3.2310986105196347</v>
      </c>
    </row>
    <row r="353" spans="1:14" x14ac:dyDescent="0.25">
      <c r="A353" s="51" t="s">
        <v>2353</v>
      </c>
      <c r="B353" s="52" t="s">
        <v>2343</v>
      </c>
      <c r="C353" s="53">
        <v>23040203</v>
      </c>
      <c r="D353" s="52" t="s">
        <v>2207</v>
      </c>
      <c r="E353" s="52" t="s">
        <v>2354</v>
      </c>
      <c r="F353" s="52" t="s">
        <v>1672</v>
      </c>
      <c r="G353" s="52" t="s">
        <v>1673</v>
      </c>
      <c r="H353" s="54">
        <v>2400</v>
      </c>
      <c r="I353" s="54">
        <v>775.46366652471238</v>
      </c>
      <c r="J353" s="55" t="s">
        <v>1953</v>
      </c>
      <c r="K353" s="55"/>
      <c r="L353" s="55">
        <v>300</v>
      </c>
      <c r="M353" s="55" t="s">
        <v>1954</v>
      </c>
      <c r="N353" s="56">
        <f>CapEx6[[#This Row],[Actual 2014 Nm]]-CapEx6[[#This Row],[Grant Amount]]</f>
        <v>475.46366652471238</v>
      </c>
    </row>
    <row r="354" spans="1:14" x14ac:dyDescent="0.25">
      <c r="A354" s="51" t="s">
        <v>2355</v>
      </c>
      <c r="B354" s="52" t="s">
        <v>2343</v>
      </c>
      <c r="C354" s="53">
        <v>23040204</v>
      </c>
      <c r="D354" s="52" t="s">
        <v>2207</v>
      </c>
      <c r="E354" s="52" t="s">
        <v>2356</v>
      </c>
      <c r="F354" s="52" t="s">
        <v>1672</v>
      </c>
      <c r="G354" s="52" t="s">
        <v>1673</v>
      </c>
      <c r="H354" s="54">
        <v>14</v>
      </c>
      <c r="I354" s="54">
        <v>4.5235380547274886</v>
      </c>
      <c r="J354" s="55"/>
      <c r="K354" s="55"/>
      <c r="L354" s="55"/>
      <c r="M354" s="55"/>
      <c r="N354" s="56">
        <f>CapEx6[[#This Row],[Actual 2014 Nm]]-CapEx6[[#This Row],[Grant Amount]]</f>
        <v>4.5235380547274886</v>
      </c>
    </row>
    <row r="355" spans="1:14" x14ac:dyDescent="0.25">
      <c r="A355" s="51" t="s">
        <v>2357</v>
      </c>
      <c r="B355" s="52" t="s">
        <v>2343</v>
      </c>
      <c r="C355" s="53">
        <v>23040205</v>
      </c>
      <c r="D355" s="52" t="s">
        <v>2207</v>
      </c>
      <c r="E355" s="52" t="s">
        <v>2358</v>
      </c>
      <c r="F355" s="52" t="s">
        <v>1672</v>
      </c>
      <c r="G355" s="52" t="s">
        <v>1673</v>
      </c>
      <c r="H355" s="54">
        <v>300</v>
      </c>
      <c r="I355" s="54">
        <v>96.932958315589048</v>
      </c>
      <c r="J355" s="55"/>
      <c r="K355" s="55"/>
      <c r="L355" s="55"/>
      <c r="M355" s="55"/>
      <c r="N355" s="56">
        <f>CapEx6[[#This Row],[Actual 2014 Nm]]-CapEx6[[#This Row],[Grant Amount]]</f>
        <v>96.932958315589048</v>
      </c>
    </row>
    <row r="356" spans="1:14" x14ac:dyDescent="0.25">
      <c r="A356" s="51" t="s">
        <v>2359</v>
      </c>
      <c r="B356" s="52" t="s">
        <v>2343</v>
      </c>
      <c r="C356" s="53">
        <v>23020333</v>
      </c>
      <c r="D356" s="52" t="s">
        <v>2207</v>
      </c>
      <c r="E356" s="52" t="s">
        <v>2360</v>
      </c>
      <c r="F356" s="52" t="s">
        <v>1672</v>
      </c>
      <c r="G356" s="52" t="s">
        <v>1673</v>
      </c>
      <c r="H356" s="54">
        <v>2400</v>
      </c>
      <c r="I356" s="54">
        <v>775.46366652471238</v>
      </c>
      <c r="J356" s="55"/>
      <c r="K356" s="55"/>
      <c r="L356" s="55"/>
      <c r="M356" s="55"/>
      <c r="N356" s="56">
        <f>CapEx6[[#This Row],[Actual 2014 Nm]]-CapEx6[[#This Row],[Grant Amount]]</f>
        <v>775.46366652471238</v>
      </c>
    </row>
    <row r="357" spans="1:14" x14ac:dyDescent="0.25">
      <c r="A357" s="51" t="s">
        <v>2361</v>
      </c>
      <c r="B357" s="52" t="s">
        <v>2362</v>
      </c>
      <c r="C357" s="53">
        <v>23010151</v>
      </c>
      <c r="D357" s="52" t="s">
        <v>2207</v>
      </c>
      <c r="E357" s="52" t="s">
        <v>2363</v>
      </c>
      <c r="F357" s="52" t="s">
        <v>1672</v>
      </c>
      <c r="G357" s="52" t="s">
        <v>1673</v>
      </c>
      <c r="H357" s="54">
        <v>2000</v>
      </c>
      <c r="I357" s="54">
        <v>646.21972210392698</v>
      </c>
      <c r="J357" s="55"/>
      <c r="K357" s="55"/>
      <c r="L357" s="55"/>
      <c r="M357" s="55"/>
      <c r="N357" s="56">
        <f>CapEx6[[#This Row],[Actual 2014 Nm]]-CapEx6[[#This Row],[Grant Amount]]</f>
        <v>646.21972210392698</v>
      </c>
    </row>
    <row r="358" spans="1:14" x14ac:dyDescent="0.25">
      <c r="A358" s="51" t="s">
        <v>2364</v>
      </c>
      <c r="B358" s="52" t="s">
        <v>2362</v>
      </c>
      <c r="C358" s="53">
        <v>23010152</v>
      </c>
      <c r="D358" s="52" t="s">
        <v>2207</v>
      </c>
      <c r="E358" s="52" t="s">
        <v>2363</v>
      </c>
      <c r="F358" s="52" t="s">
        <v>1672</v>
      </c>
      <c r="G358" s="52" t="s">
        <v>1673</v>
      </c>
      <c r="H358" s="54">
        <v>163</v>
      </c>
      <c r="I358" s="54">
        <v>52.666907351470044</v>
      </c>
      <c r="J358" s="55"/>
      <c r="K358" s="55"/>
      <c r="L358" s="55"/>
      <c r="M358" s="55"/>
      <c r="N358" s="56">
        <f>CapEx6[[#This Row],[Actual 2014 Nm]]-CapEx6[[#This Row],[Grant Amount]]</f>
        <v>52.666907351470044</v>
      </c>
    </row>
    <row r="359" spans="1:14" x14ac:dyDescent="0.25">
      <c r="A359" s="51" t="s">
        <v>2365</v>
      </c>
      <c r="B359" s="52" t="s">
        <v>2366</v>
      </c>
      <c r="C359" s="53">
        <v>23020334</v>
      </c>
      <c r="D359" s="52" t="s">
        <v>2207</v>
      </c>
      <c r="E359" s="52" t="s">
        <v>2367</v>
      </c>
      <c r="F359" s="52" t="s">
        <v>1672</v>
      </c>
      <c r="G359" s="52" t="s">
        <v>1673</v>
      </c>
      <c r="H359" s="54">
        <v>0.92308500000000004</v>
      </c>
      <c r="I359" s="54">
        <v>0.29825786608915172</v>
      </c>
      <c r="J359" s="55"/>
      <c r="K359" s="55"/>
      <c r="L359" s="55"/>
      <c r="M359" s="55"/>
      <c r="N359" s="56">
        <f>CapEx6[[#This Row],[Actual 2014 Nm]]-CapEx6[[#This Row],[Grant Amount]]</f>
        <v>0.29825786608915172</v>
      </c>
    </row>
    <row r="360" spans="1:14" x14ac:dyDescent="0.25">
      <c r="A360" s="51" t="s">
        <v>2368</v>
      </c>
      <c r="B360" s="52" t="s">
        <v>2366</v>
      </c>
      <c r="C360" s="53">
        <v>23030203</v>
      </c>
      <c r="D360" s="52" t="s">
        <v>2207</v>
      </c>
      <c r="E360" s="52" t="s">
        <v>2369</v>
      </c>
      <c r="F360" s="52" t="s">
        <v>1672</v>
      </c>
      <c r="G360" s="52" t="s">
        <v>1673</v>
      </c>
      <c r="H360" s="54">
        <v>552</v>
      </c>
      <c r="I360" s="54">
        <v>178.35664330068383</v>
      </c>
      <c r="J360" s="55"/>
      <c r="K360" s="55"/>
      <c r="L360" s="55"/>
      <c r="M360" s="55"/>
      <c r="N360" s="56">
        <f>CapEx6[[#This Row],[Actual 2014 Nm]]-CapEx6[[#This Row],[Grant Amount]]</f>
        <v>178.35664330068383</v>
      </c>
    </row>
    <row r="361" spans="1:14" x14ac:dyDescent="0.25">
      <c r="A361" s="51" t="s">
        <v>2370</v>
      </c>
      <c r="B361" s="52" t="s">
        <v>2366</v>
      </c>
      <c r="C361" s="53">
        <v>23030204</v>
      </c>
      <c r="D361" s="52" t="s">
        <v>2207</v>
      </c>
      <c r="E361" s="52" t="s">
        <v>2371</v>
      </c>
      <c r="F361" s="52" t="s">
        <v>1672</v>
      </c>
      <c r="G361" s="52" t="s">
        <v>1673</v>
      </c>
      <c r="H361" s="54">
        <v>12.632775000000001</v>
      </c>
      <c r="I361" s="54">
        <v>4.0817741749507181</v>
      </c>
      <c r="J361" s="55"/>
      <c r="K361" s="55"/>
      <c r="L361" s="55"/>
      <c r="M361" s="55"/>
      <c r="N361" s="56">
        <f>CapEx6[[#This Row],[Actual 2014 Nm]]-CapEx6[[#This Row],[Grant Amount]]</f>
        <v>4.0817741749507181</v>
      </c>
    </row>
    <row r="362" spans="1:14" x14ac:dyDescent="0.25">
      <c r="A362" s="51" t="s">
        <v>2372</v>
      </c>
      <c r="B362" s="52" t="s">
        <v>2366</v>
      </c>
      <c r="C362" s="53">
        <v>23030205</v>
      </c>
      <c r="D362" s="52" t="s">
        <v>2207</v>
      </c>
      <c r="E362" s="52" t="s">
        <v>2373</v>
      </c>
      <c r="F362" s="52" t="s">
        <v>1672</v>
      </c>
      <c r="G362" s="52" t="s">
        <v>1673</v>
      </c>
      <c r="H362" s="54">
        <v>1.42506</v>
      </c>
      <c r="I362" s="54">
        <v>0.46045093859071107</v>
      </c>
      <c r="J362" s="55"/>
      <c r="K362" s="55"/>
      <c r="L362" s="55"/>
      <c r="M362" s="55"/>
      <c r="N362" s="56">
        <f>CapEx6[[#This Row],[Actual 2014 Nm]]-CapEx6[[#This Row],[Grant Amount]]</f>
        <v>0.46045093859071107</v>
      </c>
    </row>
    <row r="363" spans="1:14" x14ac:dyDescent="0.25">
      <c r="A363" s="51" t="s">
        <v>2374</v>
      </c>
      <c r="B363" s="52" t="s">
        <v>1765</v>
      </c>
      <c r="C363" s="53">
        <v>23030206</v>
      </c>
      <c r="D363" s="52" t="s">
        <v>2207</v>
      </c>
      <c r="E363" s="52" t="s">
        <v>2375</v>
      </c>
      <c r="F363" s="52" t="s">
        <v>1672</v>
      </c>
      <c r="G363" s="52" t="s">
        <v>1673</v>
      </c>
      <c r="H363" s="54">
        <v>668.312005</v>
      </c>
      <c r="I363" s="54">
        <v>215.93819907490911</v>
      </c>
      <c r="J363" s="55"/>
      <c r="K363" s="55"/>
      <c r="L363" s="55"/>
      <c r="M363" s="55"/>
      <c r="N363" s="56">
        <f>CapEx6[[#This Row],[Actual 2014 Nm]]-CapEx6[[#This Row],[Grant Amount]]</f>
        <v>215.93819907490911</v>
      </c>
    </row>
    <row r="364" spans="1:14" x14ac:dyDescent="0.25">
      <c r="A364" s="51" t="s">
        <v>2376</v>
      </c>
      <c r="B364" s="52" t="s">
        <v>1765</v>
      </c>
      <c r="C364" s="53">
        <v>23030207</v>
      </c>
      <c r="D364" s="52" t="s">
        <v>2207</v>
      </c>
      <c r="E364" s="52" t="s">
        <v>2377</v>
      </c>
      <c r="F364" s="52" t="s">
        <v>1672</v>
      </c>
      <c r="G364" s="52" t="s">
        <v>1673</v>
      </c>
      <c r="H364" s="54">
        <v>310.65508999999997</v>
      </c>
      <c r="I364" s="54">
        <v>100.3757229649852</v>
      </c>
      <c r="J364" s="55"/>
      <c r="K364" s="55"/>
      <c r="L364" s="55"/>
      <c r="M364" s="55"/>
      <c r="N364" s="56">
        <f>CapEx6[[#This Row],[Actual 2014 Nm]]-CapEx6[[#This Row],[Grant Amount]]</f>
        <v>100.3757229649852</v>
      </c>
    </row>
    <row r="365" spans="1:14" x14ac:dyDescent="0.25">
      <c r="A365" s="51" t="s">
        <v>2378</v>
      </c>
      <c r="B365" s="52" t="s">
        <v>1765</v>
      </c>
      <c r="C365" s="53">
        <v>23020335</v>
      </c>
      <c r="D365" s="52" t="s">
        <v>2207</v>
      </c>
      <c r="E365" s="52" t="s">
        <v>2379</v>
      </c>
      <c r="F365" s="52" t="s">
        <v>1672</v>
      </c>
      <c r="G365" s="52" t="s">
        <v>1673</v>
      </c>
      <c r="H365" s="54">
        <v>1192.7423200000001</v>
      </c>
      <c r="I365" s="54">
        <v>385.38680528599662</v>
      </c>
      <c r="J365" s="55"/>
      <c r="K365" s="55"/>
      <c r="L365" s="55"/>
      <c r="M365" s="55"/>
      <c r="N365" s="56">
        <f>CapEx6[[#This Row],[Actual 2014 Nm]]-CapEx6[[#This Row],[Grant Amount]]</f>
        <v>385.38680528599662</v>
      </c>
    </row>
    <row r="366" spans="1:14" x14ac:dyDescent="0.25">
      <c r="A366" s="51" t="s">
        <v>2380</v>
      </c>
      <c r="B366" s="52" t="s">
        <v>1765</v>
      </c>
      <c r="C366" s="53">
        <v>23030208</v>
      </c>
      <c r="D366" s="52" t="s">
        <v>2207</v>
      </c>
      <c r="E366" s="52" t="s">
        <v>2381</v>
      </c>
      <c r="F366" s="52" t="s">
        <v>1672</v>
      </c>
      <c r="G366" s="52" t="s">
        <v>1673</v>
      </c>
      <c r="H366" s="54">
        <v>7.6575850000000001</v>
      </c>
      <c r="I366" s="54">
        <v>2.4742412253435999</v>
      </c>
      <c r="J366" s="55"/>
      <c r="K366" s="55"/>
      <c r="L366" s="55"/>
      <c r="M366" s="55"/>
      <c r="N366" s="56">
        <f>CapEx6[[#This Row],[Actual 2014 Nm]]-CapEx6[[#This Row],[Grant Amount]]</f>
        <v>2.4742412253435999</v>
      </c>
    </row>
    <row r="367" spans="1:14" x14ac:dyDescent="0.25">
      <c r="A367" s="51" t="s">
        <v>2382</v>
      </c>
      <c r="B367" s="52" t="s">
        <v>1765</v>
      </c>
      <c r="C367" s="53">
        <v>23030209</v>
      </c>
      <c r="D367" s="52" t="s">
        <v>2207</v>
      </c>
      <c r="E367" s="52" t="s">
        <v>2383</v>
      </c>
      <c r="F367" s="52" t="s">
        <v>1672</v>
      </c>
      <c r="G367" s="52" t="s">
        <v>1673</v>
      </c>
      <c r="H367" s="54">
        <v>26.085954999999998</v>
      </c>
      <c r="I367" s="54">
        <v>8.4286292954577711</v>
      </c>
      <c r="J367" s="55"/>
      <c r="K367" s="55"/>
      <c r="L367" s="55"/>
      <c r="M367" s="55"/>
      <c r="N367" s="56">
        <f>CapEx6[[#This Row],[Actual 2014 Nm]]-CapEx6[[#This Row],[Grant Amount]]</f>
        <v>8.4286292954577711</v>
      </c>
    </row>
    <row r="368" spans="1:14" x14ac:dyDescent="0.25">
      <c r="A368" s="51" t="s">
        <v>2384</v>
      </c>
      <c r="B368" s="52" t="s">
        <v>1765</v>
      </c>
      <c r="C368" s="53">
        <v>23030210</v>
      </c>
      <c r="D368" s="52" t="s">
        <v>2207</v>
      </c>
      <c r="E368" s="52" t="s">
        <v>2385</v>
      </c>
      <c r="F368" s="52" t="s">
        <v>1672</v>
      </c>
      <c r="G368" s="52" t="s">
        <v>1673</v>
      </c>
      <c r="H368" s="54">
        <v>55.159525000000002</v>
      </c>
      <c r="I368" s="54">
        <v>17.822586458442309</v>
      </c>
      <c r="J368" s="55"/>
      <c r="K368" s="55"/>
      <c r="L368" s="55"/>
      <c r="M368" s="55"/>
      <c r="N368" s="56">
        <f>CapEx6[[#This Row],[Actual 2014 Nm]]-CapEx6[[#This Row],[Grant Amount]]</f>
        <v>17.822586458442309</v>
      </c>
    </row>
    <row r="369" spans="1:14" x14ac:dyDescent="0.25">
      <c r="A369" s="51" t="s">
        <v>2386</v>
      </c>
      <c r="B369" s="52" t="s">
        <v>1765</v>
      </c>
      <c r="C369" s="53">
        <v>23030211</v>
      </c>
      <c r="D369" s="52" t="s">
        <v>2207</v>
      </c>
      <c r="E369" s="52" t="s">
        <v>2387</v>
      </c>
      <c r="F369" s="52" t="s">
        <v>1672</v>
      </c>
      <c r="G369" s="52" t="s">
        <v>1673</v>
      </c>
      <c r="H369" s="54">
        <v>225.97272000000001</v>
      </c>
      <c r="I369" s="54">
        <v>73.014014160734249</v>
      </c>
      <c r="J369" s="55"/>
      <c r="K369" s="55"/>
      <c r="L369" s="55"/>
      <c r="M369" s="55"/>
      <c r="N369" s="56">
        <f>CapEx6[[#This Row],[Actual 2014 Nm]]-CapEx6[[#This Row],[Grant Amount]]</f>
        <v>73.014014160734249</v>
      </c>
    </row>
    <row r="370" spans="1:14" x14ac:dyDescent="0.25">
      <c r="A370" s="51" t="s">
        <v>2388</v>
      </c>
      <c r="B370" s="52" t="s">
        <v>1765</v>
      </c>
      <c r="C370" s="53">
        <v>23010155</v>
      </c>
      <c r="D370" s="52" t="s">
        <v>2207</v>
      </c>
      <c r="E370" s="52" t="s">
        <v>2389</v>
      </c>
      <c r="F370" s="52" t="s">
        <v>1672</v>
      </c>
      <c r="G370" s="52" t="s">
        <v>1673</v>
      </c>
      <c r="H370" s="54">
        <v>92.657354999999995</v>
      </c>
      <c r="I370" s="54">
        <v>29.938505099492449</v>
      </c>
      <c r="J370" s="55"/>
      <c r="K370" s="55"/>
      <c r="L370" s="55"/>
      <c r="M370" s="55"/>
      <c r="N370" s="56">
        <f>CapEx6[[#This Row],[Actual 2014 Nm]]-CapEx6[[#This Row],[Grant Amount]]</f>
        <v>29.938505099492449</v>
      </c>
    </row>
    <row r="371" spans="1:14" x14ac:dyDescent="0.25">
      <c r="A371" s="51" t="s">
        <v>2390</v>
      </c>
      <c r="B371" s="52" t="s">
        <v>1765</v>
      </c>
      <c r="C371" s="53">
        <v>23030212</v>
      </c>
      <c r="D371" s="52" t="s">
        <v>2207</v>
      </c>
      <c r="E371" s="52" t="s">
        <v>2391</v>
      </c>
      <c r="F371" s="52" t="s">
        <v>1672</v>
      </c>
      <c r="G371" s="52" t="s">
        <v>1673</v>
      </c>
      <c r="H371" s="54">
        <v>7.6484699999999997</v>
      </c>
      <c r="I371" s="54">
        <v>2.4712960789601111</v>
      </c>
      <c r="J371" s="55"/>
      <c r="K371" s="55"/>
      <c r="L371" s="55"/>
      <c r="M371" s="55"/>
      <c r="N371" s="56">
        <f>CapEx6[[#This Row],[Actual 2014 Nm]]-CapEx6[[#This Row],[Grant Amount]]</f>
        <v>2.4712960789601111</v>
      </c>
    </row>
    <row r="372" spans="1:14" x14ac:dyDescent="0.25">
      <c r="A372" s="51" t="s">
        <v>2392</v>
      </c>
      <c r="B372" s="52" t="s">
        <v>1765</v>
      </c>
      <c r="C372" s="53">
        <v>23020336</v>
      </c>
      <c r="D372" s="52" t="s">
        <v>2207</v>
      </c>
      <c r="E372" s="52" t="s">
        <v>2393</v>
      </c>
      <c r="F372" s="52" t="s">
        <v>1672</v>
      </c>
      <c r="G372" s="52" t="s">
        <v>1673</v>
      </c>
      <c r="H372" s="54">
        <v>108.74771</v>
      </c>
      <c r="I372" s="54">
        <v>35.137457467819218</v>
      </c>
      <c r="J372" s="55"/>
      <c r="K372" s="55"/>
      <c r="L372" s="55"/>
      <c r="M372" s="55"/>
      <c r="N372" s="56">
        <f>CapEx6[[#This Row],[Actual 2014 Nm]]-CapEx6[[#This Row],[Grant Amount]]</f>
        <v>35.137457467819218</v>
      </c>
    </row>
    <row r="373" spans="1:14" x14ac:dyDescent="0.25">
      <c r="A373" s="51" t="s">
        <v>2394</v>
      </c>
      <c r="B373" s="52" t="s">
        <v>1765</v>
      </c>
      <c r="C373" s="53">
        <v>23020337</v>
      </c>
      <c r="D373" s="52" t="s">
        <v>2207</v>
      </c>
      <c r="E373" s="52" t="s">
        <v>2395</v>
      </c>
      <c r="F373" s="52" t="s">
        <v>1672</v>
      </c>
      <c r="G373" s="52" t="s">
        <v>1673</v>
      </c>
      <c r="H373" s="54">
        <v>225.36241000000001</v>
      </c>
      <c r="I373" s="54">
        <v>72.816816981435636</v>
      </c>
      <c r="J373" s="55"/>
      <c r="K373" s="55"/>
      <c r="L373" s="55"/>
      <c r="M373" s="55"/>
      <c r="N373" s="56">
        <f>CapEx6[[#This Row],[Actual 2014 Nm]]-CapEx6[[#This Row],[Grant Amount]]</f>
        <v>72.816816981435636</v>
      </c>
    </row>
    <row r="374" spans="1:14" x14ac:dyDescent="0.25">
      <c r="A374" s="51" t="s">
        <v>2396</v>
      </c>
      <c r="B374" s="52" t="s">
        <v>1765</v>
      </c>
      <c r="C374" s="53">
        <v>23040110</v>
      </c>
      <c r="D374" s="52" t="s">
        <v>2207</v>
      </c>
      <c r="E374" s="52" t="s">
        <v>2397</v>
      </c>
      <c r="F374" s="52" t="s">
        <v>1672</v>
      </c>
      <c r="G374" s="52" t="s">
        <v>1673</v>
      </c>
      <c r="H374" s="54">
        <v>10.369115000000001</v>
      </c>
      <c r="I374" s="54">
        <v>3.3503633068818304</v>
      </c>
      <c r="J374" s="55"/>
      <c r="K374" s="55"/>
      <c r="L374" s="55"/>
      <c r="M374" s="55"/>
      <c r="N374" s="56">
        <f>CapEx6[[#This Row],[Actual 2014 Nm]]-CapEx6[[#This Row],[Grant Amount]]</f>
        <v>3.3503633068818304</v>
      </c>
    </row>
    <row r="375" spans="1:14" x14ac:dyDescent="0.25">
      <c r="A375" s="51" t="s">
        <v>2398</v>
      </c>
      <c r="B375" s="52" t="s">
        <v>1765</v>
      </c>
      <c r="C375" s="53">
        <v>23030213</v>
      </c>
      <c r="D375" s="52" t="s">
        <v>2207</v>
      </c>
      <c r="E375" s="52" t="s">
        <v>2399</v>
      </c>
      <c r="F375" s="52" t="s">
        <v>1672</v>
      </c>
      <c r="G375" s="52" t="s">
        <v>1673</v>
      </c>
      <c r="H375" s="54">
        <v>12.40569</v>
      </c>
      <c r="I375" s="54">
        <v>4.0084007721537329</v>
      </c>
      <c r="J375" s="55"/>
      <c r="K375" s="55"/>
      <c r="L375" s="55"/>
      <c r="M375" s="55"/>
      <c r="N375" s="56">
        <f>CapEx6[[#This Row],[Actual 2014 Nm]]-CapEx6[[#This Row],[Grant Amount]]</f>
        <v>4.0084007721537329</v>
      </c>
    </row>
    <row r="376" spans="1:14" x14ac:dyDescent="0.25">
      <c r="A376" s="51" t="s">
        <v>2400</v>
      </c>
      <c r="B376" s="52" t="s">
        <v>2401</v>
      </c>
      <c r="C376" s="53">
        <v>23040206</v>
      </c>
      <c r="D376" s="52" t="s">
        <v>2207</v>
      </c>
      <c r="E376" s="52" t="s">
        <v>2402</v>
      </c>
      <c r="F376" s="52" t="s">
        <v>1672</v>
      </c>
      <c r="G376" s="52" t="s">
        <v>1673</v>
      </c>
      <c r="H376" s="54">
        <v>453.61500000000001</v>
      </c>
      <c r="I376" s="54">
        <v>146.56747962108642</v>
      </c>
      <c r="J376" s="55"/>
      <c r="K376" s="55"/>
      <c r="L376" s="55"/>
      <c r="M376" s="55"/>
      <c r="N376" s="56">
        <f>CapEx6[[#This Row],[Actual 2014 Nm]]-CapEx6[[#This Row],[Grant Amount]]</f>
        <v>146.56747962108642</v>
      </c>
    </row>
    <row r="377" spans="1:14" x14ac:dyDescent="0.25">
      <c r="A377" s="51" t="s">
        <v>2403</v>
      </c>
      <c r="B377" s="52" t="s">
        <v>2404</v>
      </c>
      <c r="C377" s="53">
        <v>23010156</v>
      </c>
      <c r="D377" s="52" t="s">
        <v>2207</v>
      </c>
      <c r="E377" s="52" t="s">
        <v>2405</v>
      </c>
      <c r="F377" s="52" t="s">
        <v>1672</v>
      </c>
      <c r="G377" s="52" t="s">
        <v>1673</v>
      </c>
      <c r="H377" s="54">
        <v>2.5</v>
      </c>
      <c r="I377" s="54">
        <v>0.80777465262990866</v>
      </c>
      <c r="J377" s="55"/>
      <c r="K377" s="55"/>
      <c r="L377" s="55"/>
      <c r="M377" s="55"/>
      <c r="N377" s="56">
        <f>CapEx6[[#This Row],[Actual 2014 Nm]]-CapEx6[[#This Row],[Grant Amount]]</f>
        <v>0.80777465262990866</v>
      </c>
    </row>
    <row r="378" spans="1:14" x14ac:dyDescent="0.25">
      <c r="A378" s="51" t="s">
        <v>2406</v>
      </c>
      <c r="B378" s="52" t="s">
        <v>2407</v>
      </c>
      <c r="C378" s="53">
        <v>23020339</v>
      </c>
      <c r="D378" s="52" t="s">
        <v>2207</v>
      </c>
      <c r="E378" s="52" t="s">
        <v>2408</v>
      </c>
      <c r="F378" s="52" t="s">
        <v>1672</v>
      </c>
      <c r="G378" s="52" t="s">
        <v>1673</v>
      </c>
      <c r="H378" s="54">
        <v>2.7012700000000001</v>
      </c>
      <c r="I378" s="54">
        <v>0.87280697436383736</v>
      </c>
      <c r="J378" s="55"/>
      <c r="K378" s="55"/>
      <c r="L378" s="55"/>
      <c r="M378" s="55"/>
      <c r="N378" s="56">
        <f>CapEx6[[#This Row],[Actual 2014 Nm]]-CapEx6[[#This Row],[Grant Amount]]</f>
        <v>0.87280697436383736</v>
      </c>
    </row>
    <row r="379" spans="1:14" x14ac:dyDescent="0.25">
      <c r="A379" s="51" t="s">
        <v>2409</v>
      </c>
      <c r="B379" s="52" t="s">
        <v>2407</v>
      </c>
      <c r="C379" s="53">
        <v>23020340</v>
      </c>
      <c r="D379" s="52" t="s">
        <v>2207</v>
      </c>
      <c r="E379" s="52" t="s">
        <v>2410</v>
      </c>
      <c r="F379" s="52" t="s">
        <v>1672</v>
      </c>
      <c r="G379" s="52" t="s">
        <v>1673</v>
      </c>
      <c r="H379" s="54">
        <v>9.5519999999999994E-2</v>
      </c>
      <c r="I379" s="54">
        <v>3.0863453927683547E-2</v>
      </c>
      <c r="J379" s="55"/>
      <c r="K379" s="55"/>
      <c r="L379" s="55"/>
      <c r="M379" s="55"/>
      <c r="N379" s="56">
        <f>CapEx6[[#This Row],[Actual 2014 Nm]]-CapEx6[[#This Row],[Grant Amount]]</f>
        <v>3.0863453927683547E-2</v>
      </c>
    </row>
    <row r="380" spans="1:14" x14ac:dyDescent="0.25">
      <c r="A380" s="51" t="s">
        <v>2411</v>
      </c>
      <c r="B380" s="52" t="s">
        <v>2407</v>
      </c>
      <c r="C380" s="53">
        <v>23020341</v>
      </c>
      <c r="D380" s="52" t="s">
        <v>2207</v>
      </c>
      <c r="E380" s="52" t="s">
        <v>2412</v>
      </c>
      <c r="F380" s="52" t="s">
        <v>1672</v>
      </c>
      <c r="G380" s="52" t="s">
        <v>1673</v>
      </c>
      <c r="H380" s="54">
        <v>1.4679949999999999</v>
      </c>
      <c r="I380" s="54">
        <v>0.47432366047497709</v>
      </c>
      <c r="J380" s="55"/>
      <c r="K380" s="55"/>
      <c r="L380" s="55"/>
      <c r="M380" s="55"/>
      <c r="N380" s="56">
        <f>CapEx6[[#This Row],[Actual 2014 Nm]]-CapEx6[[#This Row],[Grant Amount]]</f>
        <v>0.47432366047497709</v>
      </c>
    </row>
    <row r="381" spans="1:14" x14ac:dyDescent="0.25">
      <c r="A381" s="51" t="s">
        <v>2413</v>
      </c>
      <c r="B381" s="52" t="s">
        <v>2407</v>
      </c>
      <c r="C381" s="53">
        <v>23020342</v>
      </c>
      <c r="D381" s="52" t="s">
        <v>2207</v>
      </c>
      <c r="E381" s="52" t="s">
        <v>2414</v>
      </c>
      <c r="F381" s="52" t="s">
        <v>1672</v>
      </c>
      <c r="G381" s="52" t="s">
        <v>1673</v>
      </c>
      <c r="H381" s="54">
        <v>5</v>
      </c>
      <c r="I381" s="54">
        <v>1.6155493052598173</v>
      </c>
      <c r="J381" s="55"/>
      <c r="K381" s="55"/>
      <c r="L381" s="55"/>
      <c r="M381" s="55"/>
      <c r="N381" s="56">
        <f>CapEx6[[#This Row],[Actual 2014 Nm]]-CapEx6[[#This Row],[Grant Amount]]</f>
        <v>1.6155493052598173</v>
      </c>
    </row>
    <row r="382" spans="1:14" x14ac:dyDescent="0.25">
      <c r="A382" s="51" t="s">
        <v>2415</v>
      </c>
      <c r="B382" s="52" t="s">
        <v>2407</v>
      </c>
      <c r="C382" s="53">
        <v>23020343</v>
      </c>
      <c r="D382" s="52" t="s">
        <v>2207</v>
      </c>
      <c r="E382" s="52" t="s">
        <v>2416</v>
      </c>
      <c r="F382" s="52" t="s">
        <v>1672</v>
      </c>
      <c r="G382" s="52" t="s">
        <v>1673</v>
      </c>
      <c r="H382" s="54">
        <v>4.5</v>
      </c>
      <c r="I382" s="54">
        <v>1.4539943747338355</v>
      </c>
      <c r="J382" s="55"/>
      <c r="K382" s="55"/>
      <c r="L382" s="55"/>
      <c r="M382" s="55"/>
      <c r="N382" s="56">
        <f>CapEx6[[#This Row],[Actual 2014 Nm]]-CapEx6[[#This Row],[Grant Amount]]</f>
        <v>1.4539943747338355</v>
      </c>
    </row>
    <row r="383" spans="1:14" x14ac:dyDescent="0.25">
      <c r="A383" s="51" t="s">
        <v>2417</v>
      </c>
      <c r="B383" s="52" t="s">
        <v>2407</v>
      </c>
      <c r="C383" s="53">
        <v>23040207</v>
      </c>
      <c r="D383" s="52" t="s">
        <v>2207</v>
      </c>
      <c r="E383" s="52" t="s">
        <v>2418</v>
      </c>
      <c r="F383" s="52" t="s">
        <v>1672</v>
      </c>
      <c r="G383" s="52" t="s">
        <v>1673</v>
      </c>
      <c r="H383" s="54">
        <v>48</v>
      </c>
      <c r="I383" s="54">
        <v>15.509273330494247</v>
      </c>
      <c r="J383" s="55"/>
      <c r="K383" s="55"/>
      <c r="L383" s="55"/>
      <c r="M383" s="55"/>
      <c r="N383" s="56">
        <f>CapEx6[[#This Row],[Actual 2014 Nm]]-CapEx6[[#This Row],[Grant Amount]]</f>
        <v>15.509273330494247</v>
      </c>
    </row>
    <row r="384" spans="1:14" x14ac:dyDescent="0.25">
      <c r="A384" s="51" t="s">
        <v>2419</v>
      </c>
      <c r="B384" s="52" t="s">
        <v>2420</v>
      </c>
      <c r="C384" s="53">
        <v>23030218</v>
      </c>
      <c r="D384" s="52" t="s">
        <v>2421</v>
      </c>
      <c r="E384" s="52" t="s">
        <v>2422</v>
      </c>
      <c r="F384" s="52" t="s">
        <v>1672</v>
      </c>
      <c r="G384" s="52" t="s">
        <v>1673</v>
      </c>
      <c r="H384" s="54">
        <v>200</v>
      </c>
      <c r="I384" s="54">
        <v>64.621972210392698</v>
      </c>
      <c r="J384" s="55"/>
      <c r="K384" s="55"/>
      <c r="L384" s="55"/>
      <c r="M384" s="55"/>
      <c r="N384" s="56">
        <f>CapEx6[[#This Row],[Actual 2014 Nm]]-CapEx6[[#This Row],[Grant Amount]]</f>
        <v>64.621972210392698</v>
      </c>
    </row>
    <row r="385" spans="1:14" x14ac:dyDescent="0.25">
      <c r="A385" s="51" t="s">
        <v>2423</v>
      </c>
      <c r="B385" s="52" t="s">
        <v>2424</v>
      </c>
      <c r="C385" s="53">
        <v>23020348</v>
      </c>
      <c r="D385" s="52" t="s">
        <v>2425</v>
      </c>
      <c r="E385" s="52" t="s">
        <v>2426</v>
      </c>
      <c r="F385" s="52" t="s">
        <v>1672</v>
      </c>
      <c r="G385" s="52" t="s">
        <v>1673</v>
      </c>
      <c r="H385" s="54">
        <v>100</v>
      </c>
      <c r="I385" s="54">
        <v>32.310986105196349</v>
      </c>
      <c r="J385" s="55"/>
      <c r="K385" s="55"/>
      <c r="L385" s="55"/>
      <c r="M385" s="55"/>
      <c r="N385" s="56">
        <f>CapEx6[[#This Row],[Actual 2014 Nm]]-CapEx6[[#This Row],[Grant Amount]]</f>
        <v>32.310986105196349</v>
      </c>
    </row>
    <row r="386" spans="1:14" x14ac:dyDescent="0.25">
      <c r="A386" s="51" t="s">
        <v>2427</v>
      </c>
      <c r="B386" s="52" t="s">
        <v>2428</v>
      </c>
      <c r="C386" s="53">
        <v>23030223</v>
      </c>
      <c r="D386" s="52" t="s">
        <v>2429</v>
      </c>
      <c r="E386" s="52" t="s">
        <v>2430</v>
      </c>
      <c r="F386" s="52" t="s">
        <v>1672</v>
      </c>
      <c r="G386" s="52" t="s">
        <v>1673</v>
      </c>
      <c r="H386" s="54">
        <v>75</v>
      </c>
      <c r="I386" s="54">
        <v>24.233239578897262</v>
      </c>
      <c r="J386" s="55"/>
      <c r="K386" s="55"/>
      <c r="L386" s="55"/>
      <c r="M386" s="55"/>
      <c r="N386" s="56">
        <f>CapEx6[[#This Row],[Actual 2014 Nm]]-CapEx6[[#This Row],[Grant Amount]]</f>
        <v>24.233239578897262</v>
      </c>
    </row>
    <row r="387" spans="1:14" x14ac:dyDescent="0.25">
      <c r="A387" s="51" t="s">
        <v>2431</v>
      </c>
      <c r="B387" s="52" t="s">
        <v>2432</v>
      </c>
      <c r="C387" s="53">
        <v>23030224</v>
      </c>
      <c r="D387" s="52" t="s">
        <v>2429</v>
      </c>
      <c r="E387" s="52" t="s">
        <v>2433</v>
      </c>
      <c r="F387" s="52" t="s">
        <v>1672</v>
      </c>
      <c r="G387" s="52" t="s">
        <v>1673</v>
      </c>
      <c r="H387" s="54">
        <v>75</v>
      </c>
      <c r="I387" s="54">
        <v>24.233239578897262</v>
      </c>
      <c r="J387" s="55"/>
      <c r="K387" s="55"/>
      <c r="L387" s="55"/>
      <c r="M387" s="55"/>
      <c r="N387" s="56">
        <f>CapEx6[[#This Row],[Actual 2014 Nm]]-CapEx6[[#This Row],[Grant Amount]]</f>
        <v>24.233239578897262</v>
      </c>
    </row>
    <row r="388" spans="1:14" x14ac:dyDescent="0.25">
      <c r="A388" s="51" t="s">
        <v>2434</v>
      </c>
      <c r="B388" s="52" t="s">
        <v>2435</v>
      </c>
      <c r="C388" s="53">
        <v>23020349</v>
      </c>
      <c r="D388" s="52" t="s">
        <v>2429</v>
      </c>
      <c r="E388" s="52" t="s">
        <v>2436</v>
      </c>
      <c r="F388" s="52" t="s">
        <v>1672</v>
      </c>
      <c r="G388" s="52" t="s">
        <v>1673</v>
      </c>
      <c r="H388" s="54">
        <v>0.69437499999999996</v>
      </c>
      <c r="I388" s="54">
        <v>0.22435940976795712</v>
      </c>
      <c r="J388" s="55"/>
      <c r="K388" s="55"/>
      <c r="L388" s="55"/>
      <c r="M388" s="55"/>
      <c r="N388" s="56">
        <f>CapEx6[[#This Row],[Actual 2014 Nm]]-CapEx6[[#This Row],[Grant Amount]]</f>
        <v>0.22435940976795712</v>
      </c>
    </row>
    <row r="389" spans="1:14" x14ac:dyDescent="0.25">
      <c r="A389" s="51" t="s">
        <v>2437</v>
      </c>
      <c r="B389" s="52" t="s">
        <v>2435</v>
      </c>
      <c r="C389" s="53">
        <v>23020350</v>
      </c>
      <c r="D389" s="52" t="s">
        <v>2429</v>
      </c>
      <c r="E389" s="52" t="s">
        <v>2438</v>
      </c>
      <c r="F389" s="52" t="s">
        <v>1672</v>
      </c>
      <c r="G389" s="52" t="s">
        <v>1673</v>
      </c>
      <c r="H389" s="54">
        <v>7.4815399999999999</v>
      </c>
      <c r="I389" s="54">
        <v>2.4173593498547068</v>
      </c>
      <c r="J389" s="55"/>
      <c r="K389" s="55"/>
      <c r="L389" s="55"/>
      <c r="M389" s="55"/>
      <c r="N389" s="56">
        <f>CapEx6[[#This Row],[Actual 2014 Nm]]-CapEx6[[#This Row],[Grant Amount]]</f>
        <v>2.4173593498547068</v>
      </c>
    </row>
    <row r="390" spans="1:14" x14ac:dyDescent="0.25">
      <c r="A390" s="51" t="s">
        <v>2439</v>
      </c>
      <c r="B390" s="52" t="s">
        <v>2435</v>
      </c>
      <c r="C390" s="53">
        <v>23030225</v>
      </c>
      <c r="D390" s="52" t="s">
        <v>2429</v>
      </c>
      <c r="E390" s="52" t="s">
        <v>2440</v>
      </c>
      <c r="F390" s="52" t="s">
        <v>1672</v>
      </c>
      <c r="G390" s="52" t="s">
        <v>1673</v>
      </c>
      <c r="H390" s="54">
        <v>17.502165000000002</v>
      </c>
      <c r="I390" s="54">
        <v>5.6551221012585389</v>
      </c>
      <c r="J390" s="55"/>
      <c r="K390" s="55"/>
      <c r="L390" s="55"/>
      <c r="M390" s="55"/>
      <c r="N390" s="56">
        <f>CapEx6[[#This Row],[Actual 2014 Nm]]-CapEx6[[#This Row],[Grant Amount]]</f>
        <v>5.6551221012585389</v>
      </c>
    </row>
    <row r="391" spans="1:14" x14ac:dyDescent="0.25">
      <c r="A391" s="51" t="s">
        <v>2441</v>
      </c>
      <c r="B391" s="52" t="s">
        <v>2435</v>
      </c>
      <c r="C391" s="53">
        <v>23040209</v>
      </c>
      <c r="D391" s="52" t="s">
        <v>2429</v>
      </c>
      <c r="E391" s="52" t="s">
        <v>2442</v>
      </c>
      <c r="F391" s="52" t="s">
        <v>1672</v>
      </c>
      <c r="G391" s="52" t="s">
        <v>1673</v>
      </c>
      <c r="H391" s="54">
        <v>10</v>
      </c>
      <c r="I391" s="54">
        <v>3.2310986105196347</v>
      </c>
      <c r="J391" s="55"/>
      <c r="K391" s="55"/>
      <c r="L391" s="55"/>
      <c r="M391" s="55"/>
      <c r="N391" s="56">
        <f>CapEx6[[#This Row],[Actual 2014 Nm]]-CapEx6[[#This Row],[Grant Amount]]</f>
        <v>3.2310986105196347</v>
      </c>
    </row>
    <row r="392" spans="1:14" x14ac:dyDescent="0.25">
      <c r="A392" s="51" t="s">
        <v>2443</v>
      </c>
      <c r="B392" s="52" t="s">
        <v>2435</v>
      </c>
      <c r="C392" s="53">
        <v>23010161</v>
      </c>
      <c r="D392" s="52" t="s">
        <v>2429</v>
      </c>
      <c r="E392" s="52" t="s">
        <v>2444</v>
      </c>
      <c r="F392" s="52" t="s">
        <v>1672</v>
      </c>
      <c r="G392" s="52" t="s">
        <v>1673</v>
      </c>
      <c r="H392" s="54">
        <v>13.497999999999999</v>
      </c>
      <c r="I392" s="54">
        <v>4.361336904479403</v>
      </c>
      <c r="J392" s="55"/>
      <c r="K392" s="55"/>
      <c r="L392" s="55"/>
      <c r="M392" s="55"/>
      <c r="N392" s="56">
        <f>CapEx6[[#This Row],[Actual 2014 Nm]]-CapEx6[[#This Row],[Grant Amount]]</f>
        <v>4.361336904479403</v>
      </c>
    </row>
    <row r="393" spans="1:14" x14ac:dyDescent="0.25">
      <c r="A393" s="51" t="s">
        <v>2445</v>
      </c>
      <c r="B393" s="52" t="s">
        <v>2435</v>
      </c>
      <c r="C393" s="53">
        <v>23030226</v>
      </c>
      <c r="D393" s="52" t="s">
        <v>2429</v>
      </c>
      <c r="E393" s="52" t="s">
        <v>2446</v>
      </c>
      <c r="F393" s="52" t="s">
        <v>1672</v>
      </c>
      <c r="G393" s="52" t="s">
        <v>1673</v>
      </c>
      <c r="H393" s="54">
        <v>7.5025300000000001</v>
      </c>
      <c r="I393" s="54">
        <v>2.4241414258381875</v>
      </c>
      <c r="J393" s="55"/>
      <c r="K393" s="55"/>
      <c r="L393" s="55"/>
      <c r="M393" s="55"/>
      <c r="N393" s="56">
        <f>CapEx6[[#This Row],[Actual 2014 Nm]]-CapEx6[[#This Row],[Grant Amount]]</f>
        <v>2.4241414258381875</v>
      </c>
    </row>
    <row r="394" spans="1:14" x14ac:dyDescent="0.25">
      <c r="A394" s="51" t="s">
        <v>2447</v>
      </c>
      <c r="B394" s="52" t="s">
        <v>2435</v>
      </c>
      <c r="C394" s="53">
        <v>23040210</v>
      </c>
      <c r="D394" s="52" t="s">
        <v>2429</v>
      </c>
      <c r="E394" s="52" t="s">
        <v>2448</v>
      </c>
      <c r="F394" s="52" t="s">
        <v>1672</v>
      </c>
      <c r="G394" s="52" t="s">
        <v>1673</v>
      </c>
      <c r="H394" s="54">
        <v>9.3919999999999995</v>
      </c>
      <c r="I394" s="54">
        <v>3.0346478150000409</v>
      </c>
      <c r="J394" s="55"/>
      <c r="K394" s="55"/>
      <c r="L394" s="55"/>
      <c r="M394" s="55"/>
      <c r="N394" s="56">
        <f>CapEx6[[#This Row],[Actual 2014 Nm]]-CapEx6[[#This Row],[Grant Amount]]</f>
        <v>3.0346478150000409</v>
      </c>
    </row>
    <row r="395" spans="1:14" x14ac:dyDescent="0.25">
      <c r="A395" s="51" t="s">
        <v>2449</v>
      </c>
      <c r="B395" s="52" t="s">
        <v>2343</v>
      </c>
      <c r="C395" s="53">
        <v>23040211</v>
      </c>
      <c r="D395" s="52" t="s">
        <v>2450</v>
      </c>
      <c r="E395" s="52" t="s">
        <v>2451</v>
      </c>
      <c r="F395" s="52" t="s">
        <v>1672</v>
      </c>
      <c r="G395" s="52" t="s">
        <v>1673</v>
      </c>
      <c r="H395" s="54">
        <v>500</v>
      </c>
      <c r="I395" s="54">
        <v>161.55493052598175</v>
      </c>
      <c r="J395" s="55"/>
      <c r="K395" s="55"/>
      <c r="L395" s="55"/>
      <c r="M395" s="55"/>
      <c r="N395" s="56">
        <f>CapEx6[[#This Row],[Actual 2014 Nm]]-CapEx6[[#This Row],[Grant Amount]]</f>
        <v>161.55493052598175</v>
      </c>
    </row>
    <row r="396" spans="1:14" x14ac:dyDescent="0.25">
      <c r="A396" s="51" t="s">
        <v>2452</v>
      </c>
      <c r="B396" s="52" t="s">
        <v>2343</v>
      </c>
      <c r="C396" s="53">
        <v>23030227</v>
      </c>
      <c r="D396" s="52" t="s">
        <v>2450</v>
      </c>
      <c r="E396" s="52" t="s">
        <v>2453</v>
      </c>
      <c r="F396" s="52" t="s">
        <v>1672</v>
      </c>
      <c r="G396" s="52" t="s">
        <v>1673</v>
      </c>
      <c r="H396" s="54">
        <v>15</v>
      </c>
      <c r="I396" s="54">
        <v>4.8466479157794522</v>
      </c>
      <c r="J396" s="55"/>
      <c r="K396" s="55"/>
      <c r="L396" s="55"/>
      <c r="M396" s="55"/>
      <c r="N396" s="56">
        <f>CapEx6[[#This Row],[Actual 2014 Nm]]-CapEx6[[#This Row],[Grant Amount]]</f>
        <v>4.8466479157794522</v>
      </c>
    </row>
    <row r="397" spans="1:14" x14ac:dyDescent="0.25">
      <c r="A397" s="51" t="s">
        <v>2454</v>
      </c>
      <c r="B397" s="52" t="s">
        <v>2343</v>
      </c>
      <c r="C397" s="53">
        <v>23040212</v>
      </c>
      <c r="D397" s="52" t="s">
        <v>2450</v>
      </c>
      <c r="E397" s="52" t="s">
        <v>2455</v>
      </c>
      <c r="F397" s="52" t="s">
        <v>1672</v>
      </c>
      <c r="G397" s="52" t="s">
        <v>1673</v>
      </c>
      <c r="H397" s="54">
        <v>945</v>
      </c>
      <c r="I397" s="54">
        <v>305.3388186941055</v>
      </c>
      <c r="J397" s="55" t="s">
        <v>1690</v>
      </c>
      <c r="K397" s="55">
        <v>262</v>
      </c>
      <c r="L397" s="55"/>
      <c r="M397" s="55" t="s">
        <v>1819</v>
      </c>
      <c r="N397" s="56">
        <f>CapEx6[[#This Row],[Actual 2014 Nm]]-CapEx6[[#This Row],[Grant Amount]]</f>
        <v>305.3388186941055</v>
      </c>
    </row>
    <row r="398" spans="1:14" x14ac:dyDescent="0.25">
      <c r="A398" s="51" t="s">
        <v>2456</v>
      </c>
      <c r="B398" s="52" t="s">
        <v>2343</v>
      </c>
      <c r="C398" s="53">
        <v>23040213</v>
      </c>
      <c r="D398" s="52" t="s">
        <v>2450</v>
      </c>
      <c r="E398" s="52" t="s">
        <v>2457</v>
      </c>
      <c r="F398" s="52" t="s">
        <v>1672</v>
      </c>
      <c r="G398" s="52" t="s">
        <v>1673</v>
      </c>
      <c r="H398" s="54">
        <v>271.7</v>
      </c>
      <c r="I398" s="54">
        <v>87.788949247818479</v>
      </c>
      <c r="J398" s="55"/>
      <c r="K398" s="55"/>
      <c r="L398" s="55"/>
      <c r="M398" s="55"/>
      <c r="N398" s="56">
        <f>CapEx6[[#This Row],[Actual 2014 Nm]]-CapEx6[[#This Row],[Grant Amount]]</f>
        <v>87.788949247818479</v>
      </c>
    </row>
    <row r="399" spans="1:14" x14ac:dyDescent="0.25">
      <c r="A399" s="51" t="s">
        <v>2458</v>
      </c>
      <c r="B399" s="52" t="s">
        <v>2343</v>
      </c>
      <c r="C399" s="53">
        <v>23040214</v>
      </c>
      <c r="D399" s="52" t="s">
        <v>2450</v>
      </c>
      <c r="E399" s="52" t="s">
        <v>2459</v>
      </c>
      <c r="F399" s="52" t="s">
        <v>1672</v>
      </c>
      <c r="G399" s="52" t="s">
        <v>1673</v>
      </c>
      <c r="H399" s="54">
        <v>20</v>
      </c>
      <c r="I399" s="54">
        <v>6.4621972210392693</v>
      </c>
      <c r="J399" s="55"/>
      <c r="K399" s="55"/>
      <c r="L399" s="55"/>
      <c r="M399" s="55"/>
      <c r="N399" s="56">
        <f>CapEx6[[#This Row],[Actual 2014 Nm]]-CapEx6[[#This Row],[Grant Amount]]</f>
        <v>6.4621972210392693</v>
      </c>
    </row>
    <row r="400" spans="1:14" x14ac:dyDescent="0.25">
      <c r="A400" s="51" t="s">
        <v>2460</v>
      </c>
      <c r="B400" s="52" t="s">
        <v>2343</v>
      </c>
      <c r="C400" s="53">
        <v>23050103</v>
      </c>
      <c r="D400" s="52" t="s">
        <v>2450</v>
      </c>
      <c r="E400" s="52" t="s">
        <v>2461</v>
      </c>
      <c r="F400" s="52" t="s">
        <v>1672</v>
      </c>
      <c r="G400" s="52" t="s">
        <v>1673</v>
      </c>
      <c r="H400" s="54">
        <v>15</v>
      </c>
      <c r="I400" s="54">
        <v>4.8466479157794522</v>
      </c>
      <c r="J400" s="55"/>
      <c r="K400" s="55"/>
      <c r="L400" s="55"/>
      <c r="M400" s="55"/>
      <c r="N400" s="56">
        <f>CapEx6[[#This Row],[Actual 2014 Nm]]-CapEx6[[#This Row],[Grant Amount]]</f>
        <v>4.8466479157794522</v>
      </c>
    </row>
    <row r="401" spans="1:14" x14ac:dyDescent="0.25">
      <c r="A401" s="51" t="s">
        <v>2462</v>
      </c>
      <c r="B401" s="52" t="s">
        <v>2343</v>
      </c>
      <c r="C401" s="53">
        <v>23040215</v>
      </c>
      <c r="D401" s="52" t="s">
        <v>2450</v>
      </c>
      <c r="E401" s="52" t="s">
        <v>2463</v>
      </c>
      <c r="F401" s="52" t="s">
        <v>1672</v>
      </c>
      <c r="G401" s="52" t="s">
        <v>1673</v>
      </c>
      <c r="H401" s="54">
        <v>100</v>
      </c>
      <c r="I401" s="54">
        <v>32.310986105196349</v>
      </c>
      <c r="J401" s="55"/>
      <c r="K401" s="55"/>
      <c r="L401" s="55"/>
      <c r="M401" s="55"/>
      <c r="N401" s="56">
        <f>CapEx6[[#This Row],[Actual 2014 Nm]]-CapEx6[[#This Row],[Grant Amount]]</f>
        <v>32.310986105196349</v>
      </c>
    </row>
    <row r="402" spans="1:14" x14ac:dyDescent="0.25">
      <c r="A402" s="51" t="s">
        <v>2464</v>
      </c>
      <c r="B402" s="52" t="s">
        <v>2343</v>
      </c>
      <c r="C402" s="53">
        <v>23040216</v>
      </c>
      <c r="D402" s="52" t="s">
        <v>2450</v>
      </c>
      <c r="E402" s="52" t="s">
        <v>2465</v>
      </c>
      <c r="F402" s="52" t="s">
        <v>1672</v>
      </c>
      <c r="G402" s="52" t="s">
        <v>1673</v>
      </c>
      <c r="H402" s="54">
        <v>20</v>
      </c>
      <c r="I402" s="54">
        <v>6.4621972210392693</v>
      </c>
      <c r="J402" s="55"/>
      <c r="K402" s="55"/>
      <c r="L402" s="55"/>
      <c r="M402" s="55"/>
      <c r="N402" s="56">
        <f>CapEx6[[#This Row],[Actual 2014 Nm]]-CapEx6[[#This Row],[Grant Amount]]</f>
        <v>6.4621972210392693</v>
      </c>
    </row>
    <row r="403" spans="1:14" x14ac:dyDescent="0.25">
      <c r="A403" s="51" t="s">
        <v>2466</v>
      </c>
      <c r="B403" s="52" t="s">
        <v>2362</v>
      </c>
      <c r="C403" s="53">
        <v>23030228</v>
      </c>
      <c r="D403" s="52" t="s">
        <v>2207</v>
      </c>
      <c r="E403" s="52" t="s">
        <v>2467</v>
      </c>
      <c r="F403" s="52" t="s">
        <v>1672</v>
      </c>
      <c r="G403" s="52" t="s">
        <v>1673</v>
      </c>
      <c r="H403" s="54">
        <v>15</v>
      </c>
      <c r="I403" s="54">
        <v>4.8466479157794522</v>
      </c>
      <c r="J403" s="55"/>
      <c r="K403" s="55"/>
      <c r="L403" s="55"/>
      <c r="M403" s="55"/>
      <c r="N403" s="56">
        <f>CapEx6[[#This Row],[Actual 2014 Nm]]-CapEx6[[#This Row],[Grant Amount]]</f>
        <v>4.8466479157794522</v>
      </c>
    </row>
    <row r="404" spans="1:14" x14ac:dyDescent="0.25">
      <c r="A404" s="51" t="s">
        <v>2468</v>
      </c>
      <c r="B404" s="52" t="s">
        <v>2362</v>
      </c>
      <c r="C404" s="53">
        <v>23040217</v>
      </c>
      <c r="D404" s="52" t="s">
        <v>2207</v>
      </c>
      <c r="E404" s="52" t="s">
        <v>2469</v>
      </c>
      <c r="F404" s="52" t="s">
        <v>1672</v>
      </c>
      <c r="G404" s="52" t="s">
        <v>1673</v>
      </c>
      <c r="H404" s="54">
        <v>1855.6</v>
      </c>
      <c r="I404" s="54">
        <v>599.5626581680234</v>
      </c>
      <c r="J404" s="55"/>
      <c r="K404" s="55"/>
      <c r="L404" s="55"/>
      <c r="M404" s="55"/>
      <c r="N404" s="56">
        <f>CapEx6[[#This Row],[Actual 2014 Nm]]-CapEx6[[#This Row],[Grant Amount]]</f>
        <v>599.5626581680234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workbookViewId="0">
      <pane ySplit="4" topLeftCell="A5" activePane="bottomLeft" state="frozen"/>
      <selection pane="bottomLeft" activeCell="P3" sqref="P3"/>
    </sheetView>
  </sheetViews>
  <sheetFormatPr defaultRowHeight="15" x14ac:dyDescent="0.25"/>
  <cols>
    <col min="1" max="1" width="46.85546875" bestFit="1" customWidth="1"/>
    <col min="3" max="3" width="14.85546875" customWidth="1"/>
    <col min="4" max="4" width="16" customWidth="1"/>
    <col min="5" max="5" width="12.85546875" customWidth="1"/>
    <col min="13" max="15" width="0" hidden="1" customWidth="1"/>
  </cols>
  <sheetData>
    <row r="1" spans="1:17" ht="15.75" x14ac:dyDescent="0.25">
      <c r="A1" s="148" t="s">
        <v>94</v>
      </c>
      <c r="B1" s="149"/>
      <c r="C1" s="151"/>
      <c r="D1" s="151"/>
      <c r="E1" s="147"/>
      <c r="F1" s="147"/>
      <c r="G1" s="147"/>
      <c r="H1" s="147"/>
      <c r="I1" s="147"/>
      <c r="J1" s="147"/>
      <c r="K1" s="15"/>
      <c r="L1" s="15"/>
      <c r="M1" s="61"/>
      <c r="N1" s="61"/>
      <c r="O1" s="15"/>
      <c r="P1" s="15"/>
      <c r="Q1" s="15"/>
    </row>
    <row r="2" spans="1:17" ht="15.75" x14ac:dyDescent="0.25">
      <c r="A2" s="148" t="s">
        <v>95</v>
      </c>
      <c r="B2" s="149"/>
      <c r="C2" s="151"/>
      <c r="D2" s="151"/>
      <c r="E2" s="147"/>
      <c r="F2" s="147"/>
      <c r="G2" s="147"/>
      <c r="H2" s="147"/>
      <c r="I2" s="147"/>
      <c r="J2" s="147"/>
      <c r="K2" s="15"/>
      <c r="L2" s="15"/>
      <c r="M2" s="61"/>
      <c r="N2" s="61"/>
      <c r="O2" s="15"/>
      <c r="P2" s="15"/>
      <c r="Q2" s="15"/>
    </row>
    <row r="3" spans="1:17" ht="30" x14ac:dyDescent="0.25">
      <c r="A3" s="148" t="s">
        <v>1636</v>
      </c>
      <c r="B3" s="149"/>
      <c r="C3" s="151"/>
      <c r="D3" s="151"/>
      <c r="E3" s="147"/>
      <c r="F3" s="272" t="s">
        <v>1635</v>
      </c>
      <c r="G3" s="272"/>
      <c r="H3" s="272"/>
      <c r="I3" s="272"/>
      <c r="J3" s="272"/>
      <c r="K3" s="15"/>
      <c r="L3" s="15"/>
      <c r="M3" s="127" t="s">
        <v>1619</v>
      </c>
      <c r="N3" s="127" t="s">
        <v>1567</v>
      </c>
      <c r="O3" s="15"/>
      <c r="P3" s="15"/>
      <c r="Q3" s="15"/>
    </row>
    <row r="4" spans="1:17" ht="15.75" x14ac:dyDescent="0.25">
      <c r="A4" s="147"/>
      <c r="B4" s="174" t="s">
        <v>48</v>
      </c>
      <c r="C4" s="175" t="s">
        <v>1634</v>
      </c>
      <c r="D4" s="176" t="s">
        <v>64</v>
      </c>
      <c r="E4" s="147"/>
      <c r="F4" s="177" t="s">
        <v>1399</v>
      </c>
      <c r="G4" s="177" t="s">
        <v>1400</v>
      </c>
      <c r="H4" s="177" t="s">
        <v>1398</v>
      </c>
      <c r="I4" s="177" t="s">
        <v>1418</v>
      </c>
      <c r="J4" s="177" t="s">
        <v>1357</v>
      </c>
      <c r="K4" s="15"/>
      <c r="L4" s="15"/>
      <c r="M4" s="61"/>
      <c r="N4" s="61"/>
      <c r="O4" s="15"/>
      <c r="P4" s="15"/>
      <c r="Q4" s="15"/>
    </row>
    <row r="5" spans="1:17" ht="15.75" x14ac:dyDescent="0.25">
      <c r="A5" s="148" t="s">
        <v>109</v>
      </c>
      <c r="B5" s="149"/>
      <c r="C5" s="178"/>
      <c r="D5" s="179"/>
      <c r="E5" s="147"/>
      <c r="F5" s="147"/>
      <c r="G5" s="147"/>
      <c r="H5" s="147"/>
      <c r="I5" s="147"/>
      <c r="J5" s="147"/>
      <c r="K5" s="15"/>
      <c r="L5" s="15"/>
      <c r="M5" s="61"/>
      <c r="N5" s="61"/>
      <c r="O5" s="15"/>
      <c r="P5" s="15"/>
      <c r="Q5" s="15"/>
    </row>
    <row r="6" spans="1:17" ht="15.75" x14ac:dyDescent="0.25">
      <c r="A6" s="147"/>
      <c r="B6" s="149"/>
      <c r="C6" s="178"/>
      <c r="D6" s="179"/>
      <c r="E6" s="147"/>
      <c r="F6" s="147"/>
      <c r="G6" s="147"/>
      <c r="H6" s="147"/>
      <c r="I6" s="147"/>
      <c r="J6" s="147"/>
      <c r="K6" s="15"/>
      <c r="L6" s="15"/>
      <c r="M6" s="61"/>
      <c r="N6" s="61"/>
      <c r="O6" s="15"/>
      <c r="P6" s="15"/>
      <c r="Q6" s="15"/>
    </row>
    <row r="7" spans="1:17" ht="15.75" x14ac:dyDescent="0.25">
      <c r="A7" s="148" t="s">
        <v>96</v>
      </c>
      <c r="B7" s="149"/>
      <c r="C7" s="151"/>
      <c r="D7" s="180"/>
      <c r="E7" s="147"/>
      <c r="F7" s="147"/>
      <c r="G7" s="147"/>
      <c r="H7" s="147"/>
      <c r="I7" s="147"/>
      <c r="J7" s="147"/>
      <c r="K7" s="15"/>
      <c r="L7" s="15"/>
      <c r="M7" s="61"/>
      <c r="N7" s="61"/>
      <c r="O7" s="15"/>
      <c r="P7" s="15"/>
      <c r="Q7" s="15"/>
    </row>
    <row r="8" spans="1:17" ht="15.75" x14ac:dyDescent="0.25">
      <c r="A8" s="147" t="s">
        <v>97</v>
      </c>
      <c r="B8" s="149"/>
      <c r="C8" s="151"/>
      <c r="D8" s="180"/>
      <c r="E8" s="147"/>
      <c r="F8" s="147"/>
      <c r="G8" s="147"/>
      <c r="H8" s="147"/>
      <c r="I8" s="147"/>
      <c r="J8" s="147"/>
      <c r="K8" s="15"/>
      <c r="L8" s="15"/>
      <c r="M8" s="61"/>
      <c r="N8" s="61"/>
      <c r="O8" s="15"/>
      <c r="P8" s="15"/>
      <c r="Q8" s="15"/>
    </row>
    <row r="9" spans="1:17" ht="15.75" x14ac:dyDescent="0.25">
      <c r="A9" s="181" t="s">
        <v>98</v>
      </c>
      <c r="B9" s="149"/>
      <c r="C9" s="157">
        <f>SUMIF(DetailTB[BStag],M9,DetailTB[Amount])</f>
        <v>5391</v>
      </c>
      <c r="D9" s="182">
        <f>SUMIF(OBTB[BStag],M9,OBTB[Amount])</f>
        <v>2000</v>
      </c>
      <c r="E9" s="147"/>
      <c r="F9" s="157">
        <f>C9</f>
        <v>5391</v>
      </c>
      <c r="G9" s="157"/>
      <c r="H9" s="157"/>
      <c r="I9" s="157"/>
      <c r="J9" s="157">
        <f>SUM(F9:I9)</f>
        <v>5391</v>
      </c>
      <c r="K9" s="15"/>
      <c r="L9" s="15"/>
      <c r="M9" s="61" t="s">
        <v>1569</v>
      </c>
      <c r="N9" s="61"/>
      <c r="O9" s="15"/>
      <c r="P9" s="15"/>
      <c r="Q9" s="15"/>
    </row>
    <row r="10" spans="1:17" ht="15.75" x14ac:dyDescent="0.25">
      <c r="A10" s="181" t="s">
        <v>1367</v>
      </c>
      <c r="B10" s="149"/>
      <c r="C10" s="157">
        <f>SUMIF(DetailTB[BStag],M10,DetailTB[Amount])</f>
        <v>7724</v>
      </c>
      <c r="D10" s="182">
        <f>SUMIF(OBTB[BStag],M10,OBTB[Amount])</f>
        <v>4000</v>
      </c>
      <c r="E10" s="147"/>
      <c r="F10" s="157"/>
      <c r="G10" s="157">
        <f>C10</f>
        <v>7724</v>
      </c>
      <c r="H10" s="157"/>
      <c r="I10" s="157"/>
      <c r="J10" s="157">
        <f t="shared" ref="J10:J16" si="0">SUM(F10:I10)</f>
        <v>7724</v>
      </c>
      <c r="K10" s="15"/>
      <c r="L10" s="15"/>
      <c r="M10" s="61" t="s">
        <v>1570</v>
      </c>
      <c r="N10" s="61"/>
      <c r="O10" s="15"/>
      <c r="P10" s="15"/>
      <c r="Q10" s="15"/>
    </row>
    <row r="11" spans="1:17" ht="15.75" x14ac:dyDescent="0.25">
      <c r="A11" s="181" t="s">
        <v>99</v>
      </c>
      <c r="B11" s="149"/>
      <c r="C11" s="157">
        <f>SUMIF(DetailTB[BStag],M11,DetailTB[Amount])</f>
        <v>0</v>
      </c>
      <c r="D11" s="182">
        <f>SUMIF(OBTB[BStag],M11,OBTB[Amount])</f>
        <v>0</v>
      </c>
      <c r="E11" s="147"/>
      <c r="F11" s="157">
        <f>C11</f>
        <v>0</v>
      </c>
      <c r="G11" s="157"/>
      <c r="H11" s="157"/>
      <c r="I11" s="157"/>
      <c r="J11" s="157">
        <f t="shared" si="0"/>
        <v>0</v>
      </c>
      <c r="K11" s="15"/>
      <c r="L11" s="15"/>
      <c r="M11" s="61" t="s">
        <v>1571</v>
      </c>
      <c r="N11" s="61"/>
      <c r="O11" s="15"/>
      <c r="P11" s="15"/>
      <c r="Q11" s="15"/>
    </row>
    <row r="12" spans="1:17" ht="15.75" x14ac:dyDescent="0.25">
      <c r="A12" s="181" t="s">
        <v>1370</v>
      </c>
      <c r="B12" s="149"/>
      <c r="C12" s="157">
        <f>SUMIF(DetailTB[BStag],M12,DetailTB[Amount])</f>
        <v>0</v>
      </c>
      <c r="D12" s="182">
        <f>SUMIF(OBTB[BStag],M12,OBTB[Amount])</f>
        <v>0</v>
      </c>
      <c r="E12" s="147"/>
      <c r="F12" s="157">
        <f>C12</f>
        <v>0</v>
      </c>
      <c r="G12" s="157"/>
      <c r="H12" s="157"/>
      <c r="I12" s="157"/>
      <c r="J12" s="157">
        <f t="shared" si="0"/>
        <v>0</v>
      </c>
      <c r="K12" s="15"/>
      <c r="L12" s="15"/>
      <c r="M12" s="61" t="s">
        <v>1572</v>
      </c>
      <c r="N12" s="61"/>
      <c r="O12" s="15"/>
      <c r="P12" s="15"/>
      <c r="Q12" s="15"/>
    </row>
    <row r="13" spans="1:17" ht="15.75" x14ac:dyDescent="0.25">
      <c r="A13" s="181" t="s">
        <v>1393</v>
      </c>
      <c r="B13" s="156" t="s">
        <v>101</v>
      </c>
      <c r="C13" s="157">
        <f>SUMIF(DetailTB[BStag],M13,DetailTB[Amount])</f>
        <v>0</v>
      </c>
      <c r="D13" s="182">
        <f>SUMIF(OBTB[BStag],M13,OBTB[Amount])</f>
        <v>0</v>
      </c>
      <c r="E13" s="147"/>
      <c r="F13" s="157">
        <f>C13</f>
        <v>0</v>
      </c>
      <c r="G13" s="157"/>
      <c r="H13" s="157"/>
      <c r="I13" s="157"/>
      <c r="J13" s="157">
        <f t="shared" si="0"/>
        <v>0</v>
      </c>
      <c r="K13" s="15"/>
      <c r="L13" s="15"/>
      <c r="M13" s="61" t="s">
        <v>1573</v>
      </c>
      <c r="N13" s="61"/>
      <c r="O13" s="15"/>
      <c r="P13" s="15"/>
      <c r="Q13" s="15"/>
    </row>
    <row r="14" spans="1:17" ht="15.75" x14ac:dyDescent="0.25">
      <c r="A14" s="181" t="s">
        <v>100</v>
      </c>
      <c r="B14" s="156" t="s">
        <v>102</v>
      </c>
      <c r="C14" s="157">
        <f>SUMIF(DetailTB[BStag],M14,DetailTB[Amount])</f>
        <v>0</v>
      </c>
      <c r="D14" s="182">
        <f>SUMIF(OBTB[BStag],M14,OBTB[Amount])</f>
        <v>0</v>
      </c>
      <c r="E14" s="147"/>
      <c r="F14" s="157">
        <f>C14</f>
        <v>0</v>
      </c>
      <c r="G14" s="157"/>
      <c r="H14" s="157"/>
      <c r="I14" s="157"/>
      <c r="J14" s="157">
        <f t="shared" si="0"/>
        <v>0</v>
      </c>
      <c r="K14" s="15"/>
      <c r="L14" s="15"/>
      <c r="M14" s="61" t="s">
        <v>1574</v>
      </c>
      <c r="N14" s="61"/>
      <c r="O14" s="15"/>
      <c r="P14" s="15"/>
      <c r="Q14" s="15"/>
    </row>
    <row r="15" spans="1:17" ht="15.75" x14ac:dyDescent="0.25">
      <c r="A15" s="147" t="s">
        <v>31</v>
      </c>
      <c r="B15" s="156" t="s">
        <v>103</v>
      </c>
      <c r="C15" s="157">
        <f>SUMIF(DetailTB[BStag],M15,DetailTB[Amount])</f>
        <v>300</v>
      </c>
      <c r="D15" s="182">
        <f>SUMIF(OBTB[BStag],M15,OBTB[Amount])</f>
        <v>30</v>
      </c>
      <c r="E15" s="147"/>
      <c r="F15" s="157">
        <f>C15</f>
        <v>300</v>
      </c>
      <c r="G15" s="157"/>
      <c r="H15" s="157"/>
      <c r="I15" s="157"/>
      <c r="J15" s="157">
        <f t="shared" si="0"/>
        <v>300</v>
      </c>
      <c r="K15" s="15"/>
      <c r="L15" s="15"/>
      <c r="M15" s="61" t="s">
        <v>1575</v>
      </c>
      <c r="N15" s="61"/>
      <c r="O15" s="15"/>
      <c r="P15" s="15"/>
      <c r="Q15" s="15"/>
    </row>
    <row r="16" spans="1:17" ht="15.75" x14ac:dyDescent="0.25">
      <c r="A16" s="148" t="s">
        <v>32</v>
      </c>
      <c r="B16" s="149"/>
      <c r="C16" s="159">
        <f>SUM(C9:C15)</f>
        <v>13415</v>
      </c>
      <c r="D16" s="183">
        <f>SUM(D9:D15)</f>
        <v>6030</v>
      </c>
      <c r="E16" s="147"/>
      <c r="F16" s="159">
        <f>SUM(F9:F15)</f>
        <v>5691</v>
      </c>
      <c r="G16" s="159">
        <f>SUM(G9:G15)</f>
        <v>7724</v>
      </c>
      <c r="H16" s="159">
        <f>SUM(H9:H15)</f>
        <v>0</v>
      </c>
      <c r="I16" s="159">
        <f>SUM(I9:I15)</f>
        <v>0</v>
      </c>
      <c r="J16" s="159">
        <f t="shared" si="0"/>
        <v>13415</v>
      </c>
      <c r="K16" s="15"/>
      <c r="L16" s="15"/>
      <c r="M16" s="61"/>
      <c r="N16" s="61" t="s">
        <v>1532</v>
      </c>
      <c r="O16" s="15"/>
      <c r="P16" s="15"/>
      <c r="Q16" s="15"/>
    </row>
    <row r="17" spans="1:17" ht="15.75" x14ac:dyDescent="0.25">
      <c r="A17" s="147"/>
      <c r="B17" s="149"/>
      <c r="C17" s="157"/>
      <c r="D17" s="180"/>
      <c r="E17" s="147"/>
      <c r="F17" s="157"/>
      <c r="G17" s="157"/>
      <c r="H17" s="157"/>
      <c r="I17" s="157"/>
      <c r="J17" s="157"/>
      <c r="K17" s="15"/>
      <c r="L17" s="15"/>
      <c r="M17" s="61"/>
      <c r="N17" s="61"/>
      <c r="O17" s="15"/>
      <c r="P17" s="15"/>
      <c r="Q17" s="15"/>
    </row>
    <row r="18" spans="1:17" ht="15.75" x14ac:dyDescent="0.25">
      <c r="A18" s="148" t="s">
        <v>104</v>
      </c>
      <c r="B18" s="149"/>
      <c r="C18" s="157"/>
      <c r="D18" s="180"/>
      <c r="E18" s="147"/>
      <c r="F18" s="157"/>
      <c r="G18" s="157"/>
      <c r="H18" s="157"/>
      <c r="I18" s="157"/>
      <c r="J18" s="157"/>
      <c r="K18" s="15"/>
      <c r="L18" s="15"/>
      <c r="M18" s="61"/>
      <c r="N18" s="61"/>
      <c r="O18" s="15"/>
      <c r="P18" s="15"/>
      <c r="Q18" s="15"/>
    </row>
    <row r="19" spans="1:17" ht="15.75" x14ac:dyDescent="0.25">
      <c r="A19" s="147" t="s">
        <v>33</v>
      </c>
      <c r="B19" s="156" t="s">
        <v>105</v>
      </c>
      <c r="C19" s="157">
        <f>SUMIF(DetailTB[BStag],M19,DetailTB[Amount])</f>
        <v>110</v>
      </c>
      <c r="D19" s="182">
        <f>SUMIF(OBTB[BStag],M19,OBTB[Amount])</f>
        <v>55</v>
      </c>
      <c r="E19" s="147"/>
      <c r="F19" s="157">
        <f>C19</f>
        <v>110</v>
      </c>
      <c r="G19" s="157"/>
      <c r="H19" s="157"/>
      <c r="I19" s="157"/>
      <c r="J19" s="157">
        <f t="shared" ref="J19:J25" si="1">SUM(F19:I19)</f>
        <v>110</v>
      </c>
      <c r="K19" s="15"/>
      <c r="L19" s="15"/>
      <c r="M19" s="61" t="s">
        <v>1576</v>
      </c>
      <c r="N19" s="61"/>
      <c r="O19" s="15"/>
      <c r="P19" s="15"/>
      <c r="Q19" s="15"/>
    </row>
    <row r="20" spans="1:17" ht="15.75" x14ac:dyDescent="0.25">
      <c r="A20" s="147" t="s">
        <v>1396</v>
      </c>
      <c r="B20" s="156">
        <v>15</v>
      </c>
      <c r="C20" s="157">
        <f>'Sinking Fund'!B11</f>
        <v>900</v>
      </c>
      <c r="D20" s="182">
        <f>SUMIF(OBTB[BStag],M20,OBTB[Amount])</f>
        <v>0</v>
      </c>
      <c r="E20" s="147"/>
      <c r="F20" s="157"/>
      <c r="G20" s="157"/>
      <c r="H20" s="157"/>
      <c r="I20" s="157">
        <f>C20</f>
        <v>900</v>
      </c>
      <c r="J20" s="157">
        <f t="shared" si="1"/>
        <v>900</v>
      </c>
      <c r="K20" s="15"/>
      <c r="L20" s="15"/>
      <c r="M20" s="61"/>
      <c r="N20" s="61" t="s">
        <v>1535</v>
      </c>
      <c r="O20" s="15"/>
      <c r="P20" s="15"/>
      <c r="Q20" s="15"/>
    </row>
    <row r="21" spans="1:17" ht="15.75" x14ac:dyDescent="0.25">
      <c r="A21" s="147" t="s">
        <v>34</v>
      </c>
      <c r="B21" s="156" t="s">
        <v>106</v>
      </c>
      <c r="C21" s="157">
        <f>SUMIF(DetailTB[BStag],M21,DetailTB[Amount])</f>
        <v>50</v>
      </c>
      <c r="D21" s="182">
        <f>SUMIF(OBTB[BStag],M21,OBTB[Amount])</f>
        <v>0</v>
      </c>
      <c r="E21" s="147"/>
      <c r="F21" s="157">
        <f>C21</f>
        <v>50</v>
      </c>
      <c r="G21" s="157"/>
      <c r="H21" s="157"/>
      <c r="I21" s="157"/>
      <c r="J21" s="157">
        <f t="shared" si="1"/>
        <v>50</v>
      </c>
      <c r="K21" s="15"/>
      <c r="L21" s="15"/>
      <c r="M21" s="61" t="s">
        <v>1577</v>
      </c>
      <c r="N21" s="61"/>
      <c r="O21" s="15"/>
      <c r="P21" s="15"/>
      <c r="Q21" s="15"/>
    </row>
    <row r="22" spans="1:17" ht="15.75" x14ac:dyDescent="0.25">
      <c r="A22" s="147" t="s">
        <v>35</v>
      </c>
      <c r="B22" s="156" t="s">
        <v>107</v>
      </c>
      <c r="C22" s="157">
        <f>SUMIF(DetailTB[BStag],M22,DetailTB[Amount])</f>
        <v>42</v>
      </c>
      <c r="D22" s="182">
        <f>SUMIF(OBTB[BStag],M22,OBTB[Amount])</f>
        <v>20</v>
      </c>
      <c r="E22" s="147"/>
      <c r="F22" s="157">
        <f>C22</f>
        <v>42</v>
      </c>
      <c r="G22" s="157"/>
      <c r="H22" s="157"/>
      <c r="I22" s="157"/>
      <c r="J22" s="157">
        <f t="shared" si="1"/>
        <v>42</v>
      </c>
      <c r="K22" s="15"/>
      <c r="L22" s="15"/>
      <c r="M22" s="61" t="s">
        <v>1568</v>
      </c>
      <c r="N22" s="61"/>
      <c r="O22" s="15"/>
      <c r="P22" s="15"/>
      <c r="Q22" s="15"/>
    </row>
    <row r="23" spans="1:17" ht="15.75" x14ac:dyDescent="0.25">
      <c r="A23" s="147" t="s">
        <v>36</v>
      </c>
      <c r="B23" s="156" t="s">
        <v>108</v>
      </c>
      <c r="C23" s="157">
        <f>SUMIF(DetailTB[BStag],M23,DetailTB[Amount])</f>
        <v>0</v>
      </c>
      <c r="D23" s="182">
        <f>SUMIF(OBTB[BStag],M23,OBTB[Amount])</f>
        <v>0</v>
      </c>
      <c r="E23" s="147"/>
      <c r="F23" s="157">
        <f>C23</f>
        <v>0</v>
      </c>
      <c r="G23" s="157"/>
      <c r="H23" s="157"/>
      <c r="I23" s="157"/>
      <c r="J23" s="157">
        <f t="shared" si="1"/>
        <v>0</v>
      </c>
      <c r="K23" s="15"/>
      <c r="L23" s="15"/>
      <c r="M23" s="61" t="s">
        <v>1578</v>
      </c>
      <c r="N23" s="61"/>
      <c r="O23" s="15" t="s">
        <v>1579</v>
      </c>
      <c r="P23" s="15"/>
      <c r="Q23" s="15"/>
    </row>
    <row r="24" spans="1:17" ht="15.75" x14ac:dyDescent="0.25">
      <c r="A24" s="147" t="s">
        <v>1413</v>
      </c>
      <c r="B24" s="149"/>
      <c r="C24" s="157">
        <f>Loans!B18</f>
        <v>15843</v>
      </c>
      <c r="D24" s="182">
        <f>SUMIF(OBTB[BStag],M24,OBTB[Amount])</f>
        <v>5500</v>
      </c>
      <c r="E24" s="147"/>
      <c r="F24" s="157"/>
      <c r="G24" s="157"/>
      <c r="H24" s="157">
        <f>C24</f>
        <v>15843</v>
      </c>
      <c r="I24" s="157"/>
      <c r="J24" s="157">
        <f t="shared" si="1"/>
        <v>15843</v>
      </c>
      <c r="K24" s="15"/>
      <c r="L24" s="15"/>
      <c r="M24" s="61" t="s">
        <v>1620</v>
      </c>
      <c r="N24" s="61" t="s">
        <v>1535</v>
      </c>
      <c r="O24" s="15"/>
      <c r="P24" s="15"/>
      <c r="Q24" s="15"/>
    </row>
    <row r="25" spans="1:17" ht="15.75" x14ac:dyDescent="0.25">
      <c r="A25" s="148" t="s">
        <v>37</v>
      </c>
      <c r="B25" s="149"/>
      <c r="C25" s="159">
        <f>SUM(C19:C24)</f>
        <v>16945</v>
      </c>
      <c r="D25" s="183">
        <f>SUM(D19:D24)</f>
        <v>5575</v>
      </c>
      <c r="E25" s="147"/>
      <c r="F25" s="159">
        <f>SUM(F19:F24)</f>
        <v>202</v>
      </c>
      <c r="G25" s="159">
        <f>SUM(G19:G24)</f>
        <v>0</v>
      </c>
      <c r="H25" s="159">
        <f>SUM(H19:H24)</f>
        <v>15843</v>
      </c>
      <c r="I25" s="159">
        <f>SUM(I19:I24)</f>
        <v>900</v>
      </c>
      <c r="J25" s="159">
        <f t="shared" si="1"/>
        <v>16945</v>
      </c>
      <c r="K25" s="15"/>
      <c r="L25" s="15"/>
      <c r="M25" s="61"/>
      <c r="N25" s="61" t="s">
        <v>1532</v>
      </c>
      <c r="O25" s="15"/>
      <c r="P25" s="15"/>
      <c r="Q25" s="15"/>
    </row>
    <row r="26" spans="1:17" ht="15.75" x14ac:dyDescent="0.25">
      <c r="A26" s="147"/>
      <c r="B26" s="149"/>
      <c r="C26" s="157"/>
      <c r="D26" s="180"/>
      <c r="E26" s="147"/>
      <c r="F26" s="157"/>
      <c r="G26" s="157"/>
      <c r="H26" s="157"/>
      <c r="I26" s="157"/>
      <c r="J26" s="157"/>
      <c r="K26" s="15"/>
      <c r="L26" s="15"/>
      <c r="M26" s="61"/>
      <c r="N26" s="61"/>
      <c r="O26" s="15"/>
      <c r="P26" s="15"/>
      <c r="Q26" s="15"/>
    </row>
    <row r="27" spans="1:17" ht="16.5" thickBot="1" x14ac:dyDescent="0.3">
      <c r="A27" s="148" t="s">
        <v>38</v>
      </c>
      <c r="B27" s="149"/>
      <c r="C27" s="184">
        <f>C16+C25</f>
        <v>30360</v>
      </c>
      <c r="D27" s="185">
        <f>D16+D25</f>
        <v>11605</v>
      </c>
      <c r="E27" s="186"/>
      <c r="F27" s="184">
        <f>F16+F25</f>
        <v>5893</v>
      </c>
      <c r="G27" s="184">
        <f>G16+G25</f>
        <v>7724</v>
      </c>
      <c r="H27" s="184">
        <f>H16+H25</f>
        <v>15843</v>
      </c>
      <c r="I27" s="184">
        <f>I16+I25</f>
        <v>900</v>
      </c>
      <c r="J27" s="184">
        <f>SUM(F27:I27)</f>
        <v>30360</v>
      </c>
      <c r="K27" s="15"/>
      <c r="L27" s="15"/>
      <c r="M27" s="61"/>
      <c r="N27" s="61" t="s">
        <v>1532</v>
      </c>
      <c r="O27" s="15"/>
      <c r="P27" s="15"/>
      <c r="Q27" s="15"/>
    </row>
    <row r="28" spans="1:17" ht="15.75" x14ac:dyDescent="0.25">
      <c r="A28" s="147"/>
      <c r="B28" s="149"/>
      <c r="C28" s="151"/>
      <c r="D28" s="180"/>
      <c r="E28" s="147"/>
      <c r="F28" s="157"/>
      <c r="G28" s="157"/>
      <c r="H28" s="157"/>
      <c r="I28" s="157"/>
      <c r="J28" s="157"/>
      <c r="K28" s="15"/>
      <c r="L28" s="15"/>
      <c r="M28" s="61"/>
      <c r="N28" s="61"/>
      <c r="O28" s="15"/>
      <c r="P28" s="15"/>
      <c r="Q28" s="15"/>
    </row>
    <row r="29" spans="1:17" ht="15.75" x14ac:dyDescent="0.25">
      <c r="A29" s="148" t="s">
        <v>1372</v>
      </c>
      <c r="B29" s="149"/>
      <c r="C29" s="151"/>
      <c r="D29" s="180"/>
      <c r="E29" s="147"/>
      <c r="F29" s="157"/>
      <c r="G29" s="157"/>
      <c r="H29" s="157"/>
      <c r="I29" s="157"/>
      <c r="J29" s="157"/>
      <c r="K29" s="15"/>
      <c r="L29" s="15"/>
      <c r="M29" s="61"/>
      <c r="N29" s="61"/>
      <c r="O29" s="15"/>
      <c r="P29" s="15"/>
      <c r="Q29" s="15"/>
    </row>
    <row r="30" spans="1:17" ht="15.75" x14ac:dyDescent="0.25">
      <c r="A30" s="147"/>
      <c r="B30" s="149"/>
      <c r="C30" s="151"/>
      <c r="D30" s="180"/>
      <c r="E30" s="147"/>
      <c r="F30" s="157"/>
      <c r="G30" s="157"/>
      <c r="H30" s="157"/>
      <c r="I30" s="157"/>
      <c r="J30" s="157"/>
      <c r="K30" s="15"/>
      <c r="L30" s="15"/>
      <c r="M30" s="61"/>
      <c r="N30" s="61"/>
      <c r="O30" s="15"/>
      <c r="P30" s="15"/>
      <c r="Q30" s="15"/>
    </row>
    <row r="31" spans="1:17" ht="15.75" x14ac:dyDescent="0.25">
      <c r="A31" s="148" t="s">
        <v>39</v>
      </c>
      <c r="B31" s="149"/>
      <c r="C31" s="151"/>
      <c r="D31" s="180"/>
      <c r="E31" s="147"/>
      <c r="F31" s="157"/>
      <c r="G31" s="157"/>
      <c r="H31" s="157"/>
      <c r="I31" s="157"/>
      <c r="J31" s="157"/>
      <c r="K31" s="15"/>
      <c r="L31" s="15"/>
      <c r="M31" s="61"/>
      <c r="N31" s="61"/>
      <c r="O31" s="15"/>
      <c r="P31" s="15"/>
      <c r="Q31" s="15"/>
    </row>
    <row r="32" spans="1:17" ht="15.75" x14ac:dyDescent="0.25">
      <c r="A32" s="147" t="s">
        <v>47</v>
      </c>
      <c r="B32" s="149"/>
      <c r="C32" s="157">
        <f>CRF!E56</f>
        <v>5868</v>
      </c>
      <c r="D32" s="182">
        <f>-SUMIF(OBTB[BStag],M32,OBTB[Amount])</f>
        <v>2095</v>
      </c>
      <c r="E32" s="147"/>
      <c r="F32" s="157">
        <f>C32</f>
        <v>5868</v>
      </c>
      <c r="G32" s="157"/>
      <c r="H32" s="157"/>
      <c r="I32" s="157"/>
      <c r="J32" s="157">
        <f>SUM(F32:I32)</f>
        <v>5868</v>
      </c>
      <c r="K32" s="15"/>
      <c r="L32" s="15"/>
      <c r="M32" s="61" t="s">
        <v>1618</v>
      </c>
      <c r="N32" s="61" t="s">
        <v>1535</v>
      </c>
      <c r="O32" s="15"/>
      <c r="P32" s="15"/>
      <c r="Q32" s="15"/>
    </row>
    <row r="33" spans="1:17" ht="15.75" x14ac:dyDescent="0.25">
      <c r="A33" s="147" t="s">
        <v>40</v>
      </c>
      <c r="B33" s="149"/>
      <c r="C33" s="157">
        <f>CDF!E27</f>
        <v>7724</v>
      </c>
      <c r="D33" s="182">
        <f>-SUMIF(OBTB[BStag],M33,OBTB[Amount])</f>
        <v>4000</v>
      </c>
      <c r="E33" s="147"/>
      <c r="F33" s="157"/>
      <c r="G33" s="157">
        <f>C33</f>
        <v>7724</v>
      </c>
      <c r="H33" s="157"/>
      <c r="I33" s="157"/>
      <c r="J33" s="157">
        <f>SUM(F33:I33)</f>
        <v>7724</v>
      </c>
      <c r="K33" s="15"/>
      <c r="L33" s="15"/>
      <c r="M33" s="61" t="s">
        <v>1621</v>
      </c>
      <c r="N33" s="61" t="s">
        <v>1535</v>
      </c>
      <c r="O33" s="15"/>
      <c r="P33" s="15"/>
      <c r="Q33" s="15"/>
    </row>
    <row r="34" spans="1:17" ht="15.75" x14ac:dyDescent="0.25">
      <c r="A34" s="147" t="s">
        <v>1401</v>
      </c>
      <c r="B34" s="149"/>
      <c r="C34" s="157">
        <f>'Sinking Fund'!B6</f>
        <v>900</v>
      </c>
      <c r="D34" s="182">
        <f>SUMIF(OBTB[BStag],M34,OBTB[Amount])</f>
        <v>0</v>
      </c>
      <c r="E34" s="147"/>
      <c r="F34" s="157"/>
      <c r="G34" s="157"/>
      <c r="H34" s="157"/>
      <c r="I34" s="157">
        <f>C34</f>
        <v>900</v>
      </c>
      <c r="J34" s="157">
        <f>SUM(F34:I34)</f>
        <v>900</v>
      </c>
      <c r="K34" s="15"/>
      <c r="L34" s="15"/>
      <c r="M34" s="61" t="s">
        <v>1622</v>
      </c>
      <c r="N34" s="61" t="s">
        <v>1535</v>
      </c>
      <c r="O34" s="15"/>
      <c r="P34" s="15"/>
      <c r="Q34" s="15"/>
    </row>
    <row r="35" spans="1:17" ht="15.75" x14ac:dyDescent="0.25">
      <c r="A35" s="147" t="s">
        <v>1609</v>
      </c>
      <c r="B35" s="149"/>
      <c r="C35" s="157">
        <f>-SUMIF(DetailTB[BStag],M35,DetailTB[Amount])</f>
        <v>0</v>
      </c>
      <c r="D35" s="182">
        <f>SUMIF(OBTB[BStag],M35,OBTB[Amount])</f>
        <v>0</v>
      </c>
      <c r="E35" s="147"/>
      <c r="F35" s="157"/>
      <c r="G35" s="157"/>
      <c r="H35" s="157"/>
      <c r="I35" s="157"/>
      <c r="J35" s="157"/>
      <c r="K35" s="15"/>
      <c r="L35" s="15"/>
      <c r="M35" s="85" t="s">
        <v>1623</v>
      </c>
      <c r="N35" s="85"/>
      <c r="O35" s="15"/>
      <c r="P35" s="15"/>
      <c r="Q35" s="15"/>
    </row>
    <row r="36" spans="1:17" ht="15.75" x14ac:dyDescent="0.25">
      <c r="A36" s="148" t="s">
        <v>41</v>
      </c>
      <c r="B36" s="149"/>
      <c r="C36" s="159">
        <f>SUM(C32:C34)</f>
        <v>14492</v>
      </c>
      <c r="D36" s="183">
        <f>SUM(D32:D34)</f>
        <v>6095</v>
      </c>
      <c r="E36" s="147"/>
      <c r="F36" s="159">
        <f>SUM(F32:F34)</f>
        <v>5868</v>
      </c>
      <c r="G36" s="159">
        <f>SUM(G32:G34)</f>
        <v>7724</v>
      </c>
      <c r="H36" s="159">
        <f>SUM(H32:H34)</f>
        <v>0</v>
      </c>
      <c r="I36" s="159">
        <f>SUM(I32:I34)</f>
        <v>900</v>
      </c>
      <c r="J36" s="159">
        <f>SUM(F36:I36)</f>
        <v>14492</v>
      </c>
      <c r="K36" s="15"/>
      <c r="L36" s="15"/>
      <c r="M36" s="61"/>
      <c r="N36" s="61" t="s">
        <v>1532</v>
      </c>
      <c r="O36" s="15"/>
      <c r="P36" s="15"/>
      <c r="Q36" s="15"/>
    </row>
    <row r="37" spans="1:17" ht="15.75" x14ac:dyDescent="0.25">
      <c r="A37" s="147"/>
      <c r="B37" s="149"/>
      <c r="C37" s="157"/>
      <c r="D37" s="180"/>
      <c r="E37" s="147"/>
      <c r="F37" s="157"/>
      <c r="G37" s="157"/>
      <c r="H37" s="157"/>
      <c r="I37" s="157"/>
      <c r="J37" s="157"/>
      <c r="K37" s="15"/>
      <c r="L37" s="15"/>
      <c r="M37" s="61"/>
      <c r="N37" s="61"/>
      <c r="O37" s="15"/>
      <c r="P37" s="15"/>
      <c r="Q37" s="15"/>
    </row>
    <row r="38" spans="1:17" ht="15.75" x14ac:dyDescent="0.25">
      <c r="A38" s="148" t="s">
        <v>42</v>
      </c>
      <c r="B38" s="149"/>
      <c r="C38" s="157"/>
      <c r="D38" s="180"/>
      <c r="E38" s="147"/>
      <c r="F38" s="157"/>
      <c r="G38" s="157"/>
      <c r="H38" s="157"/>
      <c r="I38" s="157"/>
      <c r="J38" s="157"/>
      <c r="K38" s="15"/>
      <c r="L38" s="15"/>
      <c r="M38" s="61"/>
      <c r="N38" s="61"/>
      <c r="O38" s="15"/>
      <c r="P38" s="15"/>
      <c r="Q38" s="15"/>
    </row>
    <row r="39" spans="1:17" ht="15.75" x14ac:dyDescent="0.25">
      <c r="A39" s="147" t="s">
        <v>43</v>
      </c>
      <c r="B39" s="156" t="s">
        <v>111</v>
      </c>
      <c r="C39" s="157">
        <f>Loans!D6</f>
        <v>9216</v>
      </c>
      <c r="D39" s="182">
        <f>-SUMIF(OBTB[BStag],M39,OBTB[Amount])</f>
        <v>5500</v>
      </c>
      <c r="E39" s="147"/>
      <c r="F39" s="157"/>
      <c r="G39" s="157"/>
      <c r="H39" s="157">
        <f>C39</f>
        <v>9216</v>
      </c>
      <c r="I39" s="157"/>
      <c r="J39" s="157">
        <f>SUM(F39:I39)</f>
        <v>9216</v>
      </c>
      <c r="K39" s="15"/>
      <c r="L39" s="15"/>
      <c r="M39" s="61" t="s">
        <v>1624</v>
      </c>
      <c r="N39" s="61" t="s">
        <v>1535</v>
      </c>
      <c r="O39" s="15"/>
      <c r="P39" s="15"/>
      <c r="Q39" s="15"/>
    </row>
    <row r="40" spans="1:17" ht="15.75" x14ac:dyDescent="0.25">
      <c r="A40" s="147" t="s">
        <v>1435</v>
      </c>
      <c r="B40" s="156" t="s">
        <v>112</v>
      </c>
      <c r="C40" s="157">
        <f>Loans!E6</f>
        <v>5000</v>
      </c>
      <c r="D40" s="182">
        <f>-SUMIF(OBTB[BStag],M40,OBTB[Amount])</f>
        <v>0</v>
      </c>
      <c r="E40" s="147"/>
      <c r="F40" s="157"/>
      <c r="G40" s="157"/>
      <c r="H40" s="157">
        <f>C40</f>
        <v>5000</v>
      </c>
      <c r="I40" s="157"/>
      <c r="J40" s="157">
        <f>SUM(F40:I40)</f>
        <v>5000</v>
      </c>
      <c r="K40" s="15"/>
      <c r="L40" s="15"/>
      <c r="M40" s="61" t="s">
        <v>1625</v>
      </c>
      <c r="N40" s="61" t="s">
        <v>1535</v>
      </c>
      <c r="O40" s="15"/>
      <c r="P40" s="15"/>
      <c r="Q40" s="15"/>
    </row>
    <row r="41" spans="1:17" ht="15.75" x14ac:dyDescent="0.25">
      <c r="A41" s="147" t="s">
        <v>110</v>
      </c>
      <c r="B41" s="156" t="s">
        <v>113</v>
      </c>
      <c r="C41" s="157">
        <f>Loans!F6</f>
        <v>1627</v>
      </c>
      <c r="D41" s="182">
        <f>-SUMIF(OBTB[BStag],M41,OBTB[Amount])</f>
        <v>0</v>
      </c>
      <c r="E41" s="147"/>
      <c r="F41" s="157"/>
      <c r="G41" s="157"/>
      <c r="H41" s="157">
        <f>C41</f>
        <v>1627</v>
      </c>
      <c r="I41" s="157"/>
      <c r="J41" s="157">
        <f>SUM(F41:I41)</f>
        <v>1627</v>
      </c>
      <c r="K41" s="15"/>
      <c r="L41" s="15"/>
      <c r="M41" s="61" t="s">
        <v>1626</v>
      </c>
      <c r="N41" s="61" t="s">
        <v>1535</v>
      </c>
      <c r="O41" s="15"/>
      <c r="P41" s="15"/>
      <c r="Q41" s="15"/>
    </row>
    <row r="42" spans="1:17" ht="15.75" x14ac:dyDescent="0.25">
      <c r="A42" s="148" t="s">
        <v>44</v>
      </c>
      <c r="B42" s="149"/>
      <c r="C42" s="159">
        <f>SUM(C39:C41)</f>
        <v>15843</v>
      </c>
      <c r="D42" s="183">
        <f>SUM(D39:D41)</f>
        <v>5500</v>
      </c>
      <c r="E42" s="147"/>
      <c r="F42" s="159">
        <f>SUM(F39:F41)</f>
        <v>0</v>
      </c>
      <c r="G42" s="159">
        <f>SUM(G39:G41)</f>
        <v>0</v>
      </c>
      <c r="H42" s="159">
        <f>SUM(H39:H41)</f>
        <v>15843</v>
      </c>
      <c r="I42" s="159">
        <f>SUM(I39:I41)</f>
        <v>0</v>
      </c>
      <c r="J42" s="159">
        <f>SUM(F42:I42)</f>
        <v>15843</v>
      </c>
      <c r="K42" s="15"/>
      <c r="L42" s="15"/>
      <c r="M42" s="61"/>
      <c r="N42" s="61" t="s">
        <v>1532</v>
      </c>
      <c r="O42" s="15"/>
      <c r="P42" s="15"/>
      <c r="Q42" s="15"/>
    </row>
    <row r="43" spans="1:17" ht="15.75" x14ac:dyDescent="0.25">
      <c r="A43" s="147"/>
      <c r="B43" s="149"/>
      <c r="C43" s="157"/>
      <c r="D43" s="180"/>
      <c r="E43" s="147"/>
      <c r="F43" s="157"/>
      <c r="G43" s="157"/>
      <c r="H43" s="157"/>
      <c r="I43" s="157"/>
      <c r="J43" s="157"/>
      <c r="K43" s="15"/>
      <c r="L43" s="15"/>
      <c r="M43" s="61"/>
      <c r="N43" s="61"/>
      <c r="O43" s="15"/>
      <c r="P43" s="15"/>
      <c r="Q43" s="15"/>
    </row>
    <row r="44" spans="1:17" ht="15.75" x14ac:dyDescent="0.25">
      <c r="A44" s="148" t="s">
        <v>45</v>
      </c>
      <c r="B44" s="149"/>
      <c r="C44" s="157"/>
      <c r="D44" s="180"/>
      <c r="E44" s="147"/>
      <c r="F44" s="157"/>
      <c r="G44" s="157"/>
      <c r="H44" s="157"/>
      <c r="I44" s="157"/>
      <c r="J44" s="157"/>
      <c r="K44" s="15"/>
      <c r="L44" s="15"/>
      <c r="M44" s="61"/>
      <c r="N44" s="61"/>
      <c r="O44" s="15"/>
      <c r="P44" s="15"/>
      <c r="Q44" s="15"/>
    </row>
    <row r="45" spans="1:17" ht="15.75" x14ac:dyDescent="0.25">
      <c r="A45" s="147" t="s">
        <v>46</v>
      </c>
      <c r="B45" s="156" t="s">
        <v>114</v>
      </c>
      <c r="C45" s="159">
        <f>-SUMIF(DetailTB[BStag],M45,DetailTB[Amount])</f>
        <v>25</v>
      </c>
      <c r="D45" s="183">
        <f>-SUMIF(OBTB[BStag],M45,OBTB[Amount])</f>
        <v>10</v>
      </c>
      <c r="E45" s="187"/>
      <c r="F45" s="159">
        <f>C45</f>
        <v>25</v>
      </c>
      <c r="G45" s="159">
        <v>0</v>
      </c>
      <c r="H45" s="159">
        <v>0</v>
      </c>
      <c r="I45" s="159">
        <v>0</v>
      </c>
      <c r="J45" s="159">
        <f>SUM(F45:I45)</f>
        <v>25</v>
      </c>
      <c r="K45" s="15"/>
      <c r="L45" s="15"/>
      <c r="M45" s="61" t="s">
        <v>1610</v>
      </c>
      <c r="N45" s="61"/>
      <c r="O45" s="15"/>
      <c r="P45" s="15"/>
      <c r="Q45" s="15"/>
    </row>
    <row r="46" spans="1:17" ht="15.75" x14ac:dyDescent="0.25">
      <c r="A46" s="147"/>
      <c r="B46" s="149"/>
      <c r="C46" s="157"/>
      <c r="D46" s="180"/>
      <c r="E46" s="147"/>
      <c r="F46" s="157"/>
      <c r="G46" s="157"/>
      <c r="H46" s="157"/>
      <c r="I46" s="157"/>
      <c r="J46" s="157"/>
      <c r="K46" s="15"/>
      <c r="L46" s="15"/>
      <c r="M46" s="61"/>
      <c r="N46" s="61"/>
      <c r="O46" s="15"/>
      <c r="P46" s="15"/>
      <c r="Q46" s="15"/>
    </row>
    <row r="47" spans="1:17" ht="16.5" thickBot="1" x14ac:dyDescent="0.3">
      <c r="A47" s="148" t="s">
        <v>1371</v>
      </c>
      <c r="B47" s="149"/>
      <c r="C47" s="184">
        <f>C36+C42+C45</f>
        <v>30360</v>
      </c>
      <c r="D47" s="185">
        <f>D36+D42+D45</f>
        <v>11605</v>
      </c>
      <c r="E47" s="186"/>
      <c r="F47" s="184">
        <f>F36+F42+F45</f>
        <v>5893</v>
      </c>
      <c r="G47" s="184">
        <f>G36+G42+G45</f>
        <v>7724</v>
      </c>
      <c r="H47" s="184">
        <f>H36+H42+H45</f>
        <v>15843</v>
      </c>
      <c r="I47" s="184">
        <f>I36+I42+I45</f>
        <v>900</v>
      </c>
      <c r="J47" s="184">
        <f>SUM(F47:I47)</f>
        <v>30360</v>
      </c>
      <c r="K47" s="15"/>
      <c r="L47" s="15"/>
      <c r="M47" s="61"/>
      <c r="N47" s="61" t="s">
        <v>1532</v>
      </c>
      <c r="O47" s="15"/>
      <c r="P47" s="15"/>
      <c r="Q47" s="15"/>
    </row>
    <row r="48" spans="1:17" ht="15.75" x14ac:dyDescent="0.25">
      <c r="A48" s="147"/>
      <c r="B48" s="149"/>
      <c r="C48" s="151"/>
      <c r="D48" s="151"/>
      <c r="E48" s="147"/>
      <c r="F48" s="157"/>
      <c r="G48" s="157"/>
      <c r="H48" s="157"/>
      <c r="I48" s="157"/>
      <c r="J48" s="157"/>
      <c r="K48" s="15"/>
      <c r="L48" s="15"/>
      <c r="M48" s="61"/>
      <c r="N48" s="61"/>
      <c r="O48" s="15"/>
      <c r="P48" s="15"/>
      <c r="Q48" s="15"/>
    </row>
    <row r="49" spans="1:17" ht="15.75" x14ac:dyDescent="0.25">
      <c r="A49" s="147"/>
      <c r="B49" s="149"/>
      <c r="C49" s="151"/>
      <c r="D49" s="151"/>
      <c r="E49" s="147"/>
      <c r="F49" s="157"/>
      <c r="G49" s="157"/>
      <c r="H49" s="157"/>
      <c r="I49" s="157"/>
      <c r="J49" s="157"/>
      <c r="K49" s="15"/>
      <c r="L49" s="15"/>
      <c r="M49" s="61"/>
      <c r="N49" s="61"/>
      <c r="O49" s="15"/>
      <c r="P49" s="15"/>
      <c r="Q49" s="15"/>
    </row>
    <row r="50" spans="1:17" ht="15.75" x14ac:dyDescent="0.25">
      <c r="A50" s="147" t="s">
        <v>115</v>
      </c>
      <c r="B50" s="149"/>
      <c r="C50" s="151"/>
      <c r="D50" s="188"/>
      <c r="E50" s="147"/>
      <c r="F50" s="157"/>
      <c r="G50" s="157"/>
      <c r="H50" s="157"/>
      <c r="I50" s="157"/>
      <c r="J50" s="157"/>
      <c r="K50" s="15"/>
      <c r="L50" s="15"/>
      <c r="M50" s="61"/>
      <c r="N50" s="61"/>
      <c r="O50" s="15"/>
      <c r="P50" s="15"/>
      <c r="Q50" s="15"/>
    </row>
    <row r="51" spans="1:17" ht="15.75" x14ac:dyDescent="0.25">
      <c r="A51" s="147"/>
      <c r="B51" s="149"/>
      <c r="C51" s="151"/>
      <c r="D51" s="151"/>
      <c r="E51" s="147"/>
      <c r="F51" s="157"/>
      <c r="G51" s="157"/>
      <c r="H51" s="157"/>
      <c r="I51" s="157"/>
      <c r="J51" s="157"/>
      <c r="K51" s="15"/>
      <c r="L51" s="15"/>
      <c r="M51" s="129" t="s">
        <v>1580</v>
      </c>
      <c r="N51" s="61"/>
      <c r="O51" s="15"/>
      <c r="P51" s="15"/>
      <c r="Q51" s="15"/>
    </row>
    <row r="52" spans="1:17" ht="15.75" x14ac:dyDescent="0.25">
      <c r="A52" s="147"/>
      <c r="B52" s="149"/>
      <c r="C52" s="151"/>
      <c r="D52" s="151"/>
      <c r="E52" s="147"/>
      <c r="F52" s="157"/>
      <c r="G52" s="157"/>
      <c r="H52" s="157"/>
      <c r="I52" s="157"/>
      <c r="J52" s="157"/>
      <c r="K52" s="15"/>
      <c r="L52" s="15"/>
      <c r="M52" s="61"/>
      <c r="N52" s="61"/>
      <c r="O52" s="15"/>
      <c r="P52" s="15"/>
      <c r="Q52" s="15"/>
    </row>
    <row r="53" spans="1:17" ht="15.75" x14ac:dyDescent="0.25">
      <c r="A53" s="147" t="s">
        <v>117</v>
      </c>
      <c r="B53" s="149"/>
      <c r="C53" s="151"/>
      <c r="D53" s="151"/>
      <c r="E53" s="147"/>
      <c r="F53" s="157"/>
      <c r="G53" s="157"/>
      <c r="H53" s="157"/>
      <c r="I53" s="157"/>
      <c r="J53" s="157"/>
      <c r="K53" s="15"/>
      <c r="L53" s="15"/>
      <c r="M53" s="61"/>
      <c r="N53" s="61"/>
      <c r="O53" s="15"/>
      <c r="P53" s="15"/>
      <c r="Q53" s="15"/>
    </row>
    <row r="54" spans="1:17" ht="15.75" x14ac:dyDescent="0.25">
      <c r="A54" s="139"/>
      <c r="B54" s="137"/>
      <c r="C54" s="138"/>
      <c r="D54" s="141"/>
      <c r="E54" s="139"/>
      <c r="F54" s="139"/>
      <c r="G54" s="139"/>
      <c r="H54" s="139"/>
      <c r="I54" s="139"/>
      <c r="J54" s="139"/>
      <c r="K54" s="15"/>
      <c r="L54" s="15"/>
      <c r="M54" s="61"/>
      <c r="N54" s="61"/>
      <c r="O54" s="15"/>
      <c r="P54" s="15"/>
      <c r="Q54" s="15"/>
    </row>
    <row r="55" spans="1:17" ht="15.75" x14ac:dyDescent="0.25">
      <c r="A55" s="139"/>
      <c r="B55" s="137"/>
      <c r="C55" s="138"/>
      <c r="D55" s="138"/>
      <c r="E55" s="139"/>
      <c r="F55" s="139"/>
      <c r="G55" s="139"/>
      <c r="H55" s="139"/>
      <c r="I55" s="139"/>
      <c r="J55" s="139"/>
      <c r="K55" s="15"/>
      <c r="L55" s="15"/>
      <c r="M55" s="61"/>
      <c r="N55" s="61"/>
      <c r="O55" s="15"/>
      <c r="P55" s="15"/>
      <c r="Q55" s="15"/>
    </row>
  </sheetData>
  <sheetProtection sheet="1" objects="1" scenarios="1"/>
  <mergeCells count="1">
    <mergeCell ref="F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0"/>
  <sheetViews>
    <sheetView topLeftCell="A13" workbookViewId="0">
      <selection activeCell="E43" sqref="E43"/>
    </sheetView>
  </sheetViews>
  <sheetFormatPr defaultRowHeight="15" x14ac:dyDescent="0.25"/>
  <cols>
    <col min="1" max="1" width="12.140625" customWidth="1"/>
    <col min="2" max="2" width="2.42578125" customWidth="1"/>
    <col min="3" max="3" width="61.7109375" bestFit="1" customWidth="1"/>
    <col min="5" max="7" width="17" customWidth="1"/>
    <col min="8" max="8" width="18.5703125" customWidth="1"/>
    <col min="9" max="9" width="17" customWidth="1"/>
    <col min="10" max="10" width="13.5703125" customWidth="1"/>
    <col min="11" max="11" width="10.28515625" hidden="1" customWidth="1"/>
    <col min="12" max="12" width="11.5703125" hidden="1" customWidth="1"/>
    <col min="13" max="13" width="0" hidden="1" customWidth="1"/>
  </cols>
  <sheetData>
    <row r="1" spans="1:13" ht="15.75" x14ac:dyDescent="0.25">
      <c r="A1" s="147"/>
      <c r="B1" s="147"/>
      <c r="C1" s="148" t="s">
        <v>118</v>
      </c>
      <c r="D1" s="149"/>
      <c r="E1" s="189"/>
      <c r="F1" s="189"/>
      <c r="G1" s="189"/>
      <c r="H1" s="189"/>
      <c r="I1" s="189"/>
      <c r="J1" s="2"/>
      <c r="K1" s="60"/>
      <c r="L1" s="108"/>
      <c r="M1" s="15"/>
    </row>
    <row r="2" spans="1:13" ht="15.75" x14ac:dyDescent="0.25">
      <c r="A2" s="147"/>
      <c r="B2" s="147"/>
      <c r="C2" s="148" t="s">
        <v>1637</v>
      </c>
      <c r="D2" s="149"/>
      <c r="E2" s="189"/>
      <c r="F2" s="189"/>
      <c r="G2" s="189"/>
      <c r="H2" s="189"/>
      <c r="I2" s="189"/>
      <c r="J2" s="2"/>
      <c r="K2" s="60"/>
      <c r="L2" s="108"/>
      <c r="M2" s="15"/>
    </row>
    <row r="3" spans="1:13" ht="15.75" x14ac:dyDescent="0.25">
      <c r="A3" s="147"/>
      <c r="B3" s="147"/>
      <c r="C3" s="147"/>
      <c r="D3" s="149"/>
      <c r="E3" s="189"/>
      <c r="F3" s="189"/>
      <c r="G3" s="189"/>
      <c r="H3" s="189"/>
      <c r="I3" s="189"/>
      <c r="J3" s="2"/>
      <c r="K3" s="60"/>
      <c r="L3" s="108"/>
      <c r="M3" s="15"/>
    </row>
    <row r="4" spans="1:13" ht="47.25" x14ac:dyDescent="0.25">
      <c r="A4" s="190" t="s">
        <v>1638</v>
      </c>
      <c r="B4" s="190"/>
      <c r="C4" s="190"/>
      <c r="D4" s="191" t="s">
        <v>59</v>
      </c>
      <c r="E4" s="192" t="s">
        <v>1642</v>
      </c>
      <c r="F4" s="192" t="s">
        <v>1639</v>
      </c>
      <c r="G4" s="192" t="s">
        <v>1640</v>
      </c>
      <c r="H4" s="192" t="s">
        <v>1641</v>
      </c>
      <c r="I4" s="192" t="s">
        <v>119</v>
      </c>
      <c r="J4" s="16"/>
      <c r="K4" s="83" t="s">
        <v>1496</v>
      </c>
      <c r="L4" s="109" t="s">
        <v>1536</v>
      </c>
      <c r="M4" s="3"/>
    </row>
    <row r="5" spans="1:13" ht="15.75" x14ac:dyDescent="0.25">
      <c r="A5" s="147"/>
      <c r="B5" s="147"/>
      <c r="C5" s="147"/>
      <c r="D5" s="149"/>
      <c r="E5" s="189"/>
      <c r="F5" s="189"/>
      <c r="G5" s="189"/>
      <c r="H5" s="189"/>
      <c r="I5" s="189" t="s">
        <v>120</v>
      </c>
      <c r="J5" s="2"/>
      <c r="K5" s="60"/>
      <c r="L5" s="108"/>
      <c r="M5" s="15"/>
    </row>
    <row r="6" spans="1:13" ht="16.5" thickBot="1" x14ac:dyDescent="0.3">
      <c r="A6" s="147"/>
      <c r="B6" s="147"/>
      <c r="C6" s="148" t="s">
        <v>49</v>
      </c>
      <c r="D6" s="149"/>
      <c r="E6" s="184">
        <f>-SUMIF(DetailTB[CRFtag],K6,DetailTB[Amount])</f>
        <v>4190</v>
      </c>
      <c r="F6" s="193"/>
      <c r="G6" s="193"/>
      <c r="H6" s="193"/>
      <c r="I6" s="193"/>
      <c r="J6" s="2"/>
      <c r="K6" s="60" t="s">
        <v>1503</v>
      </c>
      <c r="L6" s="108"/>
      <c r="M6" s="15"/>
    </row>
    <row r="7" spans="1:13" ht="15.75" x14ac:dyDescent="0.25">
      <c r="A7" s="147"/>
      <c r="B7" s="147"/>
      <c r="C7" s="148"/>
      <c r="D7" s="149"/>
      <c r="E7" s="157"/>
      <c r="F7" s="189"/>
      <c r="G7" s="189"/>
      <c r="H7" s="189"/>
      <c r="I7" s="189"/>
      <c r="J7" s="2"/>
      <c r="K7" s="60"/>
      <c r="L7" s="108"/>
      <c r="M7" s="15"/>
    </row>
    <row r="8" spans="1:13" ht="15.75" x14ac:dyDescent="0.25">
      <c r="A8" s="147"/>
      <c r="B8" s="147"/>
      <c r="C8" s="148" t="s">
        <v>121</v>
      </c>
      <c r="D8" s="149"/>
      <c r="E8" s="157"/>
      <c r="F8" s="189"/>
      <c r="G8" s="189"/>
      <c r="H8" s="189"/>
      <c r="I8" s="189"/>
      <c r="J8" s="2"/>
      <c r="K8" s="60"/>
      <c r="L8" s="108"/>
      <c r="M8" s="15"/>
    </row>
    <row r="9" spans="1:13" ht="15.75" x14ac:dyDescent="0.25">
      <c r="A9" s="147"/>
      <c r="B9" s="147"/>
      <c r="C9" s="147" t="s">
        <v>1346</v>
      </c>
      <c r="D9" s="156" t="s">
        <v>65</v>
      </c>
      <c r="E9" s="157">
        <f>-SUMIF(DetailTB[CRFtag],K9,DetailTB[Amount])</f>
        <v>60569</v>
      </c>
      <c r="F9" s="189"/>
      <c r="G9" s="189"/>
      <c r="H9" s="189"/>
      <c r="I9" s="189"/>
      <c r="J9" s="2"/>
      <c r="K9" s="60" t="s">
        <v>1504</v>
      </c>
      <c r="L9" s="108"/>
      <c r="M9" s="15"/>
    </row>
    <row r="10" spans="1:13" ht="15.75" x14ac:dyDescent="0.25">
      <c r="A10" s="147"/>
      <c r="B10" s="147"/>
      <c r="C10" s="147" t="s">
        <v>2</v>
      </c>
      <c r="D10" s="156" t="s">
        <v>65</v>
      </c>
      <c r="E10" s="157">
        <f>-SUMIF(DetailTB[CRFtag],K10,DetailTB[Amount])</f>
        <v>9817</v>
      </c>
      <c r="F10" s="189"/>
      <c r="G10" s="189"/>
      <c r="H10" s="189"/>
      <c r="I10" s="189"/>
      <c r="J10" s="2"/>
      <c r="K10" s="60" t="s">
        <v>1505</v>
      </c>
      <c r="L10" s="108"/>
      <c r="M10" s="15"/>
    </row>
    <row r="11" spans="1:13" ht="15.75" x14ac:dyDescent="0.25">
      <c r="A11" s="147"/>
      <c r="B11" s="147"/>
      <c r="C11" s="162" t="s">
        <v>122</v>
      </c>
      <c r="D11" s="149"/>
      <c r="E11" s="159">
        <f>SUM(E9:E10)</f>
        <v>70386</v>
      </c>
      <c r="F11" s="194">
        <f>SUM(F9:F10)</f>
        <v>0</v>
      </c>
      <c r="G11" s="194">
        <f>SUM(G9:G10)</f>
        <v>0</v>
      </c>
      <c r="H11" s="194">
        <f>SUM(H9:H10)</f>
        <v>0</v>
      </c>
      <c r="I11" s="194">
        <f>SUM(I9:I10)</f>
        <v>0</v>
      </c>
      <c r="J11" s="2"/>
      <c r="K11" s="60"/>
      <c r="L11" s="108" t="s">
        <v>1532</v>
      </c>
      <c r="M11" s="15"/>
    </row>
    <row r="12" spans="1:13" ht="15.75" x14ac:dyDescent="0.25">
      <c r="A12" s="147"/>
      <c r="B12" s="147"/>
      <c r="C12" s="147"/>
      <c r="D12" s="149"/>
      <c r="E12" s="157"/>
      <c r="F12" s="189"/>
      <c r="G12" s="189"/>
      <c r="H12" s="189"/>
      <c r="I12" s="189"/>
      <c r="J12" s="2"/>
      <c r="K12" s="60"/>
      <c r="L12" s="108"/>
      <c r="M12" s="15"/>
    </row>
    <row r="13" spans="1:13" ht="15.75" x14ac:dyDescent="0.25">
      <c r="A13" s="147"/>
      <c r="B13" s="147"/>
      <c r="C13" s="147" t="s">
        <v>50</v>
      </c>
      <c r="D13" s="156" t="s">
        <v>66</v>
      </c>
      <c r="E13" s="157">
        <f>-SUMIF(DetailTB[CRFtag],K13,DetailTB[Amount])</f>
        <v>9889</v>
      </c>
      <c r="F13" s="189"/>
      <c r="G13" s="189"/>
      <c r="H13" s="189"/>
      <c r="I13" s="189"/>
      <c r="J13" s="2"/>
      <c r="K13" s="60" t="s">
        <v>1506</v>
      </c>
      <c r="L13" s="108"/>
      <c r="M13" s="15"/>
    </row>
    <row r="14" spans="1:13" ht="15.75" x14ac:dyDescent="0.25">
      <c r="A14" s="147"/>
      <c r="B14" s="147"/>
      <c r="C14" s="147" t="s">
        <v>5</v>
      </c>
      <c r="D14" s="156" t="s">
        <v>66</v>
      </c>
      <c r="E14" s="157">
        <f>-SUMIF(DetailTB[CRFtag],K14,DetailTB[Amount])</f>
        <v>32</v>
      </c>
      <c r="F14" s="189"/>
      <c r="G14" s="189"/>
      <c r="H14" s="189"/>
      <c r="I14" s="189"/>
      <c r="J14" s="2"/>
      <c r="K14" s="60" t="s">
        <v>1507</v>
      </c>
      <c r="L14" s="108"/>
      <c r="M14" s="15"/>
    </row>
    <row r="15" spans="1:13" ht="15.75" x14ac:dyDescent="0.25">
      <c r="A15" s="147"/>
      <c r="B15" s="147"/>
      <c r="C15" s="147" t="s">
        <v>6</v>
      </c>
      <c r="D15" s="156" t="s">
        <v>66</v>
      </c>
      <c r="E15" s="157">
        <f>-SUMIF(DetailTB[CRFtag],K15,DetailTB[Amount])</f>
        <v>0</v>
      </c>
      <c r="F15" s="189"/>
      <c r="G15" s="189"/>
      <c r="H15" s="189"/>
      <c r="I15" s="189"/>
      <c r="J15" s="2"/>
      <c r="K15" s="60" t="s">
        <v>1508</v>
      </c>
      <c r="L15" s="108"/>
      <c r="M15" s="15"/>
    </row>
    <row r="16" spans="1:13" ht="15.75" x14ac:dyDescent="0.25">
      <c r="A16" s="147"/>
      <c r="B16" s="147"/>
      <c r="C16" s="147" t="s">
        <v>7</v>
      </c>
      <c r="D16" s="156" t="s">
        <v>66</v>
      </c>
      <c r="E16" s="157">
        <f>-SUMIF(DetailTB[CRFtag],K16,DetailTB[Amount])</f>
        <v>0</v>
      </c>
      <c r="F16" s="189"/>
      <c r="G16" s="189"/>
      <c r="H16" s="189"/>
      <c r="I16" s="189"/>
      <c r="J16" s="2"/>
      <c r="K16" s="60" t="s">
        <v>1509</v>
      </c>
      <c r="L16" s="108"/>
      <c r="M16" s="15"/>
    </row>
    <row r="17" spans="1:13" ht="15.75" x14ac:dyDescent="0.25">
      <c r="A17" s="147"/>
      <c r="B17" s="147"/>
      <c r="C17" s="147" t="s">
        <v>8</v>
      </c>
      <c r="D17" s="156" t="s">
        <v>66</v>
      </c>
      <c r="E17" s="157">
        <f>-SUMIF(DetailTB[CRFtag],K17,DetailTB[Amount])</f>
        <v>2821</v>
      </c>
      <c r="F17" s="189"/>
      <c r="G17" s="189"/>
      <c r="H17" s="189"/>
      <c r="I17" s="189"/>
      <c r="J17" s="2"/>
      <c r="K17" s="60" t="s">
        <v>1510</v>
      </c>
      <c r="L17" s="108"/>
      <c r="M17" s="15"/>
    </row>
    <row r="18" spans="1:13" ht="15.75" x14ac:dyDescent="0.25">
      <c r="A18" s="147"/>
      <c r="B18" s="147"/>
      <c r="C18" s="147" t="s">
        <v>9</v>
      </c>
      <c r="D18" s="156" t="s">
        <v>66</v>
      </c>
      <c r="E18" s="157">
        <f>-SUMIF(DetailTB[CRFtag],K18,DetailTB[Amount])</f>
        <v>975</v>
      </c>
      <c r="F18" s="189"/>
      <c r="G18" s="189"/>
      <c r="H18" s="189"/>
      <c r="I18" s="189"/>
      <c r="J18" s="2"/>
      <c r="K18" s="60" t="s">
        <v>1511</v>
      </c>
      <c r="L18" s="110"/>
      <c r="M18" s="17"/>
    </row>
    <row r="19" spans="1:13" ht="15.75" x14ac:dyDescent="0.25">
      <c r="A19" s="147"/>
      <c r="B19" s="147"/>
      <c r="C19" s="147" t="s">
        <v>10</v>
      </c>
      <c r="D19" s="156" t="s">
        <v>66</v>
      </c>
      <c r="E19" s="157">
        <f>-SUMIF(DetailTB[CRFtag],K19,DetailTB[Amount])</f>
        <v>299</v>
      </c>
      <c r="F19" s="189"/>
      <c r="G19" s="189"/>
      <c r="H19" s="189"/>
      <c r="I19" s="189"/>
      <c r="J19" s="2"/>
      <c r="K19" s="60" t="s">
        <v>1512</v>
      </c>
      <c r="L19" s="108"/>
      <c r="M19" s="15"/>
    </row>
    <row r="20" spans="1:13" ht="15.75" x14ac:dyDescent="0.25">
      <c r="A20" s="147"/>
      <c r="B20" s="147"/>
      <c r="C20" s="147" t="s">
        <v>11</v>
      </c>
      <c r="D20" s="156" t="s">
        <v>66</v>
      </c>
      <c r="E20" s="157">
        <f>-SUMIF(DetailTB[CRFtag],K20,DetailTB[Amount])</f>
        <v>0</v>
      </c>
      <c r="F20" s="189"/>
      <c r="G20" s="189"/>
      <c r="H20" s="189"/>
      <c r="I20" s="189"/>
      <c r="J20" s="2"/>
      <c r="K20" s="60" t="s">
        <v>1513</v>
      </c>
      <c r="L20" s="108"/>
      <c r="M20" s="17">
        <f>L18-M18</f>
        <v>0</v>
      </c>
    </row>
    <row r="21" spans="1:13" ht="15.75" x14ac:dyDescent="0.25">
      <c r="A21" s="147"/>
      <c r="B21" s="147"/>
      <c r="C21" s="147" t="s">
        <v>68</v>
      </c>
      <c r="D21" s="156" t="s">
        <v>66</v>
      </c>
      <c r="E21" s="157">
        <f>-SUMIF(DetailTB[CRFtag],K21,DetailTB[Amount])</f>
        <v>330</v>
      </c>
      <c r="F21" s="189"/>
      <c r="G21" s="189"/>
      <c r="H21" s="189"/>
      <c r="I21" s="189"/>
      <c r="J21" s="2"/>
      <c r="K21" s="60" t="s">
        <v>1514</v>
      </c>
      <c r="L21" s="108"/>
      <c r="M21" s="15"/>
    </row>
    <row r="22" spans="1:13" ht="15.75" x14ac:dyDescent="0.25">
      <c r="A22" s="147"/>
      <c r="B22" s="147"/>
      <c r="C22" s="147" t="s">
        <v>69</v>
      </c>
      <c r="D22" s="156" t="s">
        <v>66</v>
      </c>
      <c r="E22" s="157">
        <f>-SUMIF(DetailTB[CRFtag],K22,DetailTB[Amount])</f>
        <v>102</v>
      </c>
      <c r="F22" s="189"/>
      <c r="G22" s="189"/>
      <c r="H22" s="189"/>
      <c r="I22" s="189"/>
      <c r="J22" s="2"/>
      <c r="K22" s="60" t="s">
        <v>1515</v>
      </c>
      <c r="L22" s="108"/>
      <c r="M22" s="15"/>
    </row>
    <row r="23" spans="1:13" ht="15.75" x14ac:dyDescent="0.25">
      <c r="A23" s="147"/>
      <c r="B23" s="147"/>
      <c r="C23" s="147" t="s">
        <v>51</v>
      </c>
      <c r="D23" s="156" t="s">
        <v>66</v>
      </c>
      <c r="E23" s="157">
        <f>-SUMIF(DetailTB[CRFtag],K23,DetailTB[Amount])</f>
        <v>0</v>
      </c>
      <c r="F23" s="189"/>
      <c r="G23" s="189"/>
      <c r="H23" s="189"/>
      <c r="I23" s="189"/>
      <c r="J23" s="2"/>
      <c r="K23" s="60" t="s">
        <v>1516</v>
      </c>
      <c r="L23" s="108"/>
      <c r="M23" s="15"/>
    </row>
    <row r="24" spans="1:13" ht="15.75" x14ac:dyDescent="0.25">
      <c r="A24" s="147"/>
      <c r="B24" s="147"/>
      <c r="C24" s="147" t="s">
        <v>13</v>
      </c>
      <c r="D24" s="156" t="s">
        <v>66</v>
      </c>
      <c r="E24" s="157">
        <f>-SUMIF(DetailTB[CRFtag],K24,DetailTB[Amount])</f>
        <v>30</v>
      </c>
      <c r="F24" s="189"/>
      <c r="G24" s="189"/>
      <c r="H24" s="189"/>
      <c r="I24" s="189"/>
      <c r="J24" s="2"/>
      <c r="K24" s="60" t="s">
        <v>1518</v>
      </c>
      <c r="L24" s="108"/>
      <c r="M24" s="15"/>
    </row>
    <row r="25" spans="1:13" ht="15.75" x14ac:dyDescent="0.25">
      <c r="A25" s="147"/>
      <c r="B25" s="147"/>
      <c r="C25" s="147" t="s">
        <v>14</v>
      </c>
      <c r="D25" s="156" t="s">
        <v>66</v>
      </c>
      <c r="E25" s="157">
        <f>-SUMIF(DetailTB[CRFtag],K25,DetailTB[Amount])</f>
        <v>41</v>
      </c>
      <c r="F25" s="189"/>
      <c r="G25" s="189"/>
      <c r="H25" s="189"/>
      <c r="I25" s="189"/>
      <c r="J25" s="2"/>
      <c r="K25" s="60" t="s">
        <v>1519</v>
      </c>
      <c r="L25" s="108"/>
      <c r="M25" s="15"/>
    </row>
    <row r="26" spans="1:13" ht="15.75" x14ac:dyDescent="0.25">
      <c r="A26" s="147"/>
      <c r="B26" s="147"/>
      <c r="C26" s="147" t="s">
        <v>52</v>
      </c>
      <c r="D26" s="156" t="s">
        <v>66</v>
      </c>
      <c r="E26" s="157">
        <f>-SUMIF(DetailTB[CRFtag],K26,DetailTB[Amount])</f>
        <v>178</v>
      </c>
      <c r="F26" s="189"/>
      <c r="G26" s="189"/>
      <c r="H26" s="189"/>
      <c r="I26" s="189"/>
      <c r="J26" s="2"/>
      <c r="K26" s="60" t="s">
        <v>1517</v>
      </c>
      <c r="L26" s="108"/>
      <c r="M26" s="15"/>
    </row>
    <row r="27" spans="1:13" ht="15.75" x14ac:dyDescent="0.25">
      <c r="A27" s="147"/>
      <c r="B27" s="147"/>
      <c r="C27" s="162" t="s">
        <v>123</v>
      </c>
      <c r="D27" s="149"/>
      <c r="E27" s="159">
        <f>SUM(E13:E26)</f>
        <v>14697</v>
      </c>
      <c r="F27" s="194">
        <f>SUM(F13:F26)</f>
        <v>0</v>
      </c>
      <c r="G27" s="194">
        <f>SUM(G13:G26)</f>
        <v>0</v>
      </c>
      <c r="H27" s="194">
        <f>SUM(H13:H26)</f>
        <v>0</v>
      </c>
      <c r="I27" s="194">
        <f>SUM(I13:I26)</f>
        <v>0</v>
      </c>
      <c r="J27" s="18"/>
      <c r="K27" s="60"/>
      <c r="L27" s="108" t="s">
        <v>1532</v>
      </c>
      <c r="M27" s="15"/>
    </row>
    <row r="28" spans="1:13" ht="15.75" x14ac:dyDescent="0.25">
      <c r="A28" s="147"/>
      <c r="B28" s="147"/>
      <c r="C28" s="147"/>
      <c r="D28" s="149"/>
      <c r="E28" s="157"/>
      <c r="F28" s="189"/>
      <c r="G28" s="189"/>
      <c r="H28" s="189"/>
      <c r="I28" s="189"/>
      <c r="J28" s="2"/>
      <c r="K28" s="60"/>
      <c r="L28" s="108"/>
      <c r="M28" s="15"/>
    </row>
    <row r="29" spans="1:13" ht="15.75" x14ac:dyDescent="0.25">
      <c r="A29" s="147"/>
      <c r="B29" s="147"/>
      <c r="C29" s="148" t="s">
        <v>71</v>
      </c>
      <c r="D29" s="156" t="s">
        <v>67</v>
      </c>
      <c r="E29" s="159">
        <f>-SUMIF(DetailTB[CRFtag],K29,DetailTB[Amount])</f>
        <v>0</v>
      </c>
      <c r="F29" s="194"/>
      <c r="G29" s="194"/>
      <c r="H29" s="194"/>
      <c r="I29" s="194"/>
      <c r="J29" s="2"/>
      <c r="K29" s="60" t="s">
        <v>1520</v>
      </c>
      <c r="L29" s="108"/>
      <c r="M29" s="15"/>
    </row>
    <row r="30" spans="1:13" ht="15.75" x14ac:dyDescent="0.25">
      <c r="A30" s="147"/>
      <c r="B30" s="147"/>
      <c r="C30" s="147"/>
      <c r="D30" s="149"/>
      <c r="E30" s="157"/>
      <c r="F30" s="189"/>
      <c r="G30" s="189"/>
      <c r="H30" s="189"/>
      <c r="I30" s="189"/>
      <c r="J30" s="2"/>
      <c r="K30" s="60"/>
      <c r="L30" s="108"/>
      <c r="M30" s="15"/>
    </row>
    <row r="31" spans="1:13" ht="15.75" x14ac:dyDescent="0.25">
      <c r="A31" s="147"/>
      <c r="B31" s="147"/>
      <c r="C31" s="148" t="s">
        <v>53</v>
      </c>
      <c r="D31" s="149"/>
      <c r="E31" s="157">
        <f>E11 + E27+E29</f>
        <v>85083</v>
      </c>
      <c r="F31" s="195">
        <f>F11 + F27</f>
        <v>0</v>
      </c>
      <c r="G31" s="195">
        <f>G11 + G27</f>
        <v>0</v>
      </c>
      <c r="H31" s="195">
        <f>H11 + H27</f>
        <v>0</v>
      </c>
      <c r="I31" s="195">
        <f>I11 + I27</f>
        <v>0</v>
      </c>
      <c r="J31" s="2"/>
      <c r="K31" s="60"/>
      <c r="L31" s="108" t="s">
        <v>1532</v>
      </c>
      <c r="M31" s="17"/>
    </row>
    <row r="32" spans="1:13" ht="16.5" thickBot="1" x14ac:dyDescent="0.3">
      <c r="A32" s="147"/>
      <c r="B32" s="147"/>
      <c r="C32" s="148" t="s">
        <v>1380</v>
      </c>
      <c r="D32" s="149"/>
      <c r="E32" s="171">
        <f>E6+E31</f>
        <v>89273</v>
      </c>
      <c r="F32" s="196">
        <f>F6+F31</f>
        <v>0</v>
      </c>
      <c r="G32" s="196">
        <f>G6+G31</f>
        <v>0</v>
      </c>
      <c r="H32" s="196">
        <f>H6+H31</f>
        <v>0</v>
      </c>
      <c r="I32" s="196">
        <f>I6+I31</f>
        <v>0</v>
      </c>
      <c r="J32" s="2"/>
      <c r="K32" s="60"/>
      <c r="L32" s="108" t="s">
        <v>1532</v>
      </c>
      <c r="M32" s="15"/>
    </row>
    <row r="33" spans="1:13" ht="15.75" x14ac:dyDescent="0.25">
      <c r="A33" s="147"/>
      <c r="B33" s="147"/>
      <c r="C33" s="147"/>
      <c r="D33" s="149"/>
      <c r="E33" s="157"/>
      <c r="F33" s="189"/>
      <c r="G33" s="189"/>
      <c r="H33" s="189"/>
      <c r="I33" s="189"/>
      <c r="J33" s="2"/>
      <c r="K33" s="60"/>
      <c r="L33" s="108"/>
      <c r="M33" s="15"/>
    </row>
    <row r="34" spans="1:13" ht="15.75" x14ac:dyDescent="0.25">
      <c r="A34" s="147"/>
      <c r="B34" s="147"/>
      <c r="C34" s="148" t="s">
        <v>54</v>
      </c>
      <c r="D34" s="149"/>
      <c r="E34" s="157"/>
      <c r="F34" s="189"/>
      <c r="G34" s="189"/>
      <c r="H34" s="189"/>
      <c r="I34" s="189"/>
      <c r="J34" s="2"/>
      <c r="K34" s="60"/>
      <c r="L34" s="108"/>
      <c r="M34" s="15"/>
    </row>
    <row r="35" spans="1:13" ht="15.75" x14ac:dyDescent="0.25">
      <c r="A35" s="147"/>
      <c r="B35" s="147"/>
      <c r="C35" s="147" t="s">
        <v>55</v>
      </c>
      <c r="D35" s="156" t="s">
        <v>74</v>
      </c>
      <c r="E35" s="157">
        <f>SUMIF(DetailTB[CRFtag],K35,DetailTB[Amount])</f>
        <v>23005</v>
      </c>
      <c r="F35" s="189"/>
      <c r="G35" s="189"/>
      <c r="H35" s="189"/>
      <c r="I35" s="189"/>
      <c r="J35" s="2"/>
      <c r="K35" s="60" t="s">
        <v>1523</v>
      </c>
      <c r="L35" s="108"/>
      <c r="M35" s="15"/>
    </row>
    <row r="36" spans="1:13" ht="15.75" x14ac:dyDescent="0.25">
      <c r="A36" s="147"/>
      <c r="B36" s="147"/>
      <c r="C36" s="147" t="s">
        <v>124</v>
      </c>
      <c r="D36" s="156" t="s">
        <v>76</v>
      </c>
      <c r="E36" s="157">
        <f>SUMIF(DetailTB[CRFtag],K36,DetailTB[Amount])</f>
        <v>3000</v>
      </c>
      <c r="F36" s="189"/>
      <c r="G36" s="189"/>
      <c r="H36" s="189"/>
      <c r="I36" s="189"/>
      <c r="J36" s="18"/>
      <c r="K36" s="60" t="s">
        <v>1524</v>
      </c>
      <c r="L36" s="108"/>
      <c r="M36" s="15"/>
    </row>
    <row r="37" spans="1:13" ht="15.75" x14ac:dyDescent="0.25">
      <c r="A37" s="147"/>
      <c r="B37" s="147"/>
      <c r="C37" s="147" t="s">
        <v>17</v>
      </c>
      <c r="D37" s="156" t="s">
        <v>77</v>
      </c>
      <c r="E37" s="157">
        <f>SUMIF(DetailTB[CRFtag],K37,DetailTB[Amount])</f>
        <v>20137</v>
      </c>
      <c r="F37" s="189"/>
      <c r="G37" s="189"/>
      <c r="H37" s="189"/>
      <c r="I37" s="189"/>
      <c r="J37" s="2"/>
      <c r="K37" s="60" t="s">
        <v>1525</v>
      </c>
      <c r="L37" s="108"/>
      <c r="M37" s="15"/>
    </row>
    <row r="38" spans="1:13" ht="15.75" x14ac:dyDescent="0.25">
      <c r="A38" s="147"/>
      <c r="B38" s="147"/>
      <c r="C38" s="147" t="s">
        <v>56</v>
      </c>
      <c r="D38" s="156" t="s">
        <v>79</v>
      </c>
      <c r="E38" s="157">
        <f>SUMIF(DetailTB[CRFtag],K38,DetailTB[Amount])</f>
        <v>5652</v>
      </c>
      <c r="F38" s="189"/>
      <c r="G38" s="189"/>
      <c r="H38" s="189"/>
      <c r="I38" s="189"/>
      <c r="J38" s="2"/>
      <c r="K38" s="60" t="s">
        <v>1526</v>
      </c>
      <c r="L38" s="108"/>
      <c r="M38" s="15"/>
    </row>
    <row r="39" spans="1:13" ht="15.75" x14ac:dyDescent="0.25">
      <c r="A39" s="147"/>
      <c r="B39" s="147"/>
      <c r="C39" s="147" t="s">
        <v>18</v>
      </c>
      <c r="D39" s="156" t="s">
        <v>80</v>
      </c>
      <c r="E39" s="157">
        <f>SUMIF(DetailTB[CRFtag],K39,DetailTB[Amount])</f>
        <v>0</v>
      </c>
      <c r="F39" s="189"/>
      <c r="G39" s="189"/>
      <c r="H39" s="189"/>
      <c r="I39" s="189"/>
      <c r="J39" s="2"/>
      <c r="K39" s="60" t="s">
        <v>1527</v>
      </c>
      <c r="L39" s="108"/>
      <c r="M39" s="15"/>
    </row>
    <row r="40" spans="1:13" ht="15.75" x14ac:dyDescent="0.25">
      <c r="A40" s="147"/>
      <c r="B40" s="147"/>
      <c r="C40" s="147" t="s">
        <v>81</v>
      </c>
      <c r="D40" s="156"/>
      <c r="E40" s="157">
        <f>SUMIF(DetailTB[CRFtag],K40,DetailTB[Amount])</f>
        <v>0</v>
      </c>
      <c r="F40" s="189"/>
      <c r="G40" s="189"/>
      <c r="H40" s="189"/>
      <c r="I40" s="189"/>
      <c r="J40" s="2"/>
      <c r="K40" s="60" t="s">
        <v>1528</v>
      </c>
      <c r="L40" s="108"/>
      <c r="M40" s="15"/>
    </row>
    <row r="41" spans="1:13" ht="15.75" x14ac:dyDescent="0.25">
      <c r="A41" s="147"/>
      <c r="B41" s="147"/>
      <c r="C41" s="147"/>
      <c r="D41" s="149"/>
      <c r="E41" s="157"/>
      <c r="F41" s="189"/>
      <c r="G41" s="189"/>
      <c r="H41" s="189"/>
      <c r="I41" s="189"/>
      <c r="J41" s="2"/>
      <c r="K41" s="60"/>
      <c r="L41" s="108"/>
      <c r="M41" s="15"/>
    </row>
    <row r="42" spans="1:13" ht="15.75" x14ac:dyDescent="0.25">
      <c r="A42" s="147"/>
      <c r="B42" s="147"/>
      <c r="C42" s="148" t="s">
        <v>57</v>
      </c>
      <c r="D42" s="149"/>
      <c r="E42" s="157"/>
      <c r="F42" s="189"/>
      <c r="G42" s="189"/>
      <c r="H42" s="189"/>
      <c r="I42" s="189"/>
      <c r="J42" s="2"/>
      <c r="K42" s="60"/>
      <c r="L42" s="108"/>
      <c r="M42" s="1"/>
    </row>
    <row r="43" spans="1:13" ht="15.75" x14ac:dyDescent="0.25">
      <c r="A43" s="147"/>
      <c r="B43" s="147"/>
      <c r="C43" s="147" t="s">
        <v>1420</v>
      </c>
      <c r="D43" s="149">
        <v>19</v>
      </c>
      <c r="E43" s="157">
        <f>SUMIF(DetailTB[CRFtag],K43,DetailTB[Amount])</f>
        <v>3384</v>
      </c>
      <c r="F43" s="189"/>
      <c r="G43" s="189"/>
      <c r="H43" s="189"/>
      <c r="I43" s="189"/>
      <c r="J43" s="2"/>
      <c r="K43" s="60" t="s">
        <v>1529</v>
      </c>
      <c r="L43" s="108"/>
      <c r="M43" s="15"/>
    </row>
    <row r="44" spans="1:13" ht="15.75" x14ac:dyDescent="0.25">
      <c r="A44" s="147"/>
      <c r="B44" s="147"/>
      <c r="C44" s="147" t="s">
        <v>1421</v>
      </c>
      <c r="D44" s="149">
        <v>20</v>
      </c>
      <c r="E44" s="157">
        <f>SUMIF(DetailTB[CRFtag],K44,DetailTB[Amount])</f>
        <v>2510</v>
      </c>
      <c r="F44" s="189"/>
      <c r="G44" s="189"/>
      <c r="H44" s="189"/>
      <c r="I44" s="189"/>
      <c r="J44" s="2"/>
      <c r="K44" s="60" t="s">
        <v>1530</v>
      </c>
      <c r="L44" s="108"/>
      <c r="M44" s="15"/>
    </row>
    <row r="45" spans="1:13" ht="15.75" x14ac:dyDescent="0.25">
      <c r="A45" s="147"/>
      <c r="B45" s="147"/>
      <c r="C45" s="147"/>
      <c r="D45" s="149"/>
      <c r="E45" s="157"/>
      <c r="F45" s="189"/>
      <c r="G45" s="189"/>
      <c r="H45" s="189"/>
      <c r="I45" s="189"/>
      <c r="J45" s="2"/>
      <c r="K45" s="60"/>
      <c r="L45" s="108"/>
      <c r="M45" s="15"/>
    </row>
    <row r="46" spans="1:13" ht="16.5" thickBot="1" x14ac:dyDescent="0.3">
      <c r="A46" s="147"/>
      <c r="B46" s="147"/>
      <c r="C46" s="148" t="s">
        <v>125</v>
      </c>
      <c r="D46" s="149"/>
      <c r="E46" s="171">
        <f>SUM(E35:E44)</f>
        <v>57688</v>
      </c>
      <c r="F46" s="196">
        <f>SUM(F35:F44)</f>
        <v>0</v>
      </c>
      <c r="G46" s="196">
        <f>SUM(G35:G44)</f>
        <v>0</v>
      </c>
      <c r="H46" s="196">
        <f>SUM(H35:H44)</f>
        <v>0</v>
      </c>
      <c r="I46" s="196">
        <f>SUM(I35:I44)</f>
        <v>0</v>
      </c>
      <c r="J46" s="2"/>
      <c r="K46" s="60"/>
      <c r="L46" s="108" t="s">
        <v>1532</v>
      </c>
      <c r="M46" s="17"/>
    </row>
    <row r="47" spans="1:13" ht="15.75" x14ac:dyDescent="0.25">
      <c r="A47" s="147"/>
      <c r="B47" s="147"/>
      <c r="C47" s="147"/>
      <c r="D47" s="149"/>
      <c r="E47" s="157"/>
      <c r="F47" s="189"/>
      <c r="G47" s="189"/>
      <c r="H47" s="189"/>
      <c r="I47" s="189"/>
      <c r="J47" s="2"/>
      <c r="K47" s="60"/>
      <c r="L47" s="108"/>
      <c r="M47" s="15"/>
    </row>
    <row r="48" spans="1:13" ht="16.5" thickBot="1" x14ac:dyDescent="0.3">
      <c r="A48" s="147"/>
      <c r="B48" s="147"/>
      <c r="C48" s="148" t="s">
        <v>126</v>
      </c>
      <c r="D48" s="149"/>
      <c r="E48" s="184">
        <f>E32-E46</f>
        <v>31585</v>
      </c>
      <c r="F48" s="197">
        <f>F32-F46</f>
        <v>0</v>
      </c>
      <c r="G48" s="197">
        <f>G32-G46</f>
        <v>0</v>
      </c>
      <c r="H48" s="197">
        <f>H32-H46</f>
        <v>0</v>
      </c>
      <c r="I48" s="197">
        <f>I32-I46</f>
        <v>0</v>
      </c>
      <c r="J48" s="2"/>
      <c r="K48" s="19"/>
      <c r="L48" s="108" t="s">
        <v>1533</v>
      </c>
      <c r="M48" s="15"/>
    </row>
    <row r="49" spans="1:13" ht="15.75" x14ac:dyDescent="0.25">
      <c r="A49" s="147"/>
      <c r="B49" s="147"/>
      <c r="C49" s="147"/>
      <c r="D49" s="149"/>
      <c r="E49" s="157"/>
      <c r="F49" s="189"/>
      <c r="G49" s="189"/>
      <c r="H49" s="189"/>
      <c r="I49" s="189"/>
      <c r="J49" s="2"/>
      <c r="K49" s="60"/>
      <c r="L49" s="108"/>
      <c r="M49" s="1"/>
    </row>
    <row r="50" spans="1:13" ht="15.75" x14ac:dyDescent="0.25">
      <c r="A50" s="147"/>
      <c r="B50" s="147"/>
      <c r="C50" s="148" t="s">
        <v>127</v>
      </c>
      <c r="D50" s="149"/>
      <c r="E50" s="157"/>
      <c r="F50" s="189"/>
      <c r="G50" s="189"/>
      <c r="H50" s="189"/>
      <c r="I50" s="189"/>
      <c r="J50" s="2"/>
      <c r="K50" s="60"/>
      <c r="L50" s="108"/>
      <c r="M50" s="15"/>
    </row>
    <row r="51" spans="1:13" ht="15.75" x14ac:dyDescent="0.25">
      <c r="A51" s="147"/>
      <c r="B51" s="147"/>
      <c r="C51" s="147" t="s">
        <v>128</v>
      </c>
      <c r="D51" s="149">
        <v>9</v>
      </c>
      <c r="E51" s="157">
        <f>SUMIF(DetailTB[CRFtag],K51,DetailTB[Amount])</f>
        <v>24817</v>
      </c>
      <c r="F51" s="189"/>
      <c r="G51" s="189"/>
      <c r="H51" s="189"/>
      <c r="I51" s="189"/>
      <c r="J51" s="2"/>
      <c r="K51" s="84" t="s">
        <v>1531</v>
      </c>
      <c r="L51" s="108"/>
      <c r="M51" s="15"/>
    </row>
    <row r="52" spans="1:13" ht="15.75" x14ac:dyDescent="0.25">
      <c r="A52" s="147"/>
      <c r="B52" s="147"/>
      <c r="C52" s="147" t="s">
        <v>1378</v>
      </c>
      <c r="D52" s="149"/>
      <c r="E52" s="157">
        <f>SUMIF(DetailTB[CRFtag],K52,DetailTB[Amount])</f>
        <v>900</v>
      </c>
      <c r="F52" s="189"/>
      <c r="G52" s="189"/>
      <c r="H52" s="189"/>
      <c r="I52" s="189"/>
      <c r="J52" s="2"/>
      <c r="K52" s="60" t="s">
        <v>1521</v>
      </c>
      <c r="L52" s="108"/>
      <c r="M52" s="15"/>
    </row>
    <row r="53" spans="1:13" ht="15.75" x14ac:dyDescent="0.25">
      <c r="A53" s="147"/>
      <c r="B53" s="147"/>
      <c r="C53" s="147" t="s">
        <v>1502</v>
      </c>
      <c r="D53" s="149"/>
      <c r="E53" s="157">
        <f>SUMIF(DetailTB[CRFtag],K53,DetailTB[Amount])</f>
        <v>0</v>
      </c>
      <c r="F53" s="189"/>
      <c r="G53" s="189"/>
      <c r="H53" s="189"/>
      <c r="I53" s="189"/>
      <c r="J53" s="2"/>
      <c r="K53" s="60" t="s">
        <v>1522</v>
      </c>
      <c r="L53" s="108"/>
      <c r="M53" s="15"/>
    </row>
    <row r="54" spans="1:13" ht="16.5" thickBot="1" x14ac:dyDescent="0.3">
      <c r="A54" s="147"/>
      <c r="B54" s="147"/>
      <c r="C54" s="148" t="s">
        <v>1379</v>
      </c>
      <c r="D54" s="149"/>
      <c r="E54" s="171">
        <f>SUM(E51:E52)</f>
        <v>25717</v>
      </c>
      <c r="F54" s="198"/>
      <c r="G54" s="198"/>
      <c r="H54" s="198"/>
      <c r="I54" s="198"/>
      <c r="J54" s="2"/>
      <c r="K54" s="60"/>
      <c r="L54" s="108" t="s">
        <v>1532</v>
      </c>
      <c r="M54" s="15"/>
    </row>
    <row r="55" spans="1:13" ht="15.75" x14ac:dyDescent="0.25">
      <c r="A55" s="147"/>
      <c r="B55" s="147"/>
      <c r="C55" s="147"/>
      <c r="D55" s="149"/>
      <c r="E55" s="157"/>
      <c r="F55" s="189"/>
      <c r="G55" s="189"/>
      <c r="H55" s="189"/>
      <c r="I55" s="189"/>
      <c r="J55" s="2"/>
      <c r="K55" s="60"/>
      <c r="L55" s="108"/>
      <c r="M55" s="15"/>
    </row>
    <row r="56" spans="1:13" ht="16.5" thickBot="1" x14ac:dyDescent="0.3">
      <c r="A56" s="147"/>
      <c r="B56" s="147"/>
      <c r="C56" s="148" t="s">
        <v>141</v>
      </c>
      <c r="D56" s="149"/>
      <c r="E56" s="184">
        <f>E48-E54</f>
        <v>5868</v>
      </c>
      <c r="F56" s="193">
        <f>F48-F51</f>
        <v>0</v>
      </c>
      <c r="G56" s="193">
        <f>G48-G51</f>
        <v>0</v>
      </c>
      <c r="H56" s="193">
        <f>H48-H51</f>
        <v>0</v>
      </c>
      <c r="I56" s="193">
        <f>I48-I51</f>
        <v>0</v>
      </c>
      <c r="J56" s="2"/>
      <c r="K56" s="60"/>
      <c r="L56" s="108" t="s">
        <v>1533</v>
      </c>
      <c r="M56" s="15"/>
    </row>
    <row r="57" spans="1:13" ht="15.75" x14ac:dyDescent="0.25">
      <c r="A57" s="147"/>
      <c r="B57" s="147"/>
      <c r="C57" s="148"/>
      <c r="D57" s="149"/>
      <c r="E57" s="187"/>
      <c r="F57" s="199"/>
      <c r="G57" s="199"/>
      <c r="H57" s="199"/>
      <c r="I57" s="199"/>
      <c r="J57" s="2"/>
      <c r="K57" s="60"/>
      <c r="L57" s="108"/>
      <c r="M57" s="15"/>
    </row>
    <row r="58" spans="1:13" ht="15.75" x14ac:dyDescent="0.25">
      <c r="A58" s="147"/>
      <c r="B58" s="147"/>
      <c r="C58" s="147" t="s">
        <v>115</v>
      </c>
      <c r="D58" s="149"/>
      <c r="E58" s="189"/>
      <c r="F58" s="189"/>
      <c r="G58" s="189"/>
      <c r="H58" s="189"/>
      <c r="I58" s="189"/>
      <c r="J58" s="2"/>
      <c r="K58" s="60"/>
      <c r="L58" s="108"/>
      <c r="M58" s="15"/>
    </row>
    <row r="59" spans="1:13" ht="15.75" x14ac:dyDescent="0.25">
      <c r="A59" s="139"/>
      <c r="B59" s="139"/>
      <c r="C59" s="139"/>
      <c r="D59" s="137"/>
      <c r="E59" s="140"/>
      <c r="F59" s="140"/>
      <c r="G59" s="140"/>
      <c r="H59" s="140"/>
      <c r="I59" s="140"/>
      <c r="J59" s="2"/>
      <c r="K59" s="60"/>
      <c r="L59" s="108"/>
      <c r="M59" s="15"/>
    </row>
    <row r="60" spans="1:13" ht="15.75" x14ac:dyDescent="0.25">
      <c r="A60" s="139"/>
      <c r="B60" s="139"/>
      <c r="C60" s="139"/>
      <c r="D60" s="137"/>
      <c r="E60" s="140"/>
      <c r="F60" s="140"/>
      <c r="G60" s="140"/>
      <c r="H60" s="140"/>
      <c r="I60" s="140"/>
      <c r="J60" s="2"/>
      <c r="K60" s="60"/>
      <c r="L60" s="108"/>
      <c r="M60" s="1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tabSelected="1" workbookViewId="0">
      <selection activeCell="G13" sqref="G13"/>
    </sheetView>
  </sheetViews>
  <sheetFormatPr defaultRowHeight="15" x14ac:dyDescent="0.25"/>
  <cols>
    <col min="1" max="1" width="12.85546875" customWidth="1"/>
    <col min="2" max="2" width="3" customWidth="1"/>
    <col min="3" max="3" width="65.42578125" customWidth="1"/>
    <col min="4" max="4" width="9" customWidth="1"/>
    <col min="5" max="7" width="17.7109375" customWidth="1"/>
    <col min="8" max="8" width="19.7109375" customWidth="1"/>
    <col min="9" max="9" width="17.7109375" customWidth="1"/>
    <col min="11" max="12" width="11.140625" hidden="1" customWidth="1"/>
    <col min="13" max="13" width="0" hidden="1" customWidth="1"/>
  </cols>
  <sheetData>
    <row r="1" spans="1:14" ht="15.75" x14ac:dyDescent="0.25">
      <c r="A1" s="147"/>
      <c r="B1" s="147"/>
      <c r="C1" s="148" t="s">
        <v>2470</v>
      </c>
      <c r="D1" s="149"/>
      <c r="E1" s="189"/>
      <c r="F1" s="189"/>
      <c r="G1" s="189"/>
      <c r="H1" s="189"/>
      <c r="I1" s="189"/>
      <c r="J1" s="15"/>
      <c r="K1" s="61"/>
      <c r="L1" s="108"/>
      <c r="M1" s="111"/>
      <c r="N1" s="15"/>
    </row>
    <row r="2" spans="1:14" ht="15.75" x14ac:dyDescent="0.25">
      <c r="A2" s="147"/>
      <c r="B2" s="147"/>
      <c r="C2" s="148" t="s">
        <v>2471</v>
      </c>
      <c r="D2" s="149"/>
      <c r="E2" s="189"/>
      <c r="F2" s="189"/>
      <c r="G2" s="189"/>
      <c r="H2" s="189"/>
      <c r="I2" s="189"/>
      <c r="J2" s="15"/>
      <c r="K2" s="61"/>
      <c r="L2" s="108"/>
      <c r="M2" s="111"/>
      <c r="N2" s="15"/>
    </row>
    <row r="3" spans="1:14" ht="15.75" x14ac:dyDescent="0.25">
      <c r="A3" s="147"/>
      <c r="B3" s="147"/>
      <c r="C3" s="147"/>
      <c r="D3" s="149"/>
      <c r="E3" s="189"/>
      <c r="F3" s="189"/>
      <c r="G3" s="189"/>
      <c r="H3" s="189"/>
      <c r="I3" s="189"/>
      <c r="J3" s="15"/>
      <c r="K3" s="61"/>
      <c r="L3" s="108"/>
      <c r="M3" s="111"/>
      <c r="N3" s="15"/>
    </row>
    <row r="4" spans="1:14" ht="47.25" x14ac:dyDescent="0.25">
      <c r="A4" s="190" t="s">
        <v>1638</v>
      </c>
      <c r="B4" s="190"/>
      <c r="C4" s="190"/>
      <c r="D4" s="191" t="s">
        <v>59</v>
      </c>
      <c r="E4" s="192" t="s">
        <v>1648</v>
      </c>
      <c r="F4" s="192" t="s">
        <v>1639</v>
      </c>
      <c r="G4" s="192" t="s">
        <v>1640</v>
      </c>
      <c r="H4" s="192" t="s">
        <v>1641</v>
      </c>
      <c r="I4" s="192" t="s">
        <v>129</v>
      </c>
      <c r="J4" s="3"/>
      <c r="K4" s="83" t="s">
        <v>1537</v>
      </c>
      <c r="L4" s="109" t="s">
        <v>1536</v>
      </c>
      <c r="M4" s="112"/>
      <c r="N4" s="3"/>
    </row>
    <row r="5" spans="1:14" ht="15.75" x14ac:dyDescent="0.25">
      <c r="A5" s="147"/>
      <c r="B5" s="147"/>
      <c r="C5" s="147"/>
      <c r="D5" s="149"/>
      <c r="E5" s="189"/>
      <c r="F5" s="189"/>
      <c r="G5" s="189"/>
      <c r="H5" s="189"/>
      <c r="I5" s="189" t="s">
        <v>120</v>
      </c>
      <c r="J5" s="15"/>
      <c r="K5" s="61"/>
      <c r="L5" s="108"/>
      <c r="M5" s="111"/>
      <c r="N5" s="15"/>
    </row>
    <row r="6" spans="1:14" ht="16.5" thickBot="1" x14ac:dyDescent="0.3">
      <c r="A6" s="147"/>
      <c r="B6" s="147"/>
      <c r="C6" s="148" t="s">
        <v>49</v>
      </c>
      <c r="D6" s="149"/>
      <c r="E6" s="184">
        <f>-SUMIF(DetailTB[CDFtag],K6,DetailTB[Amount])</f>
        <v>8000</v>
      </c>
      <c r="F6" s="199"/>
      <c r="G6" s="199"/>
      <c r="H6" s="199"/>
      <c r="I6" s="199"/>
      <c r="J6" s="15"/>
      <c r="K6" s="61" t="s">
        <v>1538</v>
      </c>
      <c r="L6" s="108"/>
      <c r="M6" s="111"/>
      <c r="N6" s="15"/>
    </row>
    <row r="7" spans="1:14" ht="15.75" x14ac:dyDescent="0.25">
      <c r="A7" s="147"/>
      <c r="B7" s="147"/>
      <c r="C7" s="147"/>
      <c r="D7" s="149"/>
      <c r="E7" s="151"/>
      <c r="F7" s="147"/>
      <c r="G7" s="147"/>
      <c r="H7" s="147"/>
      <c r="I7" s="147"/>
      <c r="J7" s="15"/>
      <c r="K7" s="61"/>
      <c r="L7" s="108"/>
      <c r="M7" s="111"/>
      <c r="N7" s="15"/>
    </row>
    <row r="8" spans="1:14" ht="15.75" x14ac:dyDescent="0.25">
      <c r="A8" s="147"/>
      <c r="B8" s="147"/>
      <c r="C8" s="148" t="s">
        <v>1383</v>
      </c>
      <c r="D8" s="149"/>
      <c r="E8" s="151"/>
      <c r="F8" s="147"/>
      <c r="G8" s="147"/>
      <c r="H8" s="147"/>
      <c r="I8" s="147"/>
      <c r="J8" s="15"/>
      <c r="K8" s="61"/>
      <c r="L8" s="108"/>
      <c r="M8" s="111"/>
      <c r="N8" s="15"/>
    </row>
    <row r="9" spans="1:14" ht="15.75" x14ac:dyDescent="0.25">
      <c r="A9" s="147"/>
      <c r="B9" s="147"/>
      <c r="C9" s="147" t="s">
        <v>130</v>
      </c>
      <c r="D9" s="149">
        <v>9</v>
      </c>
      <c r="E9" s="151">
        <f>-SUMIF(DetailTB[CDFtag],K9,DetailTB[Amount])</f>
        <v>24817</v>
      </c>
      <c r="F9" s="147"/>
      <c r="G9" s="147"/>
      <c r="H9" s="147"/>
      <c r="I9" s="147"/>
      <c r="J9" s="15"/>
      <c r="K9" s="61" t="s">
        <v>1539</v>
      </c>
      <c r="L9" s="108"/>
      <c r="M9" s="111"/>
      <c r="N9" s="15"/>
    </row>
    <row r="10" spans="1:14" ht="15.75" x14ac:dyDescent="0.25">
      <c r="A10" s="147"/>
      <c r="B10" s="147"/>
      <c r="C10" s="147" t="s">
        <v>131</v>
      </c>
      <c r="D10" s="149">
        <v>10</v>
      </c>
      <c r="E10" s="151">
        <f>-SUMIF(DetailTB[CDFtag],K10,DetailTB[Amount])</f>
        <v>608</v>
      </c>
      <c r="F10" s="147"/>
      <c r="G10" s="147"/>
      <c r="H10" s="147"/>
      <c r="I10" s="147"/>
      <c r="J10" s="15"/>
      <c r="K10" s="61" t="s">
        <v>1540</v>
      </c>
      <c r="L10" s="108"/>
      <c r="M10" s="111"/>
      <c r="N10" s="15"/>
    </row>
    <row r="11" spans="1:14" ht="15.75" x14ac:dyDescent="0.25">
      <c r="A11" s="147"/>
      <c r="B11" s="147"/>
      <c r="C11" s="147" t="s">
        <v>132</v>
      </c>
      <c r="D11" s="149"/>
      <c r="E11" s="189">
        <f>-SUMIF(DetailTB[CDFtag],K11,DetailTB[Amount])</f>
        <v>6670</v>
      </c>
      <c r="F11" s="147"/>
      <c r="G11" s="147"/>
      <c r="H11" s="147"/>
      <c r="I11" s="147"/>
      <c r="J11" s="15"/>
      <c r="K11" s="61" t="s">
        <v>1541</v>
      </c>
      <c r="L11" s="108"/>
      <c r="M11" s="111"/>
      <c r="N11" s="15"/>
    </row>
    <row r="12" spans="1:14" ht="15.75" x14ac:dyDescent="0.25">
      <c r="A12" s="147"/>
      <c r="B12" s="147"/>
      <c r="C12" s="147" t="s">
        <v>133</v>
      </c>
      <c r="D12" s="149"/>
      <c r="E12" s="189">
        <f>-SUMIF(DetailTB[CDFtag],K12,DetailTB[Amount])</f>
        <v>7827</v>
      </c>
      <c r="F12" s="147"/>
      <c r="G12" s="147"/>
      <c r="H12" s="147"/>
      <c r="I12" s="147"/>
      <c r="J12" s="15"/>
      <c r="K12" s="61" t="s">
        <v>1542</v>
      </c>
      <c r="L12" s="108"/>
      <c r="M12" s="111"/>
      <c r="N12" s="15"/>
    </row>
    <row r="13" spans="1:14" ht="15.75" x14ac:dyDescent="0.25">
      <c r="A13" s="147"/>
      <c r="B13" s="147"/>
      <c r="C13" s="147" t="s">
        <v>1381</v>
      </c>
      <c r="D13" s="149"/>
      <c r="E13" s="189">
        <f>-SUMIF(DetailTB[CDFtag],K13,DetailTB[Amount])</f>
        <v>2</v>
      </c>
      <c r="F13" s="147"/>
      <c r="G13" s="147"/>
      <c r="H13" s="147"/>
      <c r="I13" s="147"/>
      <c r="J13" s="15"/>
      <c r="K13" s="61" t="s">
        <v>1543</v>
      </c>
      <c r="L13" s="108"/>
      <c r="M13" s="111"/>
      <c r="N13" s="15"/>
    </row>
    <row r="14" spans="1:14" ht="15.75" x14ac:dyDescent="0.25">
      <c r="A14" s="147"/>
      <c r="B14" s="147"/>
      <c r="C14" s="148" t="s">
        <v>16</v>
      </c>
      <c r="D14" s="149"/>
      <c r="E14" s="160">
        <f>SUM(E9:E13)</f>
        <v>39924</v>
      </c>
      <c r="F14" s="147"/>
      <c r="G14" s="147"/>
      <c r="H14" s="147"/>
      <c r="I14" s="147"/>
      <c r="J14" s="15"/>
      <c r="K14" s="61"/>
      <c r="L14" s="108" t="s">
        <v>1532</v>
      </c>
      <c r="M14" s="111"/>
      <c r="N14" s="15"/>
    </row>
    <row r="15" spans="1:14" ht="16.5" thickBot="1" x14ac:dyDescent="0.3">
      <c r="A15" s="147"/>
      <c r="B15" s="147"/>
      <c r="C15" s="148" t="s">
        <v>1382</v>
      </c>
      <c r="D15" s="149"/>
      <c r="E15" s="200">
        <f>E6+E14</f>
        <v>47924</v>
      </c>
      <c r="F15" s="147"/>
      <c r="G15" s="147"/>
      <c r="H15" s="147"/>
      <c r="I15" s="147"/>
      <c r="J15" s="15"/>
      <c r="K15" s="61"/>
      <c r="L15" s="108" t="s">
        <v>1532</v>
      </c>
      <c r="M15" s="111"/>
      <c r="N15" s="15"/>
    </row>
    <row r="16" spans="1:14" ht="15.75" x14ac:dyDescent="0.25">
      <c r="A16" s="147"/>
      <c r="B16" s="147"/>
      <c r="C16" s="147"/>
      <c r="D16" s="149"/>
      <c r="E16" s="151"/>
      <c r="F16" s="147"/>
      <c r="G16" s="147"/>
      <c r="H16" s="147"/>
      <c r="I16" s="147"/>
      <c r="J16" s="15"/>
      <c r="K16" s="61"/>
      <c r="L16" s="108"/>
      <c r="M16" s="111"/>
      <c r="N16" s="15"/>
    </row>
    <row r="17" spans="1:14" ht="15.75" x14ac:dyDescent="0.25">
      <c r="A17" s="147"/>
      <c r="B17" s="147"/>
      <c r="C17" s="148" t="s">
        <v>134</v>
      </c>
      <c r="D17" s="149"/>
      <c r="E17" s="189"/>
      <c r="F17" s="147"/>
      <c r="G17" s="147"/>
      <c r="H17" s="147"/>
      <c r="I17" s="147"/>
      <c r="J17" s="15"/>
      <c r="K17" s="61"/>
      <c r="L17" s="108"/>
      <c r="M17" s="111"/>
      <c r="N17" s="15"/>
    </row>
    <row r="18" spans="1:14" ht="15.75" x14ac:dyDescent="0.25">
      <c r="A18" s="147"/>
      <c r="B18" s="147"/>
      <c r="C18" s="147" t="s">
        <v>135</v>
      </c>
      <c r="D18" s="149">
        <v>11</v>
      </c>
      <c r="E18" s="151">
        <f>SUMIF(CapExData[Sector],1,CapExData[Govt  Actual Amount])</f>
        <v>1652.0146715568414</v>
      </c>
      <c r="F18" s="147"/>
      <c r="G18" s="147"/>
      <c r="H18" s="147"/>
      <c r="I18" s="147"/>
      <c r="J18" s="15"/>
      <c r="K18" s="61"/>
      <c r="L18" s="108"/>
      <c r="M18" s="111"/>
      <c r="N18" s="15"/>
    </row>
    <row r="19" spans="1:14" ht="15.75" x14ac:dyDescent="0.25">
      <c r="A19" s="147"/>
      <c r="B19" s="147"/>
      <c r="C19" s="147" t="s">
        <v>136</v>
      </c>
      <c r="D19" s="149">
        <v>11</v>
      </c>
      <c r="E19" s="151">
        <f>SUMIF(CapExData[Sector],2,CapExData[Govt  Actual Amount])</f>
        <v>27985.76732422207</v>
      </c>
      <c r="F19" s="147"/>
      <c r="G19" s="147"/>
      <c r="H19" s="147"/>
      <c r="I19" s="147"/>
      <c r="J19" s="15"/>
      <c r="K19" s="61"/>
      <c r="L19" s="108"/>
      <c r="M19" s="111"/>
      <c r="N19" s="15"/>
    </row>
    <row r="20" spans="1:14" ht="15.75" x14ac:dyDescent="0.25">
      <c r="A20" s="147"/>
      <c r="B20" s="147"/>
      <c r="C20" s="147" t="s">
        <v>137</v>
      </c>
      <c r="D20" s="149">
        <v>11</v>
      </c>
      <c r="E20" s="151">
        <f>SUMIF(CapExData[Sector],3,CapExData[Govt  Actual Amount])</f>
        <v>102.12553087970934</v>
      </c>
      <c r="F20" s="147"/>
      <c r="G20" s="147"/>
      <c r="H20" s="147"/>
      <c r="I20" s="147"/>
      <c r="J20" s="15"/>
      <c r="K20" s="61"/>
      <c r="L20" s="108"/>
      <c r="M20" s="111"/>
      <c r="N20" s="15"/>
    </row>
    <row r="21" spans="1:14" ht="15.75" x14ac:dyDescent="0.25">
      <c r="A21" s="147"/>
      <c r="B21" s="147"/>
      <c r="C21" s="147" t="s">
        <v>138</v>
      </c>
      <c r="D21" s="149">
        <v>11</v>
      </c>
      <c r="E21" s="151">
        <f>SUMIF(CapExData[Sector],4,CapExData[Govt  Actual Amount])</f>
        <v>0</v>
      </c>
      <c r="F21" s="147"/>
      <c r="G21" s="147"/>
      <c r="H21" s="147"/>
      <c r="I21" s="147"/>
      <c r="J21" s="15"/>
      <c r="K21" s="61"/>
      <c r="L21" s="108"/>
      <c r="M21" s="111"/>
      <c r="N21" s="15"/>
    </row>
    <row r="22" spans="1:14" ht="15.75" x14ac:dyDescent="0.25">
      <c r="A22" s="147"/>
      <c r="B22" s="147"/>
      <c r="C22" s="147" t="s">
        <v>1352</v>
      </c>
      <c r="D22" s="149">
        <v>11</v>
      </c>
      <c r="E22" s="151">
        <f>SUMIF(CapExData[Sector],5,CapExData[Govt  Actual Amount])</f>
        <v>9852.0924733413467</v>
      </c>
      <c r="F22" s="147"/>
      <c r="G22" s="147"/>
      <c r="H22" s="186"/>
      <c r="I22" s="147"/>
      <c r="J22" s="15"/>
      <c r="K22" s="61"/>
      <c r="L22" s="108"/>
      <c r="M22" s="111" t="s">
        <v>1458</v>
      </c>
      <c r="N22" s="15"/>
    </row>
    <row r="23" spans="1:14" ht="15.75" x14ac:dyDescent="0.25">
      <c r="A23" s="147"/>
      <c r="B23" s="147"/>
      <c r="C23" s="147" t="s">
        <v>139</v>
      </c>
      <c r="D23" s="149">
        <v>10</v>
      </c>
      <c r="E23" s="151">
        <f>SUM(CapExData[Grant Amount])</f>
        <v>608</v>
      </c>
      <c r="F23" s="147"/>
      <c r="G23" s="147"/>
      <c r="H23" s="147"/>
      <c r="I23" s="147"/>
      <c r="J23" s="15"/>
      <c r="K23" s="61"/>
      <c r="L23" s="108"/>
      <c r="M23" s="113">
        <f>SUM(E18:E23)</f>
        <v>40199.999999999964</v>
      </c>
      <c r="N23" s="15"/>
    </row>
    <row r="24" spans="1:14" ht="15.75" x14ac:dyDescent="0.25">
      <c r="A24" s="147"/>
      <c r="B24" s="147"/>
      <c r="C24" s="147"/>
      <c r="D24" s="149"/>
      <c r="E24" s="151"/>
      <c r="F24" s="147"/>
      <c r="G24" s="147"/>
      <c r="H24" s="147"/>
      <c r="I24" s="147"/>
      <c r="J24" s="15"/>
      <c r="K24" s="61"/>
      <c r="L24" s="108"/>
      <c r="M24" s="111"/>
      <c r="N24" s="15"/>
    </row>
    <row r="25" spans="1:14" ht="16.5" thickBot="1" x14ac:dyDescent="0.3">
      <c r="A25" s="147"/>
      <c r="B25" s="147"/>
      <c r="C25" s="148" t="s">
        <v>140</v>
      </c>
      <c r="D25" s="149"/>
      <c r="E25" s="200">
        <f>SUMIF(DetailTB[CDFtag],K25,DetailTB[Amount])</f>
        <v>40200</v>
      </c>
      <c r="F25" s="147"/>
      <c r="G25" s="147"/>
      <c r="H25" s="147"/>
      <c r="I25" s="147"/>
      <c r="J25" s="15"/>
      <c r="K25" s="61" t="s">
        <v>1545</v>
      </c>
      <c r="L25" s="108"/>
      <c r="M25" s="111"/>
      <c r="N25" s="15"/>
    </row>
    <row r="26" spans="1:14" ht="15.75" x14ac:dyDescent="0.25">
      <c r="A26" s="147"/>
      <c r="B26" s="147"/>
      <c r="C26" s="147"/>
      <c r="D26" s="149"/>
      <c r="E26" s="151"/>
      <c r="F26" s="147"/>
      <c r="G26" s="147"/>
      <c r="H26" s="147"/>
      <c r="I26" s="147"/>
      <c r="J26" s="15"/>
      <c r="K26" s="61"/>
      <c r="L26" s="108"/>
      <c r="M26" s="111"/>
      <c r="N26" s="15"/>
    </row>
    <row r="27" spans="1:14" ht="16.5" thickBot="1" x14ac:dyDescent="0.3">
      <c r="A27" s="147"/>
      <c r="B27" s="147"/>
      <c r="C27" s="148" t="s">
        <v>141</v>
      </c>
      <c r="D27" s="149"/>
      <c r="E27" s="201">
        <f>E15-E25</f>
        <v>7724</v>
      </c>
      <c r="F27" s="147"/>
      <c r="G27" s="147"/>
      <c r="H27" s="147"/>
      <c r="I27" s="147"/>
      <c r="J27" s="15"/>
      <c r="K27" s="61"/>
      <c r="L27" s="108" t="s">
        <v>1533</v>
      </c>
      <c r="M27" s="111"/>
      <c r="N27" s="15"/>
    </row>
    <row r="28" spans="1:14" ht="15.75" x14ac:dyDescent="0.25">
      <c r="A28" s="147"/>
      <c r="B28" s="147"/>
      <c r="C28" s="147"/>
      <c r="D28" s="149"/>
      <c r="E28" s="151"/>
      <c r="F28" s="147"/>
      <c r="G28" s="147"/>
      <c r="H28" s="147"/>
      <c r="I28" s="147"/>
      <c r="J28" s="15"/>
      <c r="K28" s="61"/>
      <c r="L28" s="108"/>
      <c r="M28" s="111"/>
      <c r="N28" s="15"/>
    </row>
    <row r="29" spans="1:14" ht="15.75" x14ac:dyDescent="0.25">
      <c r="A29" s="139"/>
      <c r="B29" s="139"/>
      <c r="C29" s="139"/>
      <c r="D29" s="137"/>
      <c r="E29" s="138"/>
      <c r="F29" s="139"/>
      <c r="G29" s="139"/>
      <c r="H29" s="139"/>
      <c r="I29" s="139"/>
      <c r="J29" s="15"/>
      <c r="K29" s="61"/>
      <c r="L29" s="108"/>
      <c r="M29" s="111"/>
      <c r="N29" s="15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workbookViewId="0">
      <selection activeCell="D19" sqref="D19"/>
    </sheetView>
  </sheetViews>
  <sheetFormatPr defaultRowHeight="15" x14ac:dyDescent="0.25"/>
  <cols>
    <col min="1" max="1" width="35.5703125" bestFit="1" customWidth="1"/>
    <col min="2" max="8" width="11.85546875" customWidth="1"/>
    <col min="10" max="13" width="11" hidden="1" customWidth="1"/>
    <col min="14" max="14" width="11.85546875" hidden="1" customWidth="1"/>
    <col min="15" max="16" width="11" hidden="1" customWidth="1"/>
  </cols>
  <sheetData>
    <row r="1" spans="1:18" ht="15.75" x14ac:dyDescent="0.25">
      <c r="A1" s="148" t="s">
        <v>1414</v>
      </c>
      <c r="B1" s="202"/>
      <c r="C1" s="202"/>
      <c r="D1" s="202"/>
      <c r="E1" s="202"/>
      <c r="F1" s="202"/>
      <c r="G1" s="202"/>
      <c r="H1" s="202"/>
      <c r="J1" s="12" t="s">
        <v>1550</v>
      </c>
      <c r="K1" s="61"/>
      <c r="L1" s="61"/>
      <c r="M1" s="61"/>
      <c r="N1" s="61"/>
      <c r="O1" s="61"/>
      <c r="P1" s="61"/>
    </row>
    <row r="2" spans="1:18" ht="63" x14ac:dyDescent="0.25">
      <c r="A2" s="203"/>
      <c r="B2" s="204" t="s">
        <v>1389</v>
      </c>
      <c r="C2" s="205" t="s">
        <v>1442</v>
      </c>
      <c r="D2" s="206" t="s">
        <v>1390</v>
      </c>
      <c r="E2" s="204" t="s">
        <v>1631</v>
      </c>
      <c r="F2" s="205" t="s">
        <v>1388</v>
      </c>
      <c r="G2" s="206" t="s">
        <v>1391</v>
      </c>
      <c r="H2" s="206" t="s">
        <v>1392</v>
      </c>
      <c r="I2" s="23"/>
      <c r="J2" s="20" t="s">
        <v>1389</v>
      </c>
      <c r="K2" s="21" t="s">
        <v>1442</v>
      </c>
      <c r="L2" s="22" t="s">
        <v>1390</v>
      </c>
      <c r="M2" s="20" t="s">
        <v>1422</v>
      </c>
      <c r="N2" s="21" t="s">
        <v>1388</v>
      </c>
      <c r="O2" s="22" t="s">
        <v>1391</v>
      </c>
      <c r="P2" s="22" t="s">
        <v>1392</v>
      </c>
      <c r="Q2" s="23"/>
      <c r="R2" s="23"/>
    </row>
    <row r="3" spans="1:18" ht="15.75" x14ac:dyDescent="0.25">
      <c r="A3" s="147" t="s">
        <v>1649</v>
      </c>
      <c r="B3" s="207">
        <f>-SUMIF(OBTB[Ltag],J3,OBTB[Amount])</f>
        <v>2000</v>
      </c>
      <c r="C3" s="208">
        <f>-SUMIF(OBTB[Ltag],K3,OBTB[Amount])</f>
        <v>3500</v>
      </c>
      <c r="D3" s="209">
        <f>SUM(B3:C3)</f>
        <v>5500</v>
      </c>
      <c r="E3" s="207">
        <f>-SUMIF(OBTB[Ltag],M3,OBTB[Amount])</f>
        <v>0</v>
      </c>
      <c r="F3" s="208">
        <f>-SUMIF(OBTB[Ltag],N3,OBTB[Amount])</f>
        <v>0</v>
      </c>
      <c r="G3" s="210">
        <f>SUM(E3:F3)</f>
        <v>0</v>
      </c>
      <c r="H3" s="209">
        <f>D3+G3</f>
        <v>5500</v>
      </c>
      <c r="J3" s="98" t="s">
        <v>1551</v>
      </c>
      <c r="K3" s="99" t="s">
        <v>1552</v>
      </c>
      <c r="L3" s="114" t="s">
        <v>1532</v>
      </c>
      <c r="M3" s="98" t="s">
        <v>1553</v>
      </c>
      <c r="N3" s="99" t="s">
        <v>1554</v>
      </c>
      <c r="O3" s="122" t="s">
        <v>1532</v>
      </c>
      <c r="P3" s="114" t="s">
        <v>1532</v>
      </c>
    </row>
    <row r="4" spans="1:18" ht="15.75" x14ac:dyDescent="0.25">
      <c r="A4" s="147" t="s">
        <v>1386</v>
      </c>
      <c r="B4" s="211">
        <f>-SUMIF(DetailTB[Ltag],J4,DetailTB[Amount])</f>
        <v>750</v>
      </c>
      <c r="C4" s="212">
        <f>-SUMIF(DetailTB[Ltag],K4,DetailTB[Amount])</f>
        <v>5920</v>
      </c>
      <c r="D4" s="213">
        <f>SUM(B4:C4)</f>
        <v>6670</v>
      </c>
      <c r="E4" s="211">
        <f>-SUMIF(DetailTB[Ltag],M4,DetailTB[Amount])</f>
        <v>5000</v>
      </c>
      <c r="F4" s="212">
        <f>-SUMIF(DetailTB[Ltag],N4,DetailTB[Amount])</f>
        <v>2827</v>
      </c>
      <c r="G4" s="157">
        <f>SUM(E4:F4)</f>
        <v>7827</v>
      </c>
      <c r="H4" s="213">
        <f>D4+G4</f>
        <v>14497</v>
      </c>
      <c r="J4" s="100" t="s">
        <v>1555</v>
      </c>
      <c r="K4" s="101" t="s">
        <v>1556</v>
      </c>
      <c r="L4" s="115" t="s">
        <v>1532</v>
      </c>
      <c r="M4" s="100" t="s">
        <v>1559</v>
      </c>
      <c r="N4" s="101" t="s">
        <v>1558</v>
      </c>
      <c r="O4" s="123" t="s">
        <v>1532</v>
      </c>
      <c r="P4" s="115" t="s">
        <v>1532</v>
      </c>
    </row>
    <row r="5" spans="1:18" ht="15.75" x14ac:dyDescent="0.25">
      <c r="A5" s="147" t="s">
        <v>1427</v>
      </c>
      <c r="B5" s="211">
        <f>-SUMIF(DetailTB[Ltag],J5,DetailTB[Amount])</f>
        <v>-500</v>
      </c>
      <c r="C5" s="212">
        <f>-SUMIF(DetailTB[Ltag],K5,DetailTB[Amount])</f>
        <v>-2454</v>
      </c>
      <c r="D5" s="213">
        <f>SUM(B5:C5)</f>
        <v>-2954</v>
      </c>
      <c r="E5" s="211">
        <f>-SUMIF(DetailTB[Ltag],M5,DetailTB[Amount])</f>
        <v>0</v>
      </c>
      <c r="F5" s="212">
        <f>-SUMIF(DetailTB[Ltag],N5,DetailTB[Amount])</f>
        <v>-1200</v>
      </c>
      <c r="G5" s="157">
        <f>SUM(E5:F5)</f>
        <v>-1200</v>
      </c>
      <c r="H5" s="213">
        <f>D5+G5</f>
        <v>-4154</v>
      </c>
      <c r="I5" s="97"/>
      <c r="J5" s="100" t="s">
        <v>1560</v>
      </c>
      <c r="K5" s="101" t="s">
        <v>1561</v>
      </c>
      <c r="L5" s="115" t="s">
        <v>1532</v>
      </c>
      <c r="M5" s="100" t="s">
        <v>1557</v>
      </c>
      <c r="N5" s="101" t="s">
        <v>1562</v>
      </c>
      <c r="O5" s="123" t="s">
        <v>1532</v>
      </c>
      <c r="P5" s="115" t="s">
        <v>1532</v>
      </c>
    </row>
    <row r="6" spans="1:18" ht="15.75" x14ac:dyDescent="0.25">
      <c r="A6" s="214" t="s">
        <v>1650</v>
      </c>
      <c r="B6" s="215">
        <f>SUM(B3:B5)</f>
        <v>2250</v>
      </c>
      <c r="C6" s="216">
        <f t="shared" ref="C6:H6" si="0">SUM(C3:C5)</f>
        <v>6966</v>
      </c>
      <c r="D6" s="217">
        <f t="shared" si="0"/>
        <v>9216</v>
      </c>
      <c r="E6" s="215">
        <f t="shared" si="0"/>
        <v>5000</v>
      </c>
      <c r="F6" s="216">
        <f t="shared" si="0"/>
        <v>1627</v>
      </c>
      <c r="G6" s="159">
        <f t="shared" si="0"/>
        <v>6627</v>
      </c>
      <c r="H6" s="217">
        <f t="shared" si="0"/>
        <v>15843</v>
      </c>
      <c r="J6" s="117" t="s">
        <v>1532</v>
      </c>
      <c r="K6" s="118" t="s">
        <v>1532</v>
      </c>
      <c r="L6" s="116" t="s">
        <v>1532</v>
      </c>
      <c r="M6" s="117" t="s">
        <v>1532</v>
      </c>
      <c r="N6" s="118" t="s">
        <v>1532</v>
      </c>
      <c r="O6" s="116" t="s">
        <v>1532</v>
      </c>
      <c r="P6" s="116" t="s">
        <v>1532</v>
      </c>
    </row>
    <row r="7" spans="1:18" ht="15.75" x14ac:dyDescent="0.25">
      <c r="A7" s="147"/>
      <c r="B7" s="218"/>
      <c r="C7" s="218"/>
      <c r="D7" s="218"/>
      <c r="E7" s="218"/>
      <c r="F7" s="218"/>
      <c r="G7" s="218"/>
      <c r="H7" s="218"/>
      <c r="J7" s="102"/>
      <c r="K7" s="102"/>
      <c r="L7" s="102"/>
      <c r="M7" s="102"/>
      <c r="N7" s="102"/>
      <c r="O7" s="102"/>
      <c r="P7" s="102"/>
    </row>
    <row r="8" spans="1:18" ht="15.75" x14ac:dyDescent="0.25">
      <c r="A8" s="219" t="s">
        <v>1387</v>
      </c>
      <c r="B8" s="220">
        <f>-SUMIF(DetailTB[Ltag],J8,DetailTB[Amount])</f>
        <v>-105</v>
      </c>
      <c r="C8" s="221">
        <f>-SUMIF(DetailTB[Ltag],K8,DetailTB[Amount])</f>
        <v>-325</v>
      </c>
      <c r="D8" s="222">
        <f>SUM(B8:C8)</f>
        <v>-430</v>
      </c>
      <c r="E8" s="220">
        <f>-SUMIF(DetailTB[Ltag],M8,DetailTB[Amount])</f>
        <v>-400</v>
      </c>
      <c r="F8" s="221">
        <f>-SUMIF(DetailTB[Ltag],N8,DetailTB[Amount])</f>
        <v>-910</v>
      </c>
      <c r="G8" s="222">
        <f>SUM(E8:F8)</f>
        <v>-1310</v>
      </c>
      <c r="H8" s="223">
        <f>D8+G8</f>
        <v>-1740</v>
      </c>
      <c r="J8" s="124" t="s">
        <v>1563</v>
      </c>
      <c r="K8" s="125" t="s">
        <v>1564</v>
      </c>
      <c r="L8" s="126" t="s">
        <v>1532</v>
      </c>
      <c r="M8" s="125" t="s">
        <v>1565</v>
      </c>
      <c r="N8" s="125" t="s">
        <v>1566</v>
      </c>
      <c r="O8" s="126" t="s">
        <v>1532</v>
      </c>
      <c r="P8" s="126" t="s">
        <v>1532</v>
      </c>
    </row>
    <row r="9" spans="1:18" ht="15.75" x14ac:dyDescent="0.25">
      <c r="A9" s="224" t="s">
        <v>1426</v>
      </c>
      <c r="B9" s="225">
        <f t="shared" ref="B9:G9" si="1">B8+B5</f>
        <v>-605</v>
      </c>
      <c r="C9" s="226">
        <f t="shared" si="1"/>
        <v>-2779</v>
      </c>
      <c r="D9" s="227">
        <f t="shared" si="1"/>
        <v>-3384</v>
      </c>
      <c r="E9" s="225">
        <f t="shared" si="1"/>
        <v>-400</v>
      </c>
      <c r="F9" s="226">
        <f t="shared" si="1"/>
        <v>-2110</v>
      </c>
      <c r="G9" s="227">
        <f t="shared" si="1"/>
        <v>-2510</v>
      </c>
      <c r="H9" s="217">
        <f>D9+G9</f>
        <v>-5894</v>
      </c>
      <c r="I9" s="15"/>
      <c r="J9" s="119" t="s">
        <v>1532</v>
      </c>
      <c r="K9" s="120" t="s">
        <v>1532</v>
      </c>
      <c r="L9" s="121" t="s">
        <v>1532</v>
      </c>
      <c r="M9" s="119" t="s">
        <v>1532</v>
      </c>
      <c r="N9" s="120" t="s">
        <v>1532</v>
      </c>
      <c r="O9" s="121" t="s">
        <v>1532</v>
      </c>
      <c r="P9" s="116" t="s">
        <v>1532</v>
      </c>
      <c r="Q9" s="15"/>
      <c r="R9" s="15"/>
    </row>
    <row r="10" spans="1:18" ht="15.75" x14ac:dyDescent="0.25">
      <c r="A10" s="147"/>
      <c r="B10" s="150"/>
      <c r="C10" s="150"/>
      <c r="D10" s="150"/>
      <c r="E10" s="150"/>
      <c r="F10" s="150"/>
      <c r="G10" s="150"/>
      <c r="H10" s="150"/>
      <c r="I10" s="15"/>
      <c r="J10" s="61"/>
      <c r="K10" s="61"/>
      <c r="L10" s="103"/>
      <c r="M10" s="104"/>
      <c r="N10" s="105"/>
      <c r="O10" s="61"/>
      <c r="P10" s="61"/>
      <c r="Q10" s="15"/>
      <c r="R10" s="15"/>
    </row>
    <row r="11" spans="1:18" ht="15.75" x14ac:dyDescent="0.25">
      <c r="A11" s="147"/>
      <c r="B11" s="150"/>
      <c r="C11" s="150"/>
      <c r="D11" s="150"/>
      <c r="E11" s="150"/>
      <c r="F11" s="150"/>
      <c r="G11" s="150"/>
      <c r="H11" s="150"/>
      <c r="I11" s="15"/>
      <c r="J11" s="61"/>
      <c r="K11" s="61"/>
      <c r="L11" s="103"/>
      <c r="M11" s="104"/>
      <c r="N11" s="105"/>
      <c r="O11" s="61"/>
      <c r="P11" s="61"/>
      <c r="Q11" s="15"/>
      <c r="R11" s="15"/>
    </row>
    <row r="12" spans="1:18" ht="15.75" x14ac:dyDescent="0.25">
      <c r="A12" s="147"/>
      <c r="B12" s="228"/>
      <c r="C12" s="228"/>
      <c r="D12" s="228"/>
      <c r="E12" s="228"/>
      <c r="F12" s="228"/>
      <c r="G12" s="228"/>
      <c r="H12" s="228"/>
      <c r="J12" s="61"/>
      <c r="K12" s="61"/>
      <c r="L12" s="103"/>
      <c r="M12" s="104"/>
      <c r="N12" s="105"/>
      <c r="O12" s="61"/>
      <c r="P12" s="61"/>
    </row>
    <row r="13" spans="1:18" ht="15.75" x14ac:dyDescent="0.25">
      <c r="A13" s="148" t="s">
        <v>1413</v>
      </c>
      <c r="B13" s="228"/>
      <c r="C13" s="228"/>
      <c r="D13" s="228"/>
      <c r="E13" s="228"/>
      <c r="F13" s="228"/>
      <c r="G13" s="228"/>
      <c r="H13" s="228"/>
      <c r="J13" s="61"/>
      <c r="K13" s="61"/>
      <c r="L13" s="103"/>
      <c r="M13" s="104"/>
      <c r="N13" s="105"/>
      <c r="O13" s="61"/>
      <c r="P13" s="61"/>
    </row>
    <row r="14" spans="1:18" ht="15.75" x14ac:dyDescent="0.25">
      <c r="A14" s="229" t="s">
        <v>1405</v>
      </c>
      <c r="B14" s="230" t="s">
        <v>1398</v>
      </c>
      <c r="C14" s="228"/>
      <c r="D14" s="228"/>
      <c r="E14" s="228"/>
      <c r="F14" s="228"/>
      <c r="G14" s="228"/>
      <c r="H14" s="228"/>
      <c r="J14" s="61"/>
      <c r="K14" s="61"/>
      <c r="L14" s="103"/>
      <c r="M14" s="104"/>
      <c r="N14" s="105"/>
      <c r="O14" s="61"/>
      <c r="P14" s="61"/>
    </row>
    <row r="15" spans="1:18" ht="15.75" x14ac:dyDescent="0.25">
      <c r="A15" s="231" t="s">
        <v>1651</v>
      </c>
      <c r="B15" s="209">
        <f>SUMIF(OBTB[Ltag],J15,OBTB[Amount])</f>
        <v>5500</v>
      </c>
      <c r="C15" s="228"/>
      <c r="D15" s="228"/>
      <c r="E15" s="228"/>
      <c r="F15" s="228"/>
      <c r="G15" s="228"/>
      <c r="H15" s="228"/>
      <c r="J15" s="61" t="s">
        <v>1605</v>
      </c>
      <c r="K15" s="61"/>
      <c r="L15" s="103"/>
      <c r="M15" s="104"/>
      <c r="N15" s="105"/>
      <c r="O15" s="61"/>
      <c r="P15" s="61"/>
    </row>
    <row r="16" spans="1:18" ht="15.75" x14ac:dyDescent="0.25">
      <c r="A16" s="231" t="s">
        <v>1406</v>
      </c>
      <c r="B16" s="213">
        <f>H4</f>
        <v>14497</v>
      </c>
      <c r="C16" s="228"/>
      <c r="D16" s="228"/>
      <c r="E16" s="228"/>
      <c r="F16" s="228"/>
      <c r="G16" s="228"/>
      <c r="H16" s="228"/>
      <c r="J16" s="108" t="s">
        <v>1535</v>
      </c>
      <c r="K16" s="61"/>
      <c r="L16" s="61"/>
      <c r="M16" s="61"/>
      <c r="N16" s="61"/>
      <c r="O16" s="61"/>
      <c r="P16" s="61"/>
    </row>
    <row r="17" spans="1:16" ht="15.75" x14ac:dyDescent="0.25">
      <c r="A17" s="231" t="s">
        <v>1407</v>
      </c>
      <c r="B17" s="232">
        <f>H5</f>
        <v>-4154</v>
      </c>
      <c r="C17" s="228"/>
      <c r="D17" s="228"/>
      <c r="E17" s="228"/>
      <c r="F17" s="228"/>
      <c r="G17" s="228"/>
      <c r="H17" s="228"/>
      <c r="J17" s="108" t="s">
        <v>1535</v>
      </c>
      <c r="K17" s="61"/>
      <c r="L17" s="61"/>
      <c r="M17" s="106"/>
      <c r="N17" s="107"/>
      <c r="O17" s="61"/>
      <c r="P17" s="61"/>
    </row>
    <row r="18" spans="1:16" ht="15.75" x14ac:dyDescent="0.25">
      <c r="A18" s="233" t="s">
        <v>1652</v>
      </c>
      <c r="B18" s="217">
        <f>SUM(B15:B17)</f>
        <v>15843</v>
      </c>
      <c r="C18" s="228"/>
      <c r="D18" s="228"/>
      <c r="E18" s="228"/>
      <c r="F18" s="228"/>
      <c r="G18" s="228"/>
      <c r="H18" s="228"/>
      <c r="J18" s="108" t="s">
        <v>1532</v>
      </c>
      <c r="K18" s="61"/>
      <c r="L18" s="61"/>
      <c r="M18" s="61"/>
      <c r="N18" s="61"/>
      <c r="O18" s="61"/>
      <c r="P18" s="61"/>
    </row>
    <row r="19" spans="1:16" ht="15.75" x14ac:dyDescent="0.25">
      <c r="A19" s="147"/>
      <c r="B19" s="228"/>
      <c r="C19" s="228"/>
      <c r="D19" s="228"/>
      <c r="E19" s="228"/>
      <c r="F19" s="228"/>
      <c r="G19" s="228"/>
      <c r="H19" s="228"/>
      <c r="J19" s="61"/>
      <c r="K19" s="61"/>
      <c r="L19" s="61"/>
      <c r="M19" s="61"/>
      <c r="N19" s="61"/>
      <c r="O19" s="61"/>
      <c r="P19" s="61"/>
    </row>
    <row r="20" spans="1:16" x14ac:dyDescent="0.25">
      <c r="A20" s="173"/>
      <c r="B20" s="234"/>
      <c r="C20" s="234"/>
      <c r="D20" s="234"/>
      <c r="E20" s="234"/>
      <c r="F20" s="234"/>
      <c r="G20" s="234"/>
      <c r="H20" s="234"/>
      <c r="J20" s="61"/>
      <c r="K20" s="61"/>
      <c r="L20" s="61"/>
      <c r="M20" s="61"/>
      <c r="N20" s="61"/>
      <c r="O20" s="61"/>
      <c r="P20" s="61"/>
    </row>
    <row r="21" spans="1:16" x14ac:dyDescent="0.25">
      <c r="A21" s="173"/>
      <c r="B21" s="173"/>
      <c r="C21" s="173"/>
      <c r="D21" s="173"/>
      <c r="E21" s="173"/>
      <c r="F21" s="173"/>
      <c r="G21" s="173"/>
      <c r="H21" s="17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workbookViewId="0">
      <selection activeCell="G18" sqref="G18"/>
    </sheetView>
  </sheetViews>
  <sheetFormatPr defaultRowHeight="15" x14ac:dyDescent="0.25"/>
  <cols>
    <col min="1" max="1" width="38" bestFit="1" customWidth="1"/>
    <col min="2" max="3" width="12.28515625" customWidth="1"/>
    <col min="4" max="4" width="11.7109375" hidden="1" customWidth="1"/>
    <col min="5" max="5" width="0" hidden="1" customWidth="1"/>
    <col min="7" max="7" width="13.5703125" customWidth="1"/>
  </cols>
  <sheetData>
    <row r="1" spans="1:8" ht="15.75" x14ac:dyDescent="0.25">
      <c r="A1" s="148" t="s">
        <v>1419</v>
      </c>
      <c r="B1" s="151"/>
      <c r="C1" s="138"/>
      <c r="D1" s="4"/>
      <c r="E1" s="61"/>
      <c r="F1" s="15"/>
      <c r="G1" s="15"/>
      <c r="H1" s="15"/>
    </row>
    <row r="2" spans="1:8" ht="15.75" x14ac:dyDescent="0.25">
      <c r="A2" s="148"/>
      <c r="B2" s="151"/>
      <c r="C2" s="138"/>
      <c r="D2" s="4"/>
      <c r="E2" s="61"/>
      <c r="F2" s="15"/>
      <c r="G2" s="15"/>
      <c r="H2" s="15"/>
    </row>
    <row r="3" spans="1:8" ht="30" x14ac:dyDescent="0.25">
      <c r="A3" s="148" t="s">
        <v>1394</v>
      </c>
      <c r="B3" s="235" t="s">
        <v>1397</v>
      </c>
      <c r="C3" s="139"/>
      <c r="D3" s="61" t="s">
        <v>1500</v>
      </c>
      <c r="E3" s="83" t="s">
        <v>1536</v>
      </c>
      <c r="F3" s="15"/>
      <c r="G3" s="15"/>
      <c r="H3" s="15"/>
    </row>
    <row r="4" spans="1:8" ht="15.75" x14ac:dyDescent="0.25">
      <c r="A4" s="147" t="s">
        <v>1653</v>
      </c>
      <c r="B4" s="189">
        <f>SUMIF(DetailTB[SFtag],D4,DetailTB[Amount])</f>
        <v>0</v>
      </c>
      <c r="C4" s="139"/>
      <c r="D4" s="61" t="s">
        <v>1546</v>
      </c>
      <c r="E4" s="61"/>
      <c r="F4" s="15"/>
      <c r="G4" s="15"/>
      <c r="H4" s="15"/>
    </row>
    <row r="5" spans="1:8" ht="15.75" x14ac:dyDescent="0.25">
      <c r="A5" s="147" t="s">
        <v>1654</v>
      </c>
      <c r="B5" s="189">
        <f>-SUMIF(DetailTB[SFtag],D5,DetailTB[Amount])</f>
        <v>900</v>
      </c>
      <c r="C5" s="139"/>
      <c r="D5" s="61" t="s">
        <v>1547</v>
      </c>
      <c r="E5" s="61"/>
      <c r="F5" s="15"/>
      <c r="G5" s="15"/>
      <c r="H5" s="15"/>
    </row>
    <row r="6" spans="1:8" ht="15.75" x14ac:dyDescent="0.25">
      <c r="A6" s="147" t="s">
        <v>1655</v>
      </c>
      <c r="B6" s="161">
        <f>SUM(B4:B5)</f>
        <v>900</v>
      </c>
      <c r="C6" s="139"/>
      <c r="D6" s="61"/>
      <c r="E6" s="61" t="s">
        <v>1532</v>
      </c>
      <c r="F6" s="15"/>
      <c r="G6" s="15"/>
      <c r="H6" s="15"/>
    </row>
    <row r="7" spans="1:8" ht="15.75" x14ac:dyDescent="0.25">
      <c r="A7" s="147"/>
      <c r="B7" s="151"/>
      <c r="C7" s="138"/>
      <c r="D7" s="4"/>
      <c r="E7" s="61"/>
      <c r="F7" s="15"/>
      <c r="G7" s="15"/>
      <c r="H7" s="15"/>
    </row>
    <row r="8" spans="1:8" ht="15.75" x14ac:dyDescent="0.25">
      <c r="A8" s="236" t="s">
        <v>1395</v>
      </c>
      <c r="B8" s="235" t="s">
        <v>1397</v>
      </c>
      <c r="C8" s="139"/>
      <c r="D8" s="61"/>
      <c r="E8" s="92"/>
      <c r="F8" s="15"/>
      <c r="G8" s="15"/>
      <c r="H8" s="15"/>
    </row>
    <row r="9" spans="1:8" ht="15.75" x14ac:dyDescent="0.25">
      <c r="A9" s="147" t="s">
        <v>1653</v>
      </c>
      <c r="B9" s="189">
        <f>SUMIF(DetailTB[SFtag],D9,DetailTB[Amount])</f>
        <v>0</v>
      </c>
      <c r="C9" s="139"/>
      <c r="D9" s="61" t="s">
        <v>1548</v>
      </c>
      <c r="E9" s="4"/>
      <c r="F9" s="15"/>
      <c r="G9" s="15"/>
      <c r="H9" s="15"/>
    </row>
    <row r="10" spans="1:8" ht="15.75" x14ac:dyDescent="0.25">
      <c r="A10" s="147" t="s">
        <v>1656</v>
      </c>
      <c r="B10" s="189">
        <f>SUMIF(DetailTB[SFtag],D10,DetailTB[Amount])</f>
        <v>900</v>
      </c>
      <c r="C10" s="139"/>
      <c r="D10" s="61" t="s">
        <v>1549</v>
      </c>
      <c r="E10" s="61"/>
      <c r="F10" s="15"/>
      <c r="G10" s="15"/>
      <c r="H10" s="15"/>
    </row>
    <row r="11" spans="1:8" ht="15.75" x14ac:dyDescent="0.25">
      <c r="A11" s="147" t="s">
        <v>1655</v>
      </c>
      <c r="B11" s="161">
        <f>SUM(B9:B10)</f>
        <v>900</v>
      </c>
      <c r="C11" s="139"/>
      <c r="D11" s="61"/>
      <c r="E11" s="61" t="s">
        <v>1532</v>
      </c>
      <c r="F11" s="15"/>
      <c r="G11" s="15"/>
      <c r="H11" s="15"/>
    </row>
    <row r="12" spans="1:8" ht="15.75" x14ac:dyDescent="0.25">
      <c r="A12" s="147"/>
      <c r="B12" s="151"/>
      <c r="C12" s="139"/>
      <c r="D12" s="61"/>
      <c r="E12" s="61"/>
      <c r="F12" s="15"/>
      <c r="G12" s="15"/>
      <c r="H12" s="15"/>
    </row>
    <row r="13" spans="1:8" ht="15.75" x14ac:dyDescent="0.25">
      <c r="A13" s="147"/>
      <c r="B13" s="151"/>
      <c r="C13" s="138"/>
      <c r="D13" s="4"/>
      <c r="E13" s="61"/>
      <c r="F13" s="15"/>
      <c r="G13" s="15"/>
      <c r="H13" s="15"/>
    </row>
    <row r="14" spans="1:8" ht="15.75" x14ac:dyDescent="0.25">
      <c r="A14" s="139"/>
      <c r="B14" s="138"/>
      <c r="C14" s="138"/>
      <c r="D14" s="4"/>
      <c r="E14" s="61"/>
      <c r="F14" s="15"/>
      <c r="G14" s="15"/>
      <c r="H14" s="1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4"/>
  <sheetViews>
    <sheetView workbookViewId="0">
      <pane ySplit="1" topLeftCell="A713" activePane="bottomLeft" state="frozen"/>
      <selection pane="bottomLeft" activeCell="C21" sqref="C21"/>
    </sheetView>
  </sheetViews>
  <sheetFormatPr defaultRowHeight="15" x14ac:dyDescent="0.25"/>
  <cols>
    <col min="1" max="1" width="16.140625" customWidth="1"/>
    <col min="2" max="2" width="57.7109375" customWidth="1"/>
    <col min="3" max="3" width="17.140625" customWidth="1"/>
    <col min="4" max="6" width="10.85546875" hidden="1" customWidth="1"/>
    <col min="8" max="8" width="10" customWidth="1"/>
    <col min="11" max="12" width="10.7109375" customWidth="1"/>
    <col min="13" max="13" width="13.85546875" customWidth="1"/>
    <col min="14" max="14" width="13.140625" customWidth="1"/>
  </cols>
  <sheetData>
    <row r="1" spans="1:17" x14ac:dyDescent="0.25">
      <c r="A1" s="62" t="s">
        <v>1351</v>
      </c>
      <c r="B1" s="13" t="s">
        <v>142</v>
      </c>
      <c r="C1" s="63" t="s">
        <v>1347</v>
      </c>
      <c r="D1" s="14" t="s">
        <v>1348</v>
      </c>
      <c r="E1" s="14" t="s">
        <v>1349</v>
      </c>
      <c r="F1" s="14" t="s">
        <v>1350</v>
      </c>
      <c r="G1" s="73" t="s">
        <v>1498</v>
      </c>
      <c r="H1" s="73" t="s">
        <v>1499</v>
      </c>
      <c r="I1" s="73" t="s">
        <v>1496</v>
      </c>
      <c r="J1" s="73" t="s">
        <v>1537</v>
      </c>
      <c r="K1" s="73" t="s">
        <v>1497</v>
      </c>
      <c r="L1" s="73" t="s">
        <v>1500</v>
      </c>
      <c r="M1" s="40" t="s">
        <v>1358</v>
      </c>
      <c r="N1" s="2">
        <f>SUM(OBTB[Amount])</f>
        <v>0</v>
      </c>
      <c r="O1" s="15"/>
      <c r="P1" s="15"/>
      <c r="Q1" s="15"/>
    </row>
    <row r="2" spans="1:17" x14ac:dyDescent="0.25">
      <c r="A2" s="64">
        <v>1</v>
      </c>
      <c r="B2" s="5" t="s">
        <v>143</v>
      </c>
      <c r="C2" s="93">
        <f>SUMIF(OBData[EconCode],OBTB[[#This Row],[EconCode]],OBData[Amount])</f>
        <v>0</v>
      </c>
      <c r="D2" s="94" t="str">
        <f>LEFT(OBTB[[#This Row],[EconCode]],6)</f>
        <v>1</v>
      </c>
      <c r="E2" s="94" t="str">
        <f>LEFT(OBTB[[#This Row],[EconCode]],4)</f>
        <v>1</v>
      </c>
      <c r="F2" s="94" t="str">
        <f>LEFT(OBTB[[#This Row],[EconCode]],2)</f>
        <v>1</v>
      </c>
      <c r="G2" s="93"/>
      <c r="H2" s="95"/>
      <c r="I2" s="95"/>
      <c r="J2" s="95"/>
      <c r="K2" s="95"/>
      <c r="L2" s="95"/>
      <c r="M2" s="15"/>
      <c r="N2" s="15"/>
      <c r="O2" s="15"/>
      <c r="P2" s="15"/>
      <c r="Q2" s="15"/>
    </row>
    <row r="3" spans="1:17" x14ac:dyDescent="0.25">
      <c r="A3" s="64">
        <v>11</v>
      </c>
      <c r="B3" s="5" t="s">
        <v>144</v>
      </c>
      <c r="C3" s="93">
        <f>SUMIF(OBData[EconCode],OBTB[[#This Row],[EconCode]],OBData[Amount])</f>
        <v>0</v>
      </c>
      <c r="D3" s="94" t="str">
        <f>LEFT(OBTB[[#This Row],[EconCode]],6)</f>
        <v>11</v>
      </c>
      <c r="E3" s="94" t="str">
        <f>LEFT(OBTB[[#This Row],[EconCode]],4)</f>
        <v>11</v>
      </c>
      <c r="F3" s="94" t="str">
        <f>LEFT(OBTB[[#This Row],[EconCode]],2)</f>
        <v>11</v>
      </c>
      <c r="G3" s="93"/>
      <c r="H3" s="95"/>
      <c r="I3" s="95"/>
      <c r="J3" s="95"/>
      <c r="K3" s="95"/>
      <c r="L3" s="95"/>
      <c r="M3" s="15"/>
      <c r="N3" s="15"/>
      <c r="O3" s="15"/>
      <c r="P3" s="15"/>
      <c r="Q3" s="15"/>
    </row>
    <row r="4" spans="1:17" x14ac:dyDescent="0.25">
      <c r="A4" s="64">
        <v>1101</v>
      </c>
      <c r="B4" s="5" t="s">
        <v>144</v>
      </c>
      <c r="C4" s="93">
        <f>SUMIF(OBData[EconCode],OBTB[[#This Row],[EconCode]],OBData[Amount])</f>
        <v>0</v>
      </c>
      <c r="D4" s="94" t="str">
        <f>LEFT(OBTB[[#This Row],[EconCode]],6)</f>
        <v>1101</v>
      </c>
      <c r="E4" s="94" t="str">
        <f>LEFT(OBTB[[#This Row],[EconCode]],4)</f>
        <v>1101</v>
      </c>
      <c r="F4" s="94" t="str">
        <f>LEFT(OBTB[[#This Row],[EconCode]],2)</f>
        <v>11</v>
      </c>
      <c r="G4" s="93"/>
      <c r="H4" s="95"/>
      <c r="I4" s="95"/>
      <c r="J4" s="95"/>
      <c r="K4" s="95"/>
      <c r="L4" s="95"/>
      <c r="M4" s="15"/>
      <c r="N4" s="15"/>
      <c r="O4" s="15"/>
      <c r="P4" s="15"/>
      <c r="Q4" s="15"/>
    </row>
    <row r="5" spans="1:17" x14ac:dyDescent="0.25">
      <c r="A5" s="64">
        <v>110101</v>
      </c>
      <c r="B5" s="5" t="s">
        <v>145</v>
      </c>
      <c r="C5" s="93">
        <f>SUMIF(OBData[EconCode],OBTB[[#This Row],[EconCode]],OBData[Amount])</f>
        <v>0</v>
      </c>
      <c r="D5" s="94" t="str">
        <f>LEFT(OBTB[[#This Row],[EconCode]],6)</f>
        <v>110101</v>
      </c>
      <c r="E5" s="94" t="str">
        <f>LEFT(OBTB[[#This Row],[EconCode]],4)</f>
        <v>1101</v>
      </c>
      <c r="F5" s="94" t="str">
        <f>LEFT(OBTB[[#This Row],[EconCode]],2)</f>
        <v>11</v>
      </c>
      <c r="G5" s="93"/>
      <c r="H5" s="95"/>
      <c r="I5" s="95"/>
      <c r="J5" s="95"/>
      <c r="K5" s="95"/>
      <c r="L5" s="95"/>
      <c r="M5" s="15"/>
      <c r="N5" s="15"/>
      <c r="O5" s="15"/>
      <c r="P5" s="15"/>
      <c r="Q5" s="15"/>
    </row>
    <row r="6" spans="1:17" x14ac:dyDescent="0.25">
      <c r="A6" s="64">
        <v>11010101</v>
      </c>
      <c r="B6" s="5" t="s">
        <v>146</v>
      </c>
      <c r="C6" s="67">
        <f>SUMIF(OBData[EconCode],OBTB[[#This Row],[EconCode]],OBData[Amount])</f>
        <v>0</v>
      </c>
      <c r="D6" s="58" t="str">
        <f>LEFT(OBTB[[#This Row],[EconCode]],6)</f>
        <v>110101</v>
      </c>
      <c r="E6" s="58" t="str">
        <f>LEFT(OBTB[[#This Row],[EconCode]],4)</f>
        <v>1101</v>
      </c>
      <c r="F6" s="58" t="str">
        <f>LEFT(OBTB[[#This Row],[EconCode]],2)</f>
        <v>11</v>
      </c>
      <c r="G6" s="66" t="s">
        <v>1459</v>
      </c>
      <c r="H6" s="74"/>
      <c r="I6" s="66" t="s">
        <v>1504</v>
      </c>
      <c r="J6" s="74"/>
      <c r="K6" s="74"/>
      <c r="L6" s="74"/>
      <c r="M6" s="15"/>
      <c r="N6" s="15"/>
      <c r="O6" s="15"/>
      <c r="P6" s="15"/>
      <c r="Q6" s="15"/>
    </row>
    <row r="7" spans="1:17" x14ac:dyDescent="0.25">
      <c r="A7" s="64">
        <v>110102</v>
      </c>
      <c r="B7" s="5" t="s">
        <v>147</v>
      </c>
      <c r="C7" s="93">
        <f>SUMIF(OBData[EconCode],OBTB[[#This Row],[EconCode]],OBData[Amount])</f>
        <v>0</v>
      </c>
      <c r="D7" s="93" t="str">
        <f>LEFT(OBTB[[#This Row],[EconCode]],6)</f>
        <v>110102</v>
      </c>
      <c r="E7" s="93" t="str">
        <f>LEFT(OBTB[[#This Row],[EconCode]],4)</f>
        <v>1101</v>
      </c>
      <c r="F7" s="93" t="str">
        <f>LEFT(OBTB[[#This Row],[EconCode]],2)</f>
        <v>11</v>
      </c>
      <c r="G7" s="93"/>
      <c r="H7" s="93"/>
      <c r="I7" s="93"/>
      <c r="J7" s="93"/>
      <c r="K7" s="93"/>
      <c r="L7" s="93"/>
      <c r="M7" s="15"/>
      <c r="N7" s="15"/>
      <c r="O7" s="15"/>
      <c r="P7" s="15"/>
      <c r="Q7" s="15"/>
    </row>
    <row r="8" spans="1:17" x14ac:dyDescent="0.25">
      <c r="A8" s="64">
        <v>11010201</v>
      </c>
      <c r="B8" s="5" t="s">
        <v>148</v>
      </c>
      <c r="C8" s="67">
        <f>SUMIF(OBData[EconCode],OBTB[[#This Row],[EconCode]],OBData[Amount])</f>
        <v>0</v>
      </c>
      <c r="D8" s="58" t="str">
        <f>LEFT(OBTB[[#This Row],[EconCode]],6)</f>
        <v>110102</v>
      </c>
      <c r="E8" s="58" t="str">
        <f>LEFT(OBTB[[#This Row],[EconCode]],4)</f>
        <v>1101</v>
      </c>
      <c r="F8" s="58" t="str">
        <f>LEFT(OBTB[[#This Row],[EconCode]],2)</f>
        <v>11</v>
      </c>
      <c r="G8" s="66" t="s">
        <v>1460</v>
      </c>
      <c r="H8" s="74"/>
      <c r="I8" s="66" t="s">
        <v>1505</v>
      </c>
      <c r="J8" s="74"/>
      <c r="K8" s="74"/>
      <c r="L8" s="74"/>
      <c r="M8" s="15"/>
      <c r="N8" s="15"/>
      <c r="O8" s="15"/>
      <c r="P8" s="15"/>
      <c r="Q8" s="15"/>
    </row>
    <row r="9" spans="1:17" x14ac:dyDescent="0.25">
      <c r="A9" s="64">
        <v>110103</v>
      </c>
      <c r="B9" s="6" t="s">
        <v>1436</v>
      </c>
      <c r="C9" s="93">
        <f>SUMIF(OBData[EconCode],OBTB[[#This Row],[EconCode]],OBData[Amount])</f>
        <v>0</v>
      </c>
      <c r="D9" s="93" t="str">
        <f>LEFT(OBTB[[#This Row],[EconCode]],6)</f>
        <v>110103</v>
      </c>
      <c r="E9" s="93" t="str">
        <f>LEFT(OBTB[[#This Row],[EconCode]],4)</f>
        <v>1101</v>
      </c>
      <c r="F9" s="93" t="str">
        <f>LEFT(OBTB[[#This Row],[EconCode]],2)</f>
        <v>11</v>
      </c>
      <c r="G9" s="93"/>
      <c r="H9" s="93"/>
      <c r="I9" s="93"/>
      <c r="J9" s="93"/>
      <c r="K9" s="93"/>
      <c r="L9" s="93"/>
      <c r="M9" s="15"/>
      <c r="N9" s="15"/>
      <c r="O9" s="15"/>
      <c r="P9" s="15"/>
      <c r="Q9" s="15"/>
    </row>
    <row r="10" spans="1:17" x14ac:dyDescent="0.25">
      <c r="A10" s="64">
        <v>11010303</v>
      </c>
      <c r="B10" s="6" t="s">
        <v>1613</v>
      </c>
      <c r="C10" s="67">
        <f>SUMIF(OBData[EconCode],OBTB[[#This Row],[EconCode]],OBData[Amount])</f>
        <v>0</v>
      </c>
      <c r="D10" s="58" t="str">
        <f>LEFT(OBTB[[#This Row],[EconCode]],6)</f>
        <v>110103</v>
      </c>
      <c r="E10" s="58" t="str">
        <f>LEFT(OBTB[[#This Row],[EconCode]],4)</f>
        <v>1101</v>
      </c>
      <c r="F10" s="58" t="str">
        <f>LEFT(OBTB[[#This Row],[EconCode]],2)</f>
        <v>11</v>
      </c>
      <c r="G10" s="66" t="s">
        <v>1459</v>
      </c>
      <c r="H10" s="74"/>
      <c r="I10" s="66" t="s">
        <v>1504</v>
      </c>
      <c r="J10" s="74"/>
      <c r="K10" s="74"/>
      <c r="L10" s="74"/>
      <c r="M10" s="15"/>
      <c r="N10" s="15"/>
      <c r="O10" s="15"/>
      <c r="P10" s="15"/>
      <c r="Q10" s="15"/>
    </row>
    <row r="11" spans="1:17" x14ac:dyDescent="0.25">
      <c r="A11" s="64">
        <v>12</v>
      </c>
      <c r="B11" s="5" t="s">
        <v>149</v>
      </c>
      <c r="C11" s="93">
        <f>SUMIF(OBData[EconCode],OBTB[[#This Row],[EconCode]],OBData[Amount])</f>
        <v>0</v>
      </c>
      <c r="D11" s="93" t="str">
        <f>LEFT(OBTB[[#This Row],[EconCode]],6)</f>
        <v>12</v>
      </c>
      <c r="E11" s="93" t="str">
        <f>LEFT(OBTB[[#This Row],[EconCode]],4)</f>
        <v>12</v>
      </c>
      <c r="F11" s="93" t="str">
        <f>LEFT(OBTB[[#This Row],[EconCode]],2)</f>
        <v>12</v>
      </c>
      <c r="G11" s="93"/>
      <c r="H11" s="95"/>
      <c r="I11" s="93"/>
      <c r="J11" s="93"/>
      <c r="K11" s="93"/>
      <c r="L11" s="93"/>
      <c r="M11" s="15"/>
      <c r="N11" s="15"/>
      <c r="O11" s="15"/>
      <c r="P11" s="15"/>
      <c r="Q11" s="15"/>
    </row>
    <row r="12" spans="1:17" x14ac:dyDescent="0.25">
      <c r="A12" s="64">
        <v>1201</v>
      </c>
      <c r="B12" s="5" t="s">
        <v>150</v>
      </c>
      <c r="C12" s="93">
        <f>SUMIF(OBData[EconCode],OBTB[[#This Row],[EconCode]],OBData[Amount])</f>
        <v>0</v>
      </c>
      <c r="D12" s="93" t="str">
        <f>LEFT(OBTB[[#This Row],[EconCode]],6)</f>
        <v>1201</v>
      </c>
      <c r="E12" s="93" t="str">
        <f>LEFT(OBTB[[#This Row],[EconCode]],4)</f>
        <v>1201</v>
      </c>
      <c r="F12" s="93" t="str">
        <f>LEFT(OBTB[[#This Row],[EconCode]],2)</f>
        <v>12</v>
      </c>
      <c r="G12" s="93"/>
      <c r="H12" s="95"/>
      <c r="I12" s="93"/>
      <c r="J12" s="93"/>
      <c r="K12" s="93"/>
      <c r="L12" s="93"/>
      <c r="M12" s="15"/>
      <c r="N12" s="15"/>
      <c r="O12" s="15"/>
      <c r="P12" s="15"/>
      <c r="Q12" s="15"/>
    </row>
    <row r="13" spans="1:17" x14ac:dyDescent="0.25">
      <c r="A13" s="64">
        <v>120101</v>
      </c>
      <c r="B13" s="5" t="s">
        <v>151</v>
      </c>
      <c r="C13" s="93">
        <f>SUMIF(OBData[EconCode],OBTB[[#This Row],[EconCode]],OBData[Amount])</f>
        <v>0</v>
      </c>
      <c r="D13" s="93" t="str">
        <f>LEFT(OBTB[[#This Row],[EconCode]],6)</f>
        <v>120101</v>
      </c>
      <c r="E13" s="93" t="str">
        <f>LEFT(OBTB[[#This Row],[EconCode]],4)</f>
        <v>1201</v>
      </c>
      <c r="F13" s="93" t="str">
        <f>LEFT(OBTB[[#This Row],[EconCode]],2)</f>
        <v>12</v>
      </c>
      <c r="G13" s="93"/>
      <c r="H13" s="95"/>
      <c r="I13" s="93"/>
      <c r="J13" s="93"/>
      <c r="K13" s="93"/>
      <c r="L13" s="93"/>
      <c r="M13" s="15"/>
      <c r="N13" s="15"/>
      <c r="O13" s="15"/>
      <c r="P13" s="15"/>
      <c r="Q13" s="15"/>
    </row>
    <row r="14" spans="1:17" x14ac:dyDescent="0.25">
      <c r="A14" s="64">
        <v>12010101</v>
      </c>
      <c r="B14" s="5" t="s">
        <v>1614</v>
      </c>
      <c r="C14" s="67">
        <f>SUMIF(OBData[EconCode],OBTB[[#This Row],[EconCode]],OBData[Amount])</f>
        <v>0</v>
      </c>
      <c r="D14" s="67" t="str">
        <f>LEFT(OBTB[[#This Row],[EconCode]],6)</f>
        <v>120101</v>
      </c>
      <c r="E14" s="67" t="str">
        <f>LEFT(OBTB[[#This Row],[EconCode]],4)</f>
        <v>1201</v>
      </c>
      <c r="F14" s="67" t="str">
        <f>LEFT(OBTB[[#This Row],[EconCode]],2)</f>
        <v>12</v>
      </c>
      <c r="G14" s="66" t="s">
        <v>1461</v>
      </c>
      <c r="H14" s="74"/>
      <c r="I14" s="66" t="s">
        <v>1506</v>
      </c>
      <c r="J14" s="74"/>
      <c r="K14" s="74"/>
      <c r="L14" s="74"/>
      <c r="M14" s="15"/>
      <c r="N14" s="15"/>
      <c r="O14" s="15"/>
      <c r="P14" s="15"/>
      <c r="Q14" s="15"/>
    </row>
    <row r="15" spans="1:17" x14ac:dyDescent="0.25">
      <c r="A15" s="64">
        <v>1202</v>
      </c>
      <c r="B15" s="5" t="s">
        <v>152</v>
      </c>
      <c r="C15" s="93">
        <f>SUMIF(OBData[EconCode],OBTB[[#This Row],[EconCode]],OBData[Amount])</f>
        <v>0</v>
      </c>
      <c r="D15" s="93" t="str">
        <f>LEFT(OBTB[[#This Row],[EconCode]],6)</f>
        <v>1202</v>
      </c>
      <c r="E15" s="93" t="str">
        <f>LEFT(OBTB[[#This Row],[EconCode]],4)</f>
        <v>1202</v>
      </c>
      <c r="F15" s="93" t="str">
        <f>LEFT(OBTB[[#This Row],[EconCode]],2)</f>
        <v>12</v>
      </c>
      <c r="G15" s="93"/>
      <c r="H15" s="95"/>
      <c r="I15" s="93"/>
      <c r="J15" s="93"/>
      <c r="K15" s="93"/>
      <c r="L15" s="93"/>
      <c r="M15" s="15"/>
      <c r="N15" s="15"/>
      <c r="O15" s="15"/>
      <c r="P15" s="15"/>
      <c r="Q15" s="15"/>
    </row>
    <row r="16" spans="1:17" x14ac:dyDescent="0.25">
      <c r="A16" s="64">
        <v>120201</v>
      </c>
      <c r="B16" s="5" t="s">
        <v>153</v>
      </c>
      <c r="C16" s="93">
        <f>SUMIF(OBData[EconCode],OBTB[[#This Row],[EconCode]],OBData[Amount])</f>
        <v>0</v>
      </c>
      <c r="D16" s="93" t="str">
        <f>LEFT(OBTB[[#This Row],[EconCode]],6)</f>
        <v>120201</v>
      </c>
      <c r="E16" s="93" t="str">
        <f>LEFT(OBTB[[#This Row],[EconCode]],4)</f>
        <v>1202</v>
      </c>
      <c r="F16" s="93" t="str">
        <f>LEFT(OBTB[[#This Row],[EconCode]],2)</f>
        <v>12</v>
      </c>
      <c r="G16" s="93"/>
      <c r="H16" s="95"/>
      <c r="I16" s="93"/>
      <c r="J16" s="93"/>
      <c r="K16" s="93"/>
      <c r="L16" s="93"/>
      <c r="M16" s="15"/>
      <c r="N16" s="15"/>
      <c r="O16" s="15"/>
      <c r="P16" s="15"/>
      <c r="Q16" s="15"/>
    </row>
    <row r="17" spans="1:17" x14ac:dyDescent="0.25">
      <c r="A17" s="64">
        <v>12020105</v>
      </c>
      <c r="B17" s="5" t="s">
        <v>154</v>
      </c>
      <c r="C17" s="67">
        <f>SUMIF(OBData[EconCode],OBTB[[#This Row],[EconCode]],OBData[Amount])</f>
        <v>0</v>
      </c>
      <c r="D17" s="58" t="str">
        <f>LEFT(OBTB[[#This Row],[EconCode]],6)</f>
        <v>120201</v>
      </c>
      <c r="E17" s="58" t="str">
        <f>LEFT(OBTB[[#This Row],[EconCode]],4)</f>
        <v>1202</v>
      </c>
      <c r="F17" s="58" t="str">
        <f>LEFT(OBTB[[#This Row],[EconCode]],2)</f>
        <v>12</v>
      </c>
      <c r="G17" s="66" t="s">
        <v>1462</v>
      </c>
      <c r="H17" s="74"/>
      <c r="I17" s="66" t="s">
        <v>1507</v>
      </c>
      <c r="J17" s="74"/>
      <c r="K17" s="74"/>
      <c r="L17" s="74"/>
      <c r="M17" s="15"/>
      <c r="N17" s="15"/>
      <c r="O17" s="15"/>
      <c r="P17" s="15"/>
      <c r="Q17" s="15"/>
    </row>
    <row r="18" spans="1:17" x14ac:dyDescent="0.25">
      <c r="A18" s="64">
        <v>12020107</v>
      </c>
      <c r="B18" s="5" t="s">
        <v>155</v>
      </c>
      <c r="C18" s="67">
        <f>SUMIF(OBData[EconCode],OBTB[[#This Row],[EconCode]],OBData[Amount])</f>
        <v>0</v>
      </c>
      <c r="D18" s="58" t="str">
        <f>LEFT(OBTB[[#This Row],[EconCode]],6)</f>
        <v>120201</v>
      </c>
      <c r="E18" s="58" t="str">
        <f>LEFT(OBTB[[#This Row],[EconCode]],4)</f>
        <v>1202</v>
      </c>
      <c r="F18" s="58" t="str">
        <f>LEFT(OBTB[[#This Row],[EconCode]],2)</f>
        <v>12</v>
      </c>
      <c r="G18" s="66" t="s">
        <v>1462</v>
      </c>
      <c r="H18" s="74"/>
      <c r="I18" s="66" t="s">
        <v>1507</v>
      </c>
      <c r="J18" s="74"/>
      <c r="K18" s="74"/>
      <c r="L18" s="74"/>
      <c r="M18" s="15"/>
      <c r="N18" s="15"/>
      <c r="O18" s="15"/>
      <c r="P18" s="15"/>
      <c r="Q18" s="15"/>
    </row>
    <row r="19" spans="1:17" x14ac:dyDescent="0.25">
      <c r="A19" s="64">
        <v>12020109</v>
      </c>
      <c r="B19" s="5" t="s">
        <v>156</v>
      </c>
      <c r="C19" s="67">
        <f>SUMIF(OBData[EconCode],OBTB[[#This Row],[EconCode]],OBData[Amount])</f>
        <v>0</v>
      </c>
      <c r="D19" s="58" t="str">
        <f>LEFT(OBTB[[#This Row],[EconCode]],6)</f>
        <v>120201</v>
      </c>
      <c r="E19" s="58" t="str">
        <f>LEFT(OBTB[[#This Row],[EconCode]],4)</f>
        <v>1202</v>
      </c>
      <c r="F19" s="58" t="str">
        <f>LEFT(OBTB[[#This Row],[EconCode]],2)</f>
        <v>12</v>
      </c>
      <c r="G19" s="66" t="s">
        <v>1462</v>
      </c>
      <c r="H19" s="74"/>
      <c r="I19" s="66" t="s">
        <v>1507</v>
      </c>
      <c r="J19" s="74"/>
      <c r="K19" s="74"/>
      <c r="L19" s="74"/>
      <c r="M19" s="15"/>
      <c r="N19" s="15"/>
      <c r="O19" s="15"/>
      <c r="P19" s="15"/>
      <c r="Q19" s="15"/>
    </row>
    <row r="20" spans="1:17" x14ac:dyDescent="0.25">
      <c r="A20" s="64">
        <v>12020110</v>
      </c>
      <c r="B20" s="5" t="s">
        <v>157</v>
      </c>
      <c r="C20" s="67">
        <f>SUMIF(OBData[EconCode],OBTB[[#This Row],[EconCode]],OBData[Amount])</f>
        <v>0</v>
      </c>
      <c r="D20" s="58" t="str">
        <f>LEFT(OBTB[[#This Row],[EconCode]],6)</f>
        <v>120201</v>
      </c>
      <c r="E20" s="58" t="str">
        <f>LEFT(OBTB[[#This Row],[EconCode]],4)</f>
        <v>1202</v>
      </c>
      <c r="F20" s="58" t="str">
        <f>LEFT(OBTB[[#This Row],[EconCode]],2)</f>
        <v>12</v>
      </c>
      <c r="G20" s="66" t="s">
        <v>1462</v>
      </c>
      <c r="H20" s="74"/>
      <c r="I20" s="66" t="s">
        <v>1507</v>
      </c>
      <c r="J20" s="74"/>
      <c r="K20" s="74"/>
      <c r="L20" s="74"/>
      <c r="M20" s="15"/>
      <c r="N20" s="15"/>
      <c r="O20" s="15"/>
      <c r="P20" s="15"/>
      <c r="Q20" s="15"/>
    </row>
    <row r="21" spans="1:17" x14ac:dyDescent="0.25">
      <c r="A21" s="64">
        <v>12020111</v>
      </c>
      <c r="B21" s="5" t="s">
        <v>158</v>
      </c>
      <c r="C21" s="67">
        <f>SUMIF(OBData[EconCode],OBTB[[#This Row],[EconCode]],OBData[Amount])</f>
        <v>0</v>
      </c>
      <c r="D21" s="58" t="str">
        <f>LEFT(OBTB[[#This Row],[EconCode]],6)</f>
        <v>120201</v>
      </c>
      <c r="E21" s="58" t="str">
        <f>LEFT(OBTB[[#This Row],[EconCode]],4)</f>
        <v>1202</v>
      </c>
      <c r="F21" s="58" t="str">
        <f>LEFT(OBTB[[#This Row],[EconCode]],2)</f>
        <v>12</v>
      </c>
      <c r="G21" s="66" t="s">
        <v>1462</v>
      </c>
      <c r="H21" s="74"/>
      <c r="I21" s="66" t="s">
        <v>1507</v>
      </c>
      <c r="J21" s="74"/>
      <c r="K21" s="74"/>
      <c r="L21" s="74"/>
      <c r="M21" s="15"/>
      <c r="N21" s="15"/>
      <c r="O21" s="15"/>
      <c r="P21" s="15"/>
      <c r="Q21" s="15"/>
    </row>
    <row r="22" spans="1:17" x14ac:dyDescent="0.25">
      <c r="A22" s="64">
        <v>12020113</v>
      </c>
      <c r="B22" s="5" t="s">
        <v>159</v>
      </c>
      <c r="C22" s="67">
        <f>SUMIF(OBData[EconCode],OBTB[[#This Row],[EconCode]],OBData[Amount])</f>
        <v>0</v>
      </c>
      <c r="D22" s="58" t="str">
        <f>LEFT(OBTB[[#This Row],[EconCode]],6)</f>
        <v>120201</v>
      </c>
      <c r="E22" s="58" t="str">
        <f>LEFT(OBTB[[#This Row],[EconCode]],4)</f>
        <v>1202</v>
      </c>
      <c r="F22" s="58" t="str">
        <f>LEFT(OBTB[[#This Row],[EconCode]],2)</f>
        <v>12</v>
      </c>
      <c r="G22" s="66" t="s">
        <v>1462</v>
      </c>
      <c r="H22" s="74"/>
      <c r="I22" s="66" t="s">
        <v>1507</v>
      </c>
      <c r="J22" s="74"/>
      <c r="K22" s="74"/>
      <c r="L22" s="74"/>
      <c r="M22" s="15"/>
      <c r="N22" s="15"/>
      <c r="O22" s="15"/>
      <c r="P22" s="15"/>
      <c r="Q22" s="15"/>
    </row>
    <row r="23" spans="1:17" x14ac:dyDescent="0.25">
      <c r="A23" s="64">
        <v>12020114</v>
      </c>
      <c r="B23" s="5" t="s">
        <v>160</v>
      </c>
      <c r="C23" s="67">
        <f>SUMIF(OBData[EconCode],OBTB[[#This Row],[EconCode]],OBData[Amount])</f>
        <v>0</v>
      </c>
      <c r="D23" s="58" t="str">
        <f>LEFT(OBTB[[#This Row],[EconCode]],6)</f>
        <v>120201</v>
      </c>
      <c r="E23" s="58" t="str">
        <f>LEFT(OBTB[[#This Row],[EconCode]],4)</f>
        <v>1202</v>
      </c>
      <c r="F23" s="58" t="str">
        <f>LEFT(OBTB[[#This Row],[EconCode]],2)</f>
        <v>12</v>
      </c>
      <c r="G23" s="66" t="s">
        <v>1462</v>
      </c>
      <c r="H23" s="74"/>
      <c r="I23" s="66" t="s">
        <v>1507</v>
      </c>
      <c r="J23" s="74"/>
      <c r="K23" s="74"/>
      <c r="L23" s="74"/>
      <c r="M23" s="15"/>
      <c r="N23" s="15"/>
      <c r="O23" s="15"/>
      <c r="P23" s="15"/>
      <c r="Q23" s="15"/>
    </row>
    <row r="24" spans="1:17" x14ac:dyDescent="0.25">
      <c r="A24" s="64">
        <v>12020115</v>
      </c>
      <c r="B24" s="5" t="s">
        <v>161</v>
      </c>
      <c r="C24" s="67">
        <f>SUMIF(OBData[EconCode],OBTB[[#This Row],[EconCode]],OBData[Amount])</f>
        <v>0</v>
      </c>
      <c r="D24" s="58" t="str">
        <f>LEFT(OBTB[[#This Row],[EconCode]],6)</f>
        <v>120201</v>
      </c>
      <c r="E24" s="58" t="str">
        <f>LEFT(OBTB[[#This Row],[EconCode]],4)</f>
        <v>1202</v>
      </c>
      <c r="F24" s="58" t="str">
        <f>LEFT(OBTB[[#This Row],[EconCode]],2)</f>
        <v>12</v>
      </c>
      <c r="G24" s="66" t="s">
        <v>1462</v>
      </c>
      <c r="H24" s="74"/>
      <c r="I24" s="66" t="s">
        <v>1507</v>
      </c>
      <c r="J24" s="74"/>
      <c r="K24" s="74"/>
      <c r="L24" s="74"/>
      <c r="M24" s="15"/>
      <c r="N24" s="15"/>
      <c r="O24" s="15"/>
      <c r="P24" s="15"/>
      <c r="Q24" s="15"/>
    </row>
    <row r="25" spans="1:17" x14ac:dyDescent="0.25">
      <c r="A25" s="64">
        <v>12020116</v>
      </c>
      <c r="B25" s="5" t="s">
        <v>162</v>
      </c>
      <c r="C25" s="67">
        <f>SUMIF(OBData[EconCode],OBTB[[#This Row],[EconCode]],OBData[Amount])</f>
        <v>0</v>
      </c>
      <c r="D25" s="58" t="str">
        <f>LEFT(OBTB[[#This Row],[EconCode]],6)</f>
        <v>120201</v>
      </c>
      <c r="E25" s="58" t="str">
        <f>LEFT(OBTB[[#This Row],[EconCode]],4)</f>
        <v>1202</v>
      </c>
      <c r="F25" s="58" t="str">
        <f>LEFT(OBTB[[#This Row],[EconCode]],2)</f>
        <v>12</v>
      </c>
      <c r="G25" s="66" t="s">
        <v>1462</v>
      </c>
      <c r="H25" s="74"/>
      <c r="I25" s="66" t="s">
        <v>1507</v>
      </c>
      <c r="J25" s="74"/>
      <c r="K25" s="74"/>
      <c r="L25" s="74"/>
      <c r="M25" s="15"/>
      <c r="N25" s="15"/>
      <c r="O25" s="15"/>
      <c r="P25" s="15"/>
      <c r="Q25" s="15"/>
    </row>
    <row r="26" spans="1:17" x14ac:dyDescent="0.25">
      <c r="A26" s="64">
        <v>12020117</v>
      </c>
      <c r="B26" s="5" t="s">
        <v>163</v>
      </c>
      <c r="C26" s="67">
        <f>SUMIF(OBData[EconCode],OBTB[[#This Row],[EconCode]],OBData[Amount])</f>
        <v>0</v>
      </c>
      <c r="D26" s="58" t="str">
        <f>LEFT(OBTB[[#This Row],[EconCode]],6)</f>
        <v>120201</v>
      </c>
      <c r="E26" s="58" t="str">
        <f>LEFT(OBTB[[#This Row],[EconCode]],4)</f>
        <v>1202</v>
      </c>
      <c r="F26" s="58" t="str">
        <f>LEFT(OBTB[[#This Row],[EconCode]],2)</f>
        <v>12</v>
      </c>
      <c r="G26" s="66" t="s">
        <v>1462</v>
      </c>
      <c r="H26" s="74"/>
      <c r="I26" s="66" t="s">
        <v>1507</v>
      </c>
      <c r="J26" s="74"/>
      <c r="K26" s="74"/>
      <c r="L26" s="74"/>
      <c r="M26" s="15"/>
      <c r="N26" s="15"/>
      <c r="O26" s="15"/>
      <c r="P26" s="15"/>
      <c r="Q26" s="15"/>
    </row>
    <row r="27" spans="1:17" x14ac:dyDescent="0.25">
      <c r="A27" s="64">
        <v>12020118</v>
      </c>
      <c r="B27" s="5" t="s">
        <v>164</v>
      </c>
      <c r="C27" s="67">
        <f>SUMIF(OBData[EconCode],OBTB[[#This Row],[EconCode]],OBData[Amount])</f>
        <v>0</v>
      </c>
      <c r="D27" s="58" t="str">
        <f>LEFT(OBTB[[#This Row],[EconCode]],6)</f>
        <v>120201</v>
      </c>
      <c r="E27" s="58" t="str">
        <f>LEFT(OBTB[[#This Row],[EconCode]],4)</f>
        <v>1202</v>
      </c>
      <c r="F27" s="58" t="str">
        <f>LEFT(OBTB[[#This Row],[EconCode]],2)</f>
        <v>12</v>
      </c>
      <c r="G27" s="66" t="s">
        <v>1462</v>
      </c>
      <c r="H27" s="74"/>
      <c r="I27" s="66" t="s">
        <v>1507</v>
      </c>
      <c r="J27" s="74"/>
      <c r="K27" s="74"/>
      <c r="L27" s="74"/>
      <c r="M27" s="15"/>
      <c r="N27" s="15"/>
      <c r="O27" s="15"/>
      <c r="P27" s="15"/>
      <c r="Q27" s="15"/>
    </row>
    <row r="28" spans="1:17" x14ac:dyDescent="0.25">
      <c r="A28" s="64">
        <v>12020119</v>
      </c>
      <c r="B28" s="5" t="s">
        <v>165</v>
      </c>
      <c r="C28" s="67">
        <f>SUMIF(OBData[EconCode],OBTB[[#This Row],[EconCode]],OBData[Amount])</f>
        <v>0</v>
      </c>
      <c r="D28" s="58" t="str">
        <f>LEFT(OBTB[[#This Row],[EconCode]],6)</f>
        <v>120201</v>
      </c>
      <c r="E28" s="58" t="str">
        <f>LEFT(OBTB[[#This Row],[EconCode]],4)</f>
        <v>1202</v>
      </c>
      <c r="F28" s="58" t="str">
        <f>LEFT(OBTB[[#This Row],[EconCode]],2)</f>
        <v>12</v>
      </c>
      <c r="G28" s="66" t="s">
        <v>1462</v>
      </c>
      <c r="H28" s="74"/>
      <c r="I28" s="66" t="s">
        <v>1507</v>
      </c>
      <c r="J28" s="74"/>
      <c r="K28" s="74"/>
      <c r="L28" s="74"/>
      <c r="M28" s="15"/>
      <c r="N28" s="15"/>
      <c r="O28" s="15"/>
      <c r="P28" s="15"/>
      <c r="Q28" s="15"/>
    </row>
    <row r="29" spans="1:17" x14ac:dyDescent="0.25">
      <c r="A29" s="64">
        <v>12020120</v>
      </c>
      <c r="B29" s="5" t="s">
        <v>166</v>
      </c>
      <c r="C29" s="67">
        <f>SUMIF(OBData[EconCode],OBTB[[#This Row],[EconCode]],OBData[Amount])</f>
        <v>0</v>
      </c>
      <c r="D29" s="58" t="str">
        <f>LEFT(OBTB[[#This Row],[EconCode]],6)</f>
        <v>120201</v>
      </c>
      <c r="E29" s="58" t="str">
        <f>LEFT(OBTB[[#This Row],[EconCode]],4)</f>
        <v>1202</v>
      </c>
      <c r="F29" s="58" t="str">
        <f>LEFT(OBTB[[#This Row],[EconCode]],2)</f>
        <v>12</v>
      </c>
      <c r="G29" s="66" t="s">
        <v>1462</v>
      </c>
      <c r="H29" s="74"/>
      <c r="I29" s="66" t="s">
        <v>1507</v>
      </c>
      <c r="J29" s="74"/>
      <c r="K29" s="74"/>
      <c r="L29" s="74"/>
      <c r="M29" s="15"/>
      <c r="N29" s="15"/>
      <c r="O29" s="15"/>
      <c r="P29" s="15"/>
      <c r="Q29" s="15"/>
    </row>
    <row r="30" spans="1:17" x14ac:dyDescent="0.25">
      <c r="A30" s="64">
        <v>12020121</v>
      </c>
      <c r="B30" s="5" t="s">
        <v>1615</v>
      </c>
      <c r="C30" s="67">
        <f>SUMIF(OBData[EconCode],OBTB[[#This Row],[EconCode]],OBData[Amount])</f>
        <v>0</v>
      </c>
      <c r="D30" s="58" t="str">
        <f>LEFT(OBTB[[#This Row],[EconCode]],6)</f>
        <v>120201</v>
      </c>
      <c r="E30" s="58" t="str">
        <f>LEFT(OBTB[[#This Row],[EconCode]],4)</f>
        <v>1202</v>
      </c>
      <c r="F30" s="58" t="str">
        <f>LEFT(OBTB[[#This Row],[EconCode]],2)</f>
        <v>12</v>
      </c>
      <c r="G30" s="66" t="s">
        <v>1462</v>
      </c>
      <c r="H30" s="74"/>
      <c r="I30" s="66" t="s">
        <v>1507</v>
      </c>
      <c r="J30" s="74"/>
      <c r="K30" s="74"/>
      <c r="L30" s="74"/>
      <c r="M30" s="15"/>
      <c r="N30" s="15"/>
      <c r="O30" s="15"/>
      <c r="P30" s="15"/>
      <c r="Q30" s="15"/>
    </row>
    <row r="31" spans="1:17" x14ac:dyDescent="0.25">
      <c r="A31" s="64">
        <v>12020122</v>
      </c>
      <c r="B31" s="5" t="s">
        <v>1616</v>
      </c>
      <c r="C31" s="67">
        <f>SUMIF(OBData[EconCode],OBTB[[#This Row],[EconCode]],OBData[Amount])</f>
        <v>0</v>
      </c>
      <c r="D31" s="58" t="str">
        <f>LEFT(OBTB[[#This Row],[EconCode]],6)</f>
        <v>120201</v>
      </c>
      <c r="E31" s="58" t="str">
        <f>LEFT(OBTB[[#This Row],[EconCode]],4)</f>
        <v>1202</v>
      </c>
      <c r="F31" s="58" t="str">
        <f>LEFT(OBTB[[#This Row],[EconCode]],2)</f>
        <v>12</v>
      </c>
      <c r="G31" s="66" t="s">
        <v>1462</v>
      </c>
      <c r="H31" s="74"/>
      <c r="I31" s="66" t="s">
        <v>1507</v>
      </c>
      <c r="J31" s="74"/>
      <c r="K31" s="74"/>
      <c r="L31" s="74"/>
      <c r="M31" s="15"/>
      <c r="N31" s="15"/>
      <c r="O31" s="15"/>
      <c r="P31" s="15"/>
      <c r="Q31" s="15"/>
    </row>
    <row r="32" spans="1:17" x14ac:dyDescent="0.25">
      <c r="A32" s="64">
        <v>12020126</v>
      </c>
      <c r="B32" s="5" t="s">
        <v>167</v>
      </c>
      <c r="C32" s="67">
        <f>SUMIF(OBData[EconCode],OBTB[[#This Row],[EconCode]],OBData[Amount])</f>
        <v>0</v>
      </c>
      <c r="D32" s="58" t="str">
        <f>LEFT(OBTB[[#This Row],[EconCode]],6)</f>
        <v>120201</v>
      </c>
      <c r="E32" s="58" t="str">
        <f>LEFT(OBTB[[#This Row],[EconCode]],4)</f>
        <v>1202</v>
      </c>
      <c r="F32" s="58" t="str">
        <f>LEFT(OBTB[[#This Row],[EconCode]],2)</f>
        <v>12</v>
      </c>
      <c r="G32" s="66" t="s">
        <v>1462</v>
      </c>
      <c r="H32" s="74"/>
      <c r="I32" s="66" t="s">
        <v>1507</v>
      </c>
      <c r="J32" s="74"/>
      <c r="K32" s="74"/>
      <c r="L32" s="74"/>
      <c r="M32" s="15"/>
      <c r="N32" s="15"/>
      <c r="O32" s="15"/>
      <c r="P32" s="15"/>
      <c r="Q32" s="15"/>
    </row>
    <row r="33" spans="1:17" x14ac:dyDescent="0.25">
      <c r="A33" s="64">
        <v>12020128</v>
      </c>
      <c r="B33" s="5" t="s">
        <v>168</v>
      </c>
      <c r="C33" s="67">
        <f>SUMIF(OBData[EconCode],OBTB[[#This Row],[EconCode]],OBData[Amount])</f>
        <v>0</v>
      </c>
      <c r="D33" s="58" t="str">
        <f>LEFT(OBTB[[#This Row],[EconCode]],6)</f>
        <v>120201</v>
      </c>
      <c r="E33" s="58" t="str">
        <f>LEFT(OBTB[[#This Row],[EconCode]],4)</f>
        <v>1202</v>
      </c>
      <c r="F33" s="58" t="str">
        <f>LEFT(OBTB[[#This Row],[EconCode]],2)</f>
        <v>12</v>
      </c>
      <c r="G33" s="66" t="s">
        <v>1462</v>
      </c>
      <c r="H33" s="74"/>
      <c r="I33" s="66" t="s">
        <v>1507</v>
      </c>
      <c r="J33" s="74"/>
      <c r="K33" s="74"/>
      <c r="L33" s="74"/>
      <c r="M33" s="15"/>
      <c r="N33" s="15"/>
      <c r="O33" s="15"/>
      <c r="P33" s="15"/>
      <c r="Q33" s="15"/>
    </row>
    <row r="34" spans="1:17" x14ac:dyDescent="0.25">
      <c r="A34" s="64">
        <v>12020129</v>
      </c>
      <c r="B34" s="5" t="s">
        <v>169</v>
      </c>
      <c r="C34" s="67">
        <f>SUMIF(OBData[EconCode],OBTB[[#This Row],[EconCode]],OBData[Amount])</f>
        <v>0</v>
      </c>
      <c r="D34" s="58" t="str">
        <f>LEFT(OBTB[[#This Row],[EconCode]],6)</f>
        <v>120201</v>
      </c>
      <c r="E34" s="58" t="str">
        <f>LEFT(OBTB[[#This Row],[EconCode]],4)</f>
        <v>1202</v>
      </c>
      <c r="F34" s="58" t="str">
        <f>LEFT(OBTB[[#This Row],[EconCode]],2)</f>
        <v>12</v>
      </c>
      <c r="G34" s="66" t="s">
        <v>1462</v>
      </c>
      <c r="H34" s="74"/>
      <c r="I34" s="66" t="s">
        <v>1507</v>
      </c>
      <c r="J34" s="74"/>
      <c r="K34" s="74"/>
      <c r="L34" s="74"/>
      <c r="M34" s="15"/>
      <c r="N34" s="15"/>
      <c r="O34" s="15"/>
      <c r="P34" s="15"/>
      <c r="Q34" s="15"/>
    </row>
    <row r="35" spans="1:17" x14ac:dyDescent="0.25">
      <c r="A35" s="64">
        <v>12020130</v>
      </c>
      <c r="B35" s="5" t="s">
        <v>170</v>
      </c>
      <c r="C35" s="67">
        <f>SUMIF(OBData[EconCode],OBTB[[#This Row],[EconCode]],OBData[Amount])</f>
        <v>0</v>
      </c>
      <c r="D35" s="58" t="str">
        <f>LEFT(OBTB[[#This Row],[EconCode]],6)</f>
        <v>120201</v>
      </c>
      <c r="E35" s="58" t="str">
        <f>LEFT(OBTB[[#This Row],[EconCode]],4)</f>
        <v>1202</v>
      </c>
      <c r="F35" s="58" t="str">
        <f>LEFT(OBTB[[#This Row],[EconCode]],2)</f>
        <v>12</v>
      </c>
      <c r="G35" s="66" t="s">
        <v>1462</v>
      </c>
      <c r="H35" s="74"/>
      <c r="I35" s="66" t="s">
        <v>1507</v>
      </c>
      <c r="J35" s="74"/>
      <c r="K35" s="74"/>
      <c r="L35" s="74"/>
      <c r="M35" s="15"/>
      <c r="N35" s="15"/>
      <c r="O35" s="15"/>
      <c r="P35" s="15"/>
      <c r="Q35" s="15"/>
    </row>
    <row r="36" spans="1:17" x14ac:dyDescent="0.25">
      <c r="A36" s="64">
        <v>12020132</v>
      </c>
      <c r="B36" s="5" t="s">
        <v>171</v>
      </c>
      <c r="C36" s="67">
        <f>SUMIF(OBData[EconCode],OBTB[[#This Row],[EconCode]],OBData[Amount])</f>
        <v>0</v>
      </c>
      <c r="D36" s="58" t="str">
        <f>LEFT(OBTB[[#This Row],[EconCode]],6)</f>
        <v>120201</v>
      </c>
      <c r="E36" s="58" t="str">
        <f>LEFT(OBTB[[#This Row],[EconCode]],4)</f>
        <v>1202</v>
      </c>
      <c r="F36" s="58" t="str">
        <f>LEFT(OBTB[[#This Row],[EconCode]],2)</f>
        <v>12</v>
      </c>
      <c r="G36" s="66" t="s">
        <v>1462</v>
      </c>
      <c r="H36" s="74"/>
      <c r="I36" s="66" t="s">
        <v>1507</v>
      </c>
      <c r="J36" s="74"/>
      <c r="K36" s="74"/>
      <c r="L36" s="74"/>
      <c r="M36" s="15"/>
      <c r="N36" s="15"/>
      <c r="O36" s="15"/>
      <c r="P36" s="15"/>
      <c r="Q36" s="15"/>
    </row>
    <row r="37" spans="1:17" x14ac:dyDescent="0.25">
      <c r="A37" s="64">
        <v>12020133</v>
      </c>
      <c r="B37" s="5" t="s">
        <v>172</v>
      </c>
      <c r="C37" s="67">
        <f>SUMIF(OBData[EconCode],OBTB[[#This Row],[EconCode]],OBData[Amount])</f>
        <v>0</v>
      </c>
      <c r="D37" s="58" t="str">
        <f>LEFT(OBTB[[#This Row],[EconCode]],6)</f>
        <v>120201</v>
      </c>
      <c r="E37" s="58" t="str">
        <f>LEFT(OBTB[[#This Row],[EconCode]],4)</f>
        <v>1202</v>
      </c>
      <c r="F37" s="58" t="str">
        <f>LEFT(OBTB[[#This Row],[EconCode]],2)</f>
        <v>12</v>
      </c>
      <c r="G37" s="66" t="s">
        <v>1462</v>
      </c>
      <c r="H37" s="74"/>
      <c r="I37" s="66" t="s">
        <v>1507</v>
      </c>
      <c r="J37" s="74"/>
      <c r="K37" s="74"/>
      <c r="L37" s="74"/>
      <c r="M37" s="15"/>
      <c r="N37" s="15"/>
      <c r="O37" s="15"/>
      <c r="P37" s="15"/>
      <c r="Q37" s="15"/>
    </row>
    <row r="38" spans="1:17" x14ac:dyDescent="0.25">
      <c r="A38" s="64">
        <v>12020134</v>
      </c>
      <c r="B38" s="5" t="s">
        <v>173</v>
      </c>
      <c r="C38" s="67">
        <f>SUMIF(OBData[EconCode],OBTB[[#This Row],[EconCode]],OBData[Amount])</f>
        <v>0</v>
      </c>
      <c r="D38" s="58" t="str">
        <f>LEFT(OBTB[[#This Row],[EconCode]],6)</f>
        <v>120201</v>
      </c>
      <c r="E38" s="58" t="str">
        <f>LEFT(OBTB[[#This Row],[EconCode]],4)</f>
        <v>1202</v>
      </c>
      <c r="F38" s="58" t="str">
        <f>LEFT(OBTB[[#This Row],[EconCode]],2)</f>
        <v>12</v>
      </c>
      <c r="G38" s="66" t="s">
        <v>1462</v>
      </c>
      <c r="H38" s="74"/>
      <c r="I38" s="66" t="s">
        <v>1507</v>
      </c>
      <c r="J38" s="74"/>
      <c r="K38" s="74"/>
      <c r="L38" s="74"/>
      <c r="M38" s="15"/>
      <c r="N38" s="15"/>
      <c r="O38" s="15"/>
      <c r="P38" s="15"/>
      <c r="Q38" s="15"/>
    </row>
    <row r="39" spans="1:17" x14ac:dyDescent="0.25">
      <c r="A39" s="64">
        <v>12020135</v>
      </c>
      <c r="B39" s="5" t="s">
        <v>174</v>
      </c>
      <c r="C39" s="67">
        <f>SUMIF(OBData[EconCode],OBTB[[#This Row],[EconCode]],OBData[Amount])</f>
        <v>0</v>
      </c>
      <c r="D39" s="58" t="str">
        <f>LEFT(OBTB[[#This Row],[EconCode]],6)</f>
        <v>120201</v>
      </c>
      <c r="E39" s="58" t="str">
        <f>LEFT(OBTB[[#This Row],[EconCode]],4)</f>
        <v>1202</v>
      </c>
      <c r="F39" s="58" t="str">
        <f>LEFT(OBTB[[#This Row],[EconCode]],2)</f>
        <v>12</v>
      </c>
      <c r="G39" s="66" t="s">
        <v>1462</v>
      </c>
      <c r="H39" s="74"/>
      <c r="I39" s="66" t="s">
        <v>1507</v>
      </c>
      <c r="J39" s="74"/>
      <c r="K39" s="74"/>
      <c r="L39" s="74"/>
      <c r="M39" s="15"/>
      <c r="N39" s="15"/>
      <c r="O39" s="15"/>
      <c r="P39" s="15"/>
      <c r="Q39" s="15"/>
    </row>
    <row r="40" spans="1:17" x14ac:dyDescent="0.25">
      <c r="A40" s="64">
        <v>12020136</v>
      </c>
      <c r="B40" s="5" t="s">
        <v>175</v>
      </c>
      <c r="C40" s="67">
        <f>SUMIF(OBData[EconCode],OBTB[[#This Row],[EconCode]],OBData[Amount])</f>
        <v>0</v>
      </c>
      <c r="D40" s="58" t="str">
        <f>LEFT(OBTB[[#This Row],[EconCode]],6)</f>
        <v>120201</v>
      </c>
      <c r="E40" s="58" t="str">
        <f>LEFT(OBTB[[#This Row],[EconCode]],4)</f>
        <v>1202</v>
      </c>
      <c r="F40" s="58" t="str">
        <f>LEFT(OBTB[[#This Row],[EconCode]],2)</f>
        <v>12</v>
      </c>
      <c r="G40" s="66" t="s">
        <v>1462</v>
      </c>
      <c r="H40" s="74"/>
      <c r="I40" s="66" t="s">
        <v>1507</v>
      </c>
      <c r="J40" s="74"/>
      <c r="K40" s="74"/>
      <c r="L40" s="74"/>
      <c r="M40" s="15"/>
      <c r="N40" s="15"/>
      <c r="O40" s="15"/>
      <c r="P40" s="15"/>
      <c r="Q40" s="15"/>
    </row>
    <row r="41" spans="1:17" x14ac:dyDescent="0.25">
      <c r="A41" s="64">
        <v>12020137</v>
      </c>
      <c r="B41" s="5" t="s">
        <v>176</v>
      </c>
      <c r="C41" s="67">
        <f>SUMIF(OBData[EconCode],OBTB[[#This Row],[EconCode]],OBData[Amount])</f>
        <v>0</v>
      </c>
      <c r="D41" s="58" t="str">
        <f>LEFT(OBTB[[#This Row],[EconCode]],6)</f>
        <v>120201</v>
      </c>
      <c r="E41" s="58" t="str">
        <f>LEFT(OBTB[[#This Row],[EconCode]],4)</f>
        <v>1202</v>
      </c>
      <c r="F41" s="58" t="str">
        <f>LEFT(OBTB[[#This Row],[EconCode]],2)</f>
        <v>12</v>
      </c>
      <c r="G41" s="66" t="s">
        <v>1462</v>
      </c>
      <c r="H41" s="74"/>
      <c r="I41" s="66" t="s">
        <v>1507</v>
      </c>
      <c r="J41" s="74"/>
      <c r="K41" s="74"/>
      <c r="L41" s="74"/>
      <c r="M41" s="15"/>
      <c r="N41" s="15"/>
      <c r="O41" s="15"/>
      <c r="P41" s="15"/>
      <c r="Q41" s="15"/>
    </row>
    <row r="42" spans="1:17" x14ac:dyDescent="0.25">
      <c r="A42" s="64">
        <v>120202</v>
      </c>
      <c r="B42" s="5" t="s">
        <v>177</v>
      </c>
      <c r="C42" s="93">
        <f>SUMIF(OBData[EconCode],OBTB[[#This Row],[EconCode]],OBData[Amount])</f>
        <v>0</v>
      </c>
      <c r="D42" s="93" t="str">
        <f>LEFT(OBTB[[#This Row],[EconCode]],6)</f>
        <v>120202</v>
      </c>
      <c r="E42" s="93" t="str">
        <f>LEFT(OBTB[[#This Row],[EconCode]],4)</f>
        <v>1202</v>
      </c>
      <c r="F42" s="93" t="str">
        <f>LEFT(OBTB[[#This Row],[EconCode]],2)</f>
        <v>12</v>
      </c>
      <c r="G42" s="93"/>
      <c r="H42" s="95"/>
      <c r="I42" s="93"/>
      <c r="J42" s="93"/>
      <c r="K42" s="93"/>
      <c r="L42" s="93"/>
      <c r="M42" s="15"/>
      <c r="N42" s="15"/>
      <c r="O42" s="15"/>
      <c r="P42" s="15"/>
      <c r="Q42" s="15"/>
    </row>
    <row r="43" spans="1:17" x14ac:dyDescent="0.25">
      <c r="A43" s="64">
        <v>12020201</v>
      </c>
      <c r="B43" s="5" t="s">
        <v>177</v>
      </c>
      <c r="C43" s="67">
        <f>SUMIF(OBData[EconCode],OBTB[[#This Row],[EconCode]],OBData[Amount])</f>
        <v>0</v>
      </c>
      <c r="D43" s="58" t="str">
        <f>LEFT(OBTB[[#This Row],[EconCode]],6)</f>
        <v>120202</v>
      </c>
      <c r="E43" s="58" t="str">
        <f>LEFT(OBTB[[#This Row],[EconCode]],4)</f>
        <v>1202</v>
      </c>
      <c r="F43" s="58" t="str">
        <f>LEFT(OBTB[[#This Row],[EconCode]],2)</f>
        <v>12</v>
      </c>
      <c r="G43" s="66" t="s">
        <v>1463</v>
      </c>
      <c r="H43" s="74"/>
      <c r="I43" s="66" t="s">
        <v>1508</v>
      </c>
      <c r="J43" s="74"/>
      <c r="K43" s="74"/>
      <c r="L43" s="74"/>
      <c r="M43" s="15"/>
      <c r="N43" s="15"/>
      <c r="O43" s="15"/>
      <c r="P43" s="15"/>
      <c r="Q43" s="15"/>
    </row>
    <row r="44" spans="1:17" x14ac:dyDescent="0.25">
      <c r="A44" s="64">
        <v>120203</v>
      </c>
      <c r="B44" s="5" t="s">
        <v>178</v>
      </c>
      <c r="C44" s="93">
        <f>SUMIF(OBData[EconCode],OBTB[[#This Row],[EconCode]],OBData[Amount])</f>
        <v>0</v>
      </c>
      <c r="D44" s="93" t="str">
        <f>LEFT(OBTB[[#This Row],[EconCode]],6)</f>
        <v>120203</v>
      </c>
      <c r="E44" s="93" t="str">
        <f>LEFT(OBTB[[#This Row],[EconCode]],4)</f>
        <v>1202</v>
      </c>
      <c r="F44" s="93" t="str">
        <f>LEFT(OBTB[[#This Row],[EconCode]],2)</f>
        <v>12</v>
      </c>
      <c r="G44" s="93"/>
      <c r="H44" s="95"/>
      <c r="I44" s="93"/>
      <c r="J44" s="93"/>
      <c r="K44" s="93"/>
      <c r="L44" s="93"/>
      <c r="M44" s="15"/>
      <c r="N44" s="15"/>
      <c r="O44" s="15"/>
      <c r="P44" s="15"/>
      <c r="Q44" s="15"/>
    </row>
    <row r="45" spans="1:17" x14ac:dyDescent="0.25">
      <c r="A45" s="64">
        <v>12020301</v>
      </c>
      <c r="B45" s="5" t="s">
        <v>178</v>
      </c>
      <c r="C45" s="67">
        <f>SUMIF(OBData[EconCode],OBTB[[#This Row],[EconCode]],OBData[Amount])</f>
        <v>0</v>
      </c>
      <c r="D45" s="58" t="str">
        <f>LEFT(OBTB[[#This Row],[EconCode]],6)</f>
        <v>120203</v>
      </c>
      <c r="E45" s="58" t="str">
        <f>LEFT(OBTB[[#This Row],[EconCode]],4)</f>
        <v>1202</v>
      </c>
      <c r="F45" s="58" t="str">
        <f>LEFT(OBTB[[#This Row],[EconCode]],2)</f>
        <v>12</v>
      </c>
      <c r="G45" s="66" t="s">
        <v>1464</v>
      </c>
      <c r="H45" s="74"/>
      <c r="I45" s="66" t="s">
        <v>1509</v>
      </c>
      <c r="J45" s="74"/>
      <c r="K45" s="74"/>
      <c r="L45" s="74"/>
      <c r="M45" s="15"/>
      <c r="N45" s="15"/>
      <c r="O45" s="15"/>
      <c r="P45" s="15"/>
      <c r="Q45" s="15"/>
    </row>
    <row r="46" spans="1:17" x14ac:dyDescent="0.25">
      <c r="A46" s="64">
        <v>120204</v>
      </c>
      <c r="B46" s="5" t="s">
        <v>179</v>
      </c>
      <c r="C46" s="93">
        <f>SUMIF(OBData[EconCode],OBTB[[#This Row],[EconCode]],OBData[Amount])</f>
        <v>0</v>
      </c>
      <c r="D46" s="93" t="str">
        <f>LEFT(OBTB[[#This Row],[EconCode]],6)</f>
        <v>120204</v>
      </c>
      <c r="E46" s="93" t="str">
        <f>LEFT(OBTB[[#This Row],[EconCode]],4)</f>
        <v>1202</v>
      </c>
      <c r="F46" s="93" t="str">
        <f>LEFT(OBTB[[#This Row],[EconCode]],2)</f>
        <v>12</v>
      </c>
      <c r="G46" s="93"/>
      <c r="H46" s="95"/>
      <c r="I46" s="93"/>
      <c r="J46" s="93"/>
      <c r="K46" s="93"/>
      <c r="L46" s="93"/>
      <c r="M46" s="15"/>
      <c r="N46" s="15"/>
      <c r="O46" s="15"/>
      <c r="P46" s="15"/>
      <c r="Q46" s="15"/>
    </row>
    <row r="47" spans="1:17" x14ac:dyDescent="0.25">
      <c r="A47" s="64">
        <v>12020401</v>
      </c>
      <c r="B47" s="5" t="s">
        <v>180</v>
      </c>
      <c r="C47" s="67">
        <f>SUMIF(OBData[EconCode],OBTB[[#This Row],[EconCode]],OBData[Amount])</f>
        <v>0</v>
      </c>
      <c r="D47" s="58" t="str">
        <f>LEFT(OBTB[[#This Row],[EconCode]],6)</f>
        <v>120204</v>
      </c>
      <c r="E47" s="58" t="str">
        <f>LEFT(OBTB[[#This Row],[EconCode]],4)</f>
        <v>1202</v>
      </c>
      <c r="F47" s="58" t="str">
        <f>LEFT(OBTB[[#This Row],[EconCode]],2)</f>
        <v>12</v>
      </c>
      <c r="G47" s="66" t="s">
        <v>1465</v>
      </c>
      <c r="H47" s="74"/>
      <c r="I47" s="66" t="s">
        <v>1510</v>
      </c>
      <c r="J47" s="74"/>
      <c r="K47" s="74"/>
      <c r="L47" s="74"/>
      <c r="M47" s="15"/>
      <c r="N47" s="15"/>
      <c r="O47" s="15"/>
      <c r="P47" s="15"/>
      <c r="Q47" s="15"/>
    </row>
    <row r="48" spans="1:17" x14ac:dyDescent="0.25">
      <c r="A48" s="64">
        <v>12020404</v>
      </c>
      <c r="B48" s="5" t="s">
        <v>181</v>
      </c>
      <c r="C48" s="67">
        <f>SUMIF(OBData[EconCode],OBTB[[#This Row],[EconCode]],OBData[Amount])</f>
        <v>0</v>
      </c>
      <c r="D48" s="58" t="str">
        <f>LEFT(OBTB[[#This Row],[EconCode]],6)</f>
        <v>120204</v>
      </c>
      <c r="E48" s="58" t="str">
        <f>LEFT(OBTB[[#This Row],[EconCode]],4)</f>
        <v>1202</v>
      </c>
      <c r="F48" s="58" t="str">
        <f>LEFT(OBTB[[#This Row],[EconCode]],2)</f>
        <v>12</v>
      </c>
      <c r="G48" s="66" t="s">
        <v>1465</v>
      </c>
      <c r="H48" s="74"/>
      <c r="I48" s="66" t="s">
        <v>1510</v>
      </c>
      <c r="J48" s="74"/>
      <c r="K48" s="74"/>
      <c r="L48" s="74"/>
      <c r="M48" s="15"/>
      <c r="N48" s="15"/>
      <c r="O48" s="15"/>
      <c r="P48" s="15"/>
      <c r="Q48" s="15"/>
    </row>
    <row r="49" spans="1:17" x14ac:dyDescent="0.25">
      <c r="A49" s="64">
        <v>12020409</v>
      </c>
      <c r="B49" s="5" t="s">
        <v>182</v>
      </c>
      <c r="C49" s="67">
        <f>SUMIF(OBData[EconCode],OBTB[[#This Row],[EconCode]],OBData[Amount])</f>
        <v>0</v>
      </c>
      <c r="D49" s="58" t="str">
        <f>LEFT(OBTB[[#This Row],[EconCode]],6)</f>
        <v>120204</v>
      </c>
      <c r="E49" s="58" t="str">
        <f>LEFT(OBTB[[#This Row],[EconCode]],4)</f>
        <v>1202</v>
      </c>
      <c r="F49" s="58" t="str">
        <f>LEFT(OBTB[[#This Row],[EconCode]],2)</f>
        <v>12</v>
      </c>
      <c r="G49" s="66" t="s">
        <v>1465</v>
      </c>
      <c r="H49" s="74"/>
      <c r="I49" s="66" t="s">
        <v>1510</v>
      </c>
      <c r="J49" s="74"/>
      <c r="K49" s="74"/>
      <c r="L49" s="74"/>
      <c r="M49" s="15"/>
      <c r="N49" s="15"/>
      <c r="O49" s="15"/>
      <c r="P49" s="15"/>
      <c r="Q49" s="15"/>
    </row>
    <row r="50" spans="1:17" x14ac:dyDescent="0.25">
      <c r="A50" s="64">
        <v>12020410</v>
      </c>
      <c r="B50" s="5" t="s">
        <v>183</v>
      </c>
      <c r="C50" s="67">
        <f>SUMIF(OBData[EconCode],OBTB[[#This Row],[EconCode]],OBData[Amount])</f>
        <v>0</v>
      </c>
      <c r="D50" s="58" t="str">
        <f>LEFT(OBTB[[#This Row],[EconCode]],6)</f>
        <v>120204</v>
      </c>
      <c r="E50" s="58" t="str">
        <f>LEFT(OBTB[[#This Row],[EconCode]],4)</f>
        <v>1202</v>
      </c>
      <c r="F50" s="58" t="str">
        <f>LEFT(OBTB[[#This Row],[EconCode]],2)</f>
        <v>12</v>
      </c>
      <c r="G50" s="66" t="s">
        <v>1465</v>
      </c>
      <c r="H50" s="74"/>
      <c r="I50" s="66" t="s">
        <v>1510</v>
      </c>
      <c r="J50" s="74"/>
      <c r="K50" s="74"/>
      <c r="L50" s="74"/>
      <c r="M50" s="15"/>
      <c r="N50" s="15"/>
      <c r="O50" s="15"/>
      <c r="P50" s="15"/>
      <c r="Q50" s="15"/>
    </row>
    <row r="51" spans="1:17" x14ac:dyDescent="0.25">
      <c r="A51" s="64">
        <v>12020412</v>
      </c>
      <c r="B51" s="5" t="s">
        <v>184</v>
      </c>
      <c r="C51" s="67">
        <f>SUMIF(OBData[EconCode],OBTB[[#This Row],[EconCode]],OBData[Amount])</f>
        <v>0</v>
      </c>
      <c r="D51" s="58" t="str">
        <f>LEFT(OBTB[[#This Row],[EconCode]],6)</f>
        <v>120204</v>
      </c>
      <c r="E51" s="58" t="str">
        <f>LEFT(OBTB[[#This Row],[EconCode]],4)</f>
        <v>1202</v>
      </c>
      <c r="F51" s="58" t="str">
        <f>LEFT(OBTB[[#This Row],[EconCode]],2)</f>
        <v>12</v>
      </c>
      <c r="G51" s="66" t="s">
        <v>1465</v>
      </c>
      <c r="H51" s="74"/>
      <c r="I51" s="66" t="s">
        <v>1510</v>
      </c>
      <c r="J51" s="74"/>
      <c r="K51" s="74"/>
      <c r="L51" s="74"/>
      <c r="M51" s="15"/>
      <c r="N51" s="15"/>
      <c r="O51" s="15"/>
      <c r="P51" s="15"/>
      <c r="Q51" s="15"/>
    </row>
    <row r="52" spans="1:17" x14ac:dyDescent="0.25">
      <c r="A52" s="64">
        <v>12020413</v>
      </c>
      <c r="B52" s="5" t="s">
        <v>185</v>
      </c>
      <c r="C52" s="67">
        <f>SUMIF(OBData[EconCode],OBTB[[#This Row],[EconCode]],OBData[Amount])</f>
        <v>0</v>
      </c>
      <c r="D52" s="58" t="str">
        <f>LEFT(OBTB[[#This Row],[EconCode]],6)</f>
        <v>120204</v>
      </c>
      <c r="E52" s="58" t="str">
        <f>LEFT(OBTB[[#This Row],[EconCode]],4)</f>
        <v>1202</v>
      </c>
      <c r="F52" s="58" t="str">
        <f>LEFT(OBTB[[#This Row],[EconCode]],2)</f>
        <v>12</v>
      </c>
      <c r="G52" s="66" t="s">
        <v>1465</v>
      </c>
      <c r="H52" s="74"/>
      <c r="I52" s="66" t="s">
        <v>1510</v>
      </c>
      <c r="J52" s="74"/>
      <c r="K52" s="74"/>
      <c r="L52" s="74"/>
      <c r="M52" s="15"/>
      <c r="N52" s="15"/>
      <c r="O52" s="15"/>
      <c r="P52" s="15"/>
      <c r="Q52" s="15"/>
    </row>
    <row r="53" spans="1:17" x14ac:dyDescent="0.25">
      <c r="A53" s="64">
        <v>12020415</v>
      </c>
      <c r="B53" s="5" t="s">
        <v>186</v>
      </c>
      <c r="C53" s="67">
        <f>SUMIF(OBData[EconCode],OBTB[[#This Row],[EconCode]],OBData[Amount])</f>
        <v>0</v>
      </c>
      <c r="D53" s="58" t="str">
        <f>LEFT(OBTB[[#This Row],[EconCode]],6)</f>
        <v>120204</v>
      </c>
      <c r="E53" s="58" t="str">
        <f>LEFT(OBTB[[#This Row],[EconCode]],4)</f>
        <v>1202</v>
      </c>
      <c r="F53" s="58" t="str">
        <f>LEFT(OBTB[[#This Row],[EconCode]],2)</f>
        <v>12</v>
      </c>
      <c r="G53" s="66" t="s">
        <v>1465</v>
      </c>
      <c r="H53" s="74"/>
      <c r="I53" s="66" t="s">
        <v>1510</v>
      </c>
      <c r="J53" s="74"/>
      <c r="K53" s="74"/>
      <c r="L53" s="74"/>
      <c r="M53" s="15"/>
      <c r="N53" s="15"/>
      <c r="O53" s="15"/>
      <c r="P53" s="15"/>
      <c r="Q53" s="15"/>
    </row>
    <row r="54" spans="1:17" x14ac:dyDescent="0.25">
      <c r="A54" s="64">
        <v>12020417</v>
      </c>
      <c r="B54" s="5" t="s">
        <v>187</v>
      </c>
      <c r="C54" s="67">
        <f>SUMIF(OBData[EconCode],OBTB[[#This Row],[EconCode]],OBData[Amount])</f>
        <v>0</v>
      </c>
      <c r="D54" s="58" t="str">
        <f>LEFT(OBTB[[#This Row],[EconCode]],6)</f>
        <v>120204</v>
      </c>
      <c r="E54" s="58" t="str">
        <f>LEFT(OBTB[[#This Row],[EconCode]],4)</f>
        <v>1202</v>
      </c>
      <c r="F54" s="58" t="str">
        <f>LEFT(OBTB[[#This Row],[EconCode]],2)</f>
        <v>12</v>
      </c>
      <c r="G54" s="66" t="s">
        <v>1465</v>
      </c>
      <c r="H54" s="74"/>
      <c r="I54" s="66" t="s">
        <v>1510</v>
      </c>
      <c r="J54" s="74"/>
      <c r="K54" s="74"/>
      <c r="L54" s="74"/>
      <c r="M54" s="15"/>
      <c r="N54" s="15"/>
      <c r="O54" s="15"/>
      <c r="P54" s="15"/>
      <c r="Q54" s="15"/>
    </row>
    <row r="55" spans="1:17" x14ac:dyDescent="0.25">
      <c r="A55" s="64">
        <v>12020418</v>
      </c>
      <c r="B55" s="5" t="s">
        <v>188</v>
      </c>
      <c r="C55" s="67">
        <f>SUMIF(OBData[EconCode],OBTB[[#This Row],[EconCode]],OBData[Amount])</f>
        <v>0</v>
      </c>
      <c r="D55" s="58" t="str">
        <f>LEFT(OBTB[[#This Row],[EconCode]],6)</f>
        <v>120204</v>
      </c>
      <c r="E55" s="58" t="str">
        <f>LEFT(OBTB[[#This Row],[EconCode]],4)</f>
        <v>1202</v>
      </c>
      <c r="F55" s="58" t="str">
        <f>LEFT(OBTB[[#This Row],[EconCode]],2)</f>
        <v>12</v>
      </c>
      <c r="G55" s="66" t="s">
        <v>1465</v>
      </c>
      <c r="H55" s="74"/>
      <c r="I55" s="66" t="s">
        <v>1510</v>
      </c>
      <c r="J55" s="74"/>
      <c r="K55" s="74"/>
      <c r="L55" s="74"/>
      <c r="M55" s="15"/>
      <c r="N55" s="15"/>
      <c r="O55" s="15"/>
      <c r="P55" s="15"/>
      <c r="Q55" s="15"/>
    </row>
    <row r="56" spans="1:17" x14ac:dyDescent="0.25">
      <c r="A56" s="64">
        <v>12020419</v>
      </c>
      <c r="B56" s="5" t="s">
        <v>189</v>
      </c>
      <c r="C56" s="67">
        <f>SUMIF(OBData[EconCode],OBTB[[#This Row],[EconCode]],OBData[Amount])</f>
        <v>0</v>
      </c>
      <c r="D56" s="58" t="str">
        <f>LEFT(OBTB[[#This Row],[EconCode]],6)</f>
        <v>120204</v>
      </c>
      <c r="E56" s="58" t="str">
        <f>LEFT(OBTB[[#This Row],[EconCode]],4)</f>
        <v>1202</v>
      </c>
      <c r="F56" s="58" t="str">
        <f>LEFT(OBTB[[#This Row],[EconCode]],2)</f>
        <v>12</v>
      </c>
      <c r="G56" s="66" t="s">
        <v>1465</v>
      </c>
      <c r="H56" s="74"/>
      <c r="I56" s="66" t="s">
        <v>1510</v>
      </c>
      <c r="J56" s="74"/>
      <c r="K56" s="74"/>
      <c r="L56" s="74"/>
      <c r="M56" s="15"/>
      <c r="N56" s="15"/>
      <c r="O56" s="15"/>
      <c r="P56" s="15"/>
      <c r="Q56" s="15"/>
    </row>
    <row r="57" spans="1:17" x14ac:dyDescent="0.25">
      <c r="A57" s="64">
        <v>12020420</v>
      </c>
      <c r="B57" s="5" t="s">
        <v>190</v>
      </c>
      <c r="C57" s="67">
        <f>SUMIF(OBData[EconCode],OBTB[[#This Row],[EconCode]],OBData[Amount])</f>
        <v>0</v>
      </c>
      <c r="D57" s="58" t="str">
        <f>LEFT(OBTB[[#This Row],[EconCode]],6)</f>
        <v>120204</v>
      </c>
      <c r="E57" s="58" t="str">
        <f>LEFT(OBTB[[#This Row],[EconCode]],4)</f>
        <v>1202</v>
      </c>
      <c r="F57" s="58" t="str">
        <f>LEFT(OBTB[[#This Row],[EconCode]],2)</f>
        <v>12</v>
      </c>
      <c r="G57" s="66" t="s">
        <v>1465</v>
      </c>
      <c r="H57" s="74"/>
      <c r="I57" s="66" t="s">
        <v>1510</v>
      </c>
      <c r="J57" s="74"/>
      <c r="K57" s="74"/>
      <c r="L57" s="74"/>
      <c r="M57" s="15"/>
      <c r="N57" s="15"/>
      <c r="O57" s="15"/>
      <c r="P57" s="15"/>
      <c r="Q57" s="15"/>
    </row>
    <row r="58" spans="1:17" x14ac:dyDescent="0.25">
      <c r="A58" s="64">
        <v>12020424</v>
      </c>
      <c r="B58" s="5" t="s">
        <v>191</v>
      </c>
      <c r="C58" s="67">
        <f>SUMIF(OBData[EconCode],OBTB[[#This Row],[EconCode]],OBData[Amount])</f>
        <v>0</v>
      </c>
      <c r="D58" s="58" t="str">
        <f>LEFT(OBTB[[#This Row],[EconCode]],6)</f>
        <v>120204</v>
      </c>
      <c r="E58" s="58" t="str">
        <f>LEFT(OBTB[[#This Row],[EconCode]],4)</f>
        <v>1202</v>
      </c>
      <c r="F58" s="58" t="str">
        <f>LEFT(OBTB[[#This Row],[EconCode]],2)</f>
        <v>12</v>
      </c>
      <c r="G58" s="66" t="s">
        <v>1465</v>
      </c>
      <c r="H58" s="74"/>
      <c r="I58" s="66" t="s">
        <v>1510</v>
      </c>
      <c r="J58" s="74"/>
      <c r="K58" s="74"/>
      <c r="L58" s="74"/>
      <c r="M58" s="15"/>
      <c r="N58" s="15"/>
      <c r="O58" s="15"/>
      <c r="P58" s="15"/>
      <c r="Q58" s="15"/>
    </row>
    <row r="59" spans="1:17" x14ac:dyDescent="0.25">
      <c r="A59" s="64">
        <v>12020425</v>
      </c>
      <c r="B59" s="5" t="s">
        <v>192</v>
      </c>
      <c r="C59" s="67">
        <f>SUMIF(OBData[EconCode],OBTB[[#This Row],[EconCode]],OBData[Amount])</f>
        <v>0</v>
      </c>
      <c r="D59" s="58" t="str">
        <f>LEFT(OBTB[[#This Row],[EconCode]],6)</f>
        <v>120204</v>
      </c>
      <c r="E59" s="58" t="str">
        <f>LEFT(OBTB[[#This Row],[EconCode]],4)</f>
        <v>1202</v>
      </c>
      <c r="F59" s="58" t="str">
        <f>LEFT(OBTB[[#This Row],[EconCode]],2)</f>
        <v>12</v>
      </c>
      <c r="G59" s="66" t="s">
        <v>1465</v>
      </c>
      <c r="H59" s="74"/>
      <c r="I59" s="66" t="s">
        <v>1510</v>
      </c>
      <c r="J59" s="74"/>
      <c r="K59" s="74"/>
      <c r="L59" s="74"/>
      <c r="M59" s="15"/>
      <c r="N59" s="15"/>
      <c r="O59" s="15"/>
      <c r="P59" s="15"/>
      <c r="Q59" s="15"/>
    </row>
    <row r="60" spans="1:17" x14ac:dyDescent="0.25">
      <c r="A60" s="64">
        <v>12020426</v>
      </c>
      <c r="B60" s="5" t="s">
        <v>193</v>
      </c>
      <c r="C60" s="67">
        <f>SUMIF(OBData[EconCode],OBTB[[#This Row],[EconCode]],OBData[Amount])</f>
        <v>0</v>
      </c>
      <c r="D60" s="58" t="str">
        <f>LEFT(OBTB[[#This Row],[EconCode]],6)</f>
        <v>120204</v>
      </c>
      <c r="E60" s="58" t="str">
        <f>LEFT(OBTB[[#This Row],[EconCode]],4)</f>
        <v>1202</v>
      </c>
      <c r="F60" s="58" t="str">
        <f>LEFT(OBTB[[#This Row],[EconCode]],2)</f>
        <v>12</v>
      </c>
      <c r="G60" s="66" t="s">
        <v>1465</v>
      </c>
      <c r="H60" s="74"/>
      <c r="I60" s="66" t="s">
        <v>1510</v>
      </c>
      <c r="J60" s="74"/>
      <c r="K60" s="74"/>
      <c r="L60" s="74"/>
      <c r="M60" s="15"/>
      <c r="N60" s="15"/>
      <c r="O60" s="15"/>
      <c r="P60" s="15"/>
      <c r="Q60" s="15"/>
    </row>
    <row r="61" spans="1:17" x14ac:dyDescent="0.25">
      <c r="A61" s="64">
        <v>12020427</v>
      </c>
      <c r="B61" s="5" t="s">
        <v>194</v>
      </c>
      <c r="C61" s="67">
        <f>SUMIF(OBData[EconCode],OBTB[[#This Row],[EconCode]],OBData[Amount])</f>
        <v>0</v>
      </c>
      <c r="D61" s="58" t="str">
        <f>LEFT(OBTB[[#This Row],[EconCode]],6)</f>
        <v>120204</v>
      </c>
      <c r="E61" s="58" t="str">
        <f>LEFT(OBTB[[#This Row],[EconCode]],4)</f>
        <v>1202</v>
      </c>
      <c r="F61" s="58" t="str">
        <f>LEFT(OBTB[[#This Row],[EconCode]],2)</f>
        <v>12</v>
      </c>
      <c r="G61" s="66" t="s">
        <v>1465</v>
      </c>
      <c r="H61" s="74"/>
      <c r="I61" s="66" t="s">
        <v>1510</v>
      </c>
      <c r="J61" s="74"/>
      <c r="K61" s="74"/>
      <c r="L61" s="74"/>
      <c r="M61" s="15"/>
      <c r="N61" s="15"/>
      <c r="O61" s="15"/>
      <c r="P61" s="15"/>
      <c r="Q61" s="15"/>
    </row>
    <row r="62" spans="1:17" x14ac:dyDescent="0.25">
      <c r="A62" s="64">
        <v>12020428</v>
      </c>
      <c r="B62" s="5" t="s">
        <v>195</v>
      </c>
      <c r="C62" s="67">
        <f>SUMIF(OBData[EconCode],OBTB[[#This Row],[EconCode]],OBData[Amount])</f>
        <v>0</v>
      </c>
      <c r="D62" s="58" t="str">
        <f>LEFT(OBTB[[#This Row],[EconCode]],6)</f>
        <v>120204</v>
      </c>
      <c r="E62" s="58" t="str">
        <f>LEFT(OBTB[[#This Row],[EconCode]],4)</f>
        <v>1202</v>
      </c>
      <c r="F62" s="58" t="str">
        <f>LEFT(OBTB[[#This Row],[EconCode]],2)</f>
        <v>12</v>
      </c>
      <c r="G62" s="66" t="s">
        <v>1465</v>
      </c>
      <c r="H62" s="74"/>
      <c r="I62" s="66" t="s">
        <v>1510</v>
      </c>
      <c r="J62" s="74"/>
      <c r="K62" s="74"/>
      <c r="L62" s="74"/>
      <c r="M62" s="15"/>
      <c r="N62" s="15"/>
      <c r="O62" s="15"/>
      <c r="P62" s="15"/>
      <c r="Q62" s="15"/>
    </row>
    <row r="63" spans="1:17" x14ac:dyDescent="0.25">
      <c r="A63" s="64">
        <v>12020430</v>
      </c>
      <c r="B63" s="5" t="s">
        <v>196</v>
      </c>
      <c r="C63" s="67">
        <f>SUMIF(OBData[EconCode],OBTB[[#This Row],[EconCode]],OBData[Amount])</f>
        <v>0</v>
      </c>
      <c r="D63" s="58" t="str">
        <f>LEFT(OBTB[[#This Row],[EconCode]],6)</f>
        <v>120204</v>
      </c>
      <c r="E63" s="58" t="str">
        <f>LEFT(OBTB[[#This Row],[EconCode]],4)</f>
        <v>1202</v>
      </c>
      <c r="F63" s="58" t="str">
        <f>LEFT(OBTB[[#This Row],[EconCode]],2)</f>
        <v>12</v>
      </c>
      <c r="G63" s="66" t="s">
        <v>1465</v>
      </c>
      <c r="H63" s="74"/>
      <c r="I63" s="66" t="s">
        <v>1510</v>
      </c>
      <c r="J63" s="74"/>
      <c r="K63" s="74"/>
      <c r="L63" s="74"/>
      <c r="M63" s="15"/>
      <c r="N63" s="15"/>
      <c r="O63" s="15"/>
      <c r="P63" s="15"/>
      <c r="Q63" s="15"/>
    </row>
    <row r="64" spans="1:17" x14ac:dyDescent="0.25">
      <c r="A64" s="64">
        <v>12020431</v>
      </c>
      <c r="B64" s="5" t="s">
        <v>197</v>
      </c>
      <c r="C64" s="67">
        <f>SUMIF(OBData[EconCode],OBTB[[#This Row],[EconCode]],OBData[Amount])</f>
        <v>0</v>
      </c>
      <c r="D64" s="58" t="str">
        <f>LEFT(OBTB[[#This Row],[EconCode]],6)</f>
        <v>120204</v>
      </c>
      <c r="E64" s="58" t="str">
        <f>LEFT(OBTB[[#This Row],[EconCode]],4)</f>
        <v>1202</v>
      </c>
      <c r="F64" s="58" t="str">
        <f>LEFT(OBTB[[#This Row],[EconCode]],2)</f>
        <v>12</v>
      </c>
      <c r="G64" s="66" t="s">
        <v>1465</v>
      </c>
      <c r="H64" s="74"/>
      <c r="I64" s="66" t="s">
        <v>1510</v>
      </c>
      <c r="J64" s="74"/>
      <c r="K64" s="74"/>
      <c r="L64" s="74"/>
      <c r="M64" s="15"/>
      <c r="N64" s="15"/>
      <c r="O64" s="15"/>
      <c r="P64" s="15"/>
      <c r="Q64" s="15"/>
    </row>
    <row r="65" spans="1:17" x14ac:dyDescent="0.25">
      <c r="A65" s="64">
        <v>12020436</v>
      </c>
      <c r="B65" s="5" t="s">
        <v>198</v>
      </c>
      <c r="C65" s="67">
        <f>SUMIF(OBData[EconCode],OBTB[[#This Row],[EconCode]],OBData[Amount])</f>
        <v>0</v>
      </c>
      <c r="D65" s="58" t="str">
        <f>LEFT(OBTB[[#This Row],[EconCode]],6)</f>
        <v>120204</v>
      </c>
      <c r="E65" s="58" t="str">
        <f>LEFT(OBTB[[#This Row],[EconCode]],4)</f>
        <v>1202</v>
      </c>
      <c r="F65" s="58" t="str">
        <f>LEFT(OBTB[[#This Row],[EconCode]],2)</f>
        <v>12</v>
      </c>
      <c r="G65" s="66" t="s">
        <v>1465</v>
      </c>
      <c r="H65" s="74"/>
      <c r="I65" s="66" t="s">
        <v>1510</v>
      </c>
      <c r="J65" s="74"/>
      <c r="K65" s="74"/>
      <c r="L65" s="74"/>
      <c r="M65" s="15"/>
      <c r="N65" s="15"/>
      <c r="O65" s="15"/>
      <c r="P65" s="15"/>
      <c r="Q65" s="15"/>
    </row>
    <row r="66" spans="1:17" x14ac:dyDescent="0.25">
      <c r="A66" s="64">
        <v>12020437</v>
      </c>
      <c r="B66" s="5" t="s">
        <v>199</v>
      </c>
      <c r="C66" s="67">
        <f>SUMIF(OBData[EconCode],OBTB[[#This Row],[EconCode]],OBData[Amount])</f>
        <v>0</v>
      </c>
      <c r="D66" s="58" t="str">
        <f>LEFT(OBTB[[#This Row],[EconCode]],6)</f>
        <v>120204</v>
      </c>
      <c r="E66" s="58" t="str">
        <f>LEFT(OBTB[[#This Row],[EconCode]],4)</f>
        <v>1202</v>
      </c>
      <c r="F66" s="58" t="str">
        <f>LEFT(OBTB[[#This Row],[EconCode]],2)</f>
        <v>12</v>
      </c>
      <c r="G66" s="66" t="s">
        <v>1465</v>
      </c>
      <c r="H66" s="74"/>
      <c r="I66" s="66" t="s">
        <v>1510</v>
      </c>
      <c r="J66" s="74"/>
      <c r="K66" s="74"/>
      <c r="L66" s="74"/>
      <c r="M66" s="15"/>
      <c r="N66" s="15"/>
      <c r="O66" s="15"/>
      <c r="P66" s="15"/>
      <c r="Q66" s="15"/>
    </row>
    <row r="67" spans="1:17" x14ac:dyDescent="0.25">
      <c r="A67" s="64">
        <v>12020438</v>
      </c>
      <c r="B67" s="5" t="s">
        <v>200</v>
      </c>
      <c r="C67" s="67">
        <f>SUMIF(OBData[EconCode],OBTB[[#This Row],[EconCode]],OBData[Amount])</f>
        <v>0</v>
      </c>
      <c r="D67" s="58" t="str">
        <f>LEFT(OBTB[[#This Row],[EconCode]],6)</f>
        <v>120204</v>
      </c>
      <c r="E67" s="58" t="str">
        <f>LEFT(OBTB[[#This Row],[EconCode]],4)</f>
        <v>1202</v>
      </c>
      <c r="F67" s="58" t="str">
        <f>LEFT(OBTB[[#This Row],[EconCode]],2)</f>
        <v>12</v>
      </c>
      <c r="G67" s="66" t="s">
        <v>1465</v>
      </c>
      <c r="H67" s="74"/>
      <c r="I67" s="66" t="s">
        <v>1510</v>
      </c>
      <c r="J67" s="74"/>
      <c r="K67" s="74"/>
      <c r="L67" s="74"/>
      <c r="M67" s="15"/>
      <c r="N67" s="15"/>
      <c r="O67" s="15"/>
      <c r="P67" s="15"/>
      <c r="Q67" s="15"/>
    </row>
    <row r="68" spans="1:17" x14ac:dyDescent="0.25">
      <c r="A68" s="64">
        <v>12020439</v>
      </c>
      <c r="B68" s="5" t="s">
        <v>201</v>
      </c>
      <c r="C68" s="67">
        <f>SUMIF(OBData[EconCode],OBTB[[#This Row],[EconCode]],OBData[Amount])</f>
        <v>0</v>
      </c>
      <c r="D68" s="58" t="str">
        <f>LEFT(OBTB[[#This Row],[EconCode]],6)</f>
        <v>120204</v>
      </c>
      <c r="E68" s="58" t="str">
        <f>LEFT(OBTB[[#This Row],[EconCode]],4)</f>
        <v>1202</v>
      </c>
      <c r="F68" s="58" t="str">
        <f>LEFT(OBTB[[#This Row],[EconCode]],2)</f>
        <v>12</v>
      </c>
      <c r="G68" s="66" t="s">
        <v>1465</v>
      </c>
      <c r="H68" s="74"/>
      <c r="I68" s="66" t="s">
        <v>1510</v>
      </c>
      <c r="J68" s="74"/>
      <c r="K68" s="74"/>
      <c r="L68" s="74"/>
      <c r="M68" s="15"/>
      <c r="N68" s="15"/>
      <c r="O68" s="15"/>
      <c r="P68" s="15"/>
      <c r="Q68" s="15"/>
    </row>
    <row r="69" spans="1:17" x14ac:dyDescent="0.25">
      <c r="A69" s="64">
        <v>12020440</v>
      </c>
      <c r="B69" s="5" t="s">
        <v>202</v>
      </c>
      <c r="C69" s="67">
        <f>SUMIF(OBData[EconCode],OBTB[[#This Row],[EconCode]],OBData[Amount])</f>
        <v>0</v>
      </c>
      <c r="D69" s="58" t="str">
        <f>LEFT(OBTB[[#This Row],[EconCode]],6)</f>
        <v>120204</v>
      </c>
      <c r="E69" s="58" t="str">
        <f>LEFT(OBTB[[#This Row],[EconCode]],4)</f>
        <v>1202</v>
      </c>
      <c r="F69" s="58" t="str">
        <f>LEFT(OBTB[[#This Row],[EconCode]],2)</f>
        <v>12</v>
      </c>
      <c r="G69" s="66" t="s">
        <v>1465</v>
      </c>
      <c r="H69" s="74"/>
      <c r="I69" s="66" t="s">
        <v>1510</v>
      </c>
      <c r="J69" s="74"/>
      <c r="K69" s="74"/>
      <c r="L69" s="74"/>
      <c r="M69" s="15"/>
      <c r="N69" s="15"/>
      <c r="O69" s="15"/>
      <c r="P69" s="15"/>
      <c r="Q69" s="15"/>
    </row>
    <row r="70" spans="1:17" x14ac:dyDescent="0.25">
      <c r="A70" s="64">
        <v>12020441</v>
      </c>
      <c r="B70" s="5" t="s">
        <v>203</v>
      </c>
      <c r="C70" s="67">
        <f>SUMIF(OBData[EconCode],OBTB[[#This Row],[EconCode]],OBData[Amount])</f>
        <v>0</v>
      </c>
      <c r="D70" s="58" t="str">
        <f>LEFT(OBTB[[#This Row],[EconCode]],6)</f>
        <v>120204</v>
      </c>
      <c r="E70" s="58" t="str">
        <f>LEFT(OBTB[[#This Row],[EconCode]],4)</f>
        <v>1202</v>
      </c>
      <c r="F70" s="58" t="str">
        <f>LEFT(OBTB[[#This Row],[EconCode]],2)</f>
        <v>12</v>
      </c>
      <c r="G70" s="66" t="s">
        <v>1465</v>
      </c>
      <c r="H70" s="74"/>
      <c r="I70" s="66" t="s">
        <v>1510</v>
      </c>
      <c r="J70" s="74"/>
      <c r="K70" s="74"/>
      <c r="L70" s="74"/>
      <c r="M70" s="15"/>
      <c r="N70" s="15"/>
      <c r="O70" s="15"/>
      <c r="P70" s="15"/>
      <c r="Q70" s="15"/>
    </row>
    <row r="71" spans="1:17" x14ac:dyDescent="0.25">
      <c r="A71" s="64">
        <v>12020442</v>
      </c>
      <c r="B71" s="5" t="s">
        <v>204</v>
      </c>
      <c r="C71" s="67">
        <f>SUMIF(OBData[EconCode],OBTB[[#This Row],[EconCode]],OBData[Amount])</f>
        <v>0</v>
      </c>
      <c r="D71" s="58" t="str">
        <f>LEFT(OBTB[[#This Row],[EconCode]],6)</f>
        <v>120204</v>
      </c>
      <c r="E71" s="58" t="str">
        <f>LEFT(OBTB[[#This Row],[EconCode]],4)</f>
        <v>1202</v>
      </c>
      <c r="F71" s="58" t="str">
        <f>LEFT(OBTB[[#This Row],[EconCode]],2)</f>
        <v>12</v>
      </c>
      <c r="G71" s="66" t="s">
        <v>1465</v>
      </c>
      <c r="H71" s="74"/>
      <c r="I71" s="66" t="s">
        <v>1510</v>
      </c>
      <c r="J71" s="74"/>
      <c r="K71" s="74"/>
      <c r="L71" s="74"/>
      <c r="M71" s="15"/>
      <c r="N71" s="15"/>
      <c r="O71" s="15"/>
      <c r="P71" s="15"/>
      <c r="Q71" s="15"/>
    </row>
    <row r="72" spans="1:17" x14ac:dyDescent="0.25">
      <c r="A72" s="64">
        <v>12020443</v>
      </c>
      <c r="B72" s="5" t="s">
        <v>205</v>
      </c>
      <c r="C72" s="67">
        <f>SUMIF(OBData[EconCode],OBTB[[#This Row],[EconCode]],OBData[Amount])</f>
        <v>0</v>
      </c>
      <c r="D72" s="58" t="str">
        <f>LEFT(OBTB[[#This Row],[EconCode]],6)</f>
        <v>120204</v>
      </c>
      <c r="E72" s="58" t="str">
        <f>LEFT(OBTB[[#This Row],[EconCode]],4)</f>
        <v>1202</v>
      </c>
      <c r="F72" s="58" t="str">
        <f>LEFT(OBTB[[#This Row],[EconCode]],2)</f>
        <v>12</v>
      </c>
      <c r="G72" s="66" t="s">
        <v>1465</v>
      </c>
      <c r="H72" s="74"/>
      <c r="I72" s="66" t="s">
        <v>1510</v>
      </c>
      <c r="J72" s="74"/>
      <c r="K72" s="74"/>
      <c r="L72" s="74"/>
      <c r="M72" s="15"/>
      <c r="N72" s="15"/>
      <c r="O72" s="15"/>
      <c r="P72" s="15"/>
      <c r="Q72" s="15"/>
    </row>
    <row r="73" spans="1:17" x14ac:dyDescent="0.25">
      <c r="A73" s="64">
        <v>12020444</v>
      </c>
      <c r="B73" s="5" t="s">
        <v>206</v>
      </c>
      <c r="C73" s="67">
        <f>SUMIF(OBData[EconCode],OBTB[[#This Row],[EconCode]],OBData[Amount])</f>
        <v>0</v>
      </c>
      <c r="D73" s="58" t="str">
        <f>LEFT(OBTB[[#This Row],[EconCode]],6)</f>
        <v>120204</v>
      </c>
      <c r="E73" s="58" t="str">
        <f>LEFT(OBTB[[#This Row],[EconCode]],4)</f>
        <v>1202</v>
      </c>
      <c r="F73" s="58" t="str">
        <f>LEFT(OBTB[[#This Row],[EconCode]],2)</f>
        <v>12</v>
      </c>
      <c r="G73" s="66" t="s">
        <v>1465</v>
      </c>
      <c r="H73" s="74"/>
      <c r="I73" s="66" t="s">
        <v>1510</v>
      </c>
      <c r="J73" s="74"/>
      <c r="K73" s="74"/>
      <c r="L73" s="74"/>
      <c r="M73" s="15"/>
      <c r="N73" s="15"/>
      <c r="O73" s="15"/>
      <c r="P73" s="15"/>
      <c r="Q73" s="15"/>
    </row>
    <row r="74" spans="1:17" x14ac:dyDescent="0.25">
      <c r="A74" s="64">
        <v>12020445</v>
      </c>
      <c r="B74" s="5" t="s">
        <v>207</v>
      </c>
      <c r="C74" s="67">
        <f>SUMIF(OBData[EconCode],OBTB[[#This Row],[EconCode]],OBData[Amount])</f>
        <v>0</v>
      </c>
      <c r="D74" s="58" t="str">
        <f>LEFT(OBTB[[#This Row],[EconCode]],6)</f>
        <v>120204</v>
      </c>
      <c r="E74" s="58" t="str">
        <f>LEFT(OBTB[[#This Row],[EconCode]],4)</f>
        <v>1202</v>
      </c>
      <c r="F74" s="58" t="str">
        <f>LEFT(OBTB[[#This Row],[EconCode]],2)</f>
        <v>12</v>
      </c>
      <c r="G74" s="66" t="s">
        <v>1465</v>
      </c>
      <c r="H74" s="74"/>
      <c r="I74" s="66" t="s">
        <v>1510</v>
      </c>
      <c r="J74" s="74"/>
      <c r="K74" s="74"/>
      <c r="L74" s="74"/>
      <c r="M74" s="15"/>
      <c r="N74" s="15"/>
      <c r="O74" s="15"/>
      <c r="P74" s="15"/>
      <c r="Q74" s="15"/>
    </row>
    <row r="75" spans="1:17" x14ac:dyDescent="0.25">
      <c r="A75" s="64">
        <v>12020446</v>
      </c>
      <c r="B75" s="5" t="s">
        <v>208</v>
      </c>
      <c r="C75" s="67">
        <f>SUMIF(OBData[EconCode],OBTB[[#This Row],[EconCode]],OBData[Amount])</f>
        <v>0</v>
      </c>
      <c r="D75" s="58" t="str">
        <f>LEFT(OBTB[[#This Row],[EconCode]],6)</f>
        <v>120204</v>
      </c>
      <c r="E75" s="58" t="str">
        <f>LEFT(OBTB[[#This Row],[EconCode]],4)</f>
        <v>1202</v>
      </c>
      <c r="F75" s="58" t="str">
        <f>LEFT(OBTB[[#This Row],[EconCode]],2)</f>
        <v>12</v>
      </c>
      <c r="G75" s="66" t="s">
        <v>1465</v>
      </c>
      <c r="H75" s="74"/>
      <c r="I75" s="66" t="s">
        <v>1510</v>
      </c>
      <c r="J75" s="74"/>
      <c r="K75" s="74"/>
      <c r="L75" s="74"/>
      <c r="M75" s="15"/>
      <c r="N75" s="15"/>
      <c r="O75" s="15"/>
      <c r="P75" s="15"/>
      <c r="Q75" s="15"/>
    </row>
    <row r="76" spans="1:17" x14ac:dyDescent="0.25">
      <c r="A76" s="64">
        <v>12020447</v>
      </c>
      <c r="B76" s="5" t="s">
        <v>209</v>
      </c>
      <c r="C76" s="67">
        <f>SUMIF(OBData[EconCode],OBTB[[#This Row],[EconCode]],OBData[Amount])</f>
        <v>0</v>
      </c>
      <c r="D76" s="58" t="str">
        <f>LEFT(OBTB[[#This Row],[EconCode]],6)</f>
        <v>120204</v>
      </c>
      <c r="E76" s="58" t="str">
        <f>LEFT(OBTB[[#This Row],[EconCode]],4)</f>
        <v>1202</v>
      </c>
      <c r="F76" s="58" t="str">
        <f>LEFT(OBTB[[#This Row],[EconCode]],2)</f>
        <v>12</v>
      </c>
      <c r="G76" s="66" t="s">
        <v>1465</v>
      </c>
      <c r="H76" s="74"/>
      <c r="I76" s="66" t="s">
        <v>1510</v>
      </c>
      <c r="J76" s="74"/>
      <c r="K76" s="74"/>
      <c r="L76" s="74"/>
      <c r="M76" s="15"/>
      <c r="N76" s="15"/>
      <c r="O76" s="15"/>
      <c r="P76" s="15"/>
      <c r="Q76" s="15"/>
    </row>
    <row r="77" spans="1:17" x14ac:dyDescent="0.25">
      <c r="A77" s="64">
        <v>12020448</v>
      </c>
      <c r="B77" s="5" t="s">
        <v>210</v>
      </c>
      <c r="C77" s="67">
        <f>SUMIF(OBData[EconCode],OBTB[[#This Row],[EconCode]],OBData[Amount])</f>
        <v>0</v>
      </c>
      <c r="D77" s="58" t="str">
        <f>LEFT(OBTB[[#This Row],[EconCode]],6)</f>
        <v>120204</v>
      </c>
      <c r="E77" s="58" t="str">
        <f>LEFT(OBTB[[#This Row],[EconCode]],4)</f>
        <v>1202</v>
      </c>
      <c r="F77" s="58" t="str">
        <f>LEFT(OBTB[[#This Row],[EconCode]],2)</f>
        <v>12</v>
      </c>
      <c r="G77" s="66" t="s">
        <v>1465</v>
      </c>
      <c r="H77" s="74"/>
      <c r="I77" s="66" t="s">
        <v>1510</v>
      </c>
      <c r="J77" s="74"/>
      <c r="K77" s="74"/>
      <c r="L77" s="74"/>
      <c r="M77" s="15"/>
      <c r="N77" s="15"/>
      <c r="O77" s="15"/>
      <c r="P77" s="15"/>
      <c r="Q77" s="15"/>
    </row>
    <row r="78" spans="1:17" x14ac:dyDescent="0.25">
      <c r="A78" s="64">
        <v>12020449</v>
      </c>
      <c r="B78" s="5" t="s">
        <v>211</v>
      </c>
      <c r="C78" s="67">
        <f>SUMIF(OBData[EconCode],OBTB[[#This Row],[EconCode]],OBData[Amount])</f>
        <v>0</v>
      </c>
      <c r="D78" s="58" t="str">
        <f>LEFT(OBTB[[#This Row],[EconCode]],6)</f>
        <v>120204</v>
      </c>
      <c r="E78" s="58" t="str">
        <f>LEFT(OBTB[[#This Row],[EconCode]],4)</f>
        <v>1202</v>
      </c>
      <c r="F78" s="58" t="str">
        <f>LEFT(OBTB[[#This Row],[EconCode]],2)</f>
        <v>12</v>
      </c>
      <c r="G78" s="66" t="s">
        <v>1465</v>
      </c>
      <c r="H78" s="74"/>
      <c r="I78" s="66" t="s">
        <v>1510</v>
      </c>
      <c r="J78" s="74"/>
      <c r="K78" s="74"/>
      <c r="L78" s="74"/>
      <c r="M78" s="15"/>
      <c r="N78" s="15"/>
      <c r="O78" s="15"/>
      <c r="P78" s="15"/>
      <c r="Q78" s="15"/>
    </row>
    <row r="79" spans="1:17" x14ac:dyDescent="0.25">
      <c r="A79" s="64">
        <v>12020450</v>
      </c>
      <c r="B79" s="5" t="s">
        <v>212</v>
      </c>
      <c r="C79" s="67">
        <f>SUMIF(OBData[EconCode],OBTB[[#This Row],[EconCode]],OBData[Amount])</f>
        <v>0</v>
      </c>
      <c r="D79" s="58" t="str">
        <f>LEFT(OBTB[[#This Row],[EconCode]],6)</f>
        <v>120204</v>
      </c>
      <c r="E79" s="58" t="str">
        <f>LEFT(OBTB[[#This Row],[EconCode]],4)</f>
        <v>1202</v>
      </c>
      <c r="F79" s="58" t="str">
        <f>LEFT(OBTB[[#This Row],[EconCode]],2)</f>
        <v>12</v>
      </c>
      <c r="G79" s="66" t="s">
        <v>1465</v>
      </c>
      <c r="H79" s="74"/>
      <c r="I79" s="66" t="s">
        <v>1510</v>
      </c>
      <c r="J79" s="74"/>
      <c r="K79" s="74"/>
      <c r="L79" s="74"/>
      <c r="M79" s="15"/>
      <c r="N79" s="15"/>
      <c r="O79" s="15"/>
      <c r="P79" s="15"/>
      <c r="Q79" s="15"/>
    </row>
    <row r="80" spans="1:17" x14ac:dyDescent="0.25">
      <c r="A80" s="64">
        <v>12020451</v>
      </c>
      <c r="B80" s="5" t="s">
        <v>213</v>
      </c>
      <c r="C80" s="67">
        <f>SUMIF(OBData[EconCode],OBTB[[#This Row],[EconCode]],OBData[Amount])</f>
        <v>0</v>
      </c>
      <c r="D80" s="58" t="str">
        <f>LEFT(OBTB[[#This Row],[EconCode]],6)</f>
        <v>120204</v>
      </c>
      <c r="E80" s="58" t="str">
        <f>LEFT(OBTB[[#This Row],[EconCode]],4)</f>
        <v>1202</v>
      </c>
      <c r="F80" s="58" t="str">
        <f>LEFT(OBTB[[#This Row],[EconCode]],2)</f>
        <v>12</v>
      </c>
      <c r="G80" s="66" t="s">
        <v>1465</v>
      </c>
      <c r="H80" s="74"/>
      <c r="I80" s="66" t="s">
        <v>1510</v>
      </c>
      <c r="J80" s="74"/>
      <c r="K80" s="74"/>
      <c r="L80" s="74"/>
      <c r="M80" s="15"/>
      <c r="N80" s="15"/>
      <c r="O80" s="15"/>
      <c r="P80" s="15"/>
      <c r="Q80" s="15"/>
    </row>
    <row r="81" spans="1:17" x14ac:dyDescent="0.25">
      <c r="A81" s="64">
        <v>12020452</v>
      </c>
      <c r="B81" s="5" t="s">
        <v>214</v>
      </c>
      <c r="C81" s="67">
        <f>SUMIF(OBData[EconCode],OBTB[[#This Row],[EconCode]],OBData[Amount])</f>
        <v>0</v>
      </c>
      <c r="D81" s="58" t="str">
        <f>LEFT(OBTB[[#This Row],[EconCode]],6)</f>
        <v>120204</v>
      </c>
      <c r="E81" s="58" t="str">
        <f>LEFT(OBTB[[#This Row],[EconCode]],4)</f>
        <v>1202</v>
      </c>
      <c r="F81" s="58" t="str">
        <f>LEFT(OBTB[[#This Row],[EconCode]],2)</f>
        <v>12</v>
      </c>
      <c r="G81" s="66" t="s">
        <v>1465</v>
      </c>
      <c r="H81" s="74"/>
      <c r="I81" s="66" t="s">
        <v>1510</v>
      </c>
      <c r="J81" s="74"/>
      <c r="K81" s="74"/>
      <c r="L81" s="74"/>
      <c r="M81" s="15"/>
      <c r="N81" s="15"/>
      <c r="O81" s="15"/>
      <c r="P81" s="15"/>
      <c r="Q81" s="15"/>
    </row>
    <row r="82" spans="1:17" x14ac:dyDescent="0.25">
      <c r="A82" s="64">
        <v>12020453</v>
      </c>
      <c r="B82" s="5" t="s">
        <v>215</v>
      </c>
      <c r="C82" s="67">
        <f>SUMIF(OBData[EconCode],OBTB[[#This Row],[EconCode]],OBData[Amount])</f>
        <v>0</v>
      </c>
      <c r="D82" s="58" t="str">
        <f>LEFT(OBTB[[#This Row],[EconCode]],6)</f>
        <v>120204</v>
      </c>
      <c r="E82" s="58" t="str">
        <f>LEFT(OBTB[[#This Row],[EconCode]],4)</f>
        <v>1202</v>
      </c>
      <c r="F82" s="58" t="str">
        <f>LEFT(OBTB[[#This Row],[EconCode]],2)</f>
        <v>12</v>
      </c>
      <c r="G82" s="66" t="s">
        <v>1465</v>
      </c>
      <c r="H82" s="74"/>
      <c r="I82" s="66" t="s">
        <v>1510</v>
      </c>
      <c r="J82" s="74"/>
      <c r="K82" s="74"/>
      <c r="L82" s="74"/>
      <c r="M82" s="15"/>
      <c r="N82" s="15"/>
      <c r="O82" s="15"/>
      <c r="P82" s="15"/>
      <c r="Q82" s="15"/>
    </row>
    <row r="83" spans="1:17" x14ac:dyDescent="0.25">
      <c r="A83" s="64">
        <v>12020454</v>
      </c>
      <c r="B83" s="5" t="s">
        <v>216</v>
      </c>
      <c r="C83" s="67">
        <f>SUMIF(OBData[EconCode],OBTB[[#This Row],[EconCode]],OBData[Amount])</f>
        <v>0</v>
      </c>
      <c r="D83" s="58" t="str">
        <f>LEFT(OBTB[[#This Row],[EconCode]],6)</f>
        <v>120204</v>
      </c>
      <c r="E83" s="58" t="str">
        <f>LEFT(OBTB[[#This Row],[EconCode]],4)</f>
        <v>1202</v>
      </c>
      <c r="F83" s="58" t="str">
        <f>LEFT(OBTB[[#This Row],[EconCode]],2)</f>
        <v>12</v>
      </c>
      <c r="G83" s="66" t="s">
        <v>1465</v>
      </c>
      <c r="H83" s="74"/>
      <c r="I83" s="66" t="s">
        <v>1510</v>
      </c>
      <c r="J83" s="74"/>
      <c r="K83" s="74"/>
      <c r="L83" s="74"/>
      <c r="M83" s="15"/>
      <c r="N83" s="15"/>
      <c r="O83" s="15"/>
      <c r="P83" s="15"/>
      <c r="Q83" s="15"/>
    </row>
    <row r="84" spans="1:17" x14ac:dyDescent="0.25">
      <c r="A84" s="64">
        <v>120205</v>
      </c>
      <c r="B84" s="5" t="s">
        <v>217</v>
      </c>
      <c r="C84" s="93">
        <f>SUMIF(OBData[EconCode],OBTB[[#This Row],[EconCode]],OBData[Amount])</f>
        <v>0</v>
      </c>
      <c r="D84" s="93" t="str">
        <f>LEFT(OBTB[[#This Row],[EconCode]],6)</f>
        <v>120205</v>
      </c>
      <c r="E84" s="93" t="str">
        <f>LEFT(OBTB[[#This Row],[EconCode]],4)</f>
        <v>1202</v>
      </c>
      <c r="F84" s="93" t="str">
        <f>LEFT(OBTB[[#This Row],[EconCode]],2)</f>
        <v>12</v>
      </c>
      <c r="G84" s="93"/>
      <c r="H84" s="95"/>
      <c r="I84" s="93"/>
      <c r="J84" s="93"/>
      <c r="K84" s="93"/>
      <c r="L84" s="93"/>
      <c r="M84" s="15"/>
      <c r="N84" s="15"/>
      <c r="O84" s="15"/>
      <c r="P84" s="15"/>
      <c r="Q84" s="15"/>
    </row>
    <row r="85" spans="1:17" x14ac:dyDescent="0.25">
      <c r="A85" s="64">
        <v>12020501</v>
      </c>
      <c r="B85" s="5" t="s">
        <v>218</v>
      </c>
      <c r="C85" s="67">
        <f>SUMIF(OBData[EconCode],OBTB[[#This Row],[EconCode]],OBData[Amount])</f>
        <v>0</v>
      </c>
      <c r="D85" s="58" t="str">
        <f>LEFT(OBTB[[#This Row],[EconCode]],6)</f>
        <v>120205</v>
      </c>
      <c r="E85" s="58" t="str">
        <f>LEFT(OBTB[[#This Row],[EconCode]],4)</f>
        <v>1202</v>
      </c>
      <c r="F85" s="58" t="str">
        <f>LEFT(OBTB[[#This Row],[EconCode]],2)</f>
        <v>12</v>
      </c>
      <c r="G85" s="66" t="s">
        <v>1466</v>
      </c>
      <c r="H85" s="74"/>
      <c r="I85" s="66" t="s">
        <v>1511</v>
      </c>
      <c r="J85" s="74"/>
      <c r="K85" s="74"/>
      <c r="L85" s="74"/>
      <c r="M85" s="15"/>
      <c r="N85" s="15"/>
      <c r="O85" s="15"/>
      <c r="P85" s="15"/>
      <c r="Q85" s="15"/>
    </row>
    <row r="86" spans="1:17" x14ac:dyDescent="0.25">
      <c r="A86" s="64">
        <v>12020502</v>
      </c>
      <c r="B86" s="5" t="s">
        <v>219</v>
      </c>
      <c r="C86" s="67">
        <f>SUMIF(OBData[EconCode],OBTB[[#This Row],[EconCode]],OBData[Amount])</f>
        <v>0</v>
      </c>
      <c r="D86" s="58" t="str">
        <f>LEFT(OBTB[[#This Row],[EconCode]],6)</f>
        <v>120205</v>
      </c>
      <c r="E86" s="58" t="str">
        <f>LEFT(OBTB[[#This Row],[EconCode]],4)</f>
        <v>1202</v>
      </c>
      <c r="F86" s="58" t="str">
        <f>LEFT(OBTB[[#This Row],[EconCode]],2)</f>
        <v>12</v>
      </c>
      <c r="G86" s="66" t="s">
        <v>1466</v>
      </c>
      <c r="H86" s="74"/>
      <c r="I86" s="66" t="s">
        <v>1511</v>
      </c>
      <c r="J86" s="74"/>
      <c r="K86" s="74"/>
      <c r="L86" s="74"/>
      <c r="M86" s="15"/>
      <c r="N86" s="15"/>
      <c r="O86" s="15"/>
      <c r="P86" s="15"/>
      <c r="Q86" s="15"/>
    </row>
    <row r="87" spans="1:17" x14ac:dyDescent="0.25">
      <c r="A87" s="64">
        <v>12020503</v>
      </c>
      <c r="B87" s="5" t="s">
        <v>220</v>
      </c>
      <c r="C87" s="67">
        <f>SUMIF(OBData[EconCode],OBTB[[#This Row],[EconCode]],OBData[Amount])</f>
        <v>0</v>
      </c>
      <c r="D87" s="58" t="str">
        <f>LEFT(OBTB[[#This Row],[EconCode]],6)</f>
        <v>120205</v>
      </c>
      <c r="E87" s="58" t="str">
        <f>LEFT(OBTB[[#This Row],[EconCode]],4)</f>
        <v>1202</v>
      </c>
      <c r="F87" s="58" t="str">
        <f>LEFT(OBTB[[#This Row],[EconCode]],2)</f>
        <v>12</v>
      </c>
      <c r="G87" s="66" t="s">
        <v>1466</v>
      </c>
      <c r="H87" s="74"/>
      <c r="I87" s="66" t="s">
        <v>1511</v>
      </c>
      <c r="J87" s="74"/>
      <c r="K87" s="74"/>
      <c r="L87" s="74"/>
      <c r="M87" s="15"/>
      <c r="N87" s="15"/>
      <c r="O87" s="15"/>
      <c r="P87" s="15"/>
      <c r="Q87" s="15"/>
    </row>
    <row r="88" spans="1:17" x14ac:dyDescent="0.25">
      <c r="A88" s="64">
        <v>12020504</v>
      </c>
      <c r="B88" s="5" t="s">
        <v>221</v>
      </c>
      <c r="C88" s="67">
        <f>SUMIF(OBData[EconCode],OBTB[[#This Row],[EconCode]],OBData[Amount])</f>
        <v>0</v>
      </c>
      <c r="D88" s="58" t="str">
        <f>LEFT(OBTB[[#This Row],[EconCode]],6)</f>
        <v>120205</v>
      </c>
      <c r="E88" s="58" t="str">
        <f>LEFT(OBTB[[#This Row],[EconCode]],4)</f>
        <v>1202</v>
      </c>
      <c r="F88" s="58" t="str">
        <f>LEFT(OBTB[[#This Row],[EconCode]],2)</f>
        <v>12</v>
      </c>
      <c r="G88" s="66" t="s">
        <v>1466</v>
      </c>
      <c r="H88" s="74"/>
      <c r="I88" s="66" t="s">
        <v>1511</v>
      </c>
      <c r="J88" s="74"/>
      <c r="K88" s="74"/>
      <c r="L88" s="74"/>
      <c r="M88" s="15"/>
      <c r="N88" s="15"/>
      <c r="O88" s="15"/>
      <c r="P88" s="15"/>
      <c r="Q88" s="15"/>
    </row>
    <row r="89" spans="1:17" x14ac:dyDescent="0.25">
      <c r="A89" s="64">
        <v>12020505</v>
      </c>
      <c r="B89" s="5" t="s">
        <v>222</v>
      </c>
      <c r="C89" s="67">
        <f>SUMIF(OBData[EconCode],OBTB[[#This Row],[EconCode]],OBData[Amount])</f>
        <v>0</v>
      </c>
      <c r="D89" s="58" t="str">
        <f>LEFT(OBTB[[#This Row],[EconCode]],6)</f>
        <v>120205</v>
      </c>
      <c r="E89" s="58" t="str">
        <f>LEFT(OBTB[[#This Row],[EconCode]],4)</f>
        <v>1202</v>
      </c>
      <c r="F89" s="58" t="str">
        <f>LEFT(OBTB[[#This Row],[EconCode]],2)</f>
        <v>12</v>
      </c>
      <c r="G89" s="66" t="s">
        <v>1466</v>
      </c>
      <c r="H89" s="74"/>
      <c r="I89" s="66" t="s">
        <v>1511</v>
      </c>
      <c r="J89" s="74"/>
      <c r="K89" s="74"/>
      <c r="L89" s="74"/>
      <c r="M89" s="15"/>
      <c r="N89" s="15"/>
      <c r="O89" s="15"/>
      <c r="P89" s="15"/>
      <c r="Q89" s="15"/>
    </row>
    <row r="90" spans="1:17" x14ac:dyDescent="0.25">
      <c r="A90" s="64">
        <v>12020506</v>
      </c>
      <c r="B90" s="5" t="s">
        <v>223</v>
      </c>
      <c r="C90" s="67">
        <f>SUMIF(OBData[EconCode],OBTB[[#This Row],[EconCode]],OBData[Amount])</f>
        <v>0</v>
      </c>
      <c r="D90" s="58" t="str">
        <f>LEFT(OBTB[[#This Row],[EconCode]],6)</f>
        <v>120205</v>
      </c>
      <c r="E90" s="58" t="str">
        <f>LEFT(OBTB[[#This Row],[EconCode]],4)</f>
        <v>1202</v>
      </c>
      <c r="F90" s="58" t="str">
        <f>LEFT(OBTB[[#This Row],[EconCode]],2)</f>
        <v>12</v>
      </c>
      <c r="G90" s="66" t="s">
        <v>1466</v>
      </c>
      <c r="H90" s="74"/>
      <c r="I90" s="66" t="s">
        <v>1511</v>
      </c>
      <c r="J90" s="74"/>
      <c r="K90" s="74"/>
      <c r="L90" s="74"/>
      <c r="M90" s="15"/>
      <c r="N90" s="15"/>
      <c r="O90" s="15"/>
      <c r="P90" s="15"/>
      <c r="Q90" s="15"/>
    </row>
    <row r="91" spans="1:17" x14ac:dyDescent="0.25">
      <c r="A91" s="64">
        <v>12020507</v>
      </c>
      <c r="B91" s="5" t="s">
        <v>224</v>
      </c>
      <c r="C91" s="67">
        <f>SUMIF(OBData[EconCode],OBTB[[#This Row],[EconCode]],OBData[Amount])</f>
        <v>0</v>
      </c>
      <c r="D91" s="58" t="str">
        <f>LEFT(OBTB[[#This Row],[EconCode]],6)</f>
        <v>120205</v>
      </c>
      <c r="E91" s="58" t="str">
        <f>LEFT(OBTB[[#This Row],[EconCode]],4)</f>
        <v>1202</v>
      </c>
      <c r="F91" s="58" t="str">
        <f>LEFT(OBTB[[#This Row],[EconCode]],2)</f>
        <v>12</v>
      </c>
      <c r="G91" s="66" t="s">
        <v>1466</v>
      </c>
      <c r="H91" s="74"/>
      <c r="I91" s="66" t="s">
        <v>1511</v>
      </c>
      <c r="J91" s="74"/>
      <c r="K91" s="74"/>
      <c r="L91" s="74"/>
      <c r="M91" s="15"/>
      <c r="N91" s="15"/>
      <c r="O91" s="15"/>
      <c r="P91" s="15"/>
      <c r="Q91" s="15"/>
    </row>
    <row r="92" spans="1:17" x14ac:dyDescent="0.25">
      <c r="A92" s="64">
        <v>12020508</v>
      </c>
      <c r="B92" s="5" t="s">
        <v>225</v>
      </c>
      <c r="C92" s="67">
        <f>SUMIF(OBData[EconCode],OBTB[[#This Row],[EconCode]],OBData[Amount])</f>
        <v>0</v>
      </c>
      <c r="D92" s="58" t="str">
        <f>LEFT(OBTB[[#This Row],[EconCode]],6)</f>
        <v>120205</v>
      </c>
      <c r="E92" s="58" t="str">
        <f>LEFT(OBTB[[#This Row],[EconCode]],4)</f>
        <v>1202</v>
      </c>
      <c r="F92" s="58" t="str">
        <f>LEFT(OBTB[[#This Row],[EconCode]],2)</f>
        <v>12</v>
      </c>
      <c r="G92" s="66" t="s">
        <v>1466</v>
      </c>
      <c r="H92" s="74"/>
      <c r="I92" s="66" t="s">
        <v>1511</v>
      </c>
      <c r="J92" s="74"/>
      <c r="K92" s="74"/>
      <c r="L92" s="74"/>
      <c r="M92" s="15"/>
      <c r="N92" s="15"/>
      <c r="O92" s="15"/>
      <c r="P92" s="15"/>
      <c r="Q92" s="15"/>
    </row>
    <row r="93" spans="1:17" x14ac:dyDescent="0.25">
      <c r="A93" s="64">
        <v>120206</v>
      </c>
      <c r="B93" s="5" t="s">
        <v>226</v>
      </c>
      <c r="C93" s="93">
        <f>SUMIF(OBData[EconCode],OBTB[[#This Row],[EconCode]],OBData[Amount])</f>
        <v>0</v>
      </c>
      <c r="D93" s="93" t="str">
        <f>LEFT(OBTB[[#This Row],[EconCode]],6)</f>
        <v>120206</v>
      </c>
      <c r="E93" s="93" t="str">
        <f>LEFT(OBTB[[#This Row],[EconCode]],4)</f>
        <v>1202</v>
      </c>
      <c r="F93" s="93" t="str">
        <f>LEFT(OBTB[[#This Row],[EconCode]],2)</f>
        <v>12</v>
      </c>
      <c r="G93" s="93"/>
      <c r="H93" s="95"/>
      <c r="I93" s="93"/>
      <c r="J93" s="93"/>
      <c r="K93" s="93"/>
      <c r="L93" s="93"/>
      <c r="M93" s="15"/>
      <c r="N93" s="15"/>
      <c r="O93" s="15"/>
      <c r="P93" s="15"/>
      <c r="Q93" s="15"/>
    </row>
    <row r="94" spans="1:17" x14ac:dyDescent="0.25">
      <c r="A94" s="64">
        <v>12020601</v>
      </c>
      <c r="B94" s="5" t="s">
        <v>227</v>
      </c>
      <c r="C94" s="67">
        <f>SUMIF(OBData[EconCode],OBTB[[#This Row],[EconCode]],OBData[Amount])</f>
        <v>0</v>
      </c>
      <c r="D94" s="58" t="str">
        <f>LEFT(OBTB[[#This Row],[EconCode]],6)</f>
        <v>120206</v>
      </c>
      <c r="E94" s="58" t="str">
        <f>LEFT(OBTB[[#This Row],[EconCode]],4)</f>
        <v>1202</v>
      </c>
      <c r="F94" s="58" t="str">
        <f>LEFT(OBTB[[#This Row],[EconCode]],2)</f>
        <v>12</v>
      </c>
      <c r="G94" s="66" t="s">
        <v>1467</v>
      </c>
      <c r="H94" s="74"/>
      <c r="I94" s="66" t="s">
        <v>1512</v>
      </c>
      <c r="J94" s="74"/>
      <c r="K94" s="74"/>
      <c r="L94" s="74"/>
      <c r="M94" s="15"/>
      <c r="N94" s="15"/>
      <c r="O94" s="15"/>
      <c r="P94" s="15"/>
      <c r="Q94" s="15"/>
    </row>
    <row r="95" spans="1:17" x14ac:dyDescent="0.25">
      <c r="A95" s="64">
        <v>12020603</v>
      </c>
      <c r="B95" s="5" t="s">
        <v>228</v>
      </c>
      <c r="C95" s="67">
        <f>SUMIF(OBData[EconCode],OBTB[[#This Row],[EconCode]],OBData[Amount])</f>
        <v>0</v>
      </c>
      <c r="D95" s="58" t="str">
        <f>LEFT(OBTB[[#This Row],[EconCode]],6)</f>
        <v>120206</v>
      </c>
      <c r="E95" s="58" t="str">
        <f>LEFT(OBTB[[#This Row],[EconCode]],4)</f>
        <v>1202</v>
      </c>
      <c r="F95" s="58" t="str">
        <f>LEFT(OBTB[[#This Row],[EconCode]],2)</f>
        <v>12</v>
      </c>
      <c r="G95" s="66" t="s">
        <v>1467</v>
      </c>
      <c r="H95" s="74"/>
      <c r="I95" s="66" t="s">
        <v>1512</v>
      </c>
      <c r="J95" s="74"/>
      <c r="K95" s="74"/>
      <c r="L95" s="74"/>
      <c r="M95" s="15"/>
      <c r="N95" s="15"/>
      <c r="O95" s="15"/>
      <c r="P95" s="15"/>
      <c r="Q95" s="15"/>
    </row>
    <row r="96" spans="1:17" x14ac:dyDescent="0.25">
      <c r="A96" s="64">
        <v>12020604</v>
      </c>
      <c r="B96" s="5" t="s">
        <v>229</v>
      </c>
      <c r="C96" s="67">
        <f>SUMIF(OBData[EconCode],OBTB[[#This Row],[EconCode]],OBData[Amount])</f>
        <v>0</v>
      </c>
      <c r="D96" s="58" t="str">
        <f>LEFT(OBTB[[#This Row],[EconCode]],6)</f>
        <v>120206</v>
      </c>
      <c r="E96" s="58" t="str">
        <f>LEFT(OBTB[[#This Row],[EconCode]],4)</f>
        <v>1202</v>
      </c>
      <c r="F96" s="58" t="str">
        <f>LEFT(OBTB[[#This Row],[EconCode]],2)</f>
        <v>12</v>
      </c>
      <c r="G96" s="66" t="s">
        <v>1467</v>
      </c>
      <c r="H96" s="74"/>
      <c r="I96" s="66" t="s">
        <v>1512</v>
      </c>
      <c r="J96" s="74"/>
      <c r="K96" s="74"/>
      <c r="L96" s="74"/>
      <c r="M96" s="15"/>
      <c r="N96" s="15"/>
      <c r="O96" s="15"/>
      <c r="P96" s="15"/>
      <c r="Q96" s="15"/>
    </row>
    <row r="97" spans="1:17" x14ac:dyDescent="0.25">
      <c r="A97" s="64">
        <v>12020605</v>
      </c>
      <c r="B97" s="5" t="s">
        <v>230</v>
      </c>
      <c r="C97" s="67">
        <f>SUMIF(OBData[EconCode],OBTB[[#This Row],[EconCode]],OBData[Amount])</f>
        <v>0</v>
      </c>
      <c r="D97" s="58" t="str">
        <f>LEFT(OBTB[[#This Row],[EconCode]],6)</f>
        <v>120206</v>
      </c>
      <c r="E97" s="58" t="str">
        <f>LEFT(OBTB[[#This Row],[EconCode]],4)</f>
        <v>1202</v>
      </c>
      <c r="F97" s="58" t="str">
        <f>LEFT(OBTB[[#This Row],[EconCode]],2)</f>
        <v>12</v>
      </c>
      <c r="G97" s="66" t="s">
        <v>1467</v>
      </c>
      <c r="H97" s="74"/>
      <c r="I97" s="66" t="s">
        <v>1512</v>
      </c>
      <c r="J97" s="74"/>
      <c r="K97" s="74"/>
      <c r="L97" s="74"/>
      <c r="M97" s="15"/>
      <c r="N97" s="15"/>
      <c r="O97" s="15"/>
      <c r="P97" s="15"/>
      <c r="Q97" s="15"/>
    </row>
    <row r="98" spans="1:17" x14ac:dyDescent="0.25">
      <c r="A98" s="64">
        <v>12020606</v>
      </c>
      <c r="B98" s="5" t="s">
        <v>231</v>
      </c>
      <c r="C98" s="67">
        <f>SUMIF(OBData[EconCode],OBTB[[#This Row],[EconCode]],OBData[Amount])</f>
        <v>0</v>
      </c>
      <c r="D98" s="58" t="str">
        <f>LEFT(OBTB[[#This Row],[EconCode]],6)</f>
        <v>120206</v>
      </c>
      <c r="E98" s="58" t="str">
        <f>LEFT(OBTB[[#This Row],[EconCode]],4)</f>
        <v>1202</v>
      </c>
      <c r="F98" s="58" t="str">
        <f>LEFT(OBTB[[#This Row],[EconCode]],2)</f>
        <v>12</v>
      </c>
      <c r="G98" s="66" t="s">
        <v>1467</v>
      </c>
      <c r="H98" s="74"/>
      <c r="I98" s="66" t="s">
        <v>1512</v>
      </c>
      <c r="J98" s="74"/>
      <c r="K98" s="74"/>
      <c r="L98" s="74"/>
      <c r="M98" s="15"/>
      <c r="N98" s="15"/>
      <c r="O98" s="15"/>
      <c r="P98" s="15"/>
      <c r="Q98" s="15"/>
    </row>
    <row r="99" spans="1:17" x14ac:dyDescent="0.25">
      <c r="A99" s="64">
        <v>12020607</v>
      </c>
      <c r="B99" s="5" t="s">
        <v>232</v>
      </c>
      <c r="C99" s="67">
        <f>SUMIF(OBData[EconCode],OBTB[[#This Row],[EconCode]],OBData[Amount])</f>
        <v>0</v>
      </c>
      <c r="D99" s="58" t="str">
        <f>LEFT(OBTB[[#This Row],[EconCode]],6)</f>
        <v>120206</v>
      </c>
      <c r="E99" s="58" t="str">
        <f>LEFT(OBTB[[#This Row],[EconCode]],4)</f>
        <v>1202</v>
      </c>
      <c r="F99" s="58" t="str">
        <f>LEFT(OBTB[[#This Row],[EconCode]],2)</f>
        <v>12</v>
      </c>
      <c r="G99" s="66" t="s">
        <v>1467</v>
      </c>
      <c r="H99" s="74"/>
      <c r="I99" s="66" t="s">
        <v>1512</v>
      </c>
      <c r="J99" s="74"/>
      <c r="K99" s="74"/>
      <c r="L99" s="74"/>
      <c r="M99" s="15"/>
      <c r="N99" s="15"/>
      <c r="O99" s="15"/>
      <c r="P99" s="15"/>
      <c r="Q99" s="15"/>
    </row>
    <row r="100" spans="1:17" x14ac:dyDescent="0.25">
      <c r="A100" s="64">
        <v>12020608</v>
      </c>
      <c r="B100" s="5" t="s">
        <v>233</v>
      </c>
      <c r="C100" s="67">
        <f>SUMIF(OBData[EconCode],OBTB[[#This Row],[EconCode]],OBData[Amount])</f>
        <v>0</v>
      </c>
      <c r="D100" s="58" t="str">
        <f>LEFT(OBTB[[#This Row],[EconCode]],6)</f>
        <v>120206</v>
      </c>
      <c r="E100" s="58" t="str">
        <f>LEFT(OBTB[[#This Row],[EconCode]],4)</f>
        <v>1202</v>
      </c>
      <c r="F100" s="58" t="str">
        <f>LEFT(OBTB[[#This Row],[EconCode]],2)</f>
        <v>12</v>
      </c>
      <c r="G100" s="66" t="s">
        <v>1467</v>
      </c>
      <c r="H100" s="74"/>
      <c r="I100" s="66" t="s">
        <v>1512</v>
      </c>
      <c r="J100" s="74"/>
      <c r="K100" s="74"/>
      <c r="L100" s="74"/>
      <c r="M100" s="15"/>
      <c r="N100" s="15"/>
      <c r="O100" s="15"/>
      <c r="P100" s="15"/>
      <c r="Q100" s="15"/>
    </row>
    <row r="101" spans="1:17" x14ac:dyDescent="0.25">
      <c r="A101" s="64">
        <v>12020609</v>
      </c>
      <c r="B101" s="5" t="s">
        <v>234</v>
      </c>
      <c r="C101" s="67">
        <f>SUMIF(OBData[EconCode],OBTB[[#This Row],[EconCode]],OBData[Amount])</f>
        <v>0</v>
      </c>
      <c r="D101" s="58" t="str">
        <f>LEFT(OBTB[[#This Row],[EconCode]],6)</f>
        <v>120206</v>
      </c>
      <c r="E101" s="58" t="str">
        <f>LEFT(OBTB[[#This Row],[EconCode]],4)</f>
        <v>1202</v>
      </c>
      <c r="F101" s="58" t="str">
        <f>LEFT(OBTB[[#This Row],[EconCode]],2)</f>
        <v>12</v>
      </c>
      <c r="G101" s="66" t="s">
        <v>1467</v>
      </c>
      <c r="H101" s="74"/>
      <c r="I101" s="66" t="s">
        <v>1512</v>
      </c>
      <c r="J101" s="74"/>
      <c r="K101" s="74"/>
      <c r="L101" s="74"/>
      <c r="M101" s="15"/>
      <c r="N101" s="15"/>
      <c r="O101" s="15"/>
      <c r="P101" s="15"/>
      <c r="Q101" s="15"/>
    </row>
    <row r="102" spans="1:17" x14ac:dyDescent="0.25">
      <c r="A102" s="64">
        <v>12020610</v>
      </c>
      <c r="B102" s="5" t="s">
        <v>235</v>
      </c>
      <c r="C102" s="67">
        <f>SUMIF(OBData[EconCode],OBTB[[#This Row],[EconCode]],OBData[Amount])</f>
        <v>0</v>
      </c>
      <c r="D102" s="58" t="str">
        <f>LEFT(OBTB[[#This Row],[EconCode]],6)</f>
        <v>120206</v>
      </c>
      <c r="E102" s="58" t="str">
        <f>LEFT(OBTB[[#This Row],[EconCode]],4)</f>
        <v>1202</v>
      </c>
      <c r="F102" s="58" t="str">
        <f>LEFT(OBTB[[#This Row],[EconCode]],2)</f>
        <v>12</v>
      </c>
      <c r="G102" s="66" t="s">
        <v>1467</v>
      </c>
      <c r="H102" s="74"/>
      <c r="I102" s="66" t="s">
        <v>1512</v>
      </c>
      <c r="J102" s="74"/>
      <c r="K102" s="74"/>
      <c r="L102" s="74"/>
      <c r="M102" s="15"/>
      <c r="N102" s="15"/>
      <c r="O102" s="15"/>
      <c r="P102" s="15"/>
      <c r="Q102" s="15"/>
    </row>
    <row r="103" spans="1:17" x14ac:dyDescent="0.25">
      <c r="A103" s="64">
        <v>12020611</v>
      </c>
      <c r="B103" s="5" t="s">
        <v>236</v>
      </c>
      <c r="C103" s="67">
        <f>SUMIF(OBData[EconCode],OBTB[[#This Row],[EconCode]],OBData[Amount])</f>
        <v>0</v>
      </c>
      <c r="D103" s="58" t="str">
        <f>LEFT(OBTB[[#This Row],[EconCode]],6)</f>
        <v>120206</v>
      </c>
      <c r="E103" s="58" t="str">
        <f>LEFT(OBTB[[#This Row],[EconCode]],4)</f>
        <v>1202</v>
      </c>
      <c r="F103" s="58" t="str">
        <f>LEFT(OBTB[[#This Row],[EconCode]],2)</f>
        <v>12</v>
      </c>
      <c r="G103" s="66" t="s">
        <v>1467</v>
      </c>
      <c r="H103" s="74"/>
      <c r="I103" s="66" t="s">
        <v>1512</v>
      </c>
      <c r="J103" s="74"/>
      <c r="K103" s="74"/>
      <c r="L103" s="74"/>
      <c r="M103" s="15"/>
      <c r="N103" s="15"/>
      <c r="O103" s="15"/>
      <c r="P103" s="15"/>
      <c r="Q103" s="15"/>
    </row>
    <row r="104" spans="1:17" x14ac:dyDescent="0.25">
      <c r="A104" s="64">
        <v>12020612</v>
      </c>
      <c r="B104" s="5" t="s">
        <v>237</v>
      </c>
      <c r="C104" s="67">
        <f>SUMIF(OBData[EconCode],OBTB[[#This Row],[EconCode]],OBData[Amount])</f>
        <v>0</v>
      </c>
      <c r="D104" s="58" t="str">
        <f>LEFT(OBTB[[#This Row],[EconCode]],6)</f>
        <v>120206</v>
      </c>
      <c r="E104" s="58" t="str">
        <f>LEFT(OBTB[[#This Row],[EconCode]],4)</f>
        <v>1202</v>
      </c>
      <c r="F104" s="58" t="str">
        <f>LEFT(OBTB[[#This Row],[EconCode]],2)</f>
        <v>12</v>
      </c>
      <c r="G104" s="66" t="s">
        <v>1467</v>
      </c>
      <c r="H104" s="74"/>
      <c r="I104" s="66" t="s">
        <v>1512</v>
      </c>
      <c r="J104" s="74"/>
      <c r="K104" s="74"/>
      <c r="L104" s="74"/>
      <c r="M104" s="15"/>
      <c r="N104" s="15"/>
      <c r="O104" s="15"/>
      <c r="P104" s="15"/>
      <c r="Q104" s="15"/>
    </row>
    <row r="105" spans="1:17" x14ac:dyDescent="0.25">
      <c r="A105" s="64">
        <v>12020613</v>
      </c>
      <c r="B105" s="5" t="s">
        <v>238</v>
      </c>
      <c r="C105" s="67">
        <f>SUMIF(OBData[EconCode],OBTB[[#This Row],[EconCode]],OBData[Amount])</f>
        <v>0</v>
      </c>
      <c r="D105" s="58" t="str">
        <f>LEFT(OBTB[[#This Row],[EconCode]],6)</f>
        <v>120206</v>
      </c>
      <c r="E105" s="58" t="str">
        <f>LEFT(OBTB[[#This Row],[EconCode]],4)</f>
        <v>1202</v>
      </c>
      <c r="F105" s="58" t="str">
        <f>LEFT(OBTB[[#This Row],[EconCode]],2)</f>
        <v>12</v>
      </c>
      <c r="G105" s="66" t="s">
        <v>1467</v>
      </c>
      <c r="H105" s="74"/>
      <c r="I105" s="66" t="s">
        <v>1512</v>
      </c>
      <c r="J105" s="74"/>
      <c r="K105" s="74"/>
      <c r="L105" s="74"/>
      <c r="M105" s="15"/>
      <c r="N105" s="15"/>
      <c r="O105" s="15"/>
      <c r="P105" s="15"/>
      <c r="Q105" s="15"/>
    </row>
    <row r="106" spans="1:17" x14ac:dyDescent="0.25">
      <c r="A106" s="64">
        <v>12020614</v>
      </c>
      <c r="B106" s="5" t="s">
        <v>239</v>
      </c>
      <c r="C106" s="67">
        <f>SUMIF(OBData[EconCode],OBTB[[#This Row],[EconCode]],OBData[Amount])</f>
        <v>0</v>
      </c>
      <c r="D106" s="58" t="str">
        <f>LEFT(OBTB[[#This Row],[EconCode]],6)</f>
        <v>120206</v>
      </c>
      <c r="E106" s="58" t="str">
        <f>LEFT(OBTB[[#This Row],[EconCode]],4)</f>
        <v>1202</v>
      </c>
      <c r="F106" s="58" t="str">
        <f>LEFT(OBTB[[#This Row],[EconCode]],2)</f>
        <v>12</v>
      </c>
      <c r="G106" s="66" t="s">
        <v>1467</v>
      </c>
      <c r="H106" s="74"/>
      <c r="I106" s="66" t="s">
        <v>1512</v>
      </c>
      <c r="J106" s="74"/>
      <c r="K106" s="74"/>
      <c r="L106" s="74"/>
      <c r="M106" s="15"/>
      <c r="N106" s="15"/>
      <c r="O106" s="15"/>
      <c r="P106" s="15"/>
      <c r="Q106" s="15"/>
    </row>
    <row r="107" spans="1:17" x14ac:dyDescent="0.25">
      <c r="A107" s="64">
        <v>12020615</v>
      </c>
      <c r="B107" s="5" t="s">
        <v>240</v>
      </c>
      <c r="C107" s="67">
        <f>SUMIF(OBData[EconCode],OBTB[[#This Row],[EconCode]],OBData[Amount])</f>
        <v>0</v>
      </c>
      <c r="D107" s="58" t="str">
        <f>LEFT(OBTB[[#This Row],[EconCode]],6)</f>
        <v>120206</v>
      </c>
      <c r="E107" s="58" t="str">
        <f>LEFT(OBTB[[#This Row],[EconCode]],4)</f>
        <v>1202</v>
      </c>
      <c r="F107" s="58" t="str">
        <f>LEFT(OBTB[[#This Row],[EconCode]],2)</f>
        <v>12</v>
      </c>
      <c r="G107" s="66" t="s">
        <v>1467</v>
      </c>
      <c r="H107" s="74"/>
      <c r="I107" s="66" t="s">
        <v>1512</v>
      </c>
      <c r="J107" s="74"/>
      <c r="K107" s="74"/>
      <c r="L107" s="74"/>
      <c r="M107" s="15"/>
      <c r="N107" s="15"/>
      <c r="O107" s="15"/>
      <c r="P107" s="15"/>
      <c r="Q107" s="15"/>
    </row>
    <row r="108" spans="1:17" x14ac:dyDescent="0.25">
      <c r="A108" s="64">
        <v>120207</v>
      </c>
      <c r="B108" s="5" t="s">
        <v>241</v>
      </c>
      <c r="C108" s="93">
        <f>SUMIF(OBData[EconCode],OBTB[[#This Row],[EconCode]],OBData[Amount])</f>
        <v>0</v>
      </c>
      <c r="D108" s="93" t="str">
        <f>LEFT(OBTB[[#This Row],[EconCode]],6)</f>
        <v>120207</v>
      </c>
      <c r="E108" s="93" t="str">
        <f>LEFT(OBTB[[#This Row],[EconCode]],4)</f>
        <v>1202</v>
      </c>
      <c r="F108" s="93" t="str">
        <f>LEFT(OBTB[[#This Row],[EconCode]],2)</f>
        <v>12</v>
      </c>
      <c r="G108" s="93"/>
      <c r="H108" s="95"/>
      <c r="I108" s="93"/>
      <c r="J108" s="93"/>
      <c r="K108" s="93"/>
      <c r="L108" s="93"/>
      <c r="M108" s="15"/>
      <c r="N108" s="15"/>
      <c r="O108" s="15"/>
      <c r="P108" s="15"/>
      <c r="Q108" s="15"/>
    </row>
    <row r="109" spans="1:17" x14ac:dyDescent="0.25">
      <c r="A109" s="64">
        <v>12020701</v>
      </c>
      <c r="B109" s="5" t="s">
        <v>242</v>
      </c>
      <c r="C109" s="67">
        <f>SUMIF(OBData[EconCode],OBTB[[#This Row],[EconCode]],OBData[Amount])</f>
        <v>0</v>
      </c>
      <c r="D109" s="58" t="str">
        <f>LEFT(OBTB[[#This Row],[EconCode]],6)</f>
        <v>120207</v>
      </c>
      <c r="E109" s="58" t="str">
        <f>LEFT(OBTB[[#This Row],[EconCode]],4)</f>
        <v>1202</v>
      </c>
      <c r="F109" s="58" t="str">
        <f>LEFT(OBTB[[#This Row],[EconCode]],2)</f>
        <v>12</v>
      </c>
      <c r="G109" s="66" t="s">
        <v>1468</v>
      </c>
      <c r="H109" s="74"/>
      <c r="I109" s="66" t="s">
        <v>1513</v>
      </c>
      <c r="J109" s="74"/>
      <c r="K109" s="74"/>
      <c r="L109" s="74"/>
      <c r="M109" s="15"/>
      <c r="N109" s="15"/>
      <c r="O109" s="15"/>
      <c r="P109" s="15"/>
      <c r="Q109" s="15"/>
    </row>
    <row r="110" spans="1:17" x14ac:dyDescent="0.25">
      <c r="A110" s="64">
        <v>12020702</v>
      </c>
      <c r="B110" s="5" t="s">
        <v>243</v>
      </c>
      <c r="C110" s="67">
        <f>SUMIF(OBData[EconCode],OBTB[[#This Row],[EconCode]],OBData[Amount])</f>
        <v>0</v>
      </c>
      <c r="D110" s="58" t="str">
        <f>LEFT(OBTB[[#This Row],[EconCode]],6)</f>
        <v>120207</v>
      </c>
      <c r="E110" s="58" t="str">
        <f>LEFT(OBTB[[#This Row],[EconCode]],4)</f>
        <v>1202</v>
      </c>
      <c r="F110" s="58" t="str">
        <f>LEFT(OBTB[[#This Row],[EconCode]],2)</f>
        <v>12</v>
      </c>
      <c r="G110" s="66" t="s">
        <v>1468</v>
      </c>
      <c r="H110" s="74"/>
      <c r="I110" s="66" t="s">
        <v>1513</v>
      </c>
      <c r="J110" s="74"/>
      <c r="K110" s="74"/>
      <c r="L110" s="74"/>
      <c r="M110" s="15"/>
      <c r="N110" s="15"/>
      <c r="O110" s="15"/>
      <c r="P110" s="15"/>
      <c r="Q110" s="15"/>
    </row>
    <row r="111" spans="1:17" x14ac:dyDescent="0.25">
      <c r="A111" s="64">
        <v>12020703</v>
      </c>
      <c r="B111" s="5" t="s">
        <v>244</v>
      </c>
      <c r="C111" s="67">
        <f>SUMIF(OBData[EconCode],OBTB[[#This Row],[EconCode]],OBData[Amount])</f>
        <v>0</v>
      </c>
      <c r="D111" s="58" t="str">
        <f>LEFT(OBTB[[#This Row],[EconCode]],6)</f>
        <v>120207</v>
      </c>
      <c r="E111" s="58" t="str">
        <f>LEFT(OBTB[[#This Row],[EconCode]],4)</f>
        <v>1202</v>
      </c>
      <c r="F111" s="58" t="str">
        <f>LEFT(OBTB[[#This Row],[EconCode]],2)</f>
        <v>12</v>
      </c>
      <c r="G111" s="66" t="s">
        <v>1468</v>
      </c>
      <c r="H111" s="74"/>
      <c r="I111" s="66" t="s">
        <v>1513</v>
      </c>
      <c r="J111" s="74"/>
      <c r="K111" s="74"/>
      <c r="L111" s="74"/>
      <c r="M111" s="15"/>
      <c r="N111" s="15"/>
      <c r="O111" s="15"/>
      <c r="P111" s="15"/>
      <c r="Q111" s="15"/>
    </row>
    <row r="112" spans="1:17" x14ac:dyDescent="0.25">
      <c r="A112" s="64">
        <v>12020704</v>
      </c>
      <c r="B112" s="5" t="s">
        <v>245</v>
      </c>
      <c r="C112" s="67">
        <f>SUMIF(OBData[EconCode],OBTB[[#This Row],[EconCode]],OBData[Amount])</f>
        <v>0</v>
      </c>
      <c r="D112" s="58" t="str">
        <f>LEFT(OBTB[[#This Row],[EconCode]],6)</f>
        <v>120207</v>
      </c>
      <c r="E112" s="58" t="str">
        <f>LEFT(OBTB[[#This Row],[EconCode]],4)</f>
        <v>1202</v>
      </c>
      <c r="F112" s="58" t="str">
        <f>LEFT(OBTB[[#This Row],[EconCode]],2)</f>
        <v>12</v>
      </c>
      <c r="G112" s="66" t="s">
        <v>1468</v>
      </c>
      <c r="H112" s="74"/>
      <c r="I112" s="66" t="s">
        <v>1513</v>
      </c>
      <c r="J112" s="74"/>
      <c r="K112" s="74"/>
      <c r="L112" s="74"/>
      <c r="M112" s="15"/>
      <c r="N112" s="15"/>
      <c r="O112" s="15"/>
      <c r="P112" s="15"/>
      <c r="Q112" s="15"/>
    </row>
    <row r="113" spans="1:17" x14ac:dyDescent="0.25">
      <c r="A113" s="64">
        <v>12020705</v>
      </c>
      <c r="B113" s="5" t="s">
        <v>246</v>
      </c>
      <c r="C113" s="67">
        <f>SUMIF(OBData[EconCode],OBTB[[#This Row],[EconCode]],OBData[Amount])</f>
        <v>0</v>
      </c>
      <c r="D113" s="58" t="str">
        <f>LEFT(OBTB[[#This Row],[EconCode]],6)</f>
        <v>120207</v>
      </c>
      <c r="E113" s="58" t="str">
        <f>LEFT(OBTB[[#This Row],[EconCode]],4)</f>
        <v>1202</v>
      </c>
      <c r="F113" s="58" t="str">
        <f>LEFT(OBTB[[#This Row],[EconCode]],2)</f>
        <v>12</v>
      </c>
      <c r="G113" s="66" t="s">
        <v>1468</v>
      </c>
      <c r="H113" s="74"/>
      <c r="I113" s="66" t="s">
        <v>1513</v>
      </c>
      <c r="J113" s="74"/>
      <c r="K113" s="74"/>
      <c r="L113" s="74"/>
      <c r="M113" s="15"/>
      <c r="N113" s="15"/>
      <c r="O113" s="15"/>
      <c r="P113" s="15"/>
      <c r="Q113" s="15"/>
    </row>
    <row r="114" spans="1:17" x14ac:dyDescent="0.25">
      <c r="A114" s="64">
        <v>12020706</v>
      </c>
      <c r="B114" s="5" t="s">
        <v>247</v>
      </c>
      <c r="C114" s="67">
        <f>SUMIF(OBData[EconCode],OBTB[[#This Row],[EconCode]],OBData[Amount])</f>
        <v>0</v>
      </c>
      <c r="D114" s="58" t="str">
        <f>LEFT(OBTB[[#This Row],[EconCode]],6)</f>
        <v>120207</v>
      </c>
      <c r="E114" s="58" t="str">
        <f>LEFT(OBTB[[#This Row],[EconCode]],4)</f>
        <v>1202</v>
      </c>
      <c r="F114" s="58" t="str">
        <f>LEFT(OBTB[[#This Row],[EconCode]],2)</f>
        <v>12</v>
      </c>
      <c r="G114" s="66" t="s">
        <v>1468</v>
      </c>
      <c r="H114" s="74"/>
      <c r="I114" s="66" t="s">
        <v>1513</v>
      </c>
      <c r="J114" s="74"/>
      <c r="K114" s="74"/>
      <c r="L114" s="74"/>
      <c r="M114" s="15"/>
      <c r="N114" s="15"/>
      <c r="O114" s="15"/>
      <c r="P114" s="15"/>
      <c r="Q114" s="15"/>
    </row>
    <row r="115" spans="1:17" x14ac:dyDescent="0.25">
      <c r="A115" s="64">
        <v>12020707</v>
      </c>
      <c r="B115" s="5" t="s">
        <v>248</v>
      </c>
      <c r="C115" s="67">
        <f>SUMIF(OBData[EconCode],OBTB[[#This Row],[EconCode]],OBData[Amount])</f>
        <v>0</v>
      </c>
      <c r="D115" s="58" t="str">
        <f>LEFT(OBTB[[#This Row],[EconCode]],6)</f>
        <v>120207</v>
      </c>
      <c r="E115" s="58" t="str">
        <f>LEFT(OBTB[[#This Row],[EconCode]],4)</f>
        <v>1202</v>
      </c>
      <c r="F115" s="58" t="str">
        <f>LEFT(OBTB[[#This Row],[EconCode]],2)</f>
        <v>12</v>
      </c>
      <c r="G115" s="66" t="s">
        <v>1468</v>
      </c>
      <c r="H115" s="74"/>
      <c r="I115" s="66" t="s">
        <v>1513</v>
      </c>
      <c r="J115" s="74"/>
      <c r="K115" s="74"/>
      <c r="L115" s="74"/>
      <c r="M115" s="15"/>
      <c r="N115" s="15"/>
      <c r="O115" s="15"/>
      <c r="P115" s="15"/>
      <c r="Q115" s="15"/>
    </row>
    <row r="116" spans="1:17" x14ac:dyDescent="0.25">
      <c r="A116" s="64">
        <v>12020708</v>
      </c>
      <c r="B116" s="5" t="s">
        <v>249</v>
      </c>
      <c r="C116" s="67">
        <f>SUMIF(OBData[EconCode],OBTB[[#This Row],[EconCode]],OBData[Amount])</f>
        <v>0</v>
      </c>
      <c r="D116" s="58" t="str">
        <f>LEFT(OBTB[[#This Row],[EconCode]],6)</f>
        <v>120207</v>
      </c>
      <c r="E116" s="58" t="str">
        <f>LEFT(OBTB[[#This Row],[EconCode]],4)</f>
        <v>1202</v>
      </c>
      <c r="F116" s="58" t="str">
        <f>LEFT(OBTB[[#This Row],[EconCode]],2)</f>
        <v>12</v>
      </c>
      <c r="G116" s="66" t="s">
        <v>1468</v>
      </c>
      <c r="H116" s="74"/>
      <c r="I116" s="66" t="s">
        <v>1513</v>
      </c>
      <c r="J116" s="74"/>
      <c r="K116" s="74"/>
      <c r="L116" s="74"/>
      <c r="M116" s="15"/>
      <c r="N116" s="15"/>
      <c r="O116" s="15"/>
      <c r="P116" s="15"/>
      <c r="Q116" s="15"/>
    </row>
    <row r="117" spans="1:17" x14ac:dyDescent="0.25">
      <c r="A117" s="64">
        <v>12020709</v>
      </c>
      <c r="B117" s="5" t="s">
        <v>250</v>
      </c>
      <c r="C117" s="67">
        <f>SUMIF(OBData[EconCode],OBTB[[#This Row],[EconCode]],OBData[Amount])</f>
        <v>0</v>
      </c>
      <c r="D117" s="58" t="str">
        <f>LEFT(OBTB[[#This Row],[EconCode]],6)</f>
        <v>120207</v>
      </c>
      <c r="E117" s="58" t="str">
        <f>LEFT(OBTB[[#This Row],[EconCode]],4)</f>
        <v>1202</v>
      </c>
      <c r="F117" s="58" t="str">
        <f>LEFT(OBTB[[#This Row],[EconCode]],2)</f>
        <v>12</v>
      </c>
      <c r="G117" s="66" t="s">
        <v>1468</v>
      </c>
      <c r="H117" s="74"/>
      <c r="I117" s="66" t="s">
        <v>1513</v>
      </c>
      <c r="J117" s="74"/>
      <c r="K117" s="74"/>
      <c r="L117" s="74"/>
      <c r="M117" s="15"/>
      <c r="N117" s="15"/>
      <c r="O117" s="15"/>
      <c r="P117" s="15"/>
      <c r="Q117" s="15"/>
    </row>
    <row r="118" spans="1:17" x14ac:dyDescent="0.25">
      <c r="A118" s="64">
        <v>12020710</v>
      </c>
      <c r="B118" s="5" t="s">
        <v>251</v>
      </c>
      <c r="C118" s="67">
        <f>SUMIF(OBData[EconCode],OBTB[[#This Row],[EconCode]],OBData[Amount])</f>
        <v>0</v>
      </c>
      <c r="D118" s="58" t="str">
        <f>LEFT(OBTB[[#This Row],[EconCode]],6)</f>
        <v>120207</v>
      </c>
      <c r="E118" s="58" t="str">
        <f>LEFT(OBTB[[#This Row],[EconCode]],4)</f>
        <v>1202</v>
      </c>
      <c r="F118" s="58" t="str">
        <f>LEFT(OBTB[[#This Row],[EconCode]],2)</f>
        <v>12</v>
      </c>
      <c r="G118" s="66" t="s">
        <v>1468</v>
      </c>
      <c r="H118" s="74"/>
      <c r="I118" s="66" t="s">
        <v>1513</v>
      </c>
      <c r="J118" s="74"/>
      <c r="K118" s="74"/>
      <c r="L118" s="74"/>
      <c r="M118" s="15"/>
      <c r="N118" s="15"/>
      <c r="O118" s="15"/>
      <c r="P118" s="15"/>
      <c r="Q118" s="15"/>
    </row>
    <row r="119" spans="1:17" x14ac:dyDescent="0.25">
      <c r="A119" s="64">
        <v>12020711</v>
      </c>
      <c r="B119" s="5" t="s">
        <v>252</v>
      </c>
      <c r="C119" s="67">
        <f>SUMIF(OBData[EconCode],OBTB[[#This Row],[EconCode]],OBData[Amount])</f>
        <v>0</v>
      </c>
      <c r="D119" s="58" t="str">
        <f>LEFT(OBTB[[#This Row],[EconCode]],6)</f>
        <v>120207</v>
      </c>
      <c r="E119" s="58" t="str">
        <f>LEFT(OBTB[[#This Row],[EconCode]],4)</f>
        <v>1202</v>
      </c>
      <c r="F119" s="58" t="str">
        <f>LEFT(OBTB[[#This Row],[EconCode]],2)</f>
        <v>12</v>
      </c>
      <c r="G119" s="66" t="s">
        <v>1468</v>
      </c>
      <c r="H119" s="74"/>
      <c r="I119" s="66" t="s">
        <v>1513</v>
      </c>
      <c r="J119" s="74"/>
      <c r="K119" s="74"/>
      <c r="L119" s="74"/>
      <c r="M119" s="15"/>
      <c r="N119" s="15"/>
      <c r="O119" s="15"/>
      <c r="P119" s="15"/>
      <c r="Q119" s="15"/>
    </row>
    <row r="120" spans="1:17" x14ac:dyDescent="0.25">
      <c r="A120" s="64">
        <v>120208</v>
      </c>
      <c r="B120" s="5" t="s">
        <v>253</v>
      </c>
      <c r="C120" s="93">
        <f>SUMIF(OBData[EconCode],OBTB[[#This Row],[EconCode]],OBData[Amount])</f>
        <v>0</v>
      </c>
      <c r="D120" s="93" t="str">
        <f>LEFT(OBTB[[#This Row],[EconCode]],6)</f>
        <v>120208</v>
      </c>
      <c r="E120" s="93" t="str">
        <f>LEFT(OBTB[[#This Row],[EconCode]],4)</f>
        <v>1202</v>
      </c>
      <c r="F120" s="93" t="str">
        <f>LEFT(OBTB[[#This Row],[EconCode]],2)</f>
        <v>12</v>
      </c>
      <c r="G120" s="93"/>
      <c r="H120" s="95"/>
      <c r="I120" s="93"/>
      <c r="J120" s="93"/>
      <c r="K120" s="93"/>
      <c r="L120" s="93"/>
      <c r="M120" s="15"/>
      <c r="N120" s="15"/>
      <c r="O120" s="15"/>
      <c r="P120" s="15"/>
      <c r="Q120" s="15"/>
    </row>
    <row r="121" spans="1:17" x14ac:dyDescent="0.25">
      <c r="A121" s="64">
        <v>12020801</v>
      </c>
      <c r="B121" s="5" t="s">
        <v>254</v>
      </c>
      <c r="C121" s="67">
        <f>SUMIF(OBData[EconCode],OBTB[[#This Row],[EconCode]],OBData[Amount])</f>
        <v>0</v>
      </c>
      <c r="D121" s="58" t="str">
        <f>LEFT(OBTB[[#This Row],[EconCode]],6)</f>
        <v>120208</v>
      </c>
      <c r="E121" s="58" t="str">
        <f>LEFT(OBTB[[#This Row],[EconCode]],4)</f>
        <v>1202</v>
      </c>
      <c r="F121" s="58" t="str">
        <f>LEFT(OBTB[[#This Row],[EconCode]],2)</f>
        <v>12</v>
      </c>
      <c r="G121" s="66" t="s">
        <v>1469</v>
      </c>
      <c r="H121" s="74"/>
      <c r="I121" s="66" t="s">
        <v>1514</v>
      </c>
      <c r="J121" s="74"/>
      <c r="K121" s="74"/>
      <c r="L121" s="74"/>
      <c r="M121" s="15"/>
      <c r="N121" s="15"/>
      <c r="O121" s="15"/>
      <c r="P121" s="15"/>
      <c r="Q121" s="15"/>
    </row>
    <row r="122" spans="1:17" x14ac:dyDescent="0.25">
      <c r="A122" s="64">
        <v>12020802</v>
      </c>
      <c r="B122" s="5" t="s">
        <v>255</v>
      </c>
      <c r="C122" s="67">
        <f>SUMIF(OBData[EconCode],OBTB[[#This Row],[EconCode]],OBData[Amount])</f>
        <v>0</v>
      </c>
      <c r="D122" s="58" t="str">
        <f>LEFT(OBTB[[#This Row],[EconCode]],6)</f>
        <v>120208</v>
      </c>
      <c r="E122" s="58" t="str">
        <f>LEFT(OBTB[[#This Row],[EconCode]],4)</f>
        <v>1202</v>
      </c>
      <c r="F122" s="58" t="str">
        <f>LEFT(OBTB[[#This Row],[EconCode]],2)</f>
        <v>12</v>
      </c>
      <c r="G122" s="66" t="s">
        <v>1469</v>
      </c>
      <c r="H122" s="74"/>
      <c r="I122" s="66" t="s">
        <v>1514</v>
      </c>
      <c r="J122" s="74"/>
      <c r="K122" s="74"/>
      <c r="L122" s="74"/>
      <c r="M122" s="15"/>
      <c r="N122" s="15"/>
      <c r="O122" s="15"/>
      <c r="P122" s="15"/>
      <c r="Q122" s="15"/>
    </row>
    <row r="123" spans="1:17" x14ac:dyDescent="0.25">
      <c r="A123" s="64">
        <v>12020803</v>
      </c>
      <c r="B123" s="5" t="s">
        <v>256</v>
      </c>
      <c r="C123" s="67">
        <f>SUMIF(OBData[EconCode],OBTB[[#This Row],[EconCode]],OBData[Amount])</f>
        <v>0</v>
      </c>
      <c r="D123" s="58" t="str">
        <f>LEFT(OBTB[[#This Row],[EconCode]],6)</f>
        <v>120208</v>
      </c>
      <c r="E123" s="58" t="str">
        <f>LEFT(OBTB[[#This Row],[EconCode]],4)</f>
        <v>1202</v>
      </c>
      <c r="F123" s="58" t="str">
        <f>LEFT(OBTB[[#This Row],[EconCode]],2)</f>
        <v>12</v>
      </c>
      <c r="G123" s="66" t="s">
        <v>1469</v>
      </c>
      <c r="H123" s="74"/>
      <c r="I123" s="66" t="s">
        <v>1514</v>
      </c>
      <c r="J123" s="74"/>
      <c r="K123" s="74"/>
      <c r="L123" s="74"/>
      <c r="M123" s="15"/>
      <c r="N123" s="15"/>
      <c r="O123" s="15"/>
      <c r="P123" s="15"/>
      <c r="Q123" s="15"/>
    </row>
    <row r="124" spans="1:17" x14ac:dyDescent="0.25">
      <c r="A124" s="64">
        <v>12020804</v>
      </c>
      <c r="B124" s="5" t="s">
        <v>257</v>
      </c>
      <c r="C124" s="67">
        <f>SUMIF(OBData[EconCode],OBTB[[#This Row],[EconCode]],OBData[Amount])</f>
        <v>0</v>
      </c>
      <c r="D124" s="58" t="str">
        <f>LEFT(OBTB[[#This Row],[EconCode]],6)</f>
        <v>120208</v>
      </c>
      <c r="E124" s="58" t="str">
        <f>LEFT(OBTB[[#This Row],[EconCode]],4)</f>
        <v>1202</v>
      </c>
      <c r="F124" s="58" t="str">
        <f>LEFT(OBTB[[#This Row],[EconCode]],2)</f>
        <v>12</v>
      </c>
      <c r="G124" s="66" t="s">
        <v>1469</v>
      </c>
      <c r="H124" s="74"/>
      <c r="I124" s="66" t="s">
        <v>1514</v>
      </c>
      <c r="J124" s="74"/>
      <c r="K124" s="74"/>
      <c r="L124" s="74"/>
      <c r="M124" s="15"/>
      <c r="N124" s="15"/>
      <c r="O124" s="15"/>
      <c r="P124" s="15"/>
      <c r="Q124" s="15"/>
    </row>
    <row r="125" spans="1:17" x14ac:dyDescent="0.25">
      <c r="A125" s="64">
        <v>12020805</v>
      </c>
      <c r="B125" s="5" t="s">
        <v>258</v>
      </c>
      <c r="C125" s="67">
        <f>SUMIF(OBData[EconCode],OBTB[[#This Row],[EconCode]],OBData[Amount])</f>
        <v>0</v>
      </c>
      <c r="D125" s="58" t="str">
        <f>LEFT(OBTB[[#This Row],[EconCode]],6)</f>
        <v>120208</v>
      </c>
      <c r="E125" s="58" t="str">
        <f>LEFT(OBTB[[#This Row],[EconCode]],4)</f>
        <v>1202</v>
      </c>
      <c r="F125" s="58" t="str">
        <f>LEFT(OBTB[[#This Row],[EconCode]],2)</f>
        <v>12</v>
      </c>
      <c r="G125" s="66" t="s">
        <v>1469</v>
      </c>
      <c r="H125" s="74"/>
      <c r="I125" s="66" t="s">
        <v>1514</v>
      </c>
      <c r="J125" s="74"/>
      <c r="K125" s="74"/>
      <c r="L125" s="74"/>
      <c r="M125" s="15"/>
      <c r="N125" s="15"/>
      <c r="O125" s="15"/>
      <c r="P125" s="15"/>
      <c r="Q125" s="15"/>
    </row>
    <row r="126" spans="1:17" x14ac:dyDescent="0.25">
      <c r="A126" s="64">
        <v>120209</v>
      </c>
      <c r="B126" s="5" t="s">
        <v>259</v>
      </c>
      <c r="C126" s="93">
        <f>SUMIF(OBData[EconCode],OBTB[[#This Row],[EconCode]],OBData[Amount])</f>
        <v>0</v>
      </c>
      <c r="D126" s="93" t="str">
        <f>LEFT(OBTB[[#This Row],[EconCode]],6)</f>
        <v>120209</v>
      </c>
      <c r="E126" s="93" t="str">
        <f>LEFT(OBTB[[#This Row],[EconCode]],4)</f>
        <v>1202</v>
      </c>
      <c r="F126" s="93" t="str">
        <f>LEFT(OBTB[[#This Row],[EconCode]],2)</f>
        <v>12</v>
      </c>
      <c r="G126" s="93"/>
      <c r="H126" s="95"/>
      <c r="I126" s="93"/>
      <c r="J126" s="93"/>
      <c r="K126" s="93"/>
      <c r="L126" s="93"/>
      <c r="M126" s="15"/>
      <c r="N126" s="15"/>
      <c r="O126" s="15"/>
      <c r="P126" s="15"/>
      <c r="Q126" s="15"/>
    </row>
    <row r="127" spans="1:17" x14ac:dyDescent="0.25">
      <c r="A127" s="64">
        <v>12020901</v>
      </c>
      <c r="B127" s="5" t="s">
        <v>260</v>
      </c>
      <c r="C127" s="67">
        <f>SUMIF(OBData[EconCode],OBTB[[#This Row],[EconCode]],OBData[Amount])</f>
        <v>0</v>
      </c>
      <c r="D127" s="58" t="str">
        <f>LEFT(OBTB[[#This Row],[EconCode]],6)</f>
        <v>120209</v>
      </c>
      <c r="E127" s="58" t="str">
        <f>LEFT(OBTB[[#This Row],[EconCode]],4)</f>
        <v>1202</v>
      </c>
      <c r="F127" s="58" t="str">
        <f>LEFT(OBTB[[#This Row],[EconCode]],2)</f>
        <v>12</v>
      </c>
      <c r="G127" s="66" t="s">
        <v>1470</v>
      </c>
      <c r="H127" s="74"/>
      <c r="I127" s="66" t="s">
        <v>1515</v>
      </c>
      <c r="J127" s="74"/>
      <c r="K127" s="74"/>
      <c r="L127" s="74"/>
      <c r="M127" s="15"/>
      <c r="N127" s="15"/>
      <c r="O127" s="15"/>
      <c r="P127" s="15"/>
      <c r="Q127" s="15"/>
    </row>
    <row r="128" spans="1:17" x14ac:dyDescent="0.25">
      <c r="A128" s="64">
        <v>12020902</v>
      </c>
      <c r="B128" s="5" t="s">
        <v>261</v>
      </c>
      <c r="C128" s="67">
        <f>SUMIF(OBData[EconCode],OBTB[[#This Row],[EconCode]],OBData[Amount])</f>
        <v>0</v>
      </c>
      <c r="D128" s="58" t="str">
        <f>LEFT(OBTB[[#This Row],[EconCode]],6)</f>
        <v>120209</v>
      </c>
      <c r="E128" s="58" t="str">
        <f>LEFT(OBTB[[#This Row],[EconCode]],4)</f>
        <v>1202</v>
      </c>
      <c r="F128" s="58" t="str">
        <f>LEFT(OBTB[[#This Row],[EconCode]],2)</f>
        <v>12</v>
      </c>
      <c r="G128" s="66" t="s">
        <v>1470</v>
      </c>
      <c r="H128" s="74"/>
      <c r="I128" s="66" t="s">
        <v>1515</v>
      </c>
      <c r="J128" s="74"/>
      <c r="K128" s="74"/>
      <c r="L128" s="74"/>
      <c r="M128" s="15"/>
      <c r="N128" s="15"/>
      <c r="O128" s="15"/>
      <c r="P128" s="15"/>
      <c r="Q128" s="15"/>
    </row>
    <row r="129" spans="1:17" x14ac:dyDescent="0.25">
      <c r="A129" s="64">
        <v>12020903</v>
      </c>
      <c r="B129" s="5" t="s">
        <v>262</v>
      </c>
      <c r="C129" s="67">
        <f>SUMIF(OBData[EconCode],OBTB[[#This Row],[EconCode]],OBData[Amount])</f>
        <v>0</v>
      </c>
      <c r="D129" s="58" t="str">
        <f>LEFT(OBTB[[#This Row],[EconCode]],6)</f>
        <v>120209</v>
      </c>
      <c r="E129" s="58" t="str">
        <f>LEFT(OBTB[[#This Row],[EconCode]],4)</f>
        <v>1202</v>
      </c>
      <c r="F129" s="58" t="str">
        <f>LEFT(OBTB[[#This Row],[EconCode]],2)</f>
        <v>12</v>
      </c>
      <c r="G129" s="66" t="s">
        <v>1470</v>
      </c>
      <c r="H129" s="74"/>
      <c r="I129" s="66" t="s">
        <v>1515</v>
      </c>
      <c r="J129" s="74"/>
      <c r="K129" s="74"/>
      <c r="L129" s="74"/>
      <c r="M129" s="15"/>
      <c r="N129" s="15"/>
      <c r="O129" s="15"/>
      <c r="P129" s="15"/>
      <c r="Q129" s="15"/>
    </row>
    <row r="130" spans="1:17" x14ac:dyDescent="0.25">
      <c r="A130" s="64">
        <v>12020904</v>
      </c>
      <c r="B130" s="5" t="s">
        <v>263</v>
      </c>
      <c r="C130" s="67">
        <f>SUMIF(OBData[EconCode],OBTB[[#This Row],[EconCode]],OBData[Amount])</f>
        <v>0</v>
      </c>
      <c r="D130" s="58" t="str">
        <f>LEFT(OBTB[[#This Row],[EconCode]],6)</f>
        <v>120209</v>
      </c>
      <c r="E130" s="58" t="str">
        <f>LEFT(OBTB[[#This Row],[EconCode]],4)</f>
        <v>1202</v>
      </c>
      <c r="F130" s="58" t="str">
        <f>LEFT(OBTB[[#This Row],[EconCode]],2)</f>
        <v>12</v>
      </c>
      <c r="G130" s="66" t="s">
        <v>1470</v>
      </c>
      <c r="H130" s="74"/>
      <c r="I130" s="66" t="s">
        <v>1515</v>
      </c>
      <c r="J130" s="74"/>
      <c r="K130" s="74"/>
      <c r="L130" s="74"/>
      <c r="M130" s="15"/>
      <c r="N130" s="15"/>
      <c r="O130" s="15"/>
      <c r="P130" s="15"/>
      <c r="Q130" s="15"/>
    </row>
    <row r="131" spans="1:17" x14ac:dyDescent="0.25">
      <c r="A131" s="64">
        <v>12020905</v>
      </c>
      <c r="B131" s="5" t="s">
        <v>264</v>
      </c>
      <c r="C131" s="67">
        <f>SUMIF(OBData[EconCode],OBTB[[#This Row],[EconCode]],OBData[Amount])</f>
        <v>0</v>
      </c>
      <c r="D131" s="58" t="str">
        <f>LEFT(OBTB[[#This Row],[EconCode]],6)</f>
        <v>120209</v>
      </c>
      <c r="E131" s="58" t="str">
        <f>LEFT(OBTB[[#This Row],[EconCode]],4)</f>
        <v>1202</v>
      </c>
      <c r="F131" s="58" t="str">
        <f>LEFT(OBTB[[#This Row],[EconCode]],2)</f>
        <v>12</v>
      </c>
      <c r="G131" s="66" t="s">
        <v>1470</v>
      </c>
      <c r="H131" s="74"/>
      <c r="I131" s="66" t="s">
        <v>1515</v>
      </c>
      <c r="J131" s="74"/>
      <c r="K131" s="74"/>
      <c r="L131" s="74"/>
      <c r="M131" s="15"/>
      <c r="N131" s="15"/>
      <c r="O131" s="15"/>
      <c r="P131" s="15"/>
      <c r="Q131" s="15"/>
    </row>
    <row r="132" spans="1:17" x14ac:dyDescent="0.25">
      <c r="A132" s="64">
        <v>12020906</v>
      </c>
      <c r="B132" s="5" t="s">
        <v>265</v>
      </c>
      <c r="C132" s="67">
        <f>SUMIF(OBData[EconCode],OBTB[[#This Row],[EconCode]],OBData[Amount])</f>
        <v>0</v>
      </c>
      <c r="D132" s="58" t="str">
        <f>LEFT(OBTB[[#This Row],[EconCode]],6)</f>
        <v>120209</v>
      </c>
      <c r="E132" s="58" t="str">
        <f>LEFT(OBTB[[#This Row],[EconCode]],4)</f>
        <v>1202</v>
      </c>
      <c r="F132" s="58" t="str">
        <f>LEFT(OBTB[[#This Row],[EconCode]],2)</f>
        <v>12</v>
      </c>
      <c r="G132" s="66" t="s">
        <v>1470</v>
      </c>
      <c r="H132" s="74"/>
      <c r="I132" s="66" t="s">
        <v>1515</v>
      </c>
      <c r="J132" s="74"/>
      <c r="K132" s="74"/>
      <c r="L132" s="74"/>
      <c r="M132" s="15"/>
      <c r="N132" s="15"/>
      <c r="O132" s="15"/>
      <c r="P132" s="15"/>
      <c r="Q132" s="15"/>
    </row>
    <row r="133" spans="1:17" x14ac:dyDescent="0.25">
      <c r="A133" s="64">
        <v>120210</v>
      </c>
      <c r="B133" s="5" t="s">
        <v>266</v>
      </c>
      <c r="C133" s="93">
        <f>SUMIF(OBData[EconCode],OBTB[[#This Row],[EconCode]],OBData[Amount])</f>
        <v>0</v>
      </c>
      <c r="D133" s="93" t="str">
        <f>LEFT(OBTB[[#This Row],[EconCode]],6)</f>
        <v>120210</v>
      </c>
      <c r="E133" s="93" t="str">
        <f>LEFT(OBTB[[#This Row],[EconCode]],4)</f>
        <v>1202</v>
      </c>
      <c r="F133" s="93" t="str">
        <f>LEFT(OBTB[[#This Row],[EconCode]],2)</f>
        <v>12</v>
      </c>
      <c r="G133" s="93"/>
      <c r="H133" s="95"/>
      <c r="I133" s="93"/>
      <c r="J133" s="93"/>
      <c r="K133" s="93"/>
      <c r="L133" s="93"/>
      <c r="M133" s="15"/>
      <c r="N133" s="15"/>
      <c r="O133" s="15"/>
      <c r="P133" s="15"/>
      <c r="Q133" s="15"/>
    </row>
    <row r="134" spans="1:17" x14ac:dyDescent="0.25">
      <c r="A134" s="64">
        <v>12021002</v>
      </c>
      <c r="B134" s="5" t="s">
        <v>267</v>
      </c>
      <c r="C134" s="67">
        <f>SUMIF(OBData[EconCode],OBTB[[#This Row],[EconCode]],OBData[Amount])</f>
        <v>0</v>
      </c>
      <c r="D134" s="58" t="str">
        <f>LEFT(OBTB[[#This Row],[EconCode]],6)</f>
        <v>120210</v>
      </c>
      <c r="E134" s="58" t="str">
        <f>LEFT(OBTB[[#This Row],[EconCode]],4)</f>
        <v>1202</v>
      </c>
      <c r="F134" s="58" t="str">
        <f>LEFT(OBTB[[#This Row],[EconCode]],2)</f>
        <v>12</v>
      </c>
      <c r="G134" s="66" t="s">
        <v>1471</v>
      </c>
      <c r="H134" s="74"/>
      <c r="I134" s="66" t="s">
        <v>1516</v>
      </c>
      <c r="J134" s="74"/>
      <c r="K134" s="74"/>
      <c r="L134" s="74"/>
      <c r="M134" s="15"/>
      <c r="N134" s="15"/>
      <c r="O134" s="15"/>
      <c r="P134" s="15"/>
      <c r="Q134" s="15"/>
    </row>
    <row r="135" spans="1:17" x14ac:dyDescent="0.25">
      <c r="A135" s="64">
        <v>12021003</v>
      </c>
      <c r="B135" s="5" t="s">
        <v>268</v>
      </c>
      <c r="C135" s="67">
        <f>SUMIF(OBData[EconCode],OBTB[[#This Row],[EconCode]],OBData[Amount])</f>
        <v>0</v>
      </c>
      <c r="D135" s="58" t="str">
        <f>LEFT(OBTB[[#This Row],[EconCode]],6)</f>
        <v>120210</v>
      </c>
      <c r="E135" s="58" t="str">
        <f>LEFT(OBTB[[#This Row],[EconCode]],4)</f>
        <v>1202</v>
      </c>
      <c r="F135" s="58" t="str">
        <f>LEFT(OBTB[[#This Row],[EconCode]],2)</f>
        <v>12</v>
      </c>
      <c r="G135" s="66" t="s">
        <v>1471</v>
      </c>
      <c r="H135" s="74"/>
      <c r="I135" s="66" t="s">
        <v>1516</v>
      </c>
      <c r="J135" s="74"/>
      <c r="K135" s="74"/>
      <c r="L135" s="74"/>
      <c r="M135" s="15"/>
      <c r="N135" s="15"/>
      <c r="O135" s="15"/>
      <c r="P135" s="15"/>
      <c r="Q135" s="15"/>
    </row>
    <row r="136" spans="1:17" x14ac:dyDescent="0.25">
      <c r="A136" s="64">
        <v>12021004</v>
      </c>
      <c r="B136" s="5" t="s">
        <v>269</v>
      </c>
      <c r="C136" s="67">
        <f>SUMIF(OBData[EconCode],OBTB[[#This Row],[EconCode]],OBData[Amount])</f>
        <v>0</v>
      </c>
      <c r="D136" s="58" t="str">
        <f>LEFT(OBTB[[#This Row],[EconCode]],6)</f>
        <v>120210</v>
      </c>
      <c r="E136" s="58" t="str">
        <f>LEFT(OBTB[[#This Row],[EconCode]],4)</f>
        <v>1202</v>
      </c>
      <c r="F136" s="58" t="str">
        <f>LEFT(OBTB[[#This Row],[EconCode]],2)</f>
        <v>12</v>
      </c>
      <c r="G136" s="66" t="s">
        <v>1471</v>
      </c>
      <c r="H136" s="74"/>
      <c r="I136" s="66" t="s">
        <v>1516</v>
      </c>
      <c r="J136" s="74"/>
      <c r="K136" s="74"/>
      <c r="L136" s="74"/>
      <c r="M136" s="15"/>
      <c r="N136" s="15"/>
      <c r="O136" s="15"/>
      <c r="P136" s="15"/>
      <c r="Q136" s="15"/>
    </row>
    <row r="137" spans="1:17" x14ac:dyDescent="0.25">
      <c r="A137" s="64">
        <v>12021005</v>
      </c>
      <c r="B137" s="5" t="s">
        <v>270</v>
      </c>
      <c r="C137" s="67">
        <f>SUMIF(OBData[EconCode],OBTB[[#This Row],[EconCode]],OBData[Amount])</f>
        <v>0</v>
      </c>
      <c r="D137" s="58" t="str">
        <f>LEFT(OBTB[[#This Row],[EconCode]],6)</f>
        <v>120210</v>
      </c>
      <c r="E137" s="58" t="str">
        <f>LEFT(OBTB[[#This Row],[EconCode]],4)</f>
        <v>1202</v>
      </c>
      <c r="F137" s="58" t="str">
        <f>LEFT(OBTB[[#This Row],[EconCode]],2)</f>
        <v>12</v>
      </c>
      <c r="G137" s="66" t="s">
        <v>1471</v>
      </c>
      <c r="H137" s="74"/>
      <c r="I137" s="66" t="s">
        <v>1516</v>
      </c>
      <c r="J137" s="74"/>
      <c r="K137" s="74"/>
      <c r="L137" s="74"/>
      <c r="M137" s="15"/>
      <c r="N137" s="15"/>
      <c r="O137" s="15"/>
      <c r="P137" s="15"/>
      <c r="Q137" s="15"/>
    </row>
    <row r="138" spans="1:17" x14ac:dyDescent="0.25">
      <c r="A138" s="64">
        <v>12021006</v>
      </c>
      <c r="B138" s="5" t="s">
        <v>271</v>
      </c>
      <c r="C138" s="67">
        <f>SUMIF(OBData[EconCode],OBTB[[#This Row],[EconCode]],OBData[Amount])</f>
        <v>0</v>
      </c>
      <c r="D138" s="58" t="str">
        <f>LEFT(OBTB[[#This Row],[EconCode]],6)</f>
        <v>120210</v>
      </c>
      <c r="E138" s="58" t="str">
        <f>LEFT(OBTB[[#This Row],[EconCode]],4)</f>
        <v>1202</v>
      </c>
      <c r="F138" s="58" t="str">
        <f>LEFT(OBTB[[#This Row],[EconCode]],2)</f>
        <v>12</v>
      </c>
      <c r="G138" s="66" t="s">
        <v>1471</v>
      </c>
      <c r="H138" s="74"/>
      <c r="I138" s="66" t="s">
        <v>1516</v>
      </c>
      <c r="J138" s="74"/>
      <c r="K138" s="74"/>
      <c r="L138" s="74"/>
      <c r="M138" s="15"/>
      <c r="N138" s="15"/>
      <c r="O138" s="15"/>
      <c r="P138" s="15"/>
      <c r="Q138" s="15"/>
    </row>
    <row r="139" spans="1:17" x14ac:dyDescent="0.25">
      <c r="A139" s="64">
        <v>120211</v>
      </c>
      <c r="B139" s="5" t="s">
        <v>273</v>
      </c>
      <c r="C139" s="93">
        <f>SUMIF(OBData[EconCode],OBTB[[#This Row],[EconCode]],OBData[Amount])</f>
        <v>0</v>
      </c>
      <c r="D139" s="93" t="str">
        <f>LEFT(OBTB[[#This Row],[EconCode]],6)</f>
        <v>120211</v>
      </c>
      <c r="E139" s="93" t="str">
        <f>LEFT(OBTB[[#This Row],[EconCode]],4)</f>
        <v>1202</v>
      </c>
      <c r="F139" s="93" t="str">
        <f>LEFT(OBTB[[#This Row],[EconCode]],2)</f>
        <v>12</v>
      </c>
      <c r="G139" s="93"/>
      <c r="H139" s="95"/>
      <c r="I139" s="93"/>
      <c r="J139" s="93"/>
      <c r="K139" s="93"/>
      <c r="L139" s="93"/>
      <c r="M139" s="15"/>
      <c r="N139" s="15"/>
      <c r="O139" s="15"/>
      <c r="P139" s="15"/>
      <c r="Q139" s="15"/>
    </row>
    <row r="140" spans="1:17" x14ac:dyDescent="0.25">
      <c r="A140" s="64">
        <v>12021101</v>
      </c>
      <c r="B140" s="5" t="s">
        <v>274</v>
      </c>
      <c r="C140" s="67">
        <f>SUMIF(OBData[EconCode],OBTB[[#This Row],[EconCode]],OBData[Amount])</f>
        <v>0</v>
      </c>
      <c r="D140" s="58" t="str">
        <f>LEFT(OBTB[[#This Row],[EconCode]],6)</f>
        <v>120211</v>
      </c>
      <c r="E140" s="58" t="str">
        <f>LEFT(OBTB[[#This Row],[EconCode]],4)</f>
        <v>1202</v>
      </c>
      <c r="F140" s="58" t="str">
        <f>LEFT(OBTB[[#This Row],[EconCode]],2)</f>
        <v>12</v>
      </c>
      <c r="G140" s="82" t="s">
        <v>1492</v>
      </c>
      <c r="H140" s="74"/>
      <c r="I140" s="66" t="s">
        <v>1518</v>
      </c>
      <c r="J140" s="74"/>
      <c r="K140" s="74"/>
      <c r="L140" s="74"/>
      <c r="M140" s="15"/>
      <c r="N140" s="15"/>
      <c r="O140" s="15"/>
      <c r="P140" s="15"/>
      <c r="Q140" s="15"/>
    </row>
    <row r="141" spans="1:17" x14ac:dyDescent="0.25">
      <c r="A141" s="64">
        <v>12021102</v>
      </c>
      <c r="B141" s="5" t="s">
        <v>275</v>
      </c>
      <c r="C141" s="67">
        <f>SUMIF(OBData[EconCode],OBTB[[#This Row],[EconCode]],OBData[Amount])</f>
        <v>0</v>
      </c>
      <c r="D141" s="58" t="str">
        <f>LEFT(OBTB[[#This Row],[EconCode]],6)</f>
        <v>120211</v>
      </c>
      <c r="E141" s="58" t="str">
        <f>LEFT(OBTB[[#This Row],[EconCode]],4)</f>
        <v>1202</v>
      </c>
      <c r="F141" s="58" t="str">
        <f>LEFT(OBTB[[#This Row],[EconCode]],2)</f>
        <v>12</v>
      </c>
      <c r="G141" s="85" t="s">
        <v>1492</v>
      </c>
      <c r="H141" s="74"/>
      <c r="I141" s="66" t="s">
        <v>1518</v>
      </c>
      <c r="J141" s="74"/>
      <c r="K141" s="74"/>
      <c r="L141" s="74"/>
      <c r="M141" s="15"/>
      <c r="N141" s="15"/>
      <c r="O141" s="15"/>
      <c r="P141" s="15"/>
      <c r="Q141" s="15"/>
    </row>
    <row r="142" spans="1:17" x14ac:dyDescent="0.25">
      <c r="A142" s="64">
        <v>12021103</v>
      </c>
      <c r="B142" s="5" t="s">
        <v>276</v>
      </c>
      <c r="C142" s="67">
        <f>SUMIF(OBData[EconCode],OBTB[[#This Row],[EconCode]],OBData[Amount])</f>
        <v>0</v>
      </c>
      <c r="D142" s="58" t="str">
        <f>LEFT(OBTB[[#This Row],[EconCode]],6)</f>
        <v>120211</v>
      </c>
      <c r="E142" s="58" t="str">
        <f>LEFT(OBTB[[#This Row],[EconCode]],4)</f>
        <v>1202</v>
      </c>
      <c r="F142" s="58" t="str">
        <f>LEFT(OBTB[[#This Row],[EconCode]],2)</f>
        <v>12</v>
      </c>
      <c r="G142" s="85" t="s">
        <v>1492</v>
      </c>
      <c r="H142" s="74"/>
      <c r="I142" s="66" t="s">
        <v>1518</v>
      </c>
      <c r="J142" s="74"/>
      <c r="K142" s="74"/>
      <c r="L142" s="74"/>
      <c r="M142" s="15"/>
      <c r="N142" s="15"/>
      <c r="O142" s="15"/>
      <c r="P142" s="15"/>
      <c r="Q142" s="15"/>
    </row>
    <row r="143" spans="1:17" x14ac:dyDescent="0.25">
      <c r="A143" s="64">
        <v>120212</v>
      </c>
      <c r="B143" s="5" t="s">
        <v>277</v>
      </c>
      <c r="C143" s="93">
        <f>SUMIF(OBData[EconCode],OBTB[[#This Row],[EconCode]],OBData[Amount])</f>
        <v>0</v>
      </c>
      <c r="D143" s="93" t="str">
        <f>LEFT(OBTB[[#This Row],[EconCode]],6)</f>
        <v>120212</v>
      </c>
      <c r="E143" s="93" t="str">
        <f>LEFT(OBTB[[#This Row],[EconCode]],4)</f>
        <v>1202</v>
      </c>
      <c r="F143" s="93" t="str">
        <f>LEFT(OBTB[[#This Row],[EconCode]],2)</f>
        <v>12</v>
      </c>
      <c r="G143" s="93"/>
      <c r="H143" s="95"/>
      <c r="I143" s="93"/>
      <c r="J143" s="93"/>
      <c r="K143" s="93"/>
      <c r="L143" s="93"/>
      <c r="M143" s="15"/>
      <c r="N143" s="15"/>
      <c r="O143" s="15"/>
      <c r="P143" s="15"/>
      <c r="Q143" s="15"/>
    </row>
    <row r="144" spans="1:17" x14ac:dyDescent="0.25">
      <c r="A144" s="64">
        <v>12021201</v>
      </c>
      <c r="B144" s="5" t="s">
        <v>267</v>
      </c>
      <c r="C144" s="67">
        <f>SUMIF(OBData[EconCode],OBTB[[#This Row],[EconCode]],OBData[Amount])</f>
        <v>0</v>
      </c>
      <c r="D144" s="58" t="str">
        <f>LEFT(OBTB[[#This Row],[EconCode]],6)</f>
        <v>120212</v>
      </c>
      <c r="E144" s="58" t="str">
        <f>LEFT(OBTB[[#This Row],[EconCode]],4)</f>
        <v>1202</v>
      </c>
      <c r="F144" s="58" t="str">
        <f>LEFT(OBTB[[#This Row],[EconCode]],2)</f>
        <v>12</v>
      </c>
      <c r="G144" s="66" t="s">
        <v>1493</v>
      </c>
      <c r="H144" s="74"/>
      <c r="I144" s="66" t="s">
        <v>1519</v>
      </c>
      <c r="J144" s="74"/>
      <c r="K144" s="74"/>
      <c r="L144" s="74"/>
      <c r="M144" s="15"/>
      <c r="N144" s="15"/>
      <c r="O144" s="15"/>
      <c r="P144" s="15"/>
      <c r="Q144" s="15"/>
    </row>
    <row r="145" spans="1:17" x14ac:dyDescent="0.25">
      <c r="A145" s="64">
        <v>12021202</v>
      </c>
      <c r="B145" s="5" t="s">
        <v>278</v>
      </c>
      <c r="C145" s="67">
        <f>SUMIF(OBData[EconCode],OBTB[[#This Row],[EconCode]],OBData[Amount])</f>
        <v>0</v>
      </c>
      <c r="D145" s="58" t="str">
        <f>LEFT(OBTB[[#This Row],[EconCode]],6)</f>
        <v>120212</v>
      </c>
      <c r="E145" s="58" t="str">
        <f>LEFT(OBTB[[#This Row],[EconCode]],4)</f>
        <v>1202</v>
      </c>
      <c r="F145" s="58" t="str">
        <f>LEFT(OBTB[[#This Row],[EconCode]],2)</f>
        <v>12</v>
      </c>
      <c r="G145" s="66" t="s">
        <v>1493</v>
      </c>
      <c r="H145" s="74"/>
      <c r="I145" s="66" t="s">
        <v>1519</v>
      </c>
      <c r="J145" s="74"/>
      <c r="K145" s="74"/>
      <c r="L145" s="74"/>
      <c r="M145" s="15"/>
      <c r="N145" s="15"/>
      <c r="O145" s="15"/>
      <c r="P145" s="15"/>
      <c r="Q145" s="15"/>
    </row>
    <row r="146" spans="1:17" x14ac:dyDescent="0.25">
      <c r="A146" s="64">
        <v>12021203</v>
      </c>
      <c r="B146" s="5" t="s">
        <v>279</v>
      </c>
      <c r="C146" s="67">
        <f>SUMIF(OBData[EconCode],OBTB[[#This Row],[EconCode]],OBData[Amount])</f>
        <v>0</v>
      </c>
      <c r="D146" s="58" t="str">
        <f>LEFT(OBTB[[#This Row],[EconCode]],6)</f>
        <v>120212</v>
      </c>
      <c r="E146" s="58" t="str">
        <f>LEFT(OBTB[[#This Row],[EconCode]],4)</f>
        <v>1202</v>
      </c>
      <c r="F146" s="58" t="str">
        <f>LEFT(OBTB[[#This Row],[EconCode]],2)</f>
        <v>12</v>
      </c>
      <c r="G146" s="66" t="s">
        <v>1493</v>
      </c>
      <c r="H146" s="74"/>
      <c r="I146" s="66" t="s">
        <v>1519</v>
      </c>
      <c r="J146" s="74"/>
      <c r="K146" s="74"/>
      <c r="L146" s="74"/>
      <c r="M146" s="15"/>
      <c r="N146" s="15"/>
      <c r="O146" s="15"/>
      <c r="P146" s="15"/>
      <c r="Q146" s="15"/>
    </row>
    <row r="147" spans="1:17" x14ac:dyDescent="0.25">
      <c r="A147" s="64">
        <v>12021204</v>
      </c>
      <c r="B147" s="5" t="s">
        <v>280</v>
      </c>
      <c r="C147" s="67">
        <f>SUMIF(OBData[EconCode],OBTB[[#This Row],[EconCode]],OBData[Amount])</f>
        <v>0</v>
      </c>
      <c r="D147" s="58" t="str">
        <f>LEFT(OBTB[[#This Row],[EconCode]],6)</f>
        <v>120212</v>
      </c>
      <c r="E147" s="58" t="str">
        <f>LEFT(OBTB[[#This Row],[EconCode]],4)</f>
        <v>1202</v>
      </c>
      <c r="F147" s="58" t="str">
        <f>LEFT(OBTB[[#This Row],[EconCode]],2)</f>
        <v>12</v>
      </c>
      <c r="G147" s="66" t="s">
        <v>1493</v>
      </c>
      <c r="H147" s="74"/>
      <c r="I147" s="66" t="s">
        <v>1519</v>
      </c>
      <c r="J147" s="74"/>
      <c r="K147" s="74"/>
      <c r="L147" s="74"/>
      <c r="M147" s="15"/>
      <c r="N147" s="15"/>
      <c r="O147" s="15"/>
      <c r="P147" s="15"/>
      <c r="Q147" s="15"/>
    </row>
    <row r="148" spans="1:17" x14ac:dyDescent="0.25">
      <c r="A148" s="64">
        <v>12021205</v>
      </c>
      <c r="B148" s="5" t="s">
        <v>281</v>
      </c>
      <c r="C148" s="67">
        <f>SUMIF(OBData[EconCode],OBTB[[#This Row],[EconCode]],OBData[Amount])</f>
        <v>0</v>
      </c>
      <c r="D148" s="58" t="str">
        <f>LEFT(OBTB[[#This Row],[EconCode]],6)</f>
        <v>120212</v>
      </c>
      <c r="E148" s="58" t="str">
        <f>LEFT(OBTB[[#This Row],[EconCode]],4)</f>
        <v>1202</v>
      </c>
      <c r="F148" s="58" t="str">
        <f>LEFT(OBTB[[#This Row],[EconCode]],2)</f>
        <v>12</v>
      </c>
      <c r="G148" s="66" t="s">
        <v>1493</v>
      </c>
      <c r="H148" s="74"/>
      <c r="I148" s="66" t="s">
        <v>1519</v>
      </c>
      <c r="J148" s="74"/>
      <c r="K148" s="74"/>
      <c r="L148" s="74"/>
      <c r="M148" s="15"/>
      <c r="N148" s="15"/>
      <c r="O148" s="15"/>
      <c r="P148" s="15"/>
      <c r="Q148" s="15"/>
    </row>
    <row r="149" spans="1:17" x14ac:dyDescent="0.25">
      <c r="A149" s="64">
        <v>12021206</v>
      </c>
      <c r="B149" s="5" t="s">
        <v>282</v>
      </c>
      <c r="C149" s="67">
        <f>SUMIF(OBData[EconCode],OBTB[[#This Row],[EconCode]],OBData[Amount])</f>
        <v>0</v>
      </c>
      <c r="D149" s="58" t="str">
        <f>LEFT(OBTB[[#This Row],[EconCode]],6)</f>
        <v>120212</v>
      </c>
      <c r="E149" s="58" t="str">
        <f>LEFT(OBTB[[#This Row],[EconCode]],4)</f>
        <v>1202</v>
      </c>
      <c r="F149" s="58" t="str">
        <f>LEFT(OBTB[[#This Row],[EconCode]],2)</f>
        <v>12</v>
      </c>
      <c r="G149" s="66" t="s">
        <v>1493</v>
      </c>
      <c r="H149" s="74"/>
      <c r="I149" s="66" t="s">
        <v>1519</v>
      </c>
      <c r="J149" s="74"/>
      <c r="K149" s="74"/>
      <c r="L149" s="74"/>
      <c r="M149" s="15"/>
      <c r="N149" s="15"/>
      <c r="O149" s="15"/>
      <c r="P149" s="15"/>
      <c r="Q149" s="15"/>
    </row>
    <row r="150" spans="1:17" x14ac:dyDescent="0.25">
      <c r="A150" s="64">
        <v>12021207</v>
      </c>
      <c r="B150" s="5" t="s">
        <v>283</v>
      </c>
      <c r="C150" s="67">
        <f>SUMIF(OBData[EconCode],OBTB[[#This Row],[EconCode]],OBData[Amount])</f>
        <v>0</v>
      </c>
      <c r="D150" s="58" t="str">
        <f>LEFT(OBTB[[#This Row],[EconCode]],6)</f>
        <v>120212</v>
      </c>
      <c r="E150" s="58" t="str">
        <f>LEFT(OBTB[[#This Row],[EconCode]],4)</f>
        <v>1202</v>
      </c>
      <c r="F150" s="58" t="str">
        <f>LEFT(OBTB[[#This Row],[EconCode]],2)</f>
        <v>12</v>
      </c>
      <c r="G150" s="66" t="s">
        <v>1493</v>
      </c>
      <c r="H150" s="74"/>
      <c r="I150" s="66" t="s">
        <v>1519</v>
      </c>
      <c r="J150" s="74"/>
      <c r="K150" s="74"/>
      <c r="L150" s="74"/>
      <c r="M150" s="15"/>
      <c r="N150" s="15"/>
      <c r="O150" s="15"/>
      <c r="P150" s="15"/>
      <c r="Q150" s="15"/>
    </row>
    <row r="151" spans="1:17" x14ac:dyDescent="0.25">
      <c r="A151" s="64">
        <v>12021208</v>
      </c>
      <c r="B151" s="5" t="s">
        <v>284</v>
      </c>
      <c r="C151" s="67">
        <f>SUMIF(OBData[EconCode],OBTB[[#This Row],[EconCode]],OBData[Amount])</f>
        <v>0</v>
      </c>
      <c r="D151" s="58" t="str">
        <f>LEFT(OBTB[[#This Row],[EconCode]],6)</f>
        <v>120212</v>
      </c>
      <c r="E151" s="58" t="str">
        <f>LEFT(OBTB[[#This Row],[EconCode]],4)</f>
        <v>1202</v>
      </c>
      <c r="F151" s="58" t="str">
        <f>LEFT(OBTB[[#This Row],[EconCode]],2)</f>
        <v>12</v>
      </c>
      <c r="G151" s="66" t="s">
        <v>1493</v>
      </c>
      <c r="H151" s="74"/>
      <c r="I151" s="66" t="s">
        <v>1519</v>
      </c>
      <c r="J151" s="74"/>
      <c r="K151" s="74"/>
      <c r="L151" s="74"/>
      <c r="M151" s="15"/>
      <c r="N151" s="15"/>
      <c r="O151" s="15"/>
      <c r="P151" s="15"/>
      <c r="Q151" s="15"/>
    </row>
    <row r="152" spans="1:17" x14ac:dyDescent="0.25">
      <c r="A152" s="64">
        <v>12021209</v>
      </c>
      <c r="B152" s="5" t="s">
        <v>285</v>
      </c>
      <c r="C152" s="67">
        <f>SUMIF(OBData[EconCode],OBTB[[#This Row],[EconCode]],OBData[Amount])</f>
        <v>0</v>
      </c>
      <c r="D152" s="58" t="str">
        <f>LEFT(OBTB[[#This Row],[EconCode]],6)</f>
        <v>120212</v>
      </c>
      <c r="E152" s="58" t="str">
        <f>LEFT(OBTB[[#This Row],[EconCode]],4)</f>
        <v>1202</v>
      </c>
      <c r="F152" s="58" t="str">
        <f>LEFT(OBTB[[#This Row],[EconCode]],2)</f>
        <v>12</v>
      </c>
      <c r="G152" s="66" t="s">
        <v>1493</v>
      </c>
      <c r="H152" s="74"/>
      <c r="I152" s="66" t="s">
        <v>1519</v>
      </c>
      <c r="J152" s="74"/>
      <c r="K152" s="74"/>
      <c r="L152" s="74"/>
      <c r="M152" s="15"/>
      <c r="N152" s="15"/>
      <c r="O152" s="15"/>
      <c r="P152" s="15"/>
      <c r="Q152" s="15"/>
    </row>
    <row r="153" spans="1:17" x14ac:dyDescent="0.25">
      <c r="A153" s="64">
        <v>12021210</v>
      </c>
      <c r="B153" s="5" t="s">
        <v>286</v>
      </c>
      <c r="C153" s="67">
        <f>SUMIF(OBData[EconCode],OBTB[[#This Row],[EconCode]],OBData[Amount])</f>
        <v>0</v>
      </c>
      <c r="D153" s="58" t="str">
        <f>LEFT(OBTB[[#This Row],[EconCode]],6)</f>
        <v>120212</v>
      </c>
      <c r="E153" s="58" t="str">
        <f>LEFT(OBTB[[#This Row],[EconCode]],4)</f>
        <v>1202</v>
      </c>
      <c r="F153" s="58" t="str">
        <f>LEFT(OBTB[[#This Row],[EconCode]],2)</f>
        <v>12</v>
      </c>
      <c r="G153" s="66" t="s">
        <v>1493</v>
      </c>
      <c r="H153" s="74"/>
      <c r="I153" s="66" t="s">
        <v>1519</v>
      </c>
      <c r="J153" s="74"/>
      <c r="K153" s="74"/>
      <c r="L153" s="74"/>
      <c r="M153" s="15"/>
      <c r="N153" s="15"/>
      <c r="O153" s="15"/>
      <c r="P153" s="15"/>
      <c r="Q153" s="15"/>
    </row>
    <row r="154" spans="1:17" x14ac:dyDescent="0.25">
      <c r="A154" s="64">
        <v>12021211</v>
      </c>
      <c r="B154" s="5" t="s">
        <v>287</v>
      </c>
      <c r="C154" s="67">
        <f>SUMIF(OBData[EconCode],OBTB[[#This Row],[EconCode]],OBData[Amount])</f>
        <v>0</v>
      </c>
      <c r="D154" s="58" t="str">
        <f>LEFT(OBTB[[#This Row],[EconCode]],6)</f>
        <v>120212</v>
      </c>
      <c r="E154" s="58" t="str">
        <f>LEFT(OBTB[[#This Row],[EconCode]],4)</f>
        <v>1202</v>
      </c>
      <c r="F154" s="58" t="str">
        <f>LEFT(OBTB[[#This Row],[EconCode]],2)</f>
        <v>12</v>
      </c>
      <c r="G154" s="66" t="s">
        <v>1493</v>
      </c>
      <c r="H154" s="74"/>
      <c r="I154" s="66" t="s">
        <v>1519</v>
      </c>
      <c r="J154" s="74"/>
      <c r="K154" s="74"/>
      <c r="L154" s="74"/>
      <c r="M154" s="15"/>
      <c r="N154" s="15"/>
      <c r="O154" s="15"/>
      <c r="P154" s="15"/>
      <c r="Q154" s="15"/>
    </row>
    <row r="155" spans="1:17" x14ac:dyDescent="0.25">
      <c r="A155" s="64">
        <v>120213</v>
      </c>
      <c r="B155" s="5" t="s">
        <v>288</v>
      </c>
      <c r="C155" s="93">
        <f>SUMIF(OBData[EconCode],OBTB[[#This Row],[EconCode]],OBData[Amount])</f>
        <v>0</v>
      </c>
      <c r="D155" s="93" t="str">
        <f>LEFT(OBTB[[#This Row],[EconCode]],6)</f>
        <v>120213</v>
      </c>
      <c r="E155" s="93" t="str">
        <f>LEFT(OBTB[[#This Row],[EconCode]],4)</f>
        <v>1202</v>
      </c>
      <c r="F155" s="93" t="str">
        <f>LEFT(OBTB[[#This Row],[EconCode]],2)</f>
        <v>12</v>
      </c>
      <c r="G155" s="93"/>
      <c r="H155" s="95"/>
      <c r="I155" s="93"/>
      <c r="J155" s="93"/>
      <c r="K155" s="93"/>
      <c r="L155" s="93"/>
      <c r="M155" s="15"/>
      <c r="N155" s="15"/>
      <c r="O155" s="15"/>
      <c r="P155" s="15"/>
      <c r="Q155" s="15"/>
    </row>
    <row r="156" spans="1:17" x14ac:dyDescent="0.25">
      <c r="A156" s="64">
        <v>12021302</v>
      </c>
      <c r="B156" s="5" t="s">
        <v>289</v>
      </c>
      <c r="C156" s="67">
        <f>SUMIF(OBData[EconCode],OBTB[[#This Row],[EconCode]],OBData[Amount])</f>
        <v>0</v>
      </c>
      <c r="D156" s="58" t="str">
        <f>LEFT(OBTB[[#This Row],[EconCode]],6)</f>
        <v>120213</v>
      </c>
      <c r="E156" s="58" t="str">
        <f>LEFT(OBTB[[#This Row],[EconCode]],4)</f>
        <v>1202</v>
      </c>
      <c r="F156" s="58" t="str">
        <f>LEFT(OBTB[[#This Row],[EconCode]],2)</f>
        <v>12</v>
      </c>
      <c r="G156" s="66" t="s">
        <v>1472</v>
      </c>
      <c r="H156" s="74"/>
      <c r="I156" s="66" t="s">
        <v>1517</v>
      </c>
      <c r="J156" s="74"/>
      <c r="K156" s="74"/>
      <c r="L156" s="74"/>
      <c r="M156" s="15"/>
      <c r="N156" s="15"/>
      <c r="O156" s="15"/>
      <c r="P156" s="15"/>
      <c r="Q156" s="15"/>
    </row>
    <row r="157" spans="1:17" x14ac:dyDescent="0.25">
      <c r="A157" s="64">
        <v>12021306</v>
      </c>
      <c r="B157" s="5" t="s">
        <v>272</v>
      </c>
      <c r="C157" s="67">
        <f>SUMIF(OBData[EconCode],OBTB[[#This Row],[EconCode]],OBData[Amount])</f>
        <v>0</v>
      </c>
      <c r="D157" s="58" t="str">
        <f>LEFT(OBTB[[#This Row],[EconCode]],6)</f>
        <v>120213</v>
      </c>
      <c r="E157" s="58" t="str">
        <f>LEFT(OBTB[[#This Row],[EconCode]],4)</f>
        <v>1202</v>
      </c>
      <c r="F157" s="58" t="str">
        <f>LEFT(OBTB[[#This Row],[EconCode]],2)</f>
        <v>12</v>
      </c>
      <c r="G157" s="66" t="s">
        <v>1472</v>
      </c>
      <c r="H157" s="74"/>
      <c r="I157" s="66" t="s">
        <v>1517</v>
      </c>
      <c r="J157" s="74"/>
      <c r="K157" s="74"/>
      <c r="L157" s="74"/>
      <c r="M157" s="15"/>
      <c r="N157" s="15"/>
      <c r="O157" s="15"/>
      <c r="P157" s="15"/>
      <c r="Q157" s="15"/>
    </row>
    <row r="158" spans="1:17" x14ac:dyDescent="0.25">
      <c r="A158" s="64">
        <v>12021307</v>
      </c>
      <c r="B158" s="5" t="s">
        <v>290</v>
      </c>
      <c r="C158" s="67">
        <f>SUMIF(OBData[EconCode],OBTB[[#This Row],[EconCode]],OBData[Amount])</f>
        <v>0</v>
      </c>
      <c r="D158" s="58" t="str">
        <f>LEFT(OBTB[[#This Row],[EconCode]],6)</f>
        <v>120213</v>
      </c>
      <c r="E158" s="58" t="str">
        <f>LEFT(OBTB[[#This Row],[EconCode]],4)</f>
        <v>1202</v>
      </c>
      <c r="F158" s="58" t="str">
        <f>LEFT(OBTB[[#This Row],[EconCode]],2)</f>
        <v>12</v>
      </c>
      <c r="G158" s="66" t="s">
        <v>1472</v>
      </c>
      <c r="H158" s="74"/>
      <c r="I158" s="66" t="s">
        <v>1517</v>
      </c>
      <c r="J158" s="74"/>
      <c r="K158" s="74"/>
      <c r="L158" s="74"/>
      <c r="M158" s="15"/>
      <c r="N158" s="15"/>
      <c r="O158" s="15"/>
      <c r="P158" s="15"/>
      <c r="Q158" s="15"/>
    </row>
    <row r="159" spans="1:17" x14ac:dyDescent="0.25">
      <c r="A159" s="64">
        <v>13</v>
      </c>
      <c r="B159" s="5" t="s">
        <v>291</v>
      </c>
      <c r="C159" s="93">
        <f>SUMIF(OBData[EconCode],OBTB[[#This Row],[EconCode]],OBData[Amount])</f>
        <v>0</v>
      </c>
      <c r="D159" s="93" t="str">
        <f>LEFT(OBTB[[#This Row],[EconCode]],6)</f>
        <v>13</v>
      </c>
      <c r="E159" s="93" t="str">
        <f>LEFT(OBTB[[#This Row],[EconCode]],4)</f>
        <v>13</v>
      </c>
      <c r="F159" s="93" t="str">
        <f>LEFT(OBTB[[#This Row],[EconCode]],2)</f>
        <v>13</v>
      </c>
      <c r="G159" s="93"/>
      <c r="H159" s="95"/>
      <c r="I159" s="93"/>
      <c r="J159" s="93"/>
      <c r="K159" s="93"/>
      <c r="L159" s="93"/>
      <c r="M159" s="15"/>
      <c r="N159" s="15"/>
      <c r="O159" s="15"/>
      <c r="P159" s="15"/>
      <c r="Q159" s="15"/>
    </row>
    <row r="160" spans="1:17" x14ac:dyDescent="0.25">
      <c r="A160" s="64">
        <v>1301</v>
      </c>
      <c r="B160" s="5" t="s">
        <v>292</v>
      </c>
      <c r="C160" s="93">
        <f>SUMIF(OBData[EconCode],OBTB[[#This Row],[EconCode]],OBData[Amount])</f>
        <v>0</v>
      </c>
      <c r="D160" s="93" t="str">
        <f>LEFT(OBTB[[#This Row],[EconCode]],6)</f>
        <v>1301</v>
      </c>
      <c r="E160" s="93" t="str">
        <f>LEFT(OBTB[[#This Row],[EconCode]],4)</f>
        <v>1301</v>
      </c>
      <c r="F160" s="93" t="str">
        <f>LEFT(OBTB[[#This Row],[EconCode]],2)</f>
        <v>13</v>
      </c>
      <c r="G160" s="93"/>
      <c r="H160" s="95"/>
      <c r="I160" s="93"/>
      <c r="J160" s="93"/>
      <c r="K160" s="93"/>
      <c r="L160" s="93"/>
      <c r="M160" s="15"/>
      <c r="N160" s="15"/>
      <c r="O160" s="15"/>
      <c r="P160" s="15"/>
      <c r="Q160" s="15"/>
    </row>
    <row r="161" spans="1:17" x14ac:dyDescent="0.25">
      <c r="A161" s="64">
        <v>130101</v>
      </c>
      <c r="B161" s="5" t="s">
        <v>293</v>
      </c>
      <c r="C161" s="93">
        <f>SUMIF(OBData[EconCode],OBTB[[#This Row],[EconCode]],OBData[Amount])</f>
        <v>0</v>
      </c>
      <c r="D161" s="93" t="str">
        <f>LEFT(OBTB[[#This Row],[EconCode]],6)</f>
        <v>130101</v>
      </c>
      <c r="E161" s="93" t="str">
        <f>LEFT(OBTB[[#This Row],[EconCode]],4)</f>
        <v>1301</v>
      </c>
      <c r="F161" s="93" t="str">
        <f>LEFT(OBTB[[#This Row],[EconCode]],2)</f>
        <v>13</v>
      </c>
      <c r="G161" s="93"/>
      <c r="H161" s="95"/>
      <c r="I161" s="93"/>
      <c r="J161" s="93"/>
      <c r="K161" s="93"/>
      <c r="L161" s="93"/>
      <c r="M161" s="15"/>
      <c r="N161" s="15"/>
      <c r="O161" s="15"/>
      <c r="P161" s="15"/>
      <c r="Q161" s="15"/>
    </row>
    <row r="162" spans="1:17" x14ac:dyDescent="0.25">
      <c r="A162" s="64">
        <v>13010101</v>
      </c>
      <c r="B162" s="5" t="s">
        <v>294</v>
      </c>
      <c r="C162" s="67">
        <f>SUMIF(OBData[EconCode],OBTB[[#This Row],[EconCode]],OBData[Amount])</f>
        <v>0</v>
      </c>
      <c r="D162" s="58" t="str">
        <f>LEFT(OBTB[[#This Row],[EconCode]],6)</f>
        <v>130101</v>
      </c>
      <c r="E162" s="58" t="str">
        <f>LEFT(OBTB[[#This Row],[EconCode]],4)</f>
        <v>1301</v>
      </c>
      <c r="F162" s="58" t="str">
        <f>LEFT(OBTB[[#This Row],[EconCode]],2)</f>
        <v>13</v>
      </c>
      <c r="G162" s="66" t="s">
        <v>1489</v>
      </c>
      <c r="H162" s="74"/>
      <c r="I162" s="74"/>
      <c r="J162" s="66" t="s">
        <v>1540</v>
      </c>
      <c r="K162" s="74"/>
      <c r="L162" s="74"/>
      <c r="M162" s="15"/>
      <c r="N162" s="15"/>
      <c r="O162" s="15"/>
      <c r="P162" s="15"/>
      <c r="Q162" s="15"/>
    </row>
    <row r="163" spans="1:17" x14ac:dyDescent="0.25">
      <c r="A163" s="64">
        <v>13010102</v>
      </c>
      <c r="B163" s="5" t="s">
        <v>295</v>
      </c>
      <c r="C163" s="67">
        <f>SUMIF(OBData[EconCode],OBTB[[#This Row],[EconCode]],OBData[Amount])</f>
        <v>0</v>
      </c>
      <c r="D163" s="58" t="str">
        <f>LEFT(OBTB[[#This Row],[EconCode]],6)</f>
        <v>130101</v>
      </c>
      <c r="E163" s="58" t="str">
        <f>LEFT(OBTB[[#This Row],[EconCode]],4)</f>
        <v>1301</v>
      </c>
      <c r="F163" s="58" t="str">
        <f>LEFT(OBTB[[#This Row],[EconCode]],2)</f>
        <v>13</v>
      </c>
      <c r="G163" s="66" t="s">
        <v>1489</v>
      </c>
      <c r="H163" s="74"/>
      <c r="I163" s="74"/>
      <c r="J163" s="66" t="s">
        <v>1540</v>
      </c>
      <c r="K163" s="74"/>
      <c r="L163" s="74"/>
      <c r="M163" s="15"/>
      <c r="N163" s="15"/>
      <c r="O163" s="15"/>
      <c r="P163" s="15"/>
      <c r="Q163" s="15"/>
    </row>
    <row r="164" spans="1:17" x14ac:dyDescent="0.25">
      <c r="A164" s="64">
        <v>130102</v>
      </c>
      <c r="B164" s="5" t="s">
        <v>296</v>
      </c>
      <c r="C164" s="93">
        <f>SUMIF(OBData[EconCode],OBTB[[#This Row],[EconCode]],OBData[Amount])</f>
        <v>0</v>
      </c>
      <c r="D164" s="93" t="str">
        <f>LEFT(OBTB[[#This Row],[EconCode]],6)</f>
        <v>130102</v>
      </c>
      <c r="E164" s="93" t="str">
        <f>LEFT(OBTB[[#This Row],[EconCode]],4)</f>
        <v>1301</v>
      </c>
      <c r="F164" s="93" t="str">
        <f>LEFT(OBTB[[#This Row],[EconCode]],2)</f>
        <v>13</v>
      </c>
      <c r="G164" s="93"/>
      <c r="H164" s="95"/>
      <c r="I164" s="93"/>
      <c r="J164" s="93"/>
      <c r="K164" s="93"/>
      <c r="L164" s="93"/>
      <c r="M164" s="15"/>
      <c r="N164" s="15"/>
      <c r="O164" s="15"/>
      <c r="P164" s="15"/>
      <c r="Q164" s="15"/>
    </row>
    <row r="165" spans="1:17" x14ac:dyDescent="0.25">
      <c r="A165" s="64">
        <v>13010201</v>
      </c>
      <c r="B165" s="5" t="s">
        <v>297</v>
      </c>
      <c r="C165" s="67">
        <f>SUMIF(OBData[EconCode],OBTB[[#This Row],[EconCode]],OBData[Amount])</f>
        <v>0</v>
      </c>
      <c r="D165" s="58" t="str">
        <f>LEFT(OBTB[[#This Row],[EconCode]],6)</f>
        <v>130102</v>
      </c>
      <c r="E165" s="58" t="str">
        <f>LEFT(OBTB[[#This Row],[EconCode]],4)</f>
        <v>1301</v>
      </c>
      <c r="F165" s="58" t="str">
        <f>LEFT(OBTB[[#This Row],[EconCode]],2)</f>
        <v>13</v>
      </c>
      <c r="G165" s="66" t="s">
        <v>1489</v>
      </c>
      <c r="H165" s="74"/>
      <c r="I165" s="74"/>
      <c r="J165" s="66" t="s">
        <v>1540</v>
      </c>
      <c r="K165" s="74"/>
      <c r="L165" s="74"/>
      <c r="M165" s="15"/>
      <c r="N165" s="15"/>
      <c r="O165" s="15"/>
      <c r="P165" s="15"/>
      <c r="Q165" s="15"/>
    </row>
    <row r="166" spans="1:17" x14ac:dyDescent="0.25">
      <c r="A166" s="64">
        <v>13010202</v>
      </c>
      <c r="B166" s="5" t="s">
        <v>298</v>
      </c>
      <c r="C166" s="67">
        <f>SUMIF(OBData[EconCode],OBTB[[#This Row],[EconCode]],OBData[Amount])</f>
        <v>0</v>
      </c>
      <c r="D166" s="58" t="str">
        <f>LEFT(OBTB[[#This Row],[EconCode]],6)</f>
        <v>130102</v>
      </c>
      <c r="E166" s="58" t="str">
        <f>LEFT(OBTB[[#This Row],[EconCode]],4)</f>
        <v>1301</v>
      </c>
      <c r="F166" s="58" t="str">
        <f>LEFT(OBTB[[#This Row],[EconCode]],2)</f>
        <v>13</v>
      </c>
      <c r="G166" s="66" t="s">
        <v>1489</v>
      </c>
      <c r="H166" s="74"/>
      <c r="I166" s="74"/>
      <c r="J166" s="66" t="s">
        <v>1540</v>
      </c>
      <c r="K166" s="74"/>
      <c r="L166" s="74"/>
      <c r="M166" s="15"/>
      <c r="N166" s="15"/>
      <c r="O166" s="15"/>
      <c r="P166" s="15"/>
      <c r="Q166" s="15"/>
    </row>
    <row r="167" spans="1:17" x14ac:dyDescent="0.25">
      <c r="A167" s="64">
        <v>130203</v>
      </c>
      <c r="B167" s="5" t="s">
        <v>299</v>
      </c>
      <c r="C167" s="93">
        <f>SUMIF(OBData[EconCode],OBTB[[#This Row],[EconCode]],OBData[Amount])</f>
        <v>0</v>
      </c>
      <c r="D167" s="93" t="str">
        <f>LEFT(OBTB[[#This Row],[EconCode]],6)</f>
        <v>130203</v>
      </c>
      <c r="E167" s="93" t="str">
        <f>LEFT(OBTB[[#This Row],[EconCode]],4)</f>
        <v>1302</v>
      </c>
      <c r="F167" s="93" t="str">
        <f>LEFT(OBTB[[#This Row],[EconCode]],2)</f>
        <v>13</v>
      </c>
      <c r="G167" s="93"/>
      <c r="H167" s="95"/>
      <c r="I167" s="93"/>
      <c r="J167" s="93"/>
      <c r="K167" s="93"/>
      <c r="L167" s="93"/>
      <c r="M167" s="15"/>
      <c r="N167" s="15"/>
      <c r="O167" s="15"/>
      <c r="P167" s="15"/>
      <c r="Q167" s="15"/>
    </row>
    <row r="168" spans="1:17" x14ac:dyDescent="0.25">
      <c r="A168" s="64">
        <v>13020301</v>
      </c>
      <c r="B168" s="5" t="s">
        <v>300</v>
      </c>
      <c r="C168" s="67">
        <f>SUMIF(OBData[EconCode],OBTB[[#This Row],[EconCode]],OBData[Amount])</f>
        <v>0</v>
      </c>
      <c r="D168" s="58" t="str">
        <f>LEFT(OBTB[[#This Row],[EconCode]],6)</f>
        <v>130203</v>
      </c>
      <c r="E168" s="58" t="str">
        <f>LEFT(OBTB[[#This Row],[EconCode]],4)</f>
        <v>1302</v>
      </c>
      <c r="F168" s="58" t="str">
        <f>LEFT(OBTB[[#This Row],[EconCode]],2)</f>
        <v>13</v>
      </c>
      <c r="G168" s="66" t="s">
        <v>1489</v>
      </c>
      <c r="H168" s="74"/>
      <c r="I168" s="74"/>
      <c r="J168" s="66" t="s">
        <v>1540</v>
      </c>
      <c r="K168" s="74"/>
      <c r="L168" s="74"/>
      <c r="M168" s="15"/>
      <c r="N168" s="15"/>
      <c r="O168" s="15"/>
      <c r="P168" s="15"/>
      <c r="Q168" s="15"/>
    </row>
    <row r="169" spans="1:17" x14ac:dyDescent="0.25">
      <c r="A169" s="64">
        <v>13020302</v>
      </c>
      <c r="B169" s="5" t="s">
        <v>301</v>
      </c>
      <c r="C169" s="67">
        <f>SUMIF(OBData[EconCode],OBTB[[#This Row],[EconCode]],OBData[Amount])</f>
        <v>0</v>
      </c>
      <c r="D169" s="58" t="str">
        <f>LEFT(OBTB[[#This Row],[EconCode]],6)</f>
        <v>130203</v>
      </c>
      <c r="E169" s="58" t="str">
        <f>LEFT(OBTB[[#This Row],[EconCode]],4)</f>
        <v>1302</v>
      </c>
      <c r="F169" s="58" t="str">
        <f>LEFT(OBTB[[#This Row],[EconCode]],2)</f>
        <v>13</v>
      </c>
      <c r="G169" s="66" t="s">
        <v>1489</v>
      </c>
      <c r="H169" s="74"/>
      <c r="I169" s="74"/>
      <c r="J169" s="66" t="s">
        <v>1540</v>
      </c>
      <c r="K169" s="74"/>
      <c r="L169" s="74"/>
      <c r="M169" s="15"/>
      <c r="N169" s="15"/>
      <c r="O169" s="15"/>
      <c r="P169" s="15"/>
      <c r="Q169" s="15"/>
    </row>
    <row r="170" spans="1:17" x14ac:dyDescent="0.25">
      <c r="A170" s="64">
        <v>130204</v>
      </c>
      <c r="B170" s="5" t="s">
        <v>302</v>
      </c>
      <c r="C170" s="93">
        <f>SUMIF(OBData[EconCode],OBTB[[#This Row],[EconCode]],OBData[Amount])</f>
        <v>0</v>
      </c>
      <c r="D170" s="93" t="str">
        <f>LEFT(OBTB[[#This Row],[EconCode]],6)</f>
        <v>130204</v>
      </c>
      <c r="E170" s="93" t="str">
        <f>LEFT(OBTB[[#This Row],[EconCode]],4)</f>
        <v>1302</v>
      </c>
      <c r="F170" s="93" t="str">
        <f>LEFT(OBTB[[#This Row],[EconCode]],2)</f>
        <v>13</v>
      </c>
      <c r="G170" s="93"/>
      <c r="H170" s="95"/>
      <c r="I170" s="93"/>
      <c r="J170" s="93"/>
      <c r="K170" s="93"/>
      <c r="L170" s="93"/>
      <c r="M170" s="15"/>
      <c r="N170" s="15"/>
      <c r="O170" s="15"/>
      <c r="P170" s="15"/>
      <c r="Q170" s="15"/>
    </row>
    <row r="171" spans="1:17" x14ac:dyDescent="0.25">
      <c r="A171" s="64">
        <v>13020401</v>
      </c>
      <c r="B171" s="5" t="s">
        <v>303</v>
      </c>
      <c r="C171" s="67">
        <f>SUMIF(OBData[EconCode],OBTB[[#This Row],[EconCode]],OBData[Amount])</f>
        <v>0</v>
      </c>
      <c r="D171" s="58" t="str">
        <f>LEFT(OBTB[[#This Row],[EconCode]],6)</f>
        <v>130204</v>
      </c>
      <c r="E171" s="58" t="str">
        <f>LEFT(OBTB[[#This Row],[EconCode]],4)</f>
        <v>1302</v>
      </c>
      <c r="F171" s="58" t="str">
        <f>LEFT(OBTB[[#This Row],[EconCode]],2)</f>
        <v>13</v>
      </c>
      <c r="G171" s="66" t="s">
        <v>1489</v>
      </c>
      <c r="H171" s="74"/>
      <c r="I171" s="74"/>
      <c r="J171" s="66" t="s">
        <v>1540</v>
      </c>
      <c r="K171" s="74"/>
      <c r="L171" s="74"/>
      <c r="M171" s="15"/>
      <c r="N171" s="15"/>
      <c r="O171" s="15"/>
      <c r="P171" s="15"/>
      <c r="Q171" s="15"/>
    </row>
    <row r="172" spans="1:17" x14ac:dyDescent="0.25">
      <c r="A172" s="64">
        <v>13020402</v>
      </c>
      <c r="B172" s="5" t="s">
        <v>304</v>
      </c>
      <c r="C172" s="67">
        <f>SUMIF(OBData[EconCode],OBTB[[#This Row],[EconCode]],OBData[Amount])</f>
        <v>0</v>
      </c>
      <c r="D172" s="58" t="str">
        <f>LEFT(OBTB[[#This Row],[EconCode]],6)</f>
        <v>130204</v>
      </c>
      <c r="E172" s="58" t="str">
        <f>LEFT(OBTB[[#This Row],[EconCode]],4)</f>
        <v>1302</v>
      </c>
      <c r="F172" s="58" t="str">
        <f>LEFT(OBTB[[#This Row],[EconCode]],2)</f>
        <v>13</v>
      </c>
      <c r="G172" s="66" t="s">
        <v>1489</v>
      </c>
      <c r="H172" s="74"/>
      <c r="I172" s="74"/>
      <c r="J172" s="66" t="s">
        <v>1540</v>
      </c>
      <c r="K172" s="74"/>
      <c r="L172" s="74"/>
      <c r="M172" s="15"/>
      <c r="N172" s="15"/>
      <c r="O172" s="15"/>
      <c r="P172" s="15"/>
      <c r="Q172" s="15"/>
    </row>
    <row r="173" spans="1:17" x14ac:dyDescent="0.25">
      <c r="A173" s="64">
        <v>14</v>
      </c>
      <c r="B173" s="5" t="s">
        <v>305</v>
      </c>
      <c r="C173" s="93">
        <f>SUMIF(OBData[EconCode],OBTB[[#This Row],[EconCode]],OBData[Amount])</f>
        <v>0</v>
      </c>
      <c r="D173" s="93" t="str">
        <f>LEFT(OBTB[[#This Row],[EconCode]],6)</f>
        <v>14</v>
      </c>
      <c r="E173" s="93" t="str">
        <f>LEFT(OBTB[[#This Row],[EconCode]],4)</f>
        <v>14</v>
      </c>
      <c r="F173" s="93" t="str">
        <f>LEFT(OBTB[[#This Row],[EconCode]],2)</f>
        <v>14</v>
      </c>
      <c r="G173" s="93"/>
      <c r="H173" s="95"/>
      <c r="I173" s="93"/>
      <c r="J173" s="93"/>
      <c r="K173" s="93"/>
      <c r="L173" s="93"/>
      <c r="M173" s="15"/>
      <c r="N173" s="15"/>
      <c r="O173" s="15"/>
      <c r="P173" s="15"/>
      <c r="Q173" s="15"/>
    </row>
    <row r="174" spans="1:17" x14ac:dyDescent="0.25">
      <c r="A174" s="64">
        <v>1401</v>
      </c>
      <c r="B174" s="5" t="s">
        <v>306</v>
      </c>
      <c r="C174" s="93">
        <f>SUMIF(OBData[EconCode],OBTB[[#This Row],[EconCode]],OBData[Amount])</f>
        <v>0</v>
      </c>
      <c r="D174" s="93" t="str">
        <f>LEFT(OBTB[[#This Row],[EconCode]],6)</f>
        <v>1401</v>
      </c>
      <c r="E174" s="93" t="str">
        <f>LEFT(OBTB[[#This Row],[EconCode]],4)</f>
        <v>1401</v>
      </c>
      <c r="F174" s="93" t="str">
        <f>LEFT(OBTB[[#This Row],[EconCode]],2)</f>
        <v>14</v>
      </c>
      <c r="G174" s="93"/>
      <c r="H174" s="95"/>
      <c r="I174" s="93"/>
      <c r="J174" s="93"/>
      <c r="K174" s="93"/>
      <c r="L174" s="93"/>
      <c r="M174" s="15"/>
      <c r="N174" s="15"/>
      <c r="O174" s="15"/>
      <c r="P174" s="15"/>
      <c r="Q174" s="15"/>
    </row>
    <row r="175" spans="1:17" x14ac:dyDescent="0.25">
      <c r="A175" s="64">
        <v>140201</v>
      </c>
      <c r="B175" s="5" t="s">
        <v>307</v>
      </c>
      <c r="C175" s="93">
        <f>SUMIF(OBData[EconCode],OBTB[[#This Row],[EconCode]],OBData[Amount])</f>
        <v>0</v>
      </c>
      <c r="D175" s="93" t="str">
        <f>LEFT(OBTB[[#This Row],[EconCode]],6)</f>
        <v>140201</v>
      </c>
      <c r="E175" s="93" t="str">
        <f>LEFT(OBTB[[#This Row],[EconCode]],4)</f>
        <v>1402</v>
      </c>
      <c r="F175" s="93" t="str">
        <f>LEFT(OBTB[[#This Row],[EconCode]],2)</f>
        <v>14</v>
      </c>
      <c r="G175" s="93"/>
      <c r="H175" s="95"/>
      <c r="I175" s="93"/>
      <c r="J175" s="93"/>
      <c r="K175" s="93"/>
      <c r="L175" s="93"/>
      <c r="M175" s="15"/>
      <c r="N175" s="15"/>
      <c r="O175" s="15"/>
      <c r="P175" s="15"/>
      <c r="Q175" s="15"/>
    </row>
    <row r="176" spans="1:17" x14ac:dyDescent="0.25">
      <c r="A176" s="64">
        <v>14010101</v>
      </c>
      <c r="B176" s="5" t="s">
        <v>308</v>
      </c>
      <c r="C176" s="67">
        <f>SUMIF(OBData[EconCode],OBTB[[#This Row],[EconCode]],OBData[Amount])</f>
        <v>0</v>
      </c>
      <c r="D176" s="58" t="str">
        <f>LEFT(OBTB[[#This Row],[EconCode]],6)</f>
        <v>140101</v>
      </c>
      <c r="E176" s="58" t="str">
        <f>LEFT(OBTB[[#This Row],[EconCode]],4)</f>
        <v>1401</v>
      </c>
      <c r="F176" s="58" t="str">
        <f>LEFT(OBTB[[#This Row],[EconCode]],2)</f>
        <v>14</v>
      </c>
      <c r="G176" s="66" t="s">
        <v>1501</v>
      </c>
      <c r="H176" s="74"/>
      <c r="I176" s="74"/>
      <c r="J176" s="66" t="s">
        <v>1539</v>
      </c>
      <c r="K176" s="74"/>
      <c r="L176" s="74"/>
      <c r="M176" s="15"/>
      <c r="N176" s="15"/>
      <c r="O176" s="15"/>
      <c r="P176" s="15"/>
      <c r="Q176" s="15"/>
    </row>
    <row r="177" spans="1:17" x14ac:dyDescent="0.25">
      <c r="A177" s="64">
        <v>1402</v>
      </c>
      <c r="B177" s="5" t="s">
        <v>307</v>
      </c>
      <c r="C177" s="93">
        <f>SUMIF(OBData[EconCode],OBTB[[#This Row],[EconCode]],OBData[Amount])</f>
        <v>0</v>
      </c>
      <c r="D177" s="93" t="str">
        <f>LEFT(OBTB[[#This Row],[EconCode]],6)</f>
        <v>1402</v>
      </c>
      <c r="E177" s="93" t="str">
        <f>LEFT(OBTB[[#This Row],[EconCode]],4)</f>
        <v>1402</v>
      </c>
      <c r="F177" s="93" t="str">
        <f>LEFT(OBTB[[#This Row],[EconCode]],2)</f>
        <v>14</v>
      </c>
      <c r="G177" s="93"/>
      <c r="H177" s="95"/>
      <c r="I177" s="93"/>
      <c r="J177" s="93"/>
      <c r="K177" s="93"/>
      <c r="L177" s="93"/>
      <c r="M177" s="15"/>
      <c r="N177" s="15"/>
      <c r="O177" s="15"/>
      <c r="P177" s="15"/>
      <c r="Q177" s="15"/>
    </row>
    <row r="178" spans="1:17" x14ac:dyDescent="0.25">
      <c r="A178" s="64">
        <v>140202</v>
      </c>
      <c r="B178" s="5" t="s">
        <v>307</v>
      </c>
      <c r="C178" s="93">
        <f>SUMIF(OBData[EconCode],OBTB[[#This Row],[EconCode]],OBData[Amount])</f>
        <v>0</v>
      </c>
      <c r="D178" s="93" t="str">
        <f>LEFT(OBTB[[#This Row],[EconCode]],6)</f>
        <v>140202</v>
      </c>
      <c r="E178" s="93" t="str">
        <f>LEFT(OBTB[[#This Row],[EconCode]],4)</f>
        <v>1402</v>
      </c>
      <c r="F178" s="93" t="str">
        <f>LEFT(OBTB[[#This Row],[EconCode]],2)</f>
        <v>14</v>
      </c>
      <c r="G178" s="93"/>
      <c r="H178" s="95"/>
      <c r="I178" s="93"/>
      <c r="J178" s="93"/>
      <c r="K178" s="93"/>
      <c r="L178" s="93"/>
      <c r="M178" s="15"/>
      <c r="N178" s="15"/>
      <c r="O178" s="15"/>
      <c r="P178" s="15"/>
      <c r="Q178" s="15"/>
    </row>
    <row r="179" spans="1:17" x14ac:dyDescent="0.25">
      <c r="A179" s="64">
        <v>14020201</v>
      </c>
      <c r="B179" s="5" t="s">
        <v>309</v>
      </c>
      <c r="C179" s="67">
        <f>SUMIF(OBData[EconCode],OBTB[[#This Row],[EconCode]],OBData[Amount])</f>
        <v>0</v>
      </c>
      <c r="D179" s="58" t="str">
        <f>LEFT(OBTB[[#This Row],[EconCode]],6)</f>
        <v>140202</v>
      </c>
      <c r="E179" s="58" t="str">
        <f>LEFT(OBTB[[#This Row],[EconCode]],4)</f>
        <v>1402</v>
      </c>
      <c r="F179" s="58" t="str">
        <f>LEFT(OBTB[[#This Row],[EconCode]],2)</f>
        <v>14</v>
      </c>
      <c r="G179" s="66" t="s">
        <v>1489</v>
      </c>
      <c r="H179" s="74"/>
      <c r="I179" s="74"/>
      <c r="J179" s="66" t="s">
        <v>1543</v>
      </c>
      <c r="K179" s="74"/>
      <c r="L179" s="74"/>
      <c r="M179" s="15"/>
      <c r="N179" s="15"/>
      <c r="O179" s="15"/>
      <c r="P179" s="15"/>
      <c r="Q179" s="15"/>
    </row>
    <row r="180" spans="1:17" x14ac:dyDescent="0.25">
      <c r="A180" s="64">
        <v>14020202</v>
      </c>
      <c r="B180" s="5" t="s">
        <v>310</v>
      </c>
      <c r="C180" s="67">
        <f>SUMIF(OBData[EconCode],OBTB[[#This Row],[EconCode]],OBData[Amount])</f>
        <v>0</v>
      </c>
      <c r="D180" s="58" t="str">
        <f>LEFT(OBTB[[#This Row],[EconCode]],6)</f>
        <v>140202</v>
      </c>
      <c r="E180" s="58" t="str">
        <f>LEFT(OBTB[[#This Row],[EconCode]],4)</f>
        <v>1402</v>
      </c>
      <c r="F180" s="58" t="str">
        <f>LEFT(OBTB[[#This Row],[EconCode]],2)</f>
        <v>14</v>
      </c>
      <c r="G180" s="66" t="s">
        <v>1488</v>
      </c>
      <c r="H180" s="74"/>
      <c r="I180" s="74"/>
      <c r="J180" s="66" t="s">
        <v>1543</v>
      </c>
      <c r="K180" s="74"/>
      <c r="L180" s="74"/>
      <c r="M180" s="15"/>
      <c r="N180" s="15"/>
      <c r="O180" s="15"/>
      <c r="P180" s="15"/>
      <c r="Q180" s="15"/>
    </row>
    <row r="181" spans="1:17" x14ac:dyDescent="0.25">
      <c r="A181" s="64">
        <v>1403</v>
      </c>
      <c r="B181" s="5" t="s">
        <v>311</v>
      </c>
      <c r="C181" s="93">
        <f>SUMIF(OBData[EconCode],OBTB[[#This Row],[EconCode]],OBData[Amount])</f>
        <v>0</v>
      </c>
      <c r="D181" s="93" t="str">
        <f>LEFT(OBTB[[#This Row],[EconCode]],6)</f>
        <v>1403</v>
      </c>
      <c r="E181" s="93" t="str">
        <f>LEFT(OBTB[[#This Row],[EconCode]],4)</f>
        <v>1403</v>
      </c>
      <c r="F181" s="93" t="str">
        <f>LEFT(OBTB[[#This Row],[EconCode]],2)</f>
        <v>14</v>
      </c>
      <c r="G181" s="93"/>
      <c r="H181" s="95"/>
      <c r="I181" s="93"/>
      <c r="J181" s="93"/>
      <c r="K181" s="93"/>
      <c r="L181" s="93"/>
      <c r="M181" s="15"/>
      <c r="N181" s="15"/>
      <c r="O181" s="15"/>
      <c r="P181" s="15"/>
      <c r="Q181" s="15"/>
    </row>
    <row r="182" spans="1:17" x14ac:dyDescent="0.25">
      <c r="A182" s="64">
        <v>140301</v>
      </c>
      <c r="B182" s="5" t="s">
        <v>312</v>
      </c>
      <c r="C182" s="93">
        <f>SUMIF(OBData[EconCode],OBTB[[#This Row],[EconCode]],OBData[Amount])</f>
        <v>0</v>
      </c>
      <c r="D182" s="93" t="str">
        <f>LEFT(OBTB[[#This Row],[EconCode]],6)</f>
        <v>140301</v>
      </c>
      <c r="E182" s="93" t="str">
        <f>LEFT(OBTB[[#This Row],[EconCode]],4)</f>
        <v>1403</v>
      </c>
      <c r="F182" s="93" t="str">
        <f>LEFT(OBTB[[#This Row],[EconCode]],2)</f>
        <v>14</v>
      </c>
      <c r="G182" s="93"/>
      <c r="H182" s="95"/>
      <c r="I182" s="93"/>
      <c r="J182" s="93"/>
      <c r="K182" s="93"/>
      <c r="L182" s="93"/>
      <c r="M182" s="15"/>
      <c r="N182" s="15"/>
      <c r="O182" s="15"/>
      <c r="P182" s="15"/>
      <c r="Q182" s="15"/>
    </row>
    <row r="183" spans="1:17" x14ac:dyDescent="0.25">
      <c r="A183" s="64">
        <v>14030101</v>
      </c>
      <c r="B183" s="5" t="s">
        <v>313</v>
      </c>
      <c r="C183" s="67">
        <f>SUMIF(OBData[EconCode],OBTB[[#This Row],[EconCode]],OBData[Amount])</f>
        <v>0</v>
      </c>
      <c r="D183" s="58" t="str">
        <f>LEFT(OBTB[[#This Row],[EconCode]],6)</f>
        <v>140301</v>
      </c>
      <c r="E183" s="58" t="str">
        <f>LEFT(OBTB[[#This Row],[EconCode]],4)</f>
        <v>1403</v>
      </c>
      <c r="F183" s="58" t="str">
        <f>LEFT(OBTB[[#This Row],[EconCode]],2)</f>
        <v>14</v>
      </c>
      <c r="G183" s="66" t="s">
        <v>1491</v>
      </c>
      <c r="H183" s="74"/>
      <c r="I183" s="74"/>
      <c r="J183" s="66" t="s">
        <v>1542</v>
      </c>
      <c r="K183" s="66" t="s">
        <v>1559</v>
      </c>
      <c r="L183" s="74"/>
      <c r="M183" s="15"/>
      <c r="N183" s="15"/>
      <c r="O183" s="15"/>
      <c r="P183" s="15"/>
      <c r="Q183" s="15"/>
    </row>
    <row r="184" spans="1:17" x14ac:dyDescent="0.25">
      <c r="A184" s="64">
        <v>14030102</v>
      </c>
      <c r="B184" s="5" t="s">
        <v>314</v>
      </c>
      <c r="C184" s="67">
        <f>SUMIF(OBData[EconCode],OBTB[[#This Row],[EconCode]],OBData[Amount])</f>
        <v>0</v>
      </c>
      <c r="D184" s="58" t="str">
        <f>LEFT(OBTB[[#This Row],[EconCode]],6)</f>
        <v>140301</v>
      </c>
      <c r="E184" s="58" t="str">
        <f>LEFT(OBTB[[#This Row],[EconCode]],4)</f>
        <v>1403</v>
      </c>
      <c r="F184" s="58" t="str">
        <f>LEFT(OBTB[[#This Row],[EconCode]],2)</f>
        <v>14</v>
      </c>
      <c r="G184" s="66" t="s">
        <v>1491</v>
      </c>
      <c r="H184" s="74"/>
      <c r="I184" s="74"/>
      <c r="J184" s="66" t="s">
        <v>1542</v>
      </c>
      <c r="K184" s="130"/>
      <c r="L184" s="74"/>
      <c r="M184" s="15"/>
      <c r="N184" s="15"/>
      <c r="O184" s="15"/>
      <c r="P184" s="15"/>
      <c r="Q184" s="15"/>
    </row>
    <row r="185" spans="1:17" x14ac:dyDescent="0.25">
      <c r="A185" s="64">
        <v>14030103</v>
      </c>
      <c r="B185" s="5" t="s">
        <v>315</v>
      </c>
      <c r="C185" s="67">
        <f>SUMIF(OBData[EconCode],OBTB[[#This Row],[EconCode]],OBData[Amount])</f>
        <v>0</v>
      </c>
      <c r="D185" s="58" t="str">
        <f>LEFT(OBTB[[#This Row],[EconCode]],6)</f>
        <v>140301</v>
      </c>
      <c r="E185" s="58" t="str">
        <f>LEFT(OBTB[[#This Row],[EconCode]],4)</f>
        <v>1403</v>
      </c>
      <c r="F185" s="58" t="str">
        <f>LEFT(OBTB[[#This Row],[EconCode]],2)</f>
        <v>14</v>
      </c>
      <c r="G185" s="66" t="s">
        <v>1491</v>
      </c>
      <c r="H185" s="74"/>
      <c r="I185" s="74"/>
      <c r="J185" s="66" t="s">
        <v>1542</v>
      </c>
      <c r="K185" s="130"/>
      <c r="L185" s="74"/>
      <c r="M185" s="15"/>
      <c r="N185" s="15"/>
      <c r="O185" s="15"/>
      <c r="P185" s="15"/>
      <c r="Q185" s="15"/>
    </row>
    <row r="186" spans="1:17" x14ac:dyDescent="0.25">
      <c r="A186" s="64">
        <v>14030104</v>
      </c>
      <c r="B186" s="5" t="s">
        <v>1423</v>
      </c>
      <c r="C186" s="67">
        <f>SUMIF(OBData[EconCode],OBTB[[#This Row],[EconCode]],OBData[Amount])</f>
        <v>0</v>
      </c>
      <c r="D186" s="58" t="str">
        <f>LEFT(OBTB[[#This Row],[EconCode]],6)</f>
        <v>140301</v>
      </c>
      <c r="E186" s="58" t="str">
        <f>LEFT(OBTB[[#This Row],[EconCode]],4)</f>
        <v>1403</v>
      </c>
      <c r="F186" s="58" t="str">
        <f>LEFT(OBTB[[#This Row],[EconCode]],2)</f>
        <v>14</v>
      </c>
      <c r="G186" s="66" t="s">
        <v>1491</v>
      </c>
      <c r="H186" s="74"/>
      <c r="I186" s="74"/>
      <c r="J186" s="66" t="s">
        <v>1542</v>
      </c>
      <c r="K186" s="66" t="s">
        <v>1558</v>
      </c>
      <c r="L186" s="74"/>
      <c r="M186" s="15"/>
      <c r="N186" s="15"/>
      <c r="O186" s="15"/>
      <c r="P186" s="15"/>
      <c r="Q186" s="15"/>
    </row>
    <row r="187" spans="1:17" x14ac:dyDescent="0.25">
      <c r="A187" s="64">
        <v>140302</v>
      </c>
      <c r="B187" s="5" t="s">
        <v>316</v>
      </c>
      <c r="C187" s="93">
        <f>SUMIF(OBData[EconCode],OBTB[[#This Row],[EconCode]],OBData[Amount])</f>
        <v>0</v>
      </c>
      <c r="D187" s="93" t="str">
        <f>LEFT(OBTB[[#This Row],[EconCode]],6)</f>
        <v>140302</v>
      </c>
      <c r="E187" s="93" t="str">
        <f>LEFT(OBTB[[#This Row],[EconCode]],4)</f>
        <v>1403</v>
      </c>
      <c r="F187" s="93" t="str">
        <f>LEFT(OBTB[[#This Row],[EconCode]],2)</f>
        <v>14</v>
      </c>
      <c r="G187" s="93"/>
      <c r="H187" s="95"/>
      <c r="I187" s="93"/>
      <c r="J187" s="93"/>
      <c r="K187" s="93"/>
      <c r="L187" s="93"/>
      <c r="M187" s="15"/>
      <c r="N187" s="15"/>
      <c r="O187" s="15"/>
      <c r="P187" s="15"/>
      <c r="Q187" s="15"/>
    </row>
    <row r="188" spans="1:17" x14ac:dyDescent="0.25">
      <c r="A188" s="64">
        <v>14030201</v>
      </c>
      <c r="B188" s="5" t="s">
        <v>317</v>
      </c>
      <c r="C188" s="68">
        <f>SUMIF(OBData[EconCode],OBTB[[#This Row],[EconCode]],OBData[Amount])</f>
        <v>0</v>
      </c>
      <c r="D188" s="58" t="str">
        <f>LEFT(OBTB[[#This Row],[EconCode]],6)</f>
        <v>140302</v>
      </c>
      <c r="E188" s="58" t="str">
        <f>LEFT(OBTB[[#This Row],[EconCode]],4)</f>
        <v>1403</v>
      </c>
      <c r="F188" s="58" t="str">
        <f>LEFT(OBTB[[#This Row],[EconCode]],2)</f>
        <v>14</v>
      </c>
      <c r="G188" s="66" t="s">
        <v>1490</v>
      </c>
      <c r="H188" s="74"/>
      <c r="I188" s="74"/>
      <c r="J188" s="66" t="s">
        <v>1541</v>
      </c>
      <c r="K188" s="66" t="s">
        <v>1556</v>
      </c>
      <c r="L188" s="74"/>
      <c r="M188" s="15"/>
      <c r="N188" s="15"/>
      <c r="O188" s="15"/>
      <c r="P188" s="15"/>
      <c r="Q188" s="15"/>
    </row>
    <row r="189" spans="1:17" x14ac:dyDescent="0.25">
      <c r="A189" s="64">
        <v>14030202</v>
      </c>
      <c r="B189" s="5" t="s">
        <v>318</v>
      </c>
      <c r="C189" s="67">
        <f>SUMIF(OBData[EconCode],OBTB[[#This Row],[EconCode]],OBData[Amount])</f>
        <v>0</v>
      </c>
      <c r="D189" s="58" t="str">
        <f>LEFT(OBTB[[#This Row],[EconCode]],6)</f>
        <v>140302</v>
      </c>
      <c r="E189" s="58" t="str">
        <f>LEFT(OBTB[[#This Row],[EconCode]],4)</f>
        <v>1403</v>
      </c>
      <c r="F189" s="58" t="str">
        <f>LEFT(OBTB[[#This Row],[EconCode]],2)</f>
        <v>14</v>
      </c>
      <c r="G189" s="66" t="s">
        <v>1490</v>
      </c>
      <c r="H189" s="74"/>
      <c r="I189" s="74"/>
      <c r="J189" s="66" t="s">
        <v>1541</v>
      </c>
      <c r="K189" s="74"/>
      <c r="L189" s="74"/>
      <c r="M189" s="15"/>
      <c r="N189" s="15"/>
      <c r="O189" s="15"/>
      <c r="P189" s="15"/>
      <c r="Q189" s="15"/>
    </row>
    <row r="190" spans="1:17" x14ac:dyDescent="0.25">
      <c r="A190" s="64">
        <v>14030203</v>
      </c>
      <c r="B190" s="5" t="s">
        <v>319</v>
      </c>
      <c r="C190" s="67">
        <f>SUMIF(OBData[EconCode],OBTB[[#This Row],[EconCode]],OBData[Amount])</f>
        <v>0</v>
      </c>
      <c r="D190" s="58" t="str">
        <f>LEFT(OBTB[[#This Row],[EconCode]],6)</f>
        <v>140302</v>
      </c>
      <c r="E190" s="58" t="str">
        <f>LEFT(OBTB[[#This Row],[EconCode]],4)</f>
        <v>1403</v>
      </c>
      <c r="F190" s="58" t="str">
        <f>LEFT(OBTB[[#This Row],[EconCode]],2)</f>
        <v>14</v>
      </c>
      <c r="G190" s="66" t="s">
        <v>1490</v>
      </c>
      <c r="H190" s="74"/>
      <c r="I190" s="74"/>
      <c r="J190" s="66" t="s">
        <v>1541</v>
      </c>
      <c r="K190" s="74"/>
      <c r="L190" s="74"/>
      <c r="M190" s="15"/>
      <c r="N190" s="15"/>
      <c r="O190" s="15"/>
      <c r="P190" s="15"/>
      <c r="Q190" s="15"/>
    </row>
    <row r="191" spans="1:17" x14ac:dyDescent="0.25">
      <c r="A191" s="64">
        <v>14030204</v>
      </c>
      <c r="B191" s="5" t="s">
        <v>1428</v>
      </c>
      <c r="C191" s="67">
        <f>SUMIF(OBData[EconCode],OBTB[[#This Row],[EconCode]],OBData[Amount])</f>
        <v>0</v>
      </c>
      <c r="D191" s="58" t="str">
        <f>LEFT(OBTB[[#This Row],[EconCode]],6)</f>
        <v>140302</v>
      </c>
      <c r="E191" s="58" t="str">
        <f>LEFT(OBTB[[#This Row],[EconCode]],4)</f>
        <v>1403</v>
      </c>
      <c r="F191" s="58" t="str">
        <f>LEFT(OBTB[[#This Row],[EconCode]],2)</f>
        <v>14</v>
      </c>
      <c r="G191" s="66" t="s">
        <v>1490</v>
      </c>
      <c r="H191" s="74"/>
      <c r="I191" s="74"/>
      <c r="J191" s="66" t="s">
        <v>1541</v>
      </c>
      <c r="K191" s="66" t="s">
        <v>1555</v>
      </c>
      <c r="L191" s="74"/>
      <c r="M191" s="15"/>
      <c r="N191" s="15"/>
      <c r="O191" s="15"/>
      <c r="P191" s="15"/>
      <c r="Q191" s="15"/>
    </row>
    <row r="192" spans="1:17" x14ac:dyDescent="0.25">
      <c r="A192" s="64">
        <v>1404</v>
      </c>
      <c r="B192" s="5" t="s">
        <v>320</v>
      </c>
      <c r="C192" s="93">
        <f>SUMIF(OBData[EconCode],OBTB[[#This Row],[EconCode]],OBData[Amount])</f>
        <v>0</v>
      </c>
      <c r="D192" s="93" t="str">
        <f>LEFT(OBTB[[#This Row],[EconCode]],6)</f>
        <v>1404</v>
      </c>
      <c r="E192" s="93" t="str">
        <f>LEFT(OBTB[[#This Row],[EconCode]],4)</f>
        <v>1404</v>
      </c>
      <c r="F192" s="93" t="str">
        <f>LEFT(OBTB[[#This Row],[EconCode]],2)</f>
        <v>14</v>
      </c>
      <c r="G192" s="93"/>
      <c r="H192" s="95"/>
      <c r="I192" s="93"/>
      <c r="J192" s="93"/>
      <c r="K192" s="93"/>
      <c r="L192" s="93"/>
      <c r="M192" s="15"/>
      <c r="N192" s="15"/>
      <c r="O192" s="15"/>
      <c r="P192" s="15"/>
      <c r="Q192" s="15"/>
    </row>
    <row r="193" spans="1:17" x14ac:dyDescent="0.25">
      <c r="A193" s="64">
        <v>140401</v>
      </c>
      <c r="B193" s="5" t="s">
        <v>321</v>
      </c>
      <c r="C193" s="93">
        <f>SUMIF(OBData[EconCode],OBTB[[#This Row],[EconCode]],OBData[Amount])</f>
        <v>0</v>
      </c>
      <c r="D193" s="93" t="str">
        <f>LEFT(OBTB[[#This Row],[EconCode]],6)</f>
        <v>140401</v>
      </c>
      <c r="E193" s="93" t="str">
        <f>LEFT(OBTB[[#This Row],[EconCode]],4)</f>
        <v>1404</v>
      </c>
      <c r="F193" s="93" t="str">
        <f>LEFT(OBTB[[#This Row],[EconCode]],2)</f>
        <v>14</v>
      </c>
      <c r="G193" s="93"/>
      <c r="H193" s="95"/>
      <c r="I193" s="93"/>
      <c r="J193" s="93"/>
      <c r="K193" s="93"/>
      <c r="L193" s="93"/>
      <c r="M193" s="15"/>
      <c r="N193" s="15"/>
      <c r="O193" s="15"/>
      <c r="P193" s="15"/>
      <c r="Q193" s="15"/>
    </row>
    <row r="194" spans="1:17" x14ac:dyDescent="0.25">
      <c r="A194" s="64">
        <v>14040101</v>
      </c>
      <c r="B194" s="5" t="s">
        <v>321</v>
      </c>
      <c r="C194" s="68">
        <f>SUMIF(OBData[EconCode],OBTB[[#This Row],[EconCode]],OBData[Amount])</f>
        <v>0</v>
      </c>
      <c r="D194" s="86" t="str">
        <f>LEFT(OBTB[[#This Row],[EconCode]],6)</f>
        <v>140401</v>
      </c>
      <c r="E194" s="86" t="str">
        <f>LEFT(OBTB[[#This Row],[EconCode]],4)</f>
        <v>1404</v>
      </c>
      <c r="F194" s="86" t="str">
        <f>LEFT(OBTB[[#This Row],[EconCode]],2)</f>
        <v>14</v>
      </c>
      <c r="G194" s="131"/>
      <c r="H194" s="131"/>
      <c r="I194" s="131"/>
      <c r="J194" s="131"/>
      <c r="K194" s="131"/>
      <c r="L194" s="131"/>
      <c r="M194" s="15"/>
      <c r="N194" s="15"/>
      <c r="O194" s="15"/>
      <c r="P194" s="15"/>
      <c r="Q194" s="15"/>
    </row>
    <row r="195" spans="1:17" x14ac:dyDescent="0.25">
      <c r="A195" s="64">
        <v>140402</v>
      </c>
      <c r="B195" s="5" t="s">
        <v>322</v>
      </c>
      <c r="C195" s="93">
        <f>SUMIF(OBData[EconCode],OBTB[[#This Row],[EconCode]],OBData[Amount])</f>
        <v>0</v>
      </c>
      <c r="D195" s="93" t="str">
        <f>LEFT(OBTB[[#This Row],[EconCode]],6)</f>
        <v>140402</v>
      </c>
      <c r="E195" s="93" t="str">
        <f>LEFT(OBTB[[#This Row],[EconCode]],4)</f>
        <v>1404</v>
      </c>
      <c r="F195" s="93" t="str">
        <f>LEFT(OBTB[[#This Row],[EconCode]],2)</f>
        <v>14</v>
      </c>
      <c r="G195" s="93"/>
      <c r="H195" s="95"/>
      <c r="I195" s="93"/>
      <c r="J195" s="93"/>
      <c r="K195" s="93"/>
      <c r="L195" s="93"/>
      <c r="M195" s="15"/>
      <c r="N195" s="15" t="s">
        <v>1582</v>
      </c>
      <c r="O195" s="15"/>
      <c r="P195" s="15"/>
      <c r="Q195" s="15"/>
    </row>
    <row r="196" spans="1:17" x14ac:dyDescent="0.25">
      <c r="A196" s="64">
        <v>14040201</v>
      </c>
      <c r="B196" s="5" t="s">
        <v>322</v>
      </c>
      <c r="C196" s="68">
        <f>SUMIF(OBData[EconCode],OBTB[[#This Row],[EconCode]],OBData[Amount])</f>
        <v>0</v>
      </c>
      <c r="D196" s="86" t="str">
        <f>LEFT(OBTB[[#This Row],[EconCode]],6)</f>
        <v>140402</v>
      </c>
      <c r="E196" s="86" t="str">
        <f>LEFT(OBTB[[#This Row],[EconCode]],4)</f>
        <v>1404</v>
      </c>
      <c r="F196" s="86" t="str">
        <f>LEFT(OBTB[[#This Row],[EconCode]],2)</f>
        <v>14</v>
      </c>
      <c r="G196" s="131"/>
      <c r="H196" s="131"/>
      <c r="I196" s="131"/>
      <c r="J196" s="131"/>
      <c r="K196" s="131"/>
      <c r="L196" s="131"/>
      <c r="M196" s="15"/>
      <c r="N196" s="15"/>
      <c r="O196" s="15"/>
      <c r="P196" s="15"/>
      <c r="Q196" s="15"/>
    </row>
    <row r="197" spans="1:17" x14ac:dyDescent="0.25">
      <c r="A197" s="64">
        <v>1405</v>
      </c>
      <c r="B197" s="5" t="s">
        <v>323</v>
      </c>
      <c r="C197" s="96">
        <f>SUMIF(OBData[EconCode],OBTB[[#This Row],[EconCode]],OBData[Amount])</f>
        <v>0</v>
      </c>
      <c r="D197" s="96" t="str">
        <f>LEFT(OBTB[[#This Row],[EconCode]],6)</f>
        <v>1405</v>
      </c>
      <c r="E197" s="96" t="str">
        <f>LEFT(OBTB[[#This Row],[EconCode]],4)</f>
        <v>1405</v>
      </c>
      <c r="F197" s="96" t="str">
        <f>LEFT(OBTB[[#This Row],[EconCode]],2)</f>
        <v>14</v>
      </c>
      <c r="G197" s="96"/>
      <c r="H197" s="128"/>
      <c r="I197" s="96"/>
      <c r="J197" s="96"/>
      <c r="K197" s="96"/>
      <c r="L197" s="96"/>
      <c r="M197" s="15"/>
      <c r="N197" s="15"/>
      <c r="O197" s="15"/>
      <c r="P197" s="15"/>
      <c r="Q197" s="15"/>
    </row>
    <row r="198" spans="1:17" x14ac:dyDescent="0.25">
      <c r="A198" s="64">
        <v>140501</v>
      </c>
      <c r="B198" s="5" t="s">
        <v>324</v>
      </c>
      <c r="C198" s="96">
        <f>SUMIF(OBData[EconCode],OBTB[[#This Row],[EconCode]],OBData[Amount])</f>
        <v>0</v>
      </c>
      <c r="D198" s="96" t="str">
        <f>LEFT(OBTB[[#This Row],[EconCode]],6)</f>
        <v>140501</v>
      </c>
      <c r="E198" s="96" t="str">
        <f>LEFT(OBTB[[#This Row],[EconCode]],4)</f>
        <v>1405</v>
      </c>
      <c r="F198" s="96" t="str">
        <f>LEFT(OBTB[[#This Row],[EconCode]],2)</f>
        <v>14</v>
      </c>
      <c r="G198" s="96"/>
      <c r="H198" s="128"/>
      <c r="I198" s="96"/>
      <c r="J198" s="96"/>
      <c r="K198" s="96"/>
      <c r="L198" s="96"/>
      <c r="M198" s="15"/>
      <c r="N198" s="15"/>
      <c r="O198" s="15"/>
      <c r="P198" s="15"/>
      <c r="Q198" s="15"/>
    </row>
    <row r="199" spans="1:17" x14ac:dyDescent="0.25">
      <c r="A199" s="64">
        <v>14050101</v>
      </c>
      <c r="B199" s="5" t="s">
        <v>324</v>
      </c>
      <c r="C199" s="96">
        <f>SUMIF(OBData[EconCode],OBTB[[#This Row],[EconCode]],OBData[Amount])</f>
        <v>0</v>
      </c>
      <c r="D199" s="96" t="str">
        <f>LEFT(OBTB[[#This Row],[EconCode]],6)</f>
        <v>140501</v>
      </c>
      <c r="E199" s="96" t="str">
        <f>LEFT(OBTB[[#This Row],[EconCode]],4)</f>
        <v>1405</v>
      </c>
      <c r="F199" s="96" t="str">
        <f>LEFT(OBTB[[#This Row],[EconCode]],2)</f>
        <v>14</v>
      </c>
      <c r="G199" s="96"/>
      <c r="H199" s="128"/>
      <c r="I199" s="96"/>
      <c r="J199" s="96"/>
      <c r="K199" s="96"/>
      <c r="L199" s="96"/>
      <c r="M199" s="15"/>
      <c r="N199" s="15"/>
      <c r="O199" s="15"/>
      <c r="P199" s="15"/>
      <c r="Q199" s="15"/>
    </row>
    <row r="200" spans="1:17" x14ac:dyDescent="0.25">
      <c r="A200" s="64">
        <v>140502</v>
      </c>
      <c r="B200" s="5" t="s">
        <v>325</v>
      </c>
      <c r="C200" s="96">
        <f>SUMIF(OBData[EconCode],OBTB[[#This Row],[EconCode]],OBData[Amount])</f>
        <v>0</v>
      </c>
      <c r="D200" s="96" t="str">
        <f>LEFT(OBTB[[#This Row],[EconCode]],6)</f>
        <v>140502</v>
      </c>
      <c r="E200" s="96" t="str">
        <f>LEFT(OBTB[[#This Row],[EconCode]],4)</f>
        <v>1405</v>
      </c>
      <c r="F200" s="96" t="str">
        <f>LEFT(OBTB[[#This Row],[EconCode]],2)</f>
        <v>14</v>
      </c>
      <c r="G200" s="96"/>
      <c r="H200" s="128"/>
      <c r="I200" s="96"/>
      <c r="J200" s="96"/>
      <c r="K200" s="96"/>
      <c r="L200" s="96"/>
      <c r="M200" s="15"/>
      <c r="N200" s="15"/>
      <c r="O200" s="15"/>
      <c r="P200" s="15"/>
      <c r="Q200" s="15"/>
    </row>
    <row r="201" spans="1:17" x14ac:dyDescent="0.25">
      <c r="A201" s="64">
        <v>14050201</v>
      </c>
      <c r="B201" s="5" t="s">
        <v>325</v>
      </c>
      <c r="C201" s="96">
        <f>SUMIF(OBData[EconCode],OBTB[[#This Row],[EconCode]],OBData[Amount])</f>
        <v>0</v>
      </c>
      <c r="D201" s="96" t="str">
        <f>LEFT(OBTB[[#This Row],[EconCode]],6)</f>
        <v>140502</v>
      </c>
      <c r="E201" s="96" t="str">
        <f>LEFT(OBTB[[#This Row],[EconCode]],4)</f>
        <v>1405</v>
      </c>
      <c r="F201" s="96" t="str">
        <f>LEFT(OBTB[[#This Row],[EconCode]],2)</f>
        <v>14</v>
      </c>
      <c r="G201" s="96"/>
      <c r="H201" s="128"/>
      <c r="I201" s="96"/>
      <c r="J201" s="96"/>
      <c r="K201" s="96"/>
      <c r="L201" s="96"/>
      <c r="M201" s="15"/>
      <c r="N201" s="15"/>
      <c r="O201" s="15"/>
      <c r="P201" s="15"/>
      <c r="Q201" s="15"/>
    </row>
    <row r="202" spans="1:17" x14ac:dyDescent="0.25">
      <c r="A202" s="64">
        <v>1406</v>
      </c>
      <c r="B202" s="5" t="s">
        <v>326</v>
      </c>
      <c r="C202" s="93">
        <f>SUMIF(OBData[EconCode],OBTB[[#This Row],[EconCode]],OBData[Amount])</f>
        <v>0</v>
      </c>
      <c r="D202" s="93" t="str">
        <f>LEFT(OBTB[[#This Row],[EconCode]],6)</f>
        <v>1406</v>
      </c>
      <c r="E202" s="93" t="str">
        <f>LEFT(OBTB[[#This Row],[EconCode]],4)</f>
        <v>1406</v>
      </c>
      <c r="F202" s="93" t="str">
        <f>LEFT(OBTB[[#This Row],[EconCode]],2)</f>
        <v>14</v>
      </c>
      <c r="G202" s="93"/>
      <c r="H202" s="95"/>
      <c r="I202" s="93"/>
      <c r="J202" s="93"/>
      <c r="K202" s="93"/>
      <c r="L202" s="93"/>
      <c r="M202" s="15"/>
      <c r="N202" s="15"/>
      <c r="O202" s="15"/>
      <c r="P202" s="15"/>
      <c r="Q202" s="15"/>
    </row>
    <row r="203" spans="1:17" x14ac:dyDescent="0.25">
      <c r="A203" s="64">
        <v>140601</v>
      </c>
      <c r="B203" s="5" t="s">
        <v>326</v>
      </c>
      <c r="C203" s="93">
        <f>SUMIF(OBData[EconCode],OBTB[[#This Row],[EconCode]],OBData[Amount])</f>
        <v>0</v>
      </c>
      <c r="D203" s="93" t="str">
        <f>LEFT(OBTB[[#This Row],[EconCode]],6)</f>
        <v>140601</v>
      </c>
      <c r="E203" s="93" t="str">
        <f>LEFT(OBTB[[#This Row],[EconCode]],4)</f>
        <v>1406</v>
      </c>
      <c r="F203" s="93" t="str">
        <f>LEFT(OBTB[[#This Row],[EconCode]],2)</f>
        <v>14</v>
      </c>
      <c r="G203" s="93"/>
      <c r="H203" s="95"/>
      <c r="I203" s="93"/>
      <c r="J203" s="93"/>
      <c r="K203" s="93"/>
      <c r="L203" s="93"/>
      <c r="M203" s="15"/>
      <c r="N203" s="15"/>
      <c r="O203" s="15"/>
      <c r="P203" s="15"/>
      <c r="Q203" s="15"/>
    </row>
    <row r="204" spans="1:17" x14ac:dyDescent="0.25">
      <c r="A204" s="64">
        <v>14060101</v>
      </c>
      <c r="B204" s="5" t="s">
        <v>326</v>
      </c>
      <c r="C204" s="68">
        <f>SUMIF(OBData[EconCode],OBTB[[#This Row],[EconCode]],OBData[Amount])</f>
        <v>0</v>
      </c>
      <c r="D204" s="86" t="str">
        <f>LEFT(OBTB[[#This Row],[EconCode]],6)</f>
        <v>140601</v>
      </c>
      <c r="E204" s="86" t="str">
        <f>LEFT(OBTB[[#This Row],[EconCode]],4)</f>
        <v>1406</v>
      </c>
      <c r="F204" s="86" t="str">
        <f>LEFT(OBTB[[#This Row],[EconCode]],2)</f>
        <v>14</v>
      </c>
      <c r="G204" s="91" t="s">
        <v>1492</v>
      </c>
      <c r="H204" s="74"/>
      <c r="I204" s="91" t="s">
        <v>1518</v>
      </c>
      <c r="J204" s="74"/>
      <c r="K204" s="74"/>
      <c r="L204" s="74"/>
      <c r="M204" s="15"/>
      <c r="N204" s="15"/>
      <c r="O204" s="15"/>
      <c r="P204" s="15"/>
      <c r="Q204" s="15"/>
    </row>
    <row r="205" spans="1:17" x14ac:dyDescent="0.25">
      <c r="A205" s="64">
        <v>1407</v>
      </c>
      <c r="B205" s="5" t="s">
        <v>327</v>
      </c>
      <c r="C205" s="93">
        <f>SUMIF(OBData[EconCode],OBTB[[#This Row],[EconCode]],OBData[Amount])</f>
        <v>0</v>
      </c>
      <c r="D205" s="93" t="str">
        <f>LEFT(OBTB[[#This Row],[EconCode]],6)</f>
        <v>1407</v>
      </c>
      <c r="E205" s="93" t="str">
        <f>LEFT(OBTB[[#This Row],[EconCode]],4)</f>
        <v>1407</v>
      </c>
      <c r="F205" s="93" t="str">
        <f>LEFT(OBTB[[#This Row],[EconCode]],2)</f>
        <v>14</v>
      </c>
      <c r="G205" s="93"/>
      <c r="H205" s="95"/>
      <c r="I205" s="93"/>
      <c r="J205" s="93"/>
      <c r="K205" s="93"/>
      <c r="L205" s="93"/>
      <c r="M205" s="15"/>
      <c r="N205" s="15"/>
      <c r="O205" s="15"/>
      <c r="P205" s="15"/>
      <c r="Q205" s="15"/>
    </row>
    <row r="206" spans="1:17" x14ac:dyDescent="0.25">
      <c r="A206" s="64">
        <v>140701</v>
      </c>
      <c r="B206" s="5" t="s">
        <v>327</v>
      </c>
      <c r="C206" s="93">
        <f>SUMIF(OBData[EconCode],OBTB[[#This Row],[EconCode]],OBData[Amount])</f>
        <v>0</v>
      </c>
      <c r="D206" s="93" t="str">
        <f>LEFT(OBTB[[#This Row],[EconCode]],6)</f>
        <v>140701</v>
      </c>
      <c r="E206" s="93" t="str">
        <f>LEFT(OBTB[[#This Row],[EconCode]],4)</f>
        <v>1407</v>
      </c>
      <c r="F206" s="93" t="str">
        <f>LEFT(OBTB[[#This Row],[EconCode]],2)</f>
        <v>14</v>
      </c>
      <c r="G206" s="93"/>
      <c r="H206" s="95"/>
      <c r="I206" s="93"/>
      <c r="J206" s="93"/>
      <c r="K206" s="93"/>
      <c r="L206" s="93"/>
      <c r="M206" s="15"/>
      <c r="N206" s="15"/>
      <c r="O206" s="15"/>
      <c r="P206" s="15"/>
      <c r="Q206" s="15"/>
    </row>
    <row r="207" spans="1:17" x14ac:dyDescent="0.25">
      <c r="A207" s="64">
        <v>14070101</v>
      </c>
      <c r="B207" s="5" t="s">
        <v>327</v>
      </c>
      <c r="C207" s="68">
        <f>SUMIF(OBData[EconCode],OBTB[[#This Row],[EconCode]],OBData[Amount])</f>
        <v>0</v>
      </c>
      <c r="D207" s="86" t="str">
        <f>LEFT(OBTB[[#This Row],[EconCode]],6)</f>
        <v>140701</v>
      </c>
      <c r="E207" s="86" t="str">
        <f>LEFT(OBTB[[#This Row],[EconCode]],4)</f>
        <v>1407</v>
      </c>
      <c r="F207" s="86" t="str">
        <f>LEFT(OBTB[[#This Row],[EconCode]],2)</f>
        <v>14</v>
      </c>
      <c r="G207" s="91" t="s">
        <v>1473</v>
      </c>
      <c r="H207" s="74"/>
      <c r="I207" s="91" t="s">
        <v>1520</v>
      </c>
      <c r="J207" s="74"/>
      <c r="K207" s="74"/>
      <c r="L207" s="74"/>
      <c r="M207" s="15"/>
      <c r="N207" s="15"/>
      <c r="O207" s="15"/>
      <c r="P207" s="15"/>
      <c r="Q207" s="15"/>
    </row>
    <row r="208" spans="1:17" x14ac:dyDescent="0.25">
      <c r="A208" s="64">
        <v>14070102</v>
      </c>
      <c r="B208" s="5" t="s">
        <v>328</v>
      </c>
      <c r="C208" s="67">
        <f>SUMIF(OBData[EconCode],OBTB[[#This Row],[EconCode]],OBData[Amount])</f>
        <v>0</v>
      </c>
      <c r="D208" s="58" t="str">
        <f>LEFT(OBTB[[#This Row],[EconCode]],6)</f>
        <v>140701</v>
      </c>
      <c r="E208" s="58" t="str">
        <f>LEFT(OBTB[[#This Row],[EconCode]],4)</f>
        <v>1407</v>
      </c>
      <c r="F208" s="58" t="str">
        <f>LEFT(OBTB[[#This Row],[EconCode]],2)</f>
        <v>14</v>
      </c>
      <c r="G208" s="66" t="s">
        <v>1473</v>
      </c>
      <c r="H208" s="74"/>
      <c r="I208" s="66" t="s">
        <v>1520</v>
      </c>
      <c r="J208" s="65"/>
      <c r="K208" s="65"/>
      <c r="L208" s="65"/>
      <c r="M208" s="15"/>
      <c r="N208" s="15" t="s">
        <v>1581</v>
      </c>
      <c r="O208" s="15"/>
      <c r="P208" s="15"/>
      <c r="Q208" s="15"/>
    </row>
    <row r="209" spans="1:17" x14ac:dyDescent="0.25">
      <c r="A209" s="69">
        <v>15</v>
      </c>
      <c r="B209" s="24" t="s">
        <v>1408</v>
      </c>
      <c r="C209" s="93">
        <f>SUMIF(OBData[EconCode],OBTB[[#This Row],[EconCode]],OBData[Amount])</f>
        <v>0</v>
      </c>
      <c r="D209" s="93" t="str">
        <f>LEFT(OBTB[[#This Row],[EconCode]],6)</f>
        <v>15</v>
      </c>
      <c r="E209" s="93" t="str">
        <f>LEFT(OBTB[[#This Row],[EconCode]],4)</f>
        <v>15</v>
      </c>
      <c r="F209" s="93" t="str">
        <f>LEFT(OBTB[[#This Row],[EconCode]],2)</f>
        <v>15</v>
      </c>
      <c r="G209" s="93"/>
      <c r="H209" s="95"/>
      <c r="I209" s="93"/>
      <c r="J209" s="93"/>
      <c r="K209" s="93"/>
      <c r="L209" s="93"/>
      <c r="M209" s="15"/>
      <c r="N209" s="15"/>
      <c r="O209" s="15"/>
      <c r="P209" s="15"/>
      <c r="Q209" s="15"/>
    </row>
    <row r="210" spans="1:17" x14ac:dyDescent="0.25">
      <c r="A210" s="64">
        <v>1501</v>
      </c>
      <c r="B210" s="5" t="s">
        <v>1409</v>
      </c>
      <c r="C210" s="93">
        <f>SUMIF(OBData[EconCode],OBTB[[#This Row],[EconCode]],OBData[Amount])</f>
        <v>0</v>
      </c>
      <c r="D210" s="93" t="str">
        <f>LEFT(OBTB[[#This Row],[EconCode]],6)</f>
        <v>1501</v>
      </c>
      <c r="E210" s="93" t="str">
        <f>LEFT(OBTB[[#This Row],[EconCode]],4)</f>
        <v>1501</v>
      </c>
      <c r="F210" s="93" t="str">
        <f>LEFT(OBTB[[#This Row],[EconCode]],2)</f>
        <v>15</v>
      </c>
      <c r="G210" s="93"/>
      <c r="H210" s="95"/>
      <c r="I210" s="93"/>
      <c r="J210" s="93"/>
      <c r="K210" s="93"/>
      <c r="L210" s="93"/>
      <c r="M210" s="15"/>
      <c r="N210" s="15"/>
      <c r="O210" s="15"/>
      <c r="P210" s="15"/>
      <c r="Q210" s="15"/>
    </row>
    <row r="211" spans="1:17" x14ac:dyDescent="0.25">
      <c r="A211" s="69">
        <v>150101</v>
      </c>
      <c r="B211" s="24" t="s">
        <v>1409</v>
      </c>
      <c r="C211" s="93">
        <f>SUMIF(OBData[EconCode],OBTB[[#This Row],[EconCode]],OBData[Amount])</f>
        <v>0</v>
      </c>
      <c r="D211" s="93" t="str">
        <f>LEFT(OBTB[[#This Row],[EconCode]],6)</f>
        <v>150101</v>
      </c>
      <c r="E211" s="93" t="str">
        <f>LEFT(OBTB[[#This Row],[EconCode]],4)</f>
        <v>1501</v>
      </c>
      <c r="F211" s="93" t="str">
        <f>LEFT(OBTB[[#This Row],[EconCode]],2)</f>
        <v>15</v>
      </c>
      <c r="G211" s="93"/>
      <c r="H211" s="95"/>
      <c r="I211" s="93"/>
      <c r="J211" s="93"/>
      <c r="K211" s="93"/>
      <c r="L211" s="93"/>
      <c r="M211" s="15"/>
      <c r="N211" s="15"/>
      <c r="O211" s="15"/>
      <c r="P211" s="15"/>
      <c r="Q211" s="15"/>
    </row>
    <row r="212" spans="1:17" x14ac:dyDescent="0.25">
      <c r="A212" s="64">
        <v>15010101</v>
      </c>
      <c r="B212" s="5" t="s">
        <v>1409</v>
      </c>
      <c r="C212" s="67">
        <f>SUMIF(OBData[EconCode],OBTB[[#This Row],[EconCode]],OBData[Amount])</f>
        <v>0</v>
      </c>
      <c r="D212" s="58" t="str">
        <f>LEFT(OBTB[[#This Row],[EconCode]],6)</f>
        <v>150101</v>
      </c>
      <c r="E212" s="58" t="str">
        <f>LEFT(OBTB[[#This Row],[EconCode]],4)</f>
        <v>1501</v>
      </c>
      <c r="F212" s="58" t="str">
        <f>LEFT(OBTB[[#This Row],[EconCode]],2)</f>
        <v>15</v>
      </c>
      <c r="G212" s="65"/>
      <c r="H212" s="74"/>
      <c r="I212" s="65"/>
      <c r="J212" s="65"/>
      <c r="K212" s="65"/>
      <c r="L212" s="66" t="s">
        <v>1547</v>
      </c>
      <c r="M212" s="15"/>
      <c r="N212" s="15"/>
      <c r="O212" s="15"/>
      <c r="P212" s="15"/>
      <c r="Q212" s="15"/>
    </row>
    <row r="213" spans="1:17" x14ac:dyDescent="0.25">
      <c r="A213" s="64">
        <v>2</v>
      </c>
      <c r="B213" s="5" t="s">
        <v>329</v>
      </c>
      <c r="C213" s="93">
        <f>SUMIF(OBData[EconCode],OBTB[[#This Row],[EconCode]],OBData[Amount])</f>
        <v>0</v>
      </c>
      <c r="D213" s="93" t="str">
        <f>LEFT(OBTB[[#This Row],[EconCode]],6)</f>
        <v>2</v>
      </c>
      <c r="E213" s="93" t="str">
        <f>LEFT(OBTB[[#This Row],[EconCode]],4)</f>
        <v>2</v>
      </c>
      <c r="F213" s="93" t="str">
        <f>LEFT(OBTB[[#This Row],[EconCode]],2)</f>
        <v>2</v>
      </c>
      <c r="G213" s="93"/>
      <c r="H213" s="95"/>
      <c r="I213" s="93"/>
      <c r="J213" s="93"/>
      <c r="K213" s="93"/>
      <c r="L213" s="93"/>
      <c r="M213" s="15"/>
      <c r="N213" s="15"/>
      <c r="O213" s="15"/>
      <c r="P213" s="15"/>
      <c r="Q213" s="15"/>
    </row>
    <row r="214" spans="1:17" x14ac:dyDescent="0.25">
      <c r="A214" s="64">
        <v>21</v>
      </c>
      <c r="B214" s="5" t="s">
        <v>330</v>
      </c>
      <c r="C214" s="93">
        <f>SUMIF(OBData[EconCode],OBTB[[#This Row],[EconCode]],OBData[Amount])</f>
        <v>0</v>
      </c>
      <c r="D214" s="93" t="str">
        <f>LEFT(OBTB[[#This Row],[EconCode]],6)</f>
        <v>21</v>
      </c>
      <c r="E214" s="93" t="str">
        <f>LEFT(OBTB[[#This Row],[EconCode]],4)</f>
        <v>21</v>
      </c>
      <c r="F214" s="93" t="str">
        <f>LEFT(OBTB[[#This Row],[EconCode]],2)</f>
        <v>21</v>
      </c>
      <c r="G214" s="93"/>
      <c r="H214" s="95"/>
      <c r="I214" s="93"/>
      <c r="J214" s="93"/>
      <c r="K214" s="93"/>
      <c r="L214" s="93"/>
      <c r="M214" s="15"/>
      <c r="N214" s="15"/>
      <c r="O214" s="15"/>
      <c r="P214" s="15"/>
      <c r="Q214" s="15"/>
    </row>
    <row r="215" spans="1:17" x14ac:dyDescent="0.25">
      <c r="A215" s="64">
        <v>2101</v>
      </c>
      <c r="B215" s="5" t="s">
        <v>331</v>
      </c>
      <c r="C215" s="93">
        <f>SUMIF(OBData[EconCode],OBTB[[#This Row],[EconCode]],OBData[Amount])</f>
        <v>0</v>
      </c>
      <c r="D215" s="93" t="str">
        <f>LEFT(OBTB[[#This Row],[EconCode]],6)</f>
        <v>2101</v>
      </c>
      <c r="E215" s="93" t="str">
        <f>LEFT(OBTB[[#This Row],[EconCode]],4)</f>
        <v>2101</v>
      </c>
      <c r="F215" s="93" t="str">
        <f>LEFT(OBTB[[#This Row],[EconCode]],2)</f>
        <v>21</v>
      </c>
      <c r="G215" s="93"/>
      <c r="H215" s="95"/>
      <c r="I215" s="93"/>
      <c r="J215" s="93"/>
      <c r="K215" s="93"/>
      <c r="L215" s="93"/>
      <c r="M215" s="15"/>
      <c r="N215" s="15"/>
      <c r="O215" s="15"/>
      <c r="P215" s="15"/>
      <c r="Q215" s="15"/>
    </row>
    <row r="216" spans="1:17" x14ac:dyDescent="0.25">
      <c r="A216" s="64">
        <v>210101</v>
      </c>
      <c r="B216" s="5" t="s">
        <v>331</v>
      </c>
      <c r="C216" s="93">
        <f>SUMIF(OBData[EconCode],OBTB[[#This Row],[EconCode]],OBData[Amount])</f>
        <v>0</v>
      </c>
      <c r="D216" s="93" t="str">
        <f>LEFT(OBTB[[#This Row],[EconCode]],6)</f>
        <v>210101</v>
      </c>
      <c r="E216" s="93" t="str">
        <f>LEFT(OBTB[[#This Row],[EconCode]],4)</f>
        <v>2101</v>
      </c>
      <c r="F216" s="93" t="str">
        <f>LEFT(OBTB[[#This Row],[EconCode]],2)</f>
        <v>21</v>
      </c>
      <c r="G216" s="93"/>
      <c r="H216" s="95"/>
      <c r="I216" s="93"/>
      <c r="J216" s="93"/>
      <c r="K216" s="93"/>
      <c r="L216" s="93"/>
      <c r="M216" s="15"/>
      <c r="N216" s="15"/>
      <c r="O216" s="15"/>
      <c r="P216" s="15"/>
      <c r="Q216" s="15"/>
    </row>
    <row r="217" spans="1:17" x14ac:dyDescent="0.25">
      <c r="A217" s="64">
        <v>21010101</v>
      </c>
      <c r="B217" s="5" t="s">
        <v>332</v>
      </c>
      <c r="C217" s="67">
        <f>SUMIF(OBData[EconCode],OBTB[[#This Row],[EconCode]],OBData[Amount])</f>
        <v>0</v>
      </c>
      <c r="D217" s="58" t="str">
        <f>LEFT(OBTB[[#This Row],[EconCode]],6)</f>
        <v>210101</v>
      </c>
      <c r="E217" s="58" t="str">
        <f>LEFT(OBTB[[#This Row],[EconCode]],4)</f>
        <v>2101</v>
      </c>
      <c r="F217" s="58" t="str">
        <f>LEFT(OBTB[[#This Row],[EconCode]],2)</f>
        <v>21</v>
      </c>
      <c r="G217" s="66" t="s">
        <v>1474</v>
      </c>
      <c r="H217" s="74"/>
      <c r="I217" s="66" t="s">
        <v>1523</v>
      </c>
      <c r="J217" s="74"/>
      <c r="K217" s="74"/>
      <c r="L217" s="74"/>
      <c r="M217" s="15"/>
      <c r="N217" s="15"/>
      <c r="O217" s="15"/>
      <c r="P217" s="15"/>
      <c r="Q217" s="15"/>
    </row>
    <row r="218" spans="1:17" x14ac:dyDescent="0.25">
      <c r="A218" s="64">
        <v>21010102</v>
      </c>
      <c r="B218" s="5" t="s">
        <v>333</v>
      </c>
      <c r="C218" s="67">
        <f>SUMIF(OBData[EconCode],OBTB[[#This Row],[EconCode]],OBData[Amount])</f>
        <v>0</v>
      </c>
      <c r="D218" s="58" t="str">
        <f>LEFT(OBTB[[#This Row],[EconCode]],6)</f>
        <v>210101</v>
      </c>
      <c r="E218" s="58" t="str">
        <f>LEFT(OBTB[[#This Row],[EconCode]],4)</f>
        <v>2101</v>
      </c>
      <c r="F218" s="58" t="str">
        <f>LEFT(OBTB[[#This Row],[EconCode]],2)</f>
        <v>21</v>
      </c>
      <c r="G218" s="66" t="s">
        <v>1474</v>
      </c>
      <c r="H218" s="74"/>
      <c r="I218" s="66" t="s">
        <v>1523</v>
      </c>
      <c r="J218" s="74"/>
      <c r="K218" s="74"/>
      <c r="L218" s="74"/>
      <c r="M218" s="15"/>
      <c r="N218" s="15"/>
      <c r="O218" s="15"/>
      <c r="P218" s="15"/>
      <c r="Q218" s="15"/>
    </row>
    <row r="219" spans="1:17" x14ac:dyDescent="0.25">
      <c r="A219" s="64">
        <v>21010103</v>
      </c>
      <c r="B219" s="5" t="s">
        <v>1353</v>
      </c>
      <c r="C219" s="67">
        <f>SUMIF(OBData[EconCode],OBTB[[#This Row],[EconCode]],OBData[Amount])</f>
        <v>0</v>
      </c>
      <c r="D219" s="58" t="str">
        <f>LEFT(OBTB[[#This Row],[EconCode]],6)</f>
        <v>210101</v>
      </c>
      <c r="E219" s="58" t="str">
        <f>LEFT(OBTB[[#This Row],[EconCode]],4)</f>
        <v>2101</v>
      </c>
      <c r="F219" s="58" t="str">
        <f>LEFT(OBTB[[#This Row],[EconCode]],2)</f>
        <v>21</v>
      </c>
      <c r="G219" s="66" t="s">
        <v>1474</v>
      </c>
      <c r="H219" s="74"/>
      <c r="I219" s="66" t="s">
        <v>1523</v>
      </c>
      <c r="J219" s="74"/>
      <c r="K219" s="74"/>
      <c r="L219" s="74"/>
      <c r="M219" s="15"/>
      <c r="N219" s="15"/>
      <c r="O219" s="15"/>
      <c r="P219" s="15"/>
      <c r="Q219" s="15"/>
    </row>
    <row r="220" spans="1:17" x14ac:dyDescent="0.25">
      <c r="A220" s="64">
        <v>2102</v>
      </c>
      <c r="B220" s="5" t="s">
        <v>334</v>
      </c>
      <c r="C220" s="93">
        <f>SUMIF(OBData[EconCode],OBTB[[#This Row],[EconCode]],OBData[Amount])</f>
        <v>0</v>
      </c>
      <c r="D220" s="93" t="str">
        <f>LEFT(OBTB[[#This Row],[EconCode]],6)</f>
        <v>2102</v>
      </c>
      <c r="E220" s="93" t="str">
        <f>LEFT(OBTB[[#This Row],[EconCode]],4)</f>
        <v>2102</v>
      </c>
      <c r="F220" s="93" t="str">
        <f>LEFT(OBTB[[#This Row],[EconCode]],2)</f>
        <v>21</v>
      </c>
      <c r="G220" s="93"/>
      <c r="H220" s="93"/>
      <c r="I220" s="93"/>
      <c r="J220" s="93"/>
      <c r="K220" s="93"/>
      <c r="L220" s="93"/>
      <c r="M220" s="15"/>
      <c r="N220" s="15"/>
      <c r="O220" s="15"/>
      <c r="P220" s="15"/>
      <c r="Q220" s="15"/>
    </row>
    <row r="221" spans="1:17" x14ac:dyDescent="0.25">
      <c r="A221" s="64">
        <v>210201</v>
      </c>
      <c r="B221" s="5" t="s">
        <v>335</v>
      </c>
      <c r="C221" s="93">
        <f>SUMIF(OBData[EconCode],OBTB[[#This Row],[EconCode]],OBData[Amount])</f>
        <v>0</v>
      </c>
      <c r="D221" s="93" t="str">
        <f>LEFT(OBTB[[#This Row],[EconCode]],6)</f>
        <v>210201</v>
      </c>
      <c r="E221" s="93" t="str">
        <f>LEFT(OBTB[[#This Row],[EconCode]],4)</f>
        <v>2102</v>
      </c>
      <c r="F221" s="93" t="str">
        <f>LEFT(OBTB[[#This Row],[EconCode]],2)</f>
        <v>21</v>
      </c>
      <c r="G221" s="93"/>
      <c r="H221" s="93"/>
      <c r="I221" s="93"/>
      <c r="J221" s="93"/>
      <c r="K221" s="93"/>
      <c r="L221" s="93"/>
      <c r="M221" s="15"/>
      <c r="N221" s="15"/>
      <c r="O221" s="15"/>
      <c r="P221" s="15"/>
      <c r="Q221" s="15"/>
    </row>
    <row r="222" spans="1:17" x14ac:dyDescent="0.25">
      <c r="A222" s="64">
        <v>21020101</v>
      </c>
      <c r="B222" s="5" t="s">
        <v>336</v>
      </c>
      <c r="C222" s="67">
        <f>SUMIF(OBData[EconCode],OBTB[[#This Row],[EconCode]],OBData[Amount])</f>
        <v>0</v>
      </c>
      <c r="D222" s="58" t="str">
        <f>LEFT(OBTB[[#This Row],[EconCode]],6)</f>
        <v>210201</v>
      </c>
      <c r="E222" s="58" t="str">
        <f>LEFT(OBTB[[#This Row],[EconCode]],4)</f>
        <v>2102</v>
      </c>
      <c r="F222" s="58" t="str">
        <f>LEFT(OBTB[[#This Row],[EconCode]],2)</f>
        <v>21</v>
      </c>
      <c r="G222" s="66" t="s">
        <v>1474</v>
      </c>
      <c r="H222" s="74"/>
      <c r="I222" s="66" t="s">
        <v>1523</v>
      </c>
      <c r="J222" s="74"/>
      <c r="K222" s="74"/>
      <c r="L222" s="74"/>
      <c r="M222" s="15"/>
      <c r="N222" s="15"/>
      <c r="O222" s="15"/>
      <c r="P222" s="15"/>
      <c r="Q222" s="15"/>
    </row>
    <row r="223" spans="1:17" x14ac:dyDescent="0.25">
      <c r="A223" s="64">
        <v>21020102</v>
      </c>
      <c r="B223" s="5" t="s">
        <v>337</v>
      </c>
      <c r="C223" s="67">
        <f>SUMIF(OBData[EconCode],OBTB[[#This Row],[EconCode]],OBData[Amount])</f>
        <v>0</v>
      </c>
      <c r="D223" s="58" t="str">
        <f>LEFT(OBTB[[#This Row],[EconCode]],6)</f>
        <v>210201</v>
      </c>
      <c r="E223" s="58" t="str">
        <f>LEFT(OBTB[[#This Row],[EconCode]],4)</f>
        <v>2102</v>
      </c>
      <c r="F223" s="58" t="str">
        <f>LEFT(OBTB[[#This Row],[EconCode]],2)</f>
        <v>21</v>
      </c>
      <c r="G223" s="66" t="s">
        <v>1474</v>
      </c>
      <c r="H223" s="74"/>
      <c r="I223" s="66" t="s">
        <v>1523</v>
      </c>
      <c r="J223" s="74"/>
      <c r="K223" s="74"/>
      <c r="L223" s="74"/>
      <c r="M223" s="15"/>
      <c r="N223" s="15"/>
      <c r="O223" s="15"/>
      <c r="P223" s="15"/>
      <c r="Q223" s="15"/>
    </row>
    <row r="224" spans="1:17" x14ac:dyDescent="0.25">
      <c r="A224" s="64">
        <v>21020103</v>
      </c>
      <c r="B224" s="5" t="s">
        <v>338</v>
      </c>
      <c r="C224" s="67">
        <f>SUMIF(OBData[EconCode],OBTB[[#This Row],[EconCode]],OBData[Amount])</f>
        <v>0</v>
      </c>
      <c r="D224" s="58" t="str">
        <f>LEFT(OBTB[[#This Row],[EconCode]],6)</f>
        <v>210201</v>
      </c>
      <c r="E224" s="58" t="str">
        <f>LEFT(OBTB[[#This Row],[EconCode]],4)</f>
        <v>2102</v>
      </c>
      <c r="F224" s="58" t="str">
        <f>LEFT(OBTB[[#This Row],[EconCode]],2)</f>
        <v>21</v>
      </c>
      <c r="G224" s="66" t="s">
        <v>1474</v>
      </c>
      <c r="H224" s="74"/>
      <c r="I224" s="66" t="s">
        <v>1523</v>
      </c>
      <c r="J224" s="74"/>
      <c r="K224" s="74"/>
      <c r="L224" s="74"/>
      <c r="M224" s="15"/>
      <c r="N224" s="15"/>
      <c r="O224" s="15"/>
      <c r="P224" s="15"/>
      <c r="Q224" s="15"/>
    </row>
    <row r="225" spans="1:17" x14ac:dyDescent="0.25">
      <c r="A225" s="64">
        <v>21020104</v>
      </c>
      <c r="B225" s="5" t="s">
        <v>339</v>
      </c>
      <c r="C225" s="67">
        <f>SUMIF(OBData[EconCode],OBTB[[#This Row],[EconCode]],OBData[Amount])</f>
        <v>0</v>
      </c>
      <c r="D225" s="58" t="str">
        <f>LEFT(OBTB[[#This Row],[EconCode]],6)</f>
        <v>210201</v>
      </c>
      <c r="E225" s="58" t="str">
        <f>LEFT(OBTB[[#This Row],[EconCode]],4)</f>
        <v>2102</v>
      </c>
      <c r="F225" s="58" t="str">
        <f>LEFT(OBTB[[#This Row],[EconCode]],2)</f>
        <v>21</v>
      </c>
      <c r="G225" s="66" t="s">
        <v>1474</v>
      </c>
      <c r="H225" s="74"/>
      <c r="I225" s="66" t="s">
        <v>1523</v>
      </c>
      <c r="J225" s="74"/>
      <c r="K225" s="74"/>
      <c r="L225" s="74"/>
      <c r="M225" s="15"/>
      <c r="N225" s="15"/>
      <c r="O225" s="15"/>
      <c r="P225" s="15"/>
      <c r="Q225" s="15"/>
    </row>
    <row r="226" spans="1:17" x14ac:dyDescent="0.25">
      <c r="A226" s="64">
        <v>21020105</v>
      </c>
      <c r="B226" s="5" t="s">
        <v>340</v>
      </c>
      <c r="C226" s="67">
        <f>SUMIF(OBData[EconCode],OBTB[[#This Row],[EconCode]],OBData[Amount])</f>
        <v>0</v>
      </c>
      <c r="D226" s="58" t="str">
        <f>LEFT(OBTB[[#This Row],[EconCode]],6)</f>
        <v>210201</v>
      </c>
      <c r="E226" s="58" t="str">
        <f>LEFT(OBTB[[#This Row],[EconCode]],4)</f>
        <v>2102</v>
      </c>
      <c r="F226" s="58" t="str">
        <f>LEFT(OBTB[[#This Row],[EconCode]],2)</f>
        <v>21</v>
      </c>
      <c r="G226" s="66" t="s">
        <v>1474</v>
      </c>
      <c r="H226" s="74"/>
      <c r="I226" s="66" t="s">
        <v>1523</v>
      </c>
      <c r="J226" s="74"/>
      <c r="K226" s="74"/>
      <c r="L226" s="74"/>
      <c r="M226" s="15"/>
      <c r="N226" s="15"/>
      <c r="O226" s="15"/>
      <c r="P226" s="15"/>
      <c r="Q226" s="15"/>
    </row>
    <row r="227" spans="1:17" x14ac:dyDescent="0.25">
      <c r="A227" s="64">
        <v>21020106</v>
      </c>
      <c r="B227" s="5" t="s">
        <v>341</v>
      </c>
      <c r="C227" s="67">
        <f>SUMIF(OBData[EconCode],OBTB[[#This Row],[EconCode]],OBData[Amount])</f>
        <v>0</v>
      </c>
      <c r="D227" s="58" t="str">
        <f>LEFT(OBTB[[#This Row],[EconCode]],6)</f>
        <v>210201</v>
      </c>
      <c r="E227" s="58" t="str">
        <f>LEFT(OBTB[[#This Row],[EconCode]],4)</f>
        <v>2102</v>
      </c>
      <c r="F227" s="58" t="str">
        <f>LEFT(OBTB[[#This Row],[EconCode]],2)</f>
        <v>21</v>
      </c>
      <c r="G227" s="66" t="s">
        <v>1474</v>
      </c>
      <c r="H227" s="74"/>
      <c r="I227" s="66" t="s">
        <v>1523</v>
      </c>
      <c r="J227" s="74"/>
      <c r="K227" s="74"/>
      <c r="L227" s="74"/>
      <c r="M227" s="15"/>
      <c r="N227" s="15"/>
      <c r="O227" s="15"/>
      <c r="P227" s="15"/>
      <c r="Q227" s="15"/>
    </row>
    <row r="228" spans="1:17" x14ac:dyDescent="0.25">
      <c r="A228" s="64">
        <v>21020107</v>
      </c>
      <c r="B228" s="5" t="s">
        <v>342</v>
      </c>
      <c r="C228" s="67">
        <f>SUMIF(OBData[EconCode],OBTB[[#This Row],[EconCode]],OBData[Amount])</f>
        <v>0</v>
      </c>
      <c r="D228" s="58" t="str">
        <f>LEFT(OBTB[[#This Row],[EconCode]],6)</f>
        <v>210201</v>
      </c>
      <c r="E228" s="58" t="str">
        <f>LEFT(OBTB[[#This Row],[EconCode]],4)</f>
        <v>2102</v>
      </c>
      <c r="F228" s="58" t="str">
        <f>LEFT(OBTB[[#This Row],[EconCode]],2)</f>
        <v>21</v>
      </c>
      <c r="G228" s="66" t="s">
        <v>1474</v>
      </c>
      <c r="H228" s="74"/>
      <c r="I228" s="66" t="s">
        <v>1523</v>
      </c>
      <c r="J228" s="74"/>
      <c r="K228" s="74"/>
      <c r="L228" s="74"/>
      <c r="M228" s="15"/>
      <c r="N228" s="15"/>
      <c r="O228" s="15"/>
      <c r="P228" s="15"/>
      <c r="Q228" s="15"/>
    </row>
    <row r="229" spans="1:17" x14ac:dyDescent="0.25">
      <c r="A229" s="64">
        <v>21020108</v>
      </c>
      <c r="B229" s="5" t="s">
        <v>343</v>
      </c>
      <c r="C229" s="67">
        <f>SUMIF(OBData[EconCode],OBTB[[#This Row],[EconCode]],OBData[Amount])</f>
        <v>0</v>
      </c>
      <c r="D229" s="58" t="str">
        <f>LEFT(OBTB[[#This Row],[EconCode]],6)</f>
        <v>210201</v>
      </c>
      <c r="E229" s="58" t="str">
        <f>LEFT(OBTB[[#This Row],[EconCode]],4)</f>
        <v>2102</v>
      </c>
      <c r="F229" s="58" t="str">
        <f>LEFT(OBTB[[#This Row],[EconCode]],2)</f>
        <v>21</v>
      </c>
      <c r="G229" s="66" t="s">
        <v>1474</v>
      </c>
      <c r="H229" s="74"/>
      <c r="I229" s="66" t="s">
        <v>1523</v>
      </c>
      <c r="J229" s="74"/>
      <c r="K229" s="74"/>
      <c r="L229" s="74"/>
      <c r="M229" s="15"/>
      <c r="N229" s="15"/>
      <c r="O229" s="15"/>
      <c r="P229" s="15"/>
      <c r="Q229" s="15"/>
    </row>
    <row r="230" spans="1:17" x14ac:dyDescent="0.25">
      <c r="A230" s="64">
        <v>21020109</v>
      </c>
      <c r="B230" s="5" t="s">
        <v>344</v>
      </c>
      <c r="C230" s="67">
        <f>SUMIF(OBData[EconCode],OBTB[[#This Row],[EconCode]],OBData[Amount])</f>
        <v>0</v>
      </c>
      <c r="D230" s="58" t="str">
        <f>LEFT(OBTB[[#This Row],[EconCode]],6)</f>
        <v>210201</v>
      </c>
      <c r="E230" s="58" t="str">
        <f>LEFT(OBTB[[#This Row],[EconCode]],4)</f>
        <v>2102</v>
      </c>
      <c r="F230" s="58" t="str">
        <f>LEFT(OBTB[[#This Row],[EconCode]],2)</f>
        <v>21</v>
      </c>
      <c r="G230" s="66" t="s">
        <v>1474</v>
      </c>
      <c r="H230" s="74"/>
      <c r="I230" s="66" t="s">
        <v>1523</v>
      </c>
      <c r="J230" s="74"/>
      <c r="K230" s="74"/>
      <c r="L230" s="74"/>
      <c r="M230" s="15"/>
      <c r="N230" s="15"/>
      <c r="O230" s="15"/>
      <c r="P230" s="15"/>
      <c r="Q230" s="15"/>
    </row>
    <row r="231" spans="1:17" x14ac:dyDescent="0.25">
      <c r="A231" s="64">
        <v>21020110</v>
      </c>
      <c r="B231" s="5" t="s">
        <v>345</v>
      </c>
      <c r="C231" s="67">
        <f>SUMIF(OBData[EconCode],OBTB[[#This Row],[EconCode]],OBData[Amount])</f>
        <v>0</v>
      </c>
      <c r="D231" s="58" t="str">
        <f>LEFT(OBTB[[#This Row],[EconCode]],6)</f>
        <v>210201</v>
      </c>
      <c r="E231" s="58" t="str">
        <f>LEFT(OBTB[[#This Row],[EconCode]],4)</f>
        <v>2102</v>
      </c>
      <c r="F231" s="58" t="str">
        <f>LEFT(OBTB[[#This Row],[EconCode]],2)</f>
        <v>21</v>
      </c>
      <c r="G231" s="66" t="s">
        <v>1474</v>
      </c>
      <c r="H231" s="74"/>
      <c r="I231" s="66" t="s">
        <v>1523</v>
      </c>
      <c r="J231" s="74"/>
      <c r="K231" s="74"/>
      <c r="L231" s="74"/>
      <c r="M231" s="15"/>
      <c r="N231" s="15"/>
      <c r="O231" s="15"/>
      <c r="P231" s="15"/>
      <c r="Q231" s="15"/>
    </row>
    <row r="232" spans="1:17" x14ac:dyDescent="0.25">
      <c r="A232" s="64">
        <v>21020111</v>
      </c>
      <c r="B232" s="5" t="s">
        <v>346</v>
      </c>
      <c r="C232" s="67">
        <f>SUMIF(OBData[EconCode],OBTB[[#This Row],[EconCode]],OBData[Amount])</f>
        <v>0</v>
      </c>
      <c r="D232" s="58" t="str">
        <f>LEFT(OBTB[[#This Row],[EconCode]],6)</f>
        <v>210201</v>
      </c>
      <c r="E232" s="58" t="str">
        <f>LEFT(OBTB[[#This Row],[EconCode]],4)</f>
        <v>2102</v>
      </c>
      <c r="F232" s="58" t="str">
        <f>LEFT(OBTB[[#This Row],[EconCode]],2)</f>
        <v>21</v>
      </c>
      <c r="G232" s="66" t="s">
        <v>1474</v>
      </c>
      <c r="H232" s="74"/>
      <c r="I232" s="66" t="s">
        <v>1523</v>
      </c>
      <c r="J232" s="74"/>
      <c r="K232" s="74"/>
      <c r="L232" s="74"/>
      <c r="M232" s="15"/>
      <c r="N232" s="15"/>
      <c r="O232" s="15"/>
      <c r="P232" s="15"/>
      <c r="Q232" s="15"/>
    </row>
    <row r="233" spans="1:17" x14ac:dyDescent="0.25">
      <c r="A233" s="64">
        <v>21020112</v>
      </c>
      <c r="B233" s="5" t="s">
        <v>347</v>
      </c>
      <c r="C233" s="67">
        <f>SUMIF(OBData[EconCode],OBTB[[#This Row],[EconCode]],OBData[Amount])</f>
        <v>0</v>
      </c>
      <c r="D233" s="58" t="str">
        <f>LEFT(OBTB[[#This Row],[EconCode]],6)</f>
        <v>210201</v>
      </c>
      <c r="E233" s="58" t="str">
        <f>LEFT(OBTB[[#This Row],[EconCode]],4)</f>
        <v>2102</v>
      </c>
      <c r="F233" s="58" t="str">
        <f>LEFT(OBTB[[#This Row],[EconCode]],2)</f>
        <v>21</v>
      </c>
      <c r="G233" s="66" t="s">
        <v>1474</v>
      </c>
      <c r="H233" s="74"/>
      <c r="I233" s="66" t="s">
        <v>1523</v>
      </c>
      <c r="J233" s="74"/>
      <c r="K233" s="74"/>
      <c r="L233" s="74"/>
      <c r="M233" s="15"/>
      <c r="N233" s="15"/>
      <c r="O233" s="15"/>
      <c r="P233" s="15"/>
      <c r="Q233" s="15"/>
    </row>
    <row r="234" spans="1:17" x14ac:dyDescent="0.25">
      <c r="A234" s="64">
        <v>21020113</v>
      </c>
      <c r="B234" s="5" t="s">
        <v>348</v>
      </c>
      <c r="C234" s="67">
        <f>SUMIF(OBData[EconCode],OBTB[[#This Row],[EconCode]],OBData[Amount])</f>
        <v>0</v>
      </c>
      <c r="D234" s="58" t="str">
        <f>LEFT(OBTB[[#This Row],[EconCode]],6)</f>
        <v>210201</v>
      </c>
      <c r="E234" s="58" t="str">
        <f>LEFT(OBTB[[#This Row],[EconCode]],4)</f>
        <v>2102</v>
      </c>
      <c r="F234" s="58" t="str">
        <f>LEFT(OBTB[[#This Row],[EconCode]],2)</f>
        <v>21</v>
      </c>
      <c r="G234" s="66" t="s">
        <v>1474</v>
      </c>
      <c r="H234" s="74"/>
      <c r="I234" s="66" t="s">
        <v>1523</v>
      </c>
      <c r="J234" s="74"/>
      <c r="K234" s="74"/>
      <c r="L234" s="74"/>
      <c r="M234" s="15"/>
      <c r="N234" s="15"/>
      <c r="O234" s="15"/>
      <c r="P234" s="15"/>
      <c r="Q234" s="15"/>
    </row>
    <row r="235" spans="1:17" x14ac:dyDescent="0.25">
      <c r="A235" s="64">
        <v>21020114</v>
      </c>
      <c r="B235" s="5" t="s">
        <v>349</v>
      </c>
      <c r="C235" s="67">
        <f>SUMIF(OBData[EconCode],OBTB[[#This Row],[EconCode]],OBData[Amount])</f>
        <v>0</v>
      </c>
      <c r="D235" s="58" t="str">
        <f>LEFT(OBTB[[#This Row],[EconCode]],6)</f>
        <v>210201</v>
      </c>
      <c r="E235" s="58" t="str">
        <f>LEFT(OBTB[[#This Row],[EconCode]],4)</f>
        <v>2102</v>
      </c>
      <c r="F235" s="58" t="str">
        <f>LEFT(OBTB[[#This Row],[EconCode]],2)</f>
        <v>21</v>
      </c>
      <c r="G235" s="66" t="s">
        <v>1474</v>
      </c>
      <c r="H235" s="74"/>
      <c r="I235" s="66" t="s">
        <v>1523</v>
      </c>
      <c r="J235" s="74"/>
      <c r="K235" s="74"/>
      <c r="L235" s="74"/>
      <c r="M235" s="15"/>
      <c r="N235" s="15"/>
      <c r="O235" s="15"/>
      <c r="P235" s="15"/>
      <c r="Q235" s="15"/>
    </row>
    <row r="236" spans="1:17" x14ac:dyDescent="0.25">
      <c r="A236" s="64">
        <v>21020115</v>
      </c>
      <c r="B236" s="5" t="s">
        <v>350</v>
      </c>
      <c r="C236" s="67">
        <f>SUMIF(OBData[EconCode],OBTB[[#This Row],[EconCode]],OBData[Amount])</f>
        <v>0</v>
      </c>
      <c r="D236" s="58" t="str">
        <f>LEFT(OBTB[[#This Row],[EconCode]],6)</f>
        <v>210201</v>
      </c>
      <c r="E236" s="58" t="str">
        <f>LEFT(OBTB[[#This Row],[EconCode]],4)</f>
        <v>2102</v>
      </c>
      <c r="F236" s="58" t="str">
        <f>LEFT(OBTB[[#This Row],[EconCode]],2)</f>
        <v>21</v>
      </c>
      <c r="G236" s="66" t="s">
        <v>1474</v>
      </c>
      <c r="H236" s="74"/>
      <c r="I236" s="66" t="s">
        <v>1523</v>
      </c>
      <c r="J236" s="74"/>
      <c r="K236" s="74"/>
      <c r="L236" s="74"/>
      <c r="M236" s="15"/>
      <c r="N236" s="15"/>
      <c r="O236" s="15"/>
      <c r="P236" s="15"/>
      <c r="Q236" s="15"/>
    </row>
    <row r="237" spans="1:17" x14ac:dyDescent="0.25">
      <c r="A237" s="64">
        <v>21020116</v>
      </c>
      <c r="B237" s="5" t="s">
        <v>351</v>
      </c>
      <c r="C237" s="67">
        <f>SUMIF(OBData[EconCode],OBTB[[#This Row],[EconCode]],OBData[Amount])</f>
        <v>0</v>
      </c>
      <c r="D237" s="58" t="str">
        <f>LEFT(OBTB[[#This Row],[EconCode]],6)</f>
        <v>210201</v>
      </c>
      <c r="E237" s="58" t="str">
        <f>LEFT(OBTB[[#This Row],[EconCode]],4)</f>
        <v>2102</v>
      </c>
      <c r="F237" s="58" t="str">
        <f>LEFT(OBTB[[#This Row],[EconCode]],2)</f>
        <v>21</v>
      </c>
      <c r="G237" s="66" t="s">
        <v>1474</v>
      </c>
      <c r="H237" s="74"/>
      <c r="I237" s="66" t="s">
        <v>1523</v>
      </c>
      <c r="J237" s="74"/>
      <c r="K237" s="74"/>
      <c r="L237" s="74"/>
      <c r="M237" s="15"/>
      <c r="N237" s="15"/>
      <c r="O237" s="15"/>
      <c r="P237" s="15"/>
      <c r="Q237" s="15"/>
    </row>
    <row r="238" spans="1:17" x14ac:dyDescent="0.25">
      <c r="A238" s="64">
        <v>21020117</v>
      </c>
      <c r="B238" s="5" t="s">
        <v>352</v>
      </c>
      <c r="C238" s="67">
        <f>SUMIF(OBData[EconCode],OBTB[[#This Row],[EconCode]],OBData[Amount])</f>
        <v>0</v>
      </c>
      <c r="D238" s="58" t="str">
        <f>LEFT(OBTB[[#This Row],[EconCode]],6)</f>
        <v>210201</v>
      </c>
      <c r="E238" s="58" t="str">
        <f>LEFT(OBTB[[#This Row],[EconCode]],4)</f>
        <v>2102</v>
      </c>
      <c r="F238" s="58" t="str">
        <f>LEFT(OBTB[[#This Row],[EconCode]],2)</f>
        <v>21</v>
      </c>
      <c r="G238" s="66" t="s">
        <v>1474</v>
      </c>
      <c r="H238" s="74"/>
      <c r="I238" s="66" t="s">
        <v>1523</v>
      </c>
      <c r="J238" s="74"/>
      <c r="K238" s="74"/>
      <c r="L238" s="74"/>
      <c r="M238" s="15"/>
      <c r="N238" s="15"/>
      <c r="O238" s="15"/>
      <c r="P238" s="15"/>
      <c r="Q238" s="15"/>
    </row>
    <row r="239" spans="1:17" x14ac:dyDescent="0.25">
      <c r="A239" s="64">
        <v>21020118</v>
      </c>
      <c r="B239" s="5" t="s">
        <v>353</v>
      </c>
      <c r="C239" s="67">
        <f>SUMIF(OBData[EconCode],OBTB[[#This Row],[EconCode]],OBData[Amount])</f>
        <v>0</v>
      </c>
      <c r="D239" s="58" t="str">
        <f>LEFT(OBTB[[#This Row],[EconCode]],6)</f>
        <v>210201</v>
      </c>
      <c r="E239" s="58" t="str">
        <f>LEFT(OBTB[[#This Row],[EconCode]],4)</f>
        <v>2102</v>
      </c>
      <c r="F239" s="58" t="str">
        <f>LEFT(OBTB[[#This Row],[EconCode]],2)</f>
        <v>21</v>
      </c>
      <c r="G239" s="66" t="s">
        <v>1474</v>
      </c>
      <c r="H239" s="74"/>
      <c r="I239" s="66" t="s">
        <v>1523</v>
      </c>
      <c r="J239" s="74"/>
      <c r="K239" s="74"/>
      <c r="L239" s="74"/>
      <c r="M239" s="15"/>
      <c r="N239" s="15"/>
      <c r="O239" s="15"/>
      <c r="P239" s="15"/>
      <c r="Q239" s="15"/>
    </row>
    <row r="240" spans="1:17" x14ac:dyDescent="0.25">
      <c r="A240" s="64">
        <v>21020119</v>
      </c>
      <c r="B240" s="5" t="s">
        <v>354</v>
      </c>
      <c r="C240" s="67">
        <f>SUMIF(OBData[EconCode],OBTB[[#This Row],[EconCode]],OBData[Amount])</f>
        <v>0</v>
      </c>
      <c r="D240" s="58" t="str">
        <f>LEFT(OBTB[[#This Row],[EconCode]],6)</f>
        <v>210201</v>
      </c>
      <c r="E240" s="58" t="str">
        <f>LEFT(OBTB[[#This Row],[EconCode]],4)</f>
        <v>2102</v>
      </c>
      <c r="F240" s="58" t="str">
        <f>LEFT(OBTB[[#This Row],[EconCode]],2)</f>
        <v>21</v>
      </c>
      <c r="G240" s="66" t="s">
        <v>1474</v>
      </c>
      <c r="H240" s="74"/>
      <c r="I240" s="66" t="s">
        <v>1523</v>
      </c>
      <c r="J240" s="74"/>
      <c r="K240" s="74"/>
      <c r="L240" s="74"/>
      <c r="M240" s="15"/>
      <c r="N240" s="15"/>
      <c r="O240" s="15"/>
      <c r="P240" s="15"/>
      <c r="Q240" s="15"/>
    </row>
    <row r="241" spans="1:17" x14ac:dyDescent="0.25">
      <c r="A241" s="64">
        <v>21020120</v>
      </c>
      <c r="B241" s="5" t="s">
        <v>355</v>
      </c>
      <c r="C241" s="67">
        <f>SUMIF(OBData[EconCode],OBTB[[#This Row],[EconCode]],OBData[Amount])</f>
        <v>0</v>
      </c>
      <c r="D241" s="58" t="str">
        <f>LEFT(OBTB[[#This Row],[EconCode]],6)</f>
        <v>210201</v>
      </c>
      <c r="E241" s="58" t="str">
        <f>LEFT(OBTB[[#This Row],[EconCode]],4)</f>
        <v>2102</v>
      </c>
      <c r="F241" s="58" t="str">
        <f>LEFT(OBTB[[#This Row],[EconCode]],2)</f>
        <v>21</v>
      </c>
      <c r="G241" s="66" t="s">
        <v>1474</v>
      </c>
      <c r="H241" s="74"/>
      <c r="I241" s="66" t="s">
        <v>1523</v>
      </c>
      <c r="J241" s="74"/>
      <c r="K241" s="74"/>
      <c r="L241" s="74"/>
      <c r="M241" s="15"/>
      <c r="N241" s="15"/>
      <c r="O241" s="15"/>
      <c r="P241" s="15"/>
      <c r="Q241" s="15"/>
    </row>
    <row r="242" spans="1:17" x14ac:dyDescent="0.25">
      <c r="A242" s="64">
        <v>21020121</v>
      </c>
      <c r="B242" s="5" t="s">
        <v>356</v>
      </c>
      <c r="C242" s="67">
        <f>SUMIF(OBData[EconCode],OBTB[[#This Row],[EconCode]],OBData[Amount])</f>
        <v>0</v>
      </c>
      <c r="D242" s="58" t="str">
        <f>LEFT(OBTB[[#This Row],[EconCode]],6)</f>
        <v>210201</v>
      </c>
      <c r="E242" s="58" t="str">
        <f>LEFT(OBTB[[#This Row],[EconCode]],4)</f>
        <v>2102</v>
      </c>
      <c r="F242" s="58" t="str">
        <f>LEFT(OBTB[[#This Row],[EconCode]],2)</f>
        <v>21</v>
      </c>
      <c r="G242" s="66" t="s">
        <v>1474</v>
      </c>
      <c r="H242" s="74"/>
      <c r="I242" s="66" t="s">
        <v>1523</v>
      </c>
      <c r="J242" s="74"/>
      <c r="K242" s="74"/>
      <c r="L242" s="74"/>
      <c r="M242" s="15"/>
      <c r="N242" s="15"/>
      <c r="O242" s="15"/>
      <c r="P242" s="15"/>
      <c r="Q242" s="15"/>
    </row>
    <row r="243" spans="1:17" x14ac:dyDescent="0.25">
      <c r="A243" s="64">
        <v>21020122</v>
      </c>
      <c r="B243" s="5" t="s">
        <v>357</v>
      </c>
      <c r="C243" s="67">
        <f>SUMIF(OBData[EconCode],OBTB[[#This Row],[EconCode]],OBData[Amount])</f>
        <v>0</v>
      </c>
      <c r="D243" s="58" t="str">
        <f>LEFT(OBTB[[#This Row],[EconCode]],6)</f>
        <v>210201</v>
      </c>
      <c r="E243" s="58" t="str">
        <f>LEFT(OBTB[[#This Row],[EconCode]],4)</f>
        <v>2102</v>
      </c>
      <c r="F243" s="58" t="str">
        <f>LEFT(OBTB[[#This Row],[EconCode]],2)</f>
        <v>21</v>
      </c>
      <c r="G243" s="66" t="s">
        <v>1474</v>
      </c>
      <c r="H243" s="74"/>
      <c r="I243" s="66" t="s">
        <v>1523</v>
      </c>
      <c r="J243" s="74"/>
      <c r="K243" s="74"/>
      <c r="L243" s="74"/>
      <c r="M243" s="15"/>
      <c r="N243" s="15"/>
      <c r="O243" s="15"/>
      <c r="P243" s="15"/>
      <c r="Q243" s="15"/>
    </row>
    <row r="244" spans="1:17" x14ac:dyDescent="0.25">
      <c r="A244" s="64">
        <v>21020123</v>
      </c>
      <c r="B244" s="5" t="s">
        <v>358</v>
      </c>
      <c r="C244" s="67">
        <f>SUMIF(OBData[EconCode],OBTB[[#This Row],[EconCode]],OBData[Amount])</f>
        <v>0</v>
      </c>
      <c r="D244" s="58" t="str">
        <f>LEFT(OBTB[[#This Row],[EconCode]],6)</f>
        <v>210201</v>
      </c>
      <c r="E244" s="58" t="str">
        <f>LEFT(OBTB[[#This Row],[EconCode]],4)</f>
        <v>2102</v>
      </c>
      <c r="F244" s="58" t="str">
        <f>LEFT(OBTB[[#This Row],[EconCode]],2)</f>
        <v>21</v>
      </c>
      <c r="G244" s="66" t="s">
        <v>1474</v>
      </c>
      <c r="H244" s="74"/>
      <c r="I244" s="66" t="s">
        <v>1523</v>
      </c>
      <c r="J244" s="74"/>
      <c r="K244" s="74"/>
      <c r="L244" s="74"/>
      <c r="M244" s="15"/>
      <c r="N244" s="15"/>
      <c r="O244" s="15"/>
      <c r="P244" s="15"/>
      <c r="Q244" s="15"/>
    </row>
    <row r="245" spans="1:17" x14ac:dyDescent="0.25">
      <c r="A245" s="64">
        <v>21020124</v>
      </c>
      <c r="B245" s="5" t="s">
        <v>359</v>
      </c>
      <c r="C245" s="67">
        <f>SUMIF(OBData[EconCode],OBTB[[#This Row],[EconCode]],OBData[Amount])</f>
        <v>0</v>
      </c>
      <c r="D245" s="58" t="str">
        <f>LEFT(OBTB[[#This Row],[EconCode]],6)</f>
        <v>210201</v>
      </c>
      <c r="E245" s="58" t="str">
        <f>LEFT(OBTB[[#This Row],[EconCode]],4)</f>
        <v>2102</v>
      </c>
      <c r="F245" s="58" t="str">
        <f>LEFT(OBTB[[#This Row],[EconCode]],2)</f>
        <v>21</v>
      </c>
      <c r="G245" s="66" t="s">
        <v>1474</v>
      </c>
      <c r="H245" s="74"/>
      <c r="I245" s="66" t="s">
        <v>1523</v>
      </c>
      <c r="J245" s="74"/>
      <c r="K245" s="74"/>
      <c r="L245" s="74"/>
      <c r="M245" s="15"/>
      <c r="N245" s="15"/>
      <c r="O245" s="15"/>
      <c r="P245" s="15"/>
      <c r="Q245" s="15"/>
    </row>
    <row r="246" spans="1:17" x14ac:dyDescent="0.25">
      <c r="A246" s="64">
        <v>21020125</v>
      </c>
      <c r="B246" s="5" t="s">
        <v>360</v>
      </c>
      <c r="C246" s="67">
        <f>SUMIF(OBData[EconCode],OBTB[[#This Row],[EconCode]],OBData[Amount])</f>
        <v>0</v>
      </c>
      <c r="D246" s="58" t="str">
        <f>LEFT(OBTB[[#This Row],[EconCode]],6)</f>
        <v>210201</v>
      </c>
      <c r="E246" s="58" t="str">
        <f>LEFT(OBTB[[#This Row],[EconCode]],4)</f>
        <v>2102</v>
      </c>
      <c r="F246" s="58" t="str">
        <f>LEFT(OBTB[[#This Row],[EconCode]],2)</f>
        <v>21</v>
      </c>
      <c r="G246" s="66" t="s">
        <v>1474</v>
      </c>
      <c r="H246" s="74"/>
      <c r="I246" s="66" t="s">
        <v>1523</v>
      </c>
      <c r="J246" s="74"/>
      <c r="K246" s="74"/>
      <c r="L246" s="74"/>
      <c r="M246" s="15"/>
      <c r="N246" s="15"/>
      <c r="O246" s="15"/>
      <c r="P246" s="15"/>
      <c r="Q246" s="15"/>
    </row>
    <row r="247" spans="1:17" x14ac:dyDescent="0.25">
      <c r="A247" s="64">
        <v>21020126</v>
      </c>
      <c r="B247" s="5" t="s">
        <v>361</v>
      </c>
      <c r="C247" s="67">
        <f>SUMIF(OBData[EconCode],OBTB[[#This Row],[EconCode]],OBData[Amount])</f>
        <v>0</v>
      </c>
      <c r="D247" s="58" t="str">
        <f>LEFT(OBTB[[#This Row],[EconCode]],6)</f>
        <v>210201</v>
      </c>
      <c r="E247" s="58" t="str">
        <f>LEFT(OBTB[[#This Row],[EconCode]],4)</f>
        <v>2102</v>
      </c>
      <c r="F247" s="58" t="str">
        <f>LEFT(OBTB[[#This Row],[EconCode]],2)</f>
        <v>21</v>
      </c>
      <c r="G247" s="66" t="s">
        <v>1474</v>
      </c>
      <c r="H247" s="74"/>
      <c r="I247" s="66" t="s">
        <v>1523</v>
      </c>
      <c r="J247" s="74"/>
      <c r="K247" s="74"/>
      <c r="L247" s="74"/>
      <c r="M247" s="15"/>
      <c r="N247" s="15"/>
      <c r="O247" s="15"/>
      <c r="P247" s="15"/>
      <c r="Q247" s="15"/>
    </row>
    <row r="248" spans="1:17" x14ac:dyDescent="0.25">
      <c r="A248" s="64">
        <v>21020127</v>
      </c>
      <c r="B248" s="5" t="s">
        <v>362</v>
      </c>
      <c r="C248" s="67">
        <f>SUMIF(OBData[EconCode],OBTB[[#This Row],[EconCode]],OBData[Amount])</f>
        <v>0</v>
      </c>
      <c r="D248" s="58" t="str">
        <f>LEFT(OBTB[[#This Row],[EconCode]],6)</f>
        <v>210201</v>
      </c>
      <c r="E248" s="58" t="str">
        <f>LEFT(OBTB[[#This Row],[EconCode]],4)</f>
        <v>2102</v>
      </c>
      <c r="F248" s="58" t="str">
        <f>LEFT(OBTB[[#This Row],[EconCode]],2)</f>
        <v>21</v>
      </c>
      <c r="G248" s="66" t="s">
        <v>1474</v>
      </c>
      <c r="H248" s="74"/>
      <c r="I248" s="66" t="s">
        <v>1523</v>
      </c>
      <c r="J248" s="74"/>
      <c r="K248" s="74"/>
      <c r="L248" s="74"/>
      <c r="M248" s="15"/>
      <c r="N248" s="15"/>
      <c r="O248" s="15"/>
      <c r="P248" s="15"/>
      <c r="Q248" s="15"/>
    </row>
    <row r="249" spans="1:17" x14ac:dyDescent="0.25">
      <c r="A249" s="64">
        <v>21020128</v>
      </c>
      <c r="B249" s="5" t="s">
        <v>363</v>
      </c>
      <c r="C249" s="67">
        <f>SUMIF(OBData[EconCode],OBTB[[#This Row],[EconCode]],OBData[Amount])</f>
        <v>0</v>
      </c>
      <c r="D249" s="58" t="str">
        <f>LEFT(OBTB[[#This Row],[EconCode]],6)</f>
        <v>210201</v>
      </c>
      <c r="E249" s="58" t="str">
        <f>LEFT(OBTB[[#This Row],[EconCode]],4)</f>
        <v>2102</v>
      </c>
      <c r="F249" s="58" t="str">
        <f>LEFT(OBTB[[#This Row],[EconCode]],2)</f>
        <v>21</v>
      </c>
      <c r="G249" s="66" t="s">
        <v>1474</v>
      </c>
      <c r="H249" s="74"/>
      <c r="I249" s="66" t="s">
        <v>1523</v>
      </c>
      <c r="J249" s="74"/>
      <c r="K249" s="74"/>
      <c r="L249" s="74"/>
      <c r="M249" s="15"/>
      <c r="N249" s="15"/>
      <c r="O249" s="15"/>
      <c r="P249" s="15"/>
      <c r="Q249" s="15"/>
    </row>
    <row r="250" spans="1:17" x14ac:dyDescent="0.25">
      <c r="A250" s="64">
        <v>21020129</v>
      </c>
      <c r="B250" s="5" t="s">
        <v>364</v>
      </c>
      <c r="C250" s="67">
        <f>SUMIF(OBData[EconCode],OBTB[[#This Row],[EconCode]],OBData[Amount])</f>
        <v>0</v>
      </c>
      <c r="D250" s="58" t="str">
        <f>LEFT(OBTB[[#This Row],[EconCode]],6)</f>
        <v>210201</v>
      </c>
      <c r="E250" s="58" t="str">
        <f>LEFT(OBTB[[#This Row],[EconCode]],4)</f>
        <v>2102</v>
      </c>
      <c r="F250" s="58" t="str">
        <f>LEFT(OBTB[[#This Row],[EconCode]],2)</f>
        <v>21</v>
      </c>
      <c r="G250" s="66" t="s">
        <v>1474</v>
      </c>
      <c r="H250" s="74"/>
      <c r="I250" s="66" t="s">
        <v>1523</v>
      </c>
      <c r="J250" s="74"/>
      <c r="K250" s="74"/>
      <c r="L250" s="74"/>
      <c r="M250" s="15"/>
      <c r="N250" s="15"/>
      <c r="O250" s="15"/>
      <c r="P250" s="15"/>
      <c r="Q250" s="15"/>
    </row>
    <row r="251" spans="1:17" x14ac:dyDescent="0.25">
      <c r="A251" s="64">
        <v>21020130</v>
      </c>
      <c r="B251" s="5" t="s">
        <v>365</v>
      </c>
      <c r="C251" s="67">
        <f>SUMIF(OBData[EconCode],OBTB[[#This Row],[EconCode]],OBData[Amount])</f>
        <v>0</v>
      </c>
      <c r="D251" s="58" t="str">
        <f>LEFT(OBTB[[#This Row],[EconCode]],6)</f>
        <v>210201</v>
      </c>
      <c r="E251" s="58" t="str">
        <f>LEFT(OBTB[[#This Row],[EconCode]],4)</f>
        <v>2102</v>
      </c>
      <c r="F251" s="58" t="str">
        <f>LEFT(OBTB[[#This Row],[EconCode]],2)</f>
        <v>21</v>
      </c>
      <c r="G251" s="66" t="s">
        <v>1474</v>
      </c>
      <c r="H251" s="74"/>
      <c r="I251" s="66" t="s">
        <v>1523</v>
      </c>
      <c r="J251" s="74"/>
      <c r="K251" s="74"/>
      <c r="L251" s="74"/>
      <c r="M251" s="15"/>
      <c r="N251" s="15"/>
      <c r="O251" s="15"/>
      <c r="P251" s="15"/>
      <c r="Q251" s="15"/>
    </row>
    <row r="252" spans="1:17" x14ac:dyDescent="0.25">
      <c r="A252" s="64">
        <v>21020131</v>
      </c>
      <c r="B252" s="5" t="s">
        <v>366</v>
      </c>
      <c r="C252" s="67">
        <f>SUMIF(OBData[EconCode],OBTB[[#This Row],[EconCode]],OBData[Amount])</f>
        <v>0</v>
      </c>
      <c r="D252" s="58" t="str">
        <f>LEFT(OBTB[[#This Row],[EconCode]],6)</f>
        <v>210201</v>
      </c>
      <c r="E252" s="58" t="str">
        <f>LEFT(OBTB[[#This Row],[EconCode]],4)</f>
        <v>2102</v>
      </c>
      <c r="F252" s="58" t="str">
        <f>LEFT(OBTB[[#This Row],[EconCode]],2)</f>
        <v>21</v>
      </c>
      <c r="G252" s="66" t="s">
        <v>1474</v>
      </c>
      <c r="H252" s="74"/>
      <c r="I252" s="66" t="s">
        <v>1523</v>
      </c>
      <c r="J252" s="74"/>
      <c r="K252" s="74"/>
      <c r="L252" s="74"/>
      <c r="M252" s="15"/>
      <c r="N252" s="15"/>
      <c r="O252" s="15"/>
      <c r="P252" s="15"/>
      <c r="Q252" s="15"/>
    </row>
    <row r="253" spans="1:17" x14ac:dyDescent="0.25">
      <c r="A253" s="64">
        <v>21020132</v>
      </c>
      <c r="B253" s="5" t="s">
        <v>367</v>
      </c>
      <c r="C253" s="67">
        <f>SUMIF(OBData[EconCode],OBTB[[#This Row],[EconCode]],OBData[Amount])</f>
        <v>0</v>
      </c>
      <c r="D253" s="58" t="str">
        <f>LEFT(OBTB[[#This Row],[EconCode]],6)</f>
        <v>210201</v>
      </c>
      <c r="E253" s="58" t="str">
        <f>LEFT(OBTB[[#This Row],[EconCode]],4)</f>
        <v>2102</v>
      </c>
      <c r="F253" s="58" t="str">
        <f>LEFT(OBTB[[#This Row],[EconCode]],2)</f>
        <v>21</v>
      </c>
      <c r="G253" s="66" t="s">
        <v>1474</v>
      </c>
      <c r="H253" s="74"/>
      <c r="I253" s="66" t="s">
        <v>1523</v>
      </c>
      <c r="J253" s="74"/>
      <c r="K253" s="74"/>
      <c r="L253" s="74"/>
      <c r="M253" s="15"/>
      <c r="N253" s="15"/>
      <c r="O253" s="15"/>
      <c r="P253" s="15"/>
      <c r="Q253" s="15"/>
    </row>
    <row r="254" spans="1:17" x14ac:dyDescent="0.25">
      <c r="A254" s="64">
        <v>21020133</v>
      </c>
      <c r="B254" s="5" t="s">
        <v>368</v>
      </c>
      <c r="C254" s="67">
        <f>SUMIF(OBData[EconCode],OBTB[[#This Row],[EconCode]],OBData[Amount])</f>
        <v>0</v>
      </c>
      <c r="D254" s="58" t="str">
        <f>LEFT(OBTB[[#This Row],[EconCode]],6)</f>
        <v>210201</v>
      </c>
      <c r="E254" s="58" t="str">
        <f>LEFT(OBTB[[#This Row],[EconCode]],4)</f>
        <v>2102</v>
      </c>
      <c r="F254" s="58" t="str">
        <f>LEFT(OBTB[[#This Row],[EconCode]],2)</f>
        <v>21</v>
      </c>
      <c r="G254" s="66" t="s">
        <v>1474</v>
      </c>
      <c r="H254" s="74"/>
      <c r="I254" s="66" t="s">
        <v>1523</v>
      </c>
      <c r="J254" s="74"/>
      <c r="K254" s="74"/>
      <c r="L254" s="74"/>
      <c r="M254" s="15"/>
      <c r="N254" s="15"/>
      <c r="O254" s="15"/>
      <c r="P254" s="15"/>
      <c r="Q254" s="15"/>
    </row>
    <row r="255" spans="1:17" x14ac:dyDescent="0.25">
      <c r="A255" s="64">
        <v>21020134</v>
      </c>
      <c r="B255" s="5" t="s">
        <v>369</v>
      </c>
      <c r="C255" s="67">
        <f>SUMIF(OBData[EconCode],OBTB[[#This Row],[EconCode]],OBData[Amount])</f>
        <v>0</v>
      </c>
      <c r="D255" s="58" t="str">
        <f>LEFT(OBTB[[#This Row],[EconCode]],6)</f>
        <v>210201</v>
      </c>
      <c r="E255" s="58" t="str">
        <f>LEFT(OBTB[[#This Row],[EconCode]],4)</f>
        <v>2102</v>
      </c>
      <c r="F255" s="58" t="str">
        <f>LEFT(OBTB[[#This Row],[EconCode]],2)</f>
        <v>21</v>
      </c>
      <c r="G255" s="66" t="s">
        <v>1474</v>
      </c>
      <c r="H255" s="74"/>
      <c r="I255" s="66" t="s">
        <v>1523</v>
      </c>
      <c r="J255" s="74"/>
      <c r="K255" s="74"/>
      <c r="L255" s="74"/>
      <c r="M255" s="15"/>
      <c r="N255" s="15"/>
      <c r="O255" s="15"/>
      <c r="P255" s="15"/>
      <c r="Q255" s="15"/>
    </row>
    <row r="256" spans="1:17" x14ac:dyDescent="0.25">
      <c r="A256" s="64">
        <v>21020135</v>
      </c>
      <c r="B256" s="5" t="s">
        <v>370</v>
      </c>
      <c r="C256" s="67">
        <f>SUMIF(OBData[EconCode],OBTB[[#This Row],[EconCode]],OBData[Amount])</f>
        <v>0</v>
      </c>
      <c r="D256" s="58" t="str">
        <f>LEFT(OBTB[[#This Row],[EconCode]],6)</f>
        <v>210201</v>
      </c>
      <c r="E256" s="58" t="str">
        <f>LEFT(OBTB[[#This Row],[EconCode]],4)</f>
        <v>2102</v>
      </c>
      <c r="F256" s="58" t="str">
        <f>LEFT(OBTB[[#This Row],[EconCode]],2)</f>
        <v>21</v>
      </c>
      <c r="G256" s="66" t="s">
        <v>1474</v>
      </c>
      <c r="H256" s="74"/>
      <c r="I256" s="66" t="s">
        <v>1523</v>
      </c>
      <c r="J256" s="74"/>
      <c r="K256" s="74"/>
      <c r="L256" s="74"/>
      <c r="M256" s="15"/>
      <c r="N256" s="15"/>
      <c r="O256" s="15"/>
      <c r="P256" s="15"/>
      <c r="Q256" s="15"/>
    </row>
    <row r="257" spans="1:17" x14ac:dyDescent="0.25">
      <c r="A257" s="64">
        <v>21020136</v>
      </c>
      <c r="B257" s="5" t="s">
        <v>371</v>
      </c>
      <c r="C257" s="67">
        <f>SUMIF(OBData[EconCode],OBTB[[#This Row],[EconCode]],OBData[Amount])</f>
        <v>0</v>
      </c>
      <c r="D257" s="58" t="str">
        <f>LEFT(OBTB[[#This Row],[EconCode]],6)</f>
        <v>210201</v>
      </c>
      <c r="E257" s="58" t="str">
        <f>LEFT(OBTB[[#This Row],[EconCode]],4)</f>
        <v>2102</v>
      </c>
      <c r="F257" s="58" t="str">
        <f>LEFT(OBTB[[#This Row],[EconCode]],2)</f>
        <v>21</v>
      </c>
      <c r="G257" s="66" t="s">
        <v>1474</v>
      </c>
      <c r="H257" s="74"/>
      <c r="I257" s="66" t="s">
        <v>1523</v>
      </c>
      <c r="J257" s="74"/>
      <c r="K257" s="74"/>
      <c r="L257" s="74"/>
      <c r="M257" s="15"/>
      <c r="N257" s="15"/>
      <c r="O257" s="15"/>
      <c r="P257" s="15"/>
      <c r="Q257" s="15"/>
    </row>
    <row r="258" spans="1:17" x14ac:dyDescent="0.25">
      <c r="A258" s="64">
        <v>21020137</v>
      </c>
      <c r="B258" s="5" t="s">
        <v>372</v>
      </c>
      <c r="C258" s="67">
        <f>SUMIF(OBData[EconCode],OBTB[[#This Row],[EconCode]],OBData[Amount])</f>
        <v>0</v>
      </c>
      <c r="D258" s="58" t="str">
        <f>LEFT(OBTB[[#This Row],[EconCode]],6)</f>
        <v>210201</v>
      </c>
      <c r="E258" s="58" t="str">
        <f>LEFT(OBTB[[#This Row],[EconCode]],4)</f>
        <v>2102</v>
      </c>
      <c r="F258" s="58" t="str">
        <f>LEFT(OBTB[[#This Row],[EconCode]],2)</f>
        <v>21</v>
      </c>
      <c r="G258" s="66" t="s">
        <v>1474</v>
      </c>
      <c r="H258" s="74"/>
      <c r="I258" s="66" t="s">
        <v>1523</v>
      </c>
      <c r="J258" s="74"/>
      <c r="K258" s="74"/>
      <c r="L258" s="74"/>
      <c r="M258" s="15"/>
      <c r="N258" s="15"/>
      <c r="O258" s="15"/>
      <c r="P258" s="15"/>
      <c r="Q258" s="15"/>
    </row>
    <row r="259" spans="1:17" x14ac:dyDescent="0.25">
      <c r="A259" s="64">
        <v>21020138</v>
      </c>
      <c r="B259" s="5" t="s">
        <v>373</v>
      </c>
      <c r="C259" s="67">
        <f>SUMIF(OBData[EconCode],OBTB[[#This Row],[EconCode]],OBData[Amount])</f>
        <v>0</v>
      </c>
      <c r="D259" s="58" t="str">
        <f>LEFT(OBTB[[#This Row],[EconCode]],6)</f>
        <v>210201</v>
      </c>
      <c r="E259" s="58" t="str">
        <f>LEFT(OBTB[[#This Row],[EconCode]],4)</f>
        <v>2102</v>
      </c>
      <c r="F259" s="58" t="str">
        <f>LEFT(OBTB[[#This Row],[EconCode]],2)</f>
        <v>21</v>
      </c>
      <c r="G259" s="66" t="s">
        <v>1474</v>
      </c>
      <c r="H259" s="74"/>
      <c r="I259" s="66" t="s">
        <v>1523</v>
      </c>
      <c r="J259" s="74"/>
      <c r="K259" s="74"/>
      <c r="L259" s="74"/>
      <c r="M259" s="15"/>
      <c r="N259" s="15"/>
      <c r="O259" s="15"/>
      <c r="P259" s="15"/>
      <c r="Q259" s="15"/>
    </row>
    <row r="260" spans="1:17" x14ac:dyDescent="0.25">
      <c r="A260" s="64">
        <v>21020139</v>
      </c>
      <c r="B260" s="5" t="s">
        <v>374</v>
      </c>
      <c r="C260" s="67">
        <f>SUMIF(OBData[EconCode],OBTB[[#This Row],[EconCode]],OBData[Amount])</f>
        <v>0</v>
      </c>
      <c r="D260" s="58" t="str">
        <f>LEFT(OBTB[[#This Row],[EconCode]],6)</f>
        <v>210201</v>
      </c>
      <c r="E260" s="58" t="str">
        <f>LEFT(OBTB[[#This Row],[EconCode]],4)</f>
        <v>2102</v>
      </c>
      <c r="F260" s="58" t="str">
        <f>LEFT(OBTB[[#This Row],[EconCode]],2)</f>
        <v>21</v>
      </c>
      <c r="G260" s="66" t="s">
        <v>1474</v>
      </c>
      <c r="H260" s="74"/>
      <c r="I260" s="66" t="s">
        <v>1523</v>
      </c>
      <c r="J260" s="74"/>
      <c r="K260" s="74"/>
      <c r="L260" s="74"/>
      <c r="M260" s="15"/>
      <c r="N260" s="15"/>
      <c r="O260" s="15"/>
      <c r="P260" s="15"/>
      <c r="Q260" s="15"/>
    </row>
    <row r="261" spans="1:17" x14ac:dyDescent="0.25">
      <c r="A261" s="64">
        <v>21020140</v>
      </c>
      <c r="B261" s="5" t="s">
        <v>375</v>
      </c>
      <c r="C261" s="67">
        <f>SUMIF(OBData[EconCode],OBTB[[#This Row],[EconCode]],OBData[Amount])</f>
        <v>0</v>
      </c>
      <c r="D261" s="58" t="str">
        <f>LEFT(OBTB[[#This Row],[EconCode]],6)</f>
        <v>210201</v>
      </c>
      <c r="E261" s="58" t="str">
        <f>LEFT(OBTB[[#This Row],[EconCode]],4)</f>
        <v>2102</v>
      </c>
      <c r="F261" s="58" t="str">
        <f>LEFT(OBTB[[#This Row],[EconCode]],2)</f>
        <v>21</v>
      </c>
      <c r="G261" s="66" t="s">
        <v>1474</v>
      </c>
      <c r="H261" s="74"/>
      <c r="I261" s="66" t="s">
        <v>1523</v>
      </c>
      <c r="J261" s="74"/>
      <c r="K261" s="74"/>
      <c r="L261" s="74"/>
      <c r="M261" s="15"/>
      <c r="N261" s="15"/>
      <c r="O261" s="15"/>
      <c r="P261" s="15"/>
      <c r="Q261" s="15"/>
    </row>
    <row r="262" spans="1:17" x14ac:dyDescent="0.25">
      <c r="A262" s="64">
        <v>21020141</v>
      </c>
      <c r="B262" s="5" t="s">
        <v>376</v>
      </c>
      <c r="C262" s="67">
        <f>SUMIF(OBData[EconCode],OBTB[[#This Row],[EconCode]],OBData[Amount])</f>
        <v>0</v>
      </c>
      <c r="D262" s="58" t="str">
        <f>LEFT(OBTB[[#This Row],[EconCode]],6)</f>
        <v>210201</v>
      </c>
      <c r="E262" s="58" t="str">
        <f>LEFT(OBTB[[#This Row],[EconCode]],4)</f>
        <v>2102</v>
      </c>
      <c r="F262" s="58" t="str">
        <f>LEFT(OBTB[[#This Row],[EconCode]],2)</f>
        <v>21</v>
      </c>
      <c r="G262" s="66" t="s">
        <v>1474</v>
      </c>
      <c r="H262" s="74"/>
      <c r="I262" s="66" t="s">
        <v>1523</v>
      </c>
      <c r="J262" s="74"/>
      <c r="K262" s="74"/>
      <c r="L262" s="74"/>
      <c r="M262" s="15"/>
      <c r="N262" s="15"/>
      <c r="O262" s="15"/>
      <c r="P262" s="15"/>
      <c r="Q262" s="15"/>
    </row>
    <row r="263" spans="1:17" x14ac:dyDescent="0.25">
      <c r="A263" s="64">
        <v>21020142</v>
      </c>
      <c r="B263" s="5" t="s">
        <v>377</v>
      </c>
      <c r="C263" s="67">
        <f>SUMIF(OBData[EconCode],OBTB[[#This Row],[EconCode]],OBData[Amount])</f>
        <v>0</v>
      </c>
      <c r="D263" s="58" t="str">
        <f>LEFT(OBTB[[#This Row],[EconCode]],6)</f>
        <v>210201</v>
      </c>
      <c r="E263" s="58" t="str">
        <f>LEFT(OBTB[[#This Row],[EconCode]],4)</f>
        <v>2102</v>
      </c>
      <c r="F263" s="58" t="str">
        <f>LEFT(OBTB[[#This Row],[EconCode]],2)</f>
        <v>21</v>
      </c>
      <c r="G263" s="66" t="s">
        <v>1474</v>
      </c>
      <c r="H263" s="74"/>
      <c r="I263" s="66" t="s">
        <v>1523</v>
      </c>
      <c r="J263" s="74"/>
      <c r="K263" s="74"/>
      <c r="L263" s="74"/>
      <c r="M263" s="15"/>
      <c r="N263" s="15"/>
      <c r="O263" s="15"/>
      <c r="P263" s="15"/>
      <c r="Q263" s="15"/>
    </row>
    <row r="264" spans="1:17" x14ac:dyDescent="0.25">
      <c r="A264" s="64">
        <v>21020143</v>
      </c>
      <c r="B264" s="5" t="s">
        <v>378</v>
      </c>
      <c r="C264" s="67">
        <f>SUMIF(OBData[EconCode],OBTB[[#This Row],[EconCode]],OBData[Amount])</f>
        <v>0</v>
      </c>
      <c r="D264" s="58" t="str">
        <f>LEFT(OBTB[[#This Row],[EconCode]],6)</f>
        <v>210201</v>
      </c>
      <c r="E264" s="58" t="str">
        <f>LEFT(OBTB[[#This Row],[EconCode]],4)</f>
        <v>2102</v>
      </c>
      <c r="F264" s="58" t="str">
        <f>LEFT(OBTB[[#This Row],[EconCode]],2)</f>
        <v>21</v>
      </c>
      <c r="G264" s="66" t="s">
        <v>1474</v>
      </c>
      <c r="H264" s="74"/>
      <c r="I264" s="66" t="s">
        <v>1523</v>
      </c>
      <c r="J264" s="74"/>
      <c r="K264" s="74"/>
      <c r="L264" s="74"/>
      <c r="M264" s="15"/>
      <c r="N264" s="15"/>
      <c r="O264" s="15"/>
      <c r="P264" s="15"/>
      <c r="Q264" s="15"/>
    </row>
    <row r="265" spans="1:17" x14ac:dyDescent="0.25">
      <c r="A265" s="64">
        <v>21020144</v>
      </c>
      <c r="B265" s="5" t="s">
        <v>379</v>
      </c>
      <c r="C265" s="67">
        <f>SUMIF(OBData[EconCode],OBTB[[#This Row],[EconCode]],OBData[Amount])</f>
        <v>0</v>
      </c>
      <c r="D265" s="58" t="str">
        <f>LEFT(OBTB[[#This Row],[EconCode]],6)</f>
        <v>210201</v>
      </c>
      <c r="E265" s="58" t="str">
        <f>LEFT(OBTB[[#This Row],[EconCode]],4)</f>
        <v>2102</v>
      </c>
      <c r="F265" s="58" t="str">
        <f>LEFT(OBTB[[#This Row],[EconCode]],2)</f>
        <v>21</v>
      </c>
      <c r="G265" s="66" t="s">
        <v>1474</v>
      </c>
      <c r="H265" s="74"/>
      <c r="I265" s="66" t="s">
        <v>1523</v>
      </c>
      <c r="J265" s="74"/>
      <c r="K265" s="74"/>
      <c r="L265" s="74"/>
      <c r="M265" s="15"/>
      <c r="N265" s="15"/>
      <c r="O265" s="15"/>
      <c r="P265" s="15"/>
      <c r="Q265" s="15"/>
    </row>
    <row r="266" spans="1:17" x14ac:dyDescent="0.25">
      <c r="A266" s="64">
        <v>21020145</v>
      </c>
      <c r="B266" s="5" t="s">
        <v>380</v>
      </c>
      <c r="C266" s="67">
        <f>SUMIF(OBData[EconCode],OBTB[[#This Row],[EconCode]],OBData[Amount])</f>
        <v>0</v>
      </c>
      <c r="D266" s="58" t="str">
        <f>LEFT(OBTB[[#This Row],[EconCode]],6)</f>
        <v>210201</v>
      </c>
      <c r="E266" s="58" t="str">
        <f>LEFT(OBTB[[#This Row],[EconCode]],4)</f>
        <v>2102</v>
      </c>
      <c r="F266" s="58" t="str">
        <f>LEFT(OBTB[[#This Row],[EconCode]],2)</f>
        <v>21</v>
      </c>
      <c r="G266" s="66" t="s">
        <v>1474</v>
      </c>
      <c r="H266" s="74"/>
      <c r="I266" s="66" t="s">
        <v>1523</v>
      </c>
      <c r="J266" s="74"/>
      <c r="K266" s="74"/>
      <c r="L266" s="74"/>
      <c r="M266" s="15"/>
      <c r="N266" s="15"/>
      <c r="O266" s="15"/>
      <c r="P266" s="15"/>
      <c r="Q266" s="15"/>
    </row>
    <row r="267" spans="1:17" x14ac:dyDescent="0.25">
      <c r="A267" s="64">
        <v>21020146</v>
      </c>
      <c r="B267" s="5" t="s">
        <v>381</v>
      </c>
      <c r="C267" s="67">
        <f>SUMIF(OBData[EconCode],OBTB[[#This Row],[EconCode]],OBData[Amount])</f>
        <v>0</v>
      </c>
      <c r="D267" s="58" t="str">
        <f>LEFT(OBTB[[#This Row],[EconCode]],6)</f>
        <v>210201</v>
      </c>
      <c r="E267" s="58" t="str">
        <f>LEFT(OBTB[[#This Row],[EconCode]],4)</f>
        <v>2102</v>
      </c>
      <c r="F267" s="58" t="str">
        <f>LEFT(OBTB[[#This Row],[EconCode]],2)</f>
        <v>21</v>
      </c>
      <c r="G267" s="66" t="s">
        <v>1474</v>
      </c>
      <c r="H267" s="74"/>
      <c r="I267" s="66" t="s">
        <v>1523</v>
      </c>
      <c r="J267" s="74"/>
      <c r="K267" s="74"/>
      <c r="L267" s="74"/>
      <c r="M267" s="15"/>
      <c r="N267" s="15"/>
      <c r="O267" s="15"/>
      <c r="P267" s="15"/>
      <c r="Q267" s="15"/>
    </row>
    <row r="268" spans="1:17" x14ac:dyDescent="0.25">
      <c r="A268" s="64">
        <v>210202</v>
      </c>
      <c r="B268" s="5" t="s">
        <v>382</v>
      </c>
      <c r="C268" s="93">
        <f>SUMIF(OBData[EconCode],OBTB[[#This Row],[EconCode]],OBData[Amount])</f>
        <v>0</v>
      </c>
      <c r="D268" s="93" t="str">
        <f>LEFT(OBTB[[#This Row],[EconCode]],6)</f>
        <v>210202</v>
      </c>
      <c r="E268" s="93" t="str">
        <f>LEFT(OBTB[[#This Row],[EconCode]],4)</f>
        <v>2102</v>
      </c>
      <c r="F268" s="93" t="str">
        <f>LEFT(OBTB[[#This Row],[EconCode]],2)</f>
        <v>21</v>
      </c>
      <c r="G268" s="93"/>
      <c r="H268" s="93"/>
      <c r="I268" s="93"/>
      <c r="J268" s="93"/>
      <c r="K268" s="93"/>
      <c r="L268" s="93"/>
      <c r="M268" s="15"/>
      <c r="N268" s="15"/>
      <c r="O268" s="15"/>
      <c r="P268" s="15"/>
      <c r="Q268" s="15"/>
    </row>
    <row r="269" spans="1:17" x14ac:dyDescent="0.25">
      <c r="A269" s="64">
        <v>21020201</v>
      </c>
      <c r="B269" s="5" t="s">
        <v>383</v>
      </c>
      <c r="C269" s="67">
        <f>SUMIF(OBData[EconCode],OBTB[[#This Row],[EconCode]],OBData[Amount])</f>
        <v>0</v>
      </c>
      <c r="D269" s="58" t="str">
        <f>LEFT(OBTB[[#This Row],[EconCode]],6)</f>
        <v>210202</v>
      </c>
      <c r="E269" s="58" t="str">
        <f>LEFT(OBTB[[#This Row],[EconCode]],4)</f>
        <v>2102</v>
      </c>
      <c r="F269" s="58" t="str">
        <f>LEFT(OBTB[[#This Row],[EconCode]],2)</f>
        <v>21</v>
      </c>
      <c r="G269" s="66" t="s">
        <v>1474</v>
      </c>
      <c r="H269" s="74"/>
      <c r="I269" s="66" t="s">
        <v>1523</v>
      </c>
      <c r="J269" s="74"/>
      <c r="K269" s="74"/>
      <c r="L269" s="74"/>
      <c r="M269" s="15"/>
      <c r="N269" s="15"/>
      <c r="O269" s="15"/>
      <c r="P269" s="15"/>
      <c r="Q269" s="15"/>
    </row>
    <row r="270" spans="1:17" x14ac:dyDescent="0.25">
      <c r="A270" s="64">
        <v>21020202</v>
      </c>
      <c r="B270" s="5" t="s">
        <v>384</v>
      </c>
      <c r="C270" s="67">
        <f>SUMIF(OBData[EconCode],OBTB[[#This Row],[EconCode]],OBData[Amount])</f>
        <v>0</v>
      </c>
      <c r="D270" s="58" t="str">
        <f>LEFT(OBTB[[#This Row],[EconCode]],6)</f>
        <v>210202</v>
      </c>
      <c r="E270" s="58" t="str">
        <f>LEFT(OBTB[[#This Row],[EconCode]],4)</f>
        <v>2102</v>
      </c>
      <c r="F270" s="58" t="str">
        <f>LEFT(OBTB[[#This Row],[EconCode]],2)</f>
        <v>21</v>
      </c>
      <c r="G270" s="66" t="s">
        <v>1475</v>
      </c>
      <c r="H270" s="74"/>
      <c r="I270" s="66" t="s">
        <v>1524</v>
      </c>
      <c r="J270" s="74"/>
      <c r="K270" s="74"/>
      <c r="L270" s="74"/>
      <c r="M270" s="15"/>
      <c r="N270" s="15"/>
      <c r="O270" s="15"/>
      <c r="P270" s="15"/>
      <c r="Q270" s="15"/>
    </row>
    <row r="271" spans="1:17" x14ac:dyDescent="0.25">
      <c r="A271" s="64">
        <v>21020203</v>
      </c>
      <c r="B271" s="5" t="s">
        <v>385</v>
      </c>
      <c r="C271" s="67">
        <f>SUMIF(OBData[EconCode],OBTB[[#This Row],[EconCode]],OBData[Amount])</f>
        <v>0</v>
      </c>
      <c r="D271" s="58" t="str">
        <f>LEFT(OBTB[[#This Row],[EconCode]],6)</f>
        <v>210202</v>
      </c>
      <c r="E271" s="58" t="str">
        <f>LEFT(OBTB[[#This Row],[EconCode]],4)</f>
        <v>2102</v>
      </c>
      <c r="F271" s="58" t="str">
        <f>LEFT(OBTB[[#This Row],[EconCode]],2)</f>
        <v>21</v>
      </c>
      <c r="G271" s="66" t="s">
        <v>1474</v>
      </c>
      <c r="H271" s="74"/>
      <c r="I271" s="66" t="s">
        <v>1523</v>
      </c>
      <c r="J271" s="74"/>
      <c r="K271" s="74"/>
      <c r="L271" s="74"/>
      <c r="M271" s="15"/>
      <c r="N271" s="15"/>
      <c r="O271" s="15"/>
      <c r="P271" s="15"/>
      <c r="Q271" s="15"/>
    </row>
    <row r="272" spans="1:17" x14ac:dyDescent="0.25">
      <c r="A272" s="64">
        <v>21020204</v>
      </c>
      <c r="B272" s="5" t="s">
        <v>386</v>
      </c>
      <c r="C272" s="67">
        <f>SUMIF(OBData[EconCode],OBTB[[#This Row],[EconCode]],OBData[Amount])</f>
        <v>0</v>
      </c>
      <c r="D272" s="58" t="str">
        <f>LEFT(OBTB[[#This Row],[EconCode]],6)</f>
        <v>210202</v>
      </c>
      <c r="E272" s="58" t="str">
        <f>LEFT(OBTB[[#This Row],[EconCode]],4)</f>
        <v>2102</v>
      </c>
      <c r="F272" s="58" t="str">
        <f>LEFT(OBTB[[#This Row],[EconCode]],2)</f>
        <v>21</v>
      </c>
      <c r="G272" s="66" t="s">
        <v>1474</v>
      </c>
      <c r="H272" s="74"/>
      <c r="I272" s="66" t="s">
        <v>1523</v>
      </c>
      <c r="J272" s="74"/>
      <c r="K272" s="74"/>
      <c r="L272" s="74"/>
      <c r="M272" s="15"/>
      <c r="N272" s="15"/>
      <c r="O272" s="15"/>
      <c r="P272" s="15"/>
      <c r="Q272" s="15"/>
    </row>
    <row r="273" spans="1:17" x14ac:dyDescent="0.25">
      <c r="A273" s="64">
        <v>21020205</v>
      </c>
      <c r="B273" s="5" t="s">
        <v>387</v>
      </c>
      <c r="C273" s="67">
        <f>SUMIF(OBData[EconCode],OBTB[[#This Row],[EconCode]],OBData[Amount])</f>
        <v>0</v>
      </c>
      <c r="D273" s="58" t="str">
        <f>LEFT(OBTB[[#This Row],[EconCode]],6)</f>
        <v>210202</v>
      </c>
      <c r="E273" s="58" t="str">
        <f>LEFT(OBTB[[#This Row],[EconCode]],4)</f>
        <v>2102</v>
      </c>
      <c r="F273" s="58" t="str">
        <f>LEFT(OBTB[[#This Row],[EconCode]],2)</f>
        <v>21</v>
      </c>
      <c r="G273" s="66" t="s">
        <v>1474</v>
      </c>
      <c r="H273" s="74"/>
      <c r="I273" s="66" t="s">
        <v>1523</v>
      </c>
      <c r="J273" s="74"/>
      <c r="K273" s="74"/>
      <c r="L273" s="74"/>
      <c r="M273" s="15"/>
      <c r="N273" s="15"/>
      <c r="O273" s="15"/>
      <c r="P273" s="15"/>
      <c r="Q273" s="15"/>
    </row>
    <row r="274" spans="1:17" x14ac:dyDescent="0.25">
      <c r="A274" s="64">
        <v>22</v>
      </c>
      <c r="B274" s="5" t="s">
        <v>388</v>
      </c>
      <c r="C274" s="93">
        <f>SUMIF(OBData[EconCode],OBTB[[#This Row],[EconCode]],OBData[Amount])</f>
        <v>0</v>
      </c>
      <c r="D274" s="93" t="str">
        <f>LEFT(OBTB[[#This Row],[EconCode]],6)</f>
        <v>22</v>
      </c>
      <c r="E274" s="93" t="str">
        <f>LEFT(OBTB[[#This Row],[EconCode]],4)</f>
        <v>22</v>
      </c>
      <c r="F274" s="93" t="str">
        <f>LEFT(OBTB[[#This Row],[EconCode]],2)</f>
        <v>22</v>
      </c>
      <c r="G274" s="93"/>
      <c r="H274" s="93"/>
      <c r="I274" s="93"/>
      <c r="J274" s="93"/>
      <c r="K274" s="93"/>
      <c r="L274" s="93"/>
      <c r="M274" s="15"/>
      <c r="N274" s="15"/>
      <c r="O274" s="15"/>
      <c r="P274" s="15"/>
      <c r="Q274" s="15"/>
    </row>
    <row r="275" spans="1:17" x14ac:dyDescent="0.25">
      <c r="A275" s="64">
        <v>2201</v>
      </c>
      <c r="B275" s="5" t="s">
        <v>389</v>
      </c>
      <c r="C275" s="93">
        <f>SUMIF(OBData[EconCode],OBTB[[#This Row],[EconCode]],OBData[Amount])</f>
        <v>0</v>
      </c>
      <c r="D275" s="93" t="str">
        <f>LEFT(OBTB[[#This Row],[EconCode]],6)</f>
        <v>2201</v>
      </c>
      <c r="E275" s="93" t="str">
        <f>LEFT(OBTB[[#This Row],[EconCode]],4)</f>
        <v>2201</v>
      </c>
      <c r="F275" s="93" t="str">
        <f>LEFT(OBTB[[#This Row],[EconCode]],2)</f>
        <v>22</v>
      </c>
      <c r="G275" s="93"/>
      <c r="H275" s="93"/>
      <c r="I275" s="93"/>
      <c r="J275" s="93"/>
      <c r="K275" s="93"/>
      <c r="L275" s="93"/>
      <c r="M275" s="15"/>
      <c r="N275" s="15"/>
      <c r="O275" s="15"/>
      <c r="P275" s="15"/>
      <c r="Q275" s="15"/>
    </row>
    <row r="276" spans="1:17" x14ac:dyDescent="0.25">
      <c r="A276" s="64">
        <v>220101</v>
      </c>
      <c r="B276" s="5" t="s">
        <v>389</v>
      </c>
      <c r="C276" s="93">
        <f>SUMIF(OBData[EconCode],OBTB[[#This Row],[EconCode]],OBData[Amount])</f>
        <v>0</v>
      </c>
      <c r="D276" s="93" t="str">
        <f>LEFT(OBTB[[#This Row],[EconCode]],6)</f>
        <v>220101</v>
      </c>
      <c r="E276" s="93" t="str">
        <f>LEFT(OBTB[[#This Row],[EconCode]],4)</f>
        <v>2201</v>
      </c>
      <c r="F276" s="93" t="str">
        <f>LEFT(OBTB[[#This Row],[EconCode]],2)</f>
        <v>22</v>
      </c>
      <c r="G276" s="93"/>
      <c r="H276" s="93"/>
      <c r="I276" s="93"/>
      <c r="J276" s="93"/>
      <c r="K276" s="93"/>
      <c r="L276" s="93"/>
      <c r="M276" s="15"/>
      <c r="N276" s="15"/>
      <c r="O276" s="15"/>
      <c r="P276" s="15"/>
      <c r="Q276" s="15"/>
    </row>
    <row r="277" spans="1:17" x14ac:dyDescent="0.25">
      <c r="A277" s="64">
        <v>22010101</v>
      </c>
      <c r="B277" s="5" t="s">
        <v>390</v>
      </c>
      <c r="C277" s="67">
        <f>SUMIF(OBData[EconCode],OBTB[[#This Row],[EconCode]],OBData[Amount])</f>
        <v>0</v>
      </c>
      <c r="D277" s="58" t="str">
        <f>LEFT(OBTB[[#This Row],[EconCode]],6)</f>
        <v>220101</v>
      </c>
      <c r="E277" s="58" t="str">
        <f>LEFT(OBTB[[#This Row],[EconCode]],4)</f>
        <v>2201</v>
      </c>
      <c r="F277" s="58" t="str">
        <f>LEFT(OBTB[[#This Row],[EconCode]],2)</f>
        <v>22</v>
      </c>
      <c r="G277" s="66" t="s">
        <v>1477</v>
      </c>
      <c r="H277" s="74"/>
      <c r="I277" s="66" t="s">
        <v>1526</v>
      </c>
      <c r="J277" s="74"/>
      <c r="K277" s="74"/>
      <c r="L277" s="74"/>
      <c r="M277" s="15"/>
      <c r="N277" s="15"/>
      <c r="O277" s="15"/>
      <c r="P277" s="15"/>
      <c r="Q277" s="15"/>
    </row>
    <row r="278" spans="1:17" x14ac:dyDescent="0.25">
      <c r="A278" s="64">
        <v>22010102</v>
      </c>
      <c r="B278" s="5" t="s">
        <v>391</v>
      </c>
      <c r="C278" s="67">
        <f>SUMIF(OBData[EconCode],OBTB[[#This Row],[EconCode]],OBData[Amount])</f>
        <v>0</v>
      </c>
      <c r="D278" s="58" t="str">
        <f>LEFT(OBTB[[#This Row],[EconCode]],6)</f>
        <v>220101</v>
      </c>
      <c r="E278" s="58" t="str">
        <f>LEFT(OBTB[[#This Row],[EconCode]],4)</f>
        <v>2201</v>
      </c>
      <c r="F278" s="58" t="str">
        <f>LEFT(OBTB[[#This Row],[EconCode]],2)</f>
        <v>22</v>
      </c>
      <c r="G278" s="66" t="s">
        <v>1477</v>
      </c>
      <c r="H278" s="74"/>
      <c r="I278" s="66" t="s">
        <v>1526</v>
      </c>
      <c r="J278" s="74"/>
      <c r="K278" s="74"/>
      <c r="L278" s="74"/>
      <c r="M278" s="15"/>
      <c r="N278" s="15"/>
      <c r="O278" s="15"/>
      <c r="P278" s="15"/>
      <c r="Q278" s="15"/>
    </row>
    <row r="279" spans="1:17" x14ac:dyDescent="0.25">
      <c r="A279" s="64">
        <v>22010103</v>
      </c>
      <c r="B279" s="5" t="s">
        <v>392</v>
      </c>
      <c r="C279" s="67">
        <f>SUMIF(OBData[EconCode],OBTB[[#This Row],[EconCode]],OBData[Amount])</f>
        <v>0</v>
      </c>
      <c r="D279" s="58" t="str">
        <f>LEFT(OBTB[[#This Row],[EconCode]],6)</f>
        <v>220101</v>
      </c>
      <c r="E279" s="58" t="str">
        <f>LEFT(OBTB[[#This Row],[EconCode]],4)</f>
        <v>2201</v>
      </c>
      <c r="F279" s="58" t="str">
        <f>LEFT(OBTB[[#This Row],[EconCode]],2)</f>
        <v>22</v>
      </c>
      <c r="G279" s="66" t="s">
        <v>1477</v>
      </c>
      <c r="H279" s="74"/>
      <c r="I279" s="66" t="s">
        <v>1526</v>
      </c>
      <c r="J279" s="74"/>
      <c r="K279" s="74"/>
      <c r="L279" s="74"/>
      <c r="M279" s="15"/>
      <c r="N279" s="15"/>
      <c r="O279" s="15"/>
      <c r="P279" s="15"/>
      <c r="Q279" s="15"/>
    </row>
    <row r="280" spans="1:17" x14ac:dyDescent="0.25">
      <c r="A280" s="64">
        <v>2202</v>
      </c>
      <c r="B280" s="5" t="s">
        <v>393</v>
      </c>
      <c r="C280" s="93">
        <f>SUMIF(OBData[EconCode],OBTB[[#This Row],[EconCode]],OBData[Amount])</f>
        <v>0</v>
      </c>
      <c r="D280" s="15" t="str">
        <f>LEFT(OBTB[[#This Row],[EconCode]],6)</f>
        <v>2202</v>
      </c>
      <c r="E280" s="15" t="str">
        <f>LEFT(OBTB[[#This Row],[EconCode]],4)</f>
        <v>2202</v>
      </c>
      <c r="F280" s="15" t="str">
        <f>LEFT(OBTB[[#This Row],[EconCode]],2)</f>
        <v>22</v>
      </c>
      <c r="G280" s="93"/>
      <c r="H280" s="93"/>
      <c r="I280" s="93"/>
      <c r="J280" s="93"/>
      <c r="K280" s="93"/>
      <c r="L280" s="93"/>
      <c r="M280" s="15"/>
      <c r="N280" s="15"/>
      <c r="O280" s="15"/>
      <c r="P280" s="15"/>
      <c r="Q280" s="15"/>
    </row>
    <row r="281" spans="1:17" x14ac:dyDescent="0.25">
      <c r="A281" s="64">
        <v>220201</v>
      </c>
      <c r="B281" s="5" t="s">
        <v>394</v>
      </c>
      <c r="C281" s="93">
        <f>SUMIF(OBData[EconCode],OBTB[[#This Row],[EconCode]],OBData[Amount])</f>
        <v>0</v>
      </c>
      <c r="D281" s="15" t="str">
        <f>LEFT(OBTB[[#This Row],[EconCode]],6)</f>
        <v>220201</v>
      </c>
      <c r="E281" s="15" t="str">
        <f>LEFT(OBTB[[#This Row],[EconCode]],4)</f>
        <v>2202</v>
      </c>
      <c r="F281" s="15" t="str">
        <f>LEFT(OBTB[[#This Row],[EconCode]],2)</f>
        <v>22</v>
      </c>
      <c r="G281" s="93"/>
      <c r="H281" s="93"/>
      <c r="I281" s="93"/>
      <c r="J281" s="93"/>
      <c r="K281" s="93"/>
      <c r="L281" s="93"/>
      <c r="M281" s="15"/>
      <c r="N281" s="15"/>
      <c r="O281" s="15"/>
      <c r="P281" s="15"/>
      <c r="Q281" s="15"/>
    </row>
    <row r="282" spans="1:17" x14ac:dyDescent="0.25">
      <c r="A282" s="64">
        <v>22020101</v>
      </c>
      <c r="B282" s="5" t="s">
        <v>395</v>
      </c>
      <c r="C282" s="67">
        <f>SUMIF(OBData[EconCode],OBTB[[#This Row],[EconCode]],OBData[Amount])</f>
        <v>0</v>
      </c>
      <c r="D282" s="58" t="str">
        <f>LEFT(OBTB[[#This Row],[EconCode]],6)</f>
        <v>220201</v>
      </c>
      <c r="E282" s="58" t="str">
        <f>LEFT(OBTB[[#This Row],[EconCode]],4)</f>
        <v>2202</v>
      </c>
      <c r="F282" s="58" t="str">
        <f>LEFT(OBTB[[#This Row],[EconCode]],2)</f>
        <v>22</v>
      </c>
      <c r="G282" s="66" t="s">
        <v>1476</v>
      </c>
      <c r="H282" s="74"/>
      <c r="I282" s="66" t="s">
        <v>1525</v>
      </c>
      <c r="J282" s="74"/>
      <c r="K282" s="74"/>
      <c r="L282" s="74"/>
      <c r="M282" s="15"/>
      <c r="N282" s="15"/>
      <c r="O282" s="15"/>
      <c r="P282" s="15"/>
      <c r="Q282" s="15"/>
    </row>
    <row r="283" spans="1:17" x14ac:dyDescent="0.25">
      <c r="A283" s="64">
        <v>22020102</v>
      </c>
      <c r="B283" s="5" t="s">
        <v>396</v>
      </c>
      <c r="C283" s="67">
        <f>SUMIF(OBData[EconCode],OBTB[[#This Row],[EconCode]],OBData[Amount])</f>
        <v>0</v>
      </c>
      <c r="D283" s="58" t="str">
        <f>LEFT(OBTB[[#This Row],[EconCode]],6)</f>
        <v>220201</v>
      </c>
      <c r="E283" s="58" t="str">
        <f>LEFT(OBTB[[#This Row],[EconCode]],4)</f>
        <v>2202</v>
      </c>
      <c r="F283" s="58" t="str">
        <f>LEFT(OBTB[[#This Row],[EconCode]],2)</f>
        <v>22</v>
      </c>
      <c r="G283" s="66" t="s">
        <v>1476</v>
      </c>
      <c r="H283" s="74"/>
      <c r="I283" s="66" t="s">
        <v>1525</v>
      </c>
      <c r="J283" s="74"/>
      <c r="K283" s="74"/>
      <c r="L283" s="74"/>
      <c r="M283" s="15"/>
      <c r="N283" s="15"/>
      <c r="O283" s="15"/>
      <c r="P283" s="15"/>
      <c r="Q283" s="15"/>
    </row>
    <row r="284" spans="1:17" x14ac:dyDescent="0.25">
      <c r="A284" s="64">
        <v>22020103</v>
      </c>
      <c r="B284" s="5" t="s">
        <v>397</v>
      </c>
      <c r="C284" s="67">
        <f>SUMIF(OBData[EconCode],OBTB[[#This Row],[EconCode]],OBData[Amount])</f>
        <v>0</v>
      </c>
      <c r="D284" s="58" t="str">
        <f>LEFT(OBTB[[#This Row],[EconCode]],6)</f>
        <v>220201</v>
      </c>
      <c r="E284" s="58" t="str">
        <f>LEFT(OBTB[[#This Row],[EconCode]],4)</f>
        <v>2202</v>
      </c>
      <c r="F284" s="58" t="str">
        <f>LEFT(OBTB[[#This Row],[EconCode]],2)</f>
        <v>22</v>
      </c>
      <c r="G284" s="66" t="s">
        <v>1476</v>
      </c>
      <c r="H284" s="74"/>
      <c r="I284" s="66" t="s">
        <v>1525</v>
      </c>
      <c r="J284" s="74"/>
      <c r="K284" s="74"/>
      <c r="L284" s="74"/>
      <c r="M284" s="15"/>
      <c r="N284" s="15"/>
      <c r="O284" s="15"/>
      <c r="P284" s="15"/>
      <c r="Q284" s="15"/>
    </row>
    <row r="285" spans="1:17" x14ac:dyDescent="0.25">
      <c r="A285" s="64">
        <v>22020104</v>
      </c>
      <c r="B285" s="5" t="s">
        <v>398</v>
      </c>
      <c r="C285" s="67">
        <f>SUMIF(OBData[EconCode],OBTB[[#This Row],[EconCode]],OBData[Amount])</f>
        <v>0</v>
      </c>
      <c r="D285" s="58" t="str">
        <f>LEFT(OBTB[[#This Row],[EconCode]],6)</f>
        <v>220201</v>
      </c>
      <c r="E285" s="58" t="str">
        <f>LEFT(OBTB[[#This Row],[EconCode]],4)</f>
        <v>2202</v>
      </c>
      <c r="F285" s="58" t="str">
        <f>LEFT(OBTB[[#This Row],[EconCode]],2)</f>
        <v>22</v>
      </c>
      <c r="G285" s="66" t="s">
        <v>1476</v>
      </c>
      <c r="H285" s="74"/>
      <c r="I285" s="66" t="s">
        <v>1525</v>
      </c>
      <c r="J285" s="74"/>
      <c r="K285" s="74"/>
      <c r="L285" s="74"/>
      <c r="M285" s="15"/>
      <c r="N285" s="15"/>
      <c r="O285" s="15"/>
      <c r="P285" s="15"/>
      <c r="Q285" s="15"/>
    </row>
    <row r="286" spans="1:17" x14ac:dyDescent="0.25">
      <c r="A286" s="64">
        <v>220202</v>
      </c>
      <c r="B286" s="5" t="s">
        <v>399</v>
      </c>
      <c r="C286" s="93">
        <f>SUMIF(OBData[EconCode],OBTB[[#This Row],[EconCode]],OBData[Amount])</f>
        <v>0</v>
      </c>
      <c r="D286" s="93" t="str">
        <f>LEFT(OBTB[[#This Row],[EconCode]],6)</f>
        <v>220202</v>
      </c>
      <c r="E286" s="93" t="str">
        <f>LEFT(OBTB[[#This Row],[EconCode]],4)</f>
        <v>2202</v>
      </c>
      <c r="F286" s="93" t="str">
        <f>LEFT(OBTB[[#This Row],[EconCode]],2)</f>
        <v>22</v>
      </c>
      <c r="G286" s="93"/>
      <c r="H286" s="93"/>
      <c r="I286" s="93"/>
      <c r="J286" s="93"/>
      <c r="K286" s="93"/>
      <c r="L286" s="93"/>
      <c r="M286" s="15"/>
      <c r="N286" s="15"/>
      <c r="O286" s="15"/>
      <c r="P286" s="15"/>
      <c r="Q286" s="15"/>
    </row>
    <row r="287" spans="1:17" x14ac:dyDescent="0.25">
      <c r="A287" s="64">
        <v>22020201</v>
      </c>
      <c r="B287" s="5" t="s">
        <v>400</v>
      </c>
      <c r="C287" s="67">
        <f>SUMIF(OBData[EconCode],OBTB[[#This Row],[EconCode]],OBData[Amount])</f>
        <v>0</v>
      </c>
      <c r="D287" s="58" t="str">
        <f>LEFT(OBTB[[#This Row],[EconCode]],6)</f>
        <v>220202</v>
      </c>
      <c r="E287" s="58" t="str">
        <f>LEFT(OBTB[[#This Row],[EconCode]],4)</f>
        <v>2202</v>
      </c>
      <c r="F287" s="58" t="str">
        <f>LEFT(OBTB[[#This Row],[EconCode]],2)</f>
        <v>22</v>
      </c>
      <c r="G287" s="66" t="s">
        <v>1476</v>
      </c>
      <c r="H287" s="74"/>
      <c r="I287" s="66" t="s">
        <v>1525</v>
      </c>
      <c r="J287" s="74"/>
      <c r="K287" s="74"/>
      <c r="L287" s="74"/>
      <c r="M287" s="15"/>
      <c r="N287" s="15"/>
      <c r="O287" s="15"/>
      <c r="P287" s="15"/>
      <c r="Q287" s="15"/>
    </row>
    <row r="288" spans="1:17" x14ac:dyDescent="0.25">
      <c r="A288" s="64">
        <v>22020202</v>
      </c>
      <c r="B288" s="5" t="s">
        <v>401</v>
      </c>
      <c r="C288" s="67">
        <f>SUMIF(OBData[EconCode],OBTB[[#This Row],[EconCode]],OBData[Amount])</f>
        <v>0</v>
      </c>
      <c r="D288" s="58" t="str">
        <f>LEFT(OBTB[[#This Row],[EconCode]],6)</f>
        <v>220202</v>
      </c>
      <c r="E288" s="58" t="str">
        <f>LEFT(OBTB[[#This Row],[EconCode]],4)</f>
        <v>2202</v>
      </c>
      <c r="F288" s="58" t="str">
        <f>LEFT(OBTB[[#This Row],[EconCode]],2)</f>
        <v>22</v>
      </c>
      <c r="G288" s="66" t="s">
        <v>1476</v>
      </c>
      <c r="H288" s="74"/>
      <c r="I288" s="66" t="s">
        <v>1525</v>
      </c>
      <c r="J288" s="74"/>
      <c r="K288" s="74"/>
      <c r="L288" s="74"/>
      <c r="M288" s="15"/>
      <c r="N288" s="15"/>
      <c r="O288" s="15"/>
      <c r="P288" s="15"/>
      <c r="Q288" s="15"/>
    </row>
    <row r="289" spans="1:17" x14ac:dyDescent="0.25">
      <c r="A289" s="64">
        <v>22020203</v>
      </c>
      <c r="B289" s="5" t="s">
        <v>402</v>
      </c>
      <c r="C289" s="67">
        <f>SUMIF(OBData[EconCode],OBTB[[#This Row],[EconCode]],OBData[Amount])</f>
        <v>0</v>
      </c>
      <c r="D289" s="58" t="str">
        <f>LEFT(OBTB[[#This Row],[EconCode]],6)</f>
        <v>220202</v>
      </c>
      <c r="E289" s="58" t="str">
        <f>LEFT(OBTB[[#This Row],[EconCode]],4)</f>
        <v>2202</v>
      </c>
      <c r="F289" s="58" t="str">
        <f>LEFT(OBTB[[#This Row],[EconCode]],2)</f>
        <v>22</v>
      </c>
      <c r="G289" s="66" t="s">
        <v>1476</v>
      </c>
      <c r="H289" s="74"/>
      <c r="I289" s="66" t="s">
        <v>1525</v>
      </c>
      <c r="J289" s="74"/>
      <c r="K289" s="74"/>
      <c r="L289" s="74"/>
      <c r="M289" s="15"/>
      <c r="N289" s="15"/>
      <c r="O289" s="15"/>
      <c r="P289" s="15"/>
      <c r="Q289" s="15"/>
    </row>
    <row r="290" spans="1:17" x14ac:dyDescent="0.25">
      <c r="A290" s="64">
        <v>22020204</v>
      </c>
      <c r="B290" s="5" t="s">
        <v>403</v>
      </c>
      <c r="C290" s="67">
        <f>SUMIF(OBData[EconCode],OBTB[[#This Row],[EconCode]],OBData[Amount])</f>
        <v>0</v>
      </c>
      <c r="D290" s="58" t="str">
        <f>LEFT(OBTB[[#This Row],[EconCode]],6)</f>
        <v>220202</v>
      </c>
      <c r="E290" s="58" t="str">
        <f>LEFT(OBTB[[#This Row],[EconCode]],4)</f>
        <v>2202</v>
      </c>
      <c r="F290" s="58" t="str">
        <f>LEFT(OBTB[[#This Row],[EconCode]],2)</f>
        <v>22</v>
      </c>
      <c r="G290" s="66" t="s">
        <v>1476</v>
      </c>
      <c r="H290" s="74"/>
      <c r="I290" s="66" t="s">
        <v>1525</v>
      </c>
      <c r="J290" s="74"/>
      <c r="K290" s="74"/>
      <c r="L290" s="74"/>
      <c r="M290" s="15"/>
      <c r="N290" s="15"/>
      <c r="O290" s="15"/>
      <c r="P290" s="15"/>
      <c r="Q290" s="15"/>
    </row>
    <row r="291" spans="1:17" x14ac:dyDescent="0.25">
      <c r="A291" s="64">
        <v>22020205</v>
      </c>
      <c r="B291" s="5" t="s">
        <v>404</v>
      </c>
      <c r="C291" s="67">
        <f>SUMIF(OBData[EconCode],OBTB[[#This Row],[EconCode]],OBData[Amount])</f>
        <v>0</v>
      </c>
      <c r="D291" s="58" t="str">
        <f>LEFT(OBTB[[#This Row],[EconCode]],6)</f>
        <v>220202</v>
      </c>
      <c r="E291" s="58" t="str">
        <f>LEFT(OBTB[[#This Row],[EconCode]],4)</f>
        <v>2202</v>
      </c>
      <c r="F291" s="58" t="str">
        <f>LEFT(OBTB[[#This Row],[EconCode]],2)</f>
        <v>22</v>
      </c>
      <c r="G291" s="66" t="s">
        <v>1476</v>
      </c>
      <c r="H291" s="74"/>
      <c r="I291" s="66" t="s">
        <v>1525</v>
      </c>
      <c r="J291" s="74"/>
      <c r="K291" s="74"/>
      <c r="L291" s="74"/>
      <c r="M291" s="15"/>
      <c r="N291" s="15"/>
      <c r="O291" s="15"/>
      <c r="P291" s="15"/>
      <c r="Q291" s="15"/>
    </row>
    <row r="292" spans="1:17" x14ac:dyDescent="0.25">
      <c r="A292" s="64">
        <v>22020206</v>
      </c>
      <c r="B292" s="5" t="s">
        <v>405</v>
      </c>
      <c r="C292" s="67">
        <f>SUMIF(OBData[EconCode],OBTB[[#This Row],[EconCode]],OBData[Amount])</f>
        <v>0</v>
      </c>
      <c r="D292" s="58" t="str">
        <f>LEFT(OBTB[[#This Row],[EconCode]],6)</f>
        <v>220202</v>
      </c>
      <c r="E292" s="58" t="str">
        <f>LEFT(OBTB[[#This Row],[EconCode]],4)</f>
        <v>2202</v>
      </c>
      <c r="F292" s="58" t="str">
        <f>LEFT(OBTB[[#This Row],[EconCode]],2)</f>
        <v>22</v>
      </c>
      <c r="G292" s="66" t="s">
        <v>1476</v>
      </c>
      <c r="H292" s="74"/>
      <c r="I292" s="66" t="s">
        <v>1525</v>
      </c>
      <c r="J292" s="74"/>
      <c r="K292" s="74"/>
      <c r="L292" s="74"/>
      <c r="M292" s="15"/>
      <c r="N292" s="15"/>
      <c r="O292" s="15"/>
      <c r="P292" s="15"/>
      <c r="Q292" s="15"/>
    </row>
    <row r="293" spans="1:17" x14ac:dyDescent="0.25">
      <c r="A293" s="64">
        <v>22020207</v>
      </c>
      <c r="B293" s="5" t="s">
        <v>406</v>
      </c>
      <c r="C293" s="67">
        <f>SUMIF(OBData[EconCode],OBTB[[#This Row],[EconCode]],OBData[Amount])</f>
        <v>0</v>
      </c>
      <c r="D293" s="58" t="str">
        <f>LEFT(OBTB[[#This Row],[EconCode]],6)</f>
        <v>220202</v>
      </c>
      <c r="E293" s="58" t="str">
        <f>LEFT(OBTB[[#This Row],[EconCode]],4)</f>
        <v>2202</v>
      </c>
      <c r="F293" s="58" t="str">
        <f>LEFT(OBTB[[#This Row],[EconCode]],2)</f>
        <v>22</v>
      </c>
      <c r="G293" s="66" t="s">
        <v>1476</v>
      </c>
      <c r="H293" s="74"/>
      <c r="I293" s="66" t="s">
        <v>1525</v>
      </c>
      <c r="J293" s="74"/>
      <c r="K293" s="74"/>
      <c r="L293" s="74"/>
      <c r="M293" s="15"/>
      <c r="N293" s="15"/>
      <c r="O293" s="15"/>
      <c r="P293" s="15"/>
      <c r="Q293" s="15"/>
    </row>
    <row r="294" spans="1:17" x14ac:dyDescent="0.25">
      <c r="A294" s="64">
        <v>22020208</v>
      </c>
      <c r="B294" s="5" t="s">
        <v>407</v>
      </c>
      <c r="C294" s="67">
        <f>SUMIF(OBData[EconCode],OBTB[[#This Row],[EconCode]],OBData[Amount])</f>
        <v>0</v>
      </c>
      <c r="D294" s="58" t="str">
        <f>LEFT(OBTB[[#This Row],[EconCode]],6)</f>
        <v>220202</v>
      </c>
      <c r="E294" s="58" t="str">
        <f>LEFT(OBTB[[#This Row],[EconCode]],4)</f>
        <v>2202</v>
      </c>
      <c r="F294" s="58" t="str">
        <f>LEFT(OBTB[[#This Row],[EconCode]],2)</f>
        <v>22</v>
      </c>
      <c r="G294" s="66" t="s">
        <v>1476</v>
      </c>
      <c r="H294" s="74"/>
      <c r="I294" s="66" t="s">
        <v>1525</v>
      </c>
      <c r="J294" s="74"/>
      <c r="K294" s="74"/>
      <c r="L294" s="74"/>
      <c r="M294" s="15"/>
      <c r="N294" s="15"/>
      <c r="O294" s="15"/>
      <c r="P294" s="15"/>
      <c r="Q294" s="15"/>
    </row>
    <row r="295" spans="1:17" x14ac:dyDescent="0.25">
      <c r="A295" s="64">
        <v>220203</v>
      </c>
      <c r="B295" s="5" t="s">
        <v>408</v>
      </c>
      <c r="C295" s="93">
        <f>SUMIF(OBData[EconCode],OBTB[[#This Row],[EconCode]],OBData[Amount])</f>
        <v>0</v>
      </c>
      <c r="D295" s="93" t="str">
        <f>LEFT(OBTB[[#This Row],[EconCode]],6)</f>
        <v>220203</v>
      </c>
      <c r="E295" s="93" t="str">
        <f>LEFT(OBTB[[#This Row],[EconCode]],4)</f>
        <v>2202</v>
      </c>
      <c r="F295" s="93" t="str">
        <f>LEFT(OBTB[[#This Row],[EconCode]],2)</f>
        <v>22</v>
      </c>
      <c r="G295" s="93"/>
      <c r="H295" s="93"/>
      <c r="I295" s="93"/>
      <c r="J295" s="93"/>
      <c r="K295" s="93"/>
      <c r="L295" s="93"/>
      <c r="M295" s="15"/>
      <c r="N295" s="15"/>
      <c r="O295" s="15"/>
      <c r="P295" s="15"/>
      <c r="Q295" s="15"/>
    </row>
    <row r="296" spans="1:17" x14ac:dyDescent="0.25">
      <c r="A296" s="64">
        <v>22020301</v>
      </c>
      <c r="B296" s="5" t="s">
        <v>409</v>
      </c>
      <c r="C296" s="67">
        <f>SUMIF(OBData[EconCode],OBTB[[#This Row],[EconCode]],OBData[Amount])</f>
        <v>0</v>
      </c>
      <c r="D296" s="58" t="str">
        <f>LEFT(OBTB[[#This Row],[EconCode]],6)</f>
        <v>220203</v>
      </c>
      <c r="E296" s="58" t="str">
        <f>LEFT(OBTB[[#This Row],[EconCode]],4)</f>
        <v>2202</v>
      </c>
      <c r="F296" s="58" t="str">
        <f>LEFT(OBTB[[#This Row],[EconCode]],2)</f>
        <v>22</v>
      </c>
      <c r="G296" s="66" t="s">
        <v>1476</v>
      </c>
      <c r="H296" s="74"/>
      <c r="I296" s="66" t="s">
        <v>1525</v>
      </c>
      <c r="J296" s="74"/>
      <c r="K296" s="74"/>
      <c r="L296" s="74"/>
      <c r="M296" s="15"/>
      <c r="N296" s="15"/>
      <c r="O296" s="15"/>
      <c r="P296" s="15"/>
      <c r="Q296" s="15"/>
    </row>
    <row r="297" spans="1:17" x14ac:dyDescent="0.25">
      <c r="A297" s="64">
        <v>22020302</v>
      </c>
      <c r="B297" s="5" t="s">
        <v>410</v>
      </c>
      <c r="C297" s="67">
        <f>SUMIF(OBData[EconCode],OBTB[[#This Row],[EconCode]],OBData[Amount])</f>
        <v>0</v>
      </c>
      <c r="D297" s="58" t="str">
        <f>LEFT(OBTB[[#This Row],[EconCode]],6)</f>
        <v>220203</v>
      </c>
      <c r="E297" s="58" t="str">
        <f>LEFT(OBTB[[#This Row],[EconCode]],4)</f>
        <v>2202</v>
      </c>
      <c r="F297" s="58" t="str">
        <f>LEFT(OBTB[[#This Row],[EconCode]],2)</f>
        <v>22</v>
      </c>
      <c r="G297" s="66" t="s">
        <v>1476</v>
      </c>
      <c r="H297" s="74"/>
      <c r="I297" s="66" t="s">
        <v>1525</v>
      </c>
      <c r="J297" s="74"/>
      <c r="K297" s="74"/>
      <c r="L297" s="74"/>
      <c r="M297" s="15"/>
      <c r="N297" s="15"/>
      <c r="O297" s="15"/>
      <c r="P297" s="15"/>
      <c r="Q297" s="15"/>
    </row>
    <row r="298" spans="1:17" x14ac:dyDescent="0.25">
      <c r="A298" s="64">
        <v>22020303</v>
      </c>
      <c r="B298" s="5" t="s">
        <v>411</v>
      </c>
      <c r="C298" s="67">
        <f>SUMIF(OBData[EconCode],OBTB[[#This Row],[EconCode]],OBData[Amount])</f>
        <v>0</v>
      </c>
      <c r="D298" s="58" t="str">
        <f>LEFT(OBTB[[#This Row],[EconCode]],6)</f>
        <v>220203</v>
      </c>
      <c r="E298" s="58" t="str">
        <f>LEFT(OBTB[[#This Row],[EconCode]],4)</f>
        <v>2202</v>
      </c>
      <c r="F298" s="58" t="str">
        <f>LEFT(OBTB[[#This Row],[EconCode]],2)</f>
        <v>22</v>
      </c>
      <c r="G298" s="66" t="s">
        <v>1476</v>
      </c>
      <c r="H298" s="74"/>
      <c r="I298" s="66" t="s">
        <v>1525</v>
      </c>
      <c r="J298" s="74"/>
      <c r="K298" s="74"/>
      <c r="L298" s="74"/>
      <c r="M298" s="15"/>
      <c r="N298" s="15"/>
      <c r="O298" s="15"/>
      <c r="P298" s="15"/>
      <c r="Q298" s="15"/>
    </row>
    <row r="299" spans="1:17" x14ac:dyDescent="0.25">
      <c r="A299" s="64">
        <v>22020304</v>
      </c>
      <c r="B299" s="5" t="s">
        <v>412</v>
      </c>
      <c r="C299" s="67">
        <f>SUMIF(OBData[EconCode],OBTB[[#This Row],[EconCode]],OBData[Amount])</f>
        <v>0</v>
      </c>
      <c r="D299" s="58" t="str">
        <f>LEFT(OBTB[[#This Row],[EconCode]],6)</f>
        <v>220203</v>
      </c>
      <c r="E299" s="58" t="str">
        <f>LEFT(OBTB[[#This Row],[EconCode]],4)</f>
        <v>2202</v>
      </c>
      <c r="F299" s="58" t="str">
        <f>LEFT(OBTB[[#This Row],[EconCode]],2)</f>
        <v>22</v>
      </c>
      <c r="G299" s="66" t="s">
        <v>1476</v>
      </c>
      <c r="H299" s="74"/>
      <c r="I299" s="66" t="s">
        <v>1525</v>
      </c>
      <c r="J299" s="74"/>
      <c r="K299" s="74"/>
      <c r="L299" s="74"/>
      <c r="M299" s="15"/>
      <c r="N299" s="15"/>
      <c r="O299" s="15"/>
      <c r="P299" s="15"/>
      <c r="Q299" s="15"/>
    </row>
    <row r="300" spans="1:17" x14ac:dyDescent="0.25">
      <c r="A300" s="64">
        <v>22020305</v>
      </c>
      <c r="B300" s="5" t="s">
        <v>413</v>
      </c>
      <c r="C300" s="67">
        <f>SUMIF(OBData[EconCode],OBTB[[#This Row],[EconCode]],OBData[Amount])</f>
        <v>0</v>
      </c>
      <c r="D300" s="58" t="str">
        <f>LEFT(OBTB[[#This Row],[EconCode]],6)</f>
        <v>220203</v>
      </c>
      <c r="E300" s="58" t="str">
        <f>LEFT(OBTB[[#This Row],[EconCode]],4)</f>
        <v>2202</v>
      </c>
      <c r="F300" s="58" t="str">
        <f>LEFT(OBTB[[#This Row],[EconCode]],2)</f>
        <v>22</v>
      </c>
      <c r="G300" s="66" t="s">
        <v>1476</v>
      </c>
      <c r="H300" s="74"/>
      <c r="I300" s="66" t="s">
        <v>1525</v>
      </c>
      <c r="J300" s="74"/>
      <c r="K300" s="74"/>
      <c r="L300" s="74"/>
      <c r="M300" s="15"/>
      <c r="N300" s="15"/>
      <c r="O300" s="15"/>
      <c r="P300" s="15"/>
      <c r="Q300" s="15"/>
    </row>
    <row r="301" spans="1:17" x14ac:dyDescent="0.25">
      <c r="A301" s="64">
        <v>22020306</v>
      </c>
      <c r="B301" s="5" t="s">
        <v>414</v>
      </c>
      <c r="C301" s="67">
        <f>SUMIF(OBData[EconCode],OBTB[[#This Row],[EconCode]],OBData[Amount])</f>
        <v>0</v>
      </c>
      <c r="D301" s="58" t="str">
        <f>LEFT(OBTB[[#This Row],[EconCode]],6)</f>
        <v>220203</v>
      </c>
      <c r="E301" s="58" t="str">
        <f>LEFT(OBTB[[#This Row],[EconCode]],4)</f>
        <v>2202</v>
      </c>
      <c r="F301" s="58" t="str">
        <f>LEFT(OBTB[[#This Row],[EconCode]],2)</f>
        <v>22</v>
      </c>
      <c r="G301" s="66" t="s">
        <v>1476</v>
      </c>
      <c r="H301" s="74"/>
      <c r="I301" s="66" t="s">
        <v>1525</v>
      </c>
      <c r="J301" s="74"/>
      <c r="K301" s="74"/>
      <c r="L301" s="74"/>
      <c r="M301" s="15"/>
      <c r="N301" s="15"/>
      <c r="O301" s="15"/>
      <c r="P301" s="15"/>
      <c r="Q301" s="15"/>
    </row>
    <row r="302" spans="1:17" x14ac:dyDescent="0.25">
      <c r="A302" s="64">
        <v>22020307</v>
      </c>
      <c r="B302" s="5" t="s">
        <v>415</v>
      </c>
      <c r="C302" s="67">
        <f>SUMIF(OBData[EconCode],OBTB[[#This Row],[EconCode]],OBData[Amount])</f>
        <v>0</v>
      </c>
      <c r="D302" s="58" t="str">
        <f>LEFT(OBTB[[#This Row],[EconCode]],6)</f>
        <v>220203</v>
      </c>
      <c r="E302" s="58" t="str">
        <f>LEFT(OBTB[[#This Row],[EconCode]],4)</f>
        <v>2202</v>
      </c>
      <c r="F302" s="58" t="str">
        <f>LEFT(OBTB[[#This Row],[EconCode]],2)</f>
        <v>22</v>
      </c>
      <c r="G302" s="66" t="s">
        <v>1476</v>
      </c>
      <c r="H302" s="74"/>
      <c r="I302" s="66" t="s">
        <v>1525</v>
      </c>
      <c r="J302" s="74"/>
      <c r="K302" s="74"/>
      <c r="L302" s="74"/>
      <c r="M302" s="15"/>
      <c r="N302" s="15"/>
      <c r="O302" s="15"/>
      <c r="P302" s="15"/>
      <c r="Q302" s="15"/>
    </row>
    <row r="303" spans="1:17" x14ac:dyDescent="0.25">
      <c r="A303" s="64">
        <v>22020308</v>
      </c>
      <c r="B303" s="5" t="s">
        <v>416</v>
      </c>
      <c r="C303" s="67">
        <f>SUMIF(OBData[EconCode],OBTB[[#This Row],[EconCode]],OBData[Amount])</f>
        <v>0</v>
      </c>
      <c r="D303" s="58" t="str">
        <f>LEFT(OBTB[[#This Row],[EconCode]],6)</f>
        <v>220203</v>
      </c>
      <c r="E303" s="58" t="str">
        <f>LEFT(OBTB[[#This Row],[EconCode]],4)</f>
        <v>2202</v>
      </c>
      <c r="F303" s="58" t="str">
        <f>LEFT(OBTB[[#This Row],[EconCode]],2)</f>
        <v>22</v>
      </c>
      <c r="G303" s="66" t="s">
        <v>1476</v>
      </c>
      <c r="H303" s="74"/>
      <c r="I303" s="66" t="s">
        <v>1525</v>
      </c>
      <c r="J303" s="74"/>
      <c r="K303" s="74"/>
      <c r="L303" s="74"/>
      <c r="M303" s="15"/>
      <c r="N303" s="15"/>
      <c r="O303" s="15"/>
      <c r="P303" s="15"/>
      <c r="Q303" s="15"/>
    </row>
    <row r="304" spans="1:17" x14ac:dyDescent="0.25">
      <c r="A304" s="64">
        <v>22020309</v>
      </c>
      <c r="B304" s="5" t="s">
        <v>417</v>
      </c>
      <c r="C304" s="67">
        <f>SUMIF(OBData[EconCode],OBTB[[#This Row],[EconCode]],OBData[Amount])</f>
        <v>0</v>
      </c>
      <c r="D304" s="58" t="str">
        <f>LEFT(OBTB[[#This Row],[EconCode]],6)</f>
        <v>220203</v>
      </c>
      <c r="E304" s="58" t="str">
        <f>LEFT(OBTB[[#This Row],[EconCode]],4)</f>
        <v>2202</v>
      </c>
      <c r="F304" s="58" t="str">
        <f>LEFT(OBTB[[#This Row],[EconCode]],2)</f>
        <v>22</v>
      </c>
      <c r="G304" s="66" t="s">
        <v>1476</v>
      </c>
      <c r="H304" s="74"/>
      <c r="I304" s="66" t="s">
        <v>1525</v>
      </c>
      <c r="J304" s="74"/>
      <c r="K304" s="74"/>
      <c r="L304" s="74"/>
      <c r="M304" s="15"/>
      <c r="N304" s="15"/>
      <c r="O304" s="15"/>
      <c r="P304" s="15"/>
      <c r="Q304" s="15"/>
    </row>
    <row r="305" spans="1:17" x14ac:dyDescent="0.25">
      <c r="A305" s="64">
        <v>22020310</v>
      </c>
      <c r="B305" s="5" t="s">
        <v>418</v>
      </c>
      <c r="C305" s="67">
        <f>SUMIF(OBData[EconCode],OBTB[[#This Row],[EconCode]],OBData[Amount])</f>
        <v>0</v>
      </c>
      <c r="D305" s="58" t="str">
        <f>LEFT(OBTB[[#This Row],[EconCode]],6)</f>
        <v>220203</v>
      </c>
      <c r="E305" s="58" t="str">
        <f>LEFT(OBTB[[#This Row],[EconCode]],4)</f>
        <v>2202</v>
      </c>
      <c r="F305" s="58" t="str">
        <f>LEFT(OBTB[[#This Row],[EconCode]],2)</f>
        <v>22</v>
      </c>
      <c r="G305" s="66" t="s">
        <v>1476</v>
      </c>
      <c r="H305" s="74"/>
      <c r="I305" s="66" t="s">
        <v>1525</v>
      </c>
      <c r="J305" s="74"/>
      <c r="K305" s="74"/>
      <c r="L305" s="74"/>
      <c r="M305" s="15"/>
      <c r="N305" s="15"/>
      <c r="O305" s="15"/>
      <c r="P305" s="15"/>
      <c r="Q305" s="15"/>
    </row>
    <row r="306" spans="1:17" x14ac:dyDescent="0.25">
      <c r="A306" s="64">
        <v>22020311</v>
      </c>
      <c r="B306" s="5" t="s">
        <v>419</v>
      </c>
      <c r="C306" s="67">
        <f>SUMIF(OBData[EconCode],OBTB[[#This Row],[EconCode]],OBData[Amount])</f>
        <v>0</v>
      </c>
      <c r="D306" s="58" t="str">
        <f>LEFT(OBTB[[#This Row],[EconCode]],6)</f>
        <v>220203</v>
      </c>
      <c r="E306" s="58" t="str">
        <f>LEFT(OBTB[[#This Row],[EconCode]],4)</f>
        <v>2202</v>
      </c>
      <c r="F306" s="58" t="str">
        <f>LEFT(OBTB[[#This Row],[EconCode]],2)</f>
        <v>22</v>
      </c>
      <c r="G306" s="66" t="s">
        <v>1476</v>
      </c>
      <c r="H306" s="74"/>
      <c r="I306" s="66" t="s">
        <v>1525</v>
      </c>
      <c r="J306" s="74"/>
      <c r="K306" s="74"/>
      <c r="L306" s="74"/>
      <c r="M306" s="15"/>
      <c r="N306" s="15"/>
      <c r="O306" s="15"/>
      <c r="P306" s="15"/>
      <c r="Q306" s="15"/>
    </row>
    <row r="307" spans="1:17" x14ac:dyDescent="0.25">
      <c r="A307" s="64">
        <v>220204</v>
      </c>
      <c r="B307" s="5" t="s">
        <v>420</v>
      </c>
      <c r="C307" s="93">
        <f>SUMIF(OBData[EconCode],OBTB[[#This Row],[EconCode]],OBData[Amount])</f>
        <v>0</v>
      </c>
      <c r="D307" s="93" t="str">
        <f>LEFT(OBTB[[#This Row],[EconCode]],6)</f>
        <v>220204</v>
      </c>
      <c r="E307" s="93" t="str">
        <f>LEFT(OBTB[[#This Row],[EconCode]],4)</f>
        <v>2202</v>
      </c>
      <c r="F307" s="93" t="str">
        <f>LEFT(OBTB[[#This Row],[EconCode]],2)</f>
        <v>22</v>
      </c>
      <c r="G307" s="93"/>
      <c r="H307" s="93"/>
      <c r="I307" s="93"/>
      <c r="J307" s="93"/>
      <c r="K307" s="93"/>
      <c r="L307" s="93"/>
      <c r="M307" s="15"/>
      <c r="N307" s="15"/>
      <c r="O307" s="15"/>
      <c r="P307" s="15"/>
      <c r="Q307" s="15"/>
    </row>
    <row r="308" spans="1:17" x14ac:dyDescent="0.25">
      <c r="A308" s="64">
        <v>22020401</v>
      </c>
      <c r="B308" s="5" t="s">
        <v>421</v>
      </c>
      <c r="C308" s="67">
        <f>SUMIF(OBData[EconCode],OBTB[[#This Row],[EconCode]],OBData[Amount])</f>
        <v>0</v>
      </c>
      <c r="D308" s="58" t="str">
        <f>LEFT(OBTB[[#This Row],[EconCode]],6)</f>
        <v>220204</v>
      </c>
      <c r="E308" s="58" t="str">
        <f>LEFT(OBTB[[#This Row],[EconCode]],4)</f>
        <v>2202</v>
      </c>
      <c r="F308" s="58" t="str">
        <f>LEFT(OBTB[[#This Row],[EconCode]],2)</f>
        <v>22</v>
      </c>
      <c r="G308" s="66" t="s">
        <v>1476</v>
      </c>
      <c r="H308" s="74"/>
      <c r="I308" s="66" t="s">
        <v>1525</v>
      </c>
      <c r="J308" s="74"/>
      <c r="K308" s="74"/>
      <c r="L308" s="74"/>
      <c r="M308" s="15"/>
      <c r="N308" s="15"/>
      <c r="O308" s="15"/>
      <c r="P308" s="15"/>
      <c r="Q308" s="15"/>
    </row>
    <row r="309" spans="1:17" x14ac:dyDescent="0.25">
      <c r="A309" s="64">
        <v>22020402</v>
      </c>
      <c r="B309" s="5" t="s">
        <v>422</v>
      </c>
      <c r="C309" s="67">
        <f>SUMIF(OBData[EconCode],OBTB[[#This Row],[EconCode]],OBData[Amount])</f>
        <v>0</v>
      </c>
      <c r="D309" s="58" t="str">
        <f>LEFT(OBTB[[#This Row],[EconCode]],6)</f>
        <v>220204</v>
      </c>
      <c r="E309" s="58" t="str">
        <f>LEFT(OBTB[[#This Row],[EconCode]],4)</f>
        <v>2202</v>
      </c>
      <c r="F309" s="58" t="str">
        <f>LEFT(OBTB[[#This Row],[EconCode]],2)</f>
        <v>22</v>
      </c>
      <c r="G309" s="66" t="s">
        <v>1476</v>
      </c>
      <c r="H309" s="74"/>
      <c r="I309" s="66" t="s">
        <v>1525</v>
      </c>
      <c r="J309" s="74"/>
      <c r="K309" s="74"/>
      <c r="L309" s="74"/>
      <c r="M309" s="15"/>
      <c r="N309" s="15"/>
      <c r="O309" s="15"/>
      <c r="P309" s="15"/>
      <c r="Q309" s="15"/>
    </row>
    <row r="310" spans="1:17" x14ac:dyDescent="0.25">
      <c r="A310" s="64">
        <v>22020403</v>
      </c>
      <c r="B310" s="5" t="s">
        <v>423</v>
      </c>
      <c r="C310" s="67">
        <f>SUMIF(OBData[EconCode],OBTB[[#This Row],[EconCode]],OBData[Amount])</f>
        <v>0</v>
      </c>
      <c r="D310" s="58" t="str">
        <f>LEFT(OBTB[[#This Row],[EconCode]],6)</f>
        <v>220204</v>
      </c>
      <c r="E310" s="58" t="str">
        <f>LEFT(OBTB[[#This Row],[EconCode]],4)</f>
        <v>2202</v>
      </c>
      <c r="F310" s="58" t="str">
        <f>LEFT(OBTB[[#This Row],[EconCode]],2)</f>
        <v>22</v>
      </c>
      <c r="G310" s="66" t="s">
        <v>1476</v>
      </c>
      <c r="H310" s="74"/>
      <c r="I310" s="66" t="s">
        <v>1525</v>
      </c>
      <c r="J310" s="74"/>
      <c r="K310" s="74"/>
      <c r="L310" s="74"/>
      <c r="M310" s="15"/>
      <c r="N310" s="15"/>
      <c r="O310" s="15"/>
      <c r="P310" s="15"/>
      <c r="Q310" s="15"/>
    </row>
    <row r="311" spans="1:17" x14ac:dyDescent="0.25">
      <c r="A311" s="64">
        <v>22020404</v>
      </c>
      <c r="B311" s="5" t="s">
        <v>424</v>
      </c>
      <c r="C311" s="67">
        <f>SUMIF(OBData[EconCode],OBTB[[#This Row],[EconCode]],OBData[Amount])</f>
        <v>0</v>
      </c>
      <c r="D311" s="58" t="str">
        <f>LEFT(OBTB[[#This Row],[EconCode]],6)</f>
        <v>220204</v>
      </c>
      <c r="E311" s="58" t="str">
        <f>LEFT(OBTB[[#This Row],[EconCode]],4)</f>
        <v>2202</v>
      </c>
      <c r="F311" s="58" t="str">
        <f>LEFT(OBTB[[#This Row],[EconCode]],2)</f>
        <v>22</v>
      </c>
      <c r="G311" s="66" t="s">
        <v>1476</v>
      </c>
      <c r="H311" s="74"/>
      <c r="I311" s="66" t="s">
        <v>1525</v>
      </c>
      <c r="J311" s="74"/>
      <c r="K311" s="74"/>
      <c r="L311" s="74"/>
      <c r="M311" s="15"/>
      <c r="N311" s="15"/>
      <c r="O311" s="15"/>
      <c r="P311" s="15"/>
      <c r="Q311" s="15"/>
    </row>
    <row r="312" spans="1:17" x14ac:dyDescent="0.25">
      <c r="A312" s="64">
        <v>22020405</v>
      </c>
      <c r="B312" s="5" t="s">
        <v>425</v>
      </c>
      <c r="C312" s="67">
        <f>SUMIF(OBData[EconCode],OBTB[[#This Row],[EconCode]],OBData[Amount])</f>
        <v>0</v>
      </c>
      <c r="D312" s="58" t="str">
        <f>LEFT(OBTB[[#This Row],[EconCode]],6)</f>
        <v>220204</v>
      </c>
      <c r="E312" s="58" t="str">
        <f>LEFT(OBTB[[#This Row],[EconCode]],4)</f>
        <v>2202</v>
      </c>
      <c r="F312" s="58" t="str">
        <f>LEFT(OBTB[[#This Row],[EconCode]],2)</f>
        <v>22</v>
      </c>
      <c r="G312" s="66" t="s">
        <v>1476</v>
      </c>
      <c r="H312" s="74"/>
      <c r="I312" s="66" t="s">
        <v>1525</v>
      </c>
      <c r="J312" s="74"/>
      <c r="K312" s="74"/>
      <c r="L312" s="74"/>
      <c r="M312" s="15"/>
      <c r="N312" s="15"/>
      <c r="O312" s="15"/>
      <c r="P312" s="15"/>
      <c r="Q312" s="15"/>
    </row>
    <row r="313" spans="1:17" x14ac:dyDescent="0.25">
      <c r="A313" s="64">
        <v>22020406</v>
      </c>
      <c r="B313" s="5" t="s">
        <v>426</v>
      </c>
      <c r="C313" s="67">
        <f>SUMIF(OBData[EconCode],OBTB[[#This Row],[EconCode]],OBData[Amount])</f>
        <v>0</v>
      </c>
      <c r="D313" s="58" t="str">
        <f>LEFT(OBTB[[#This Row],[EconCode]],6)</f>
        <v>220204</v>
      </c>
      <c r="E313" s="58" t="str">
        <f>LEFT(OBTB[[#This Row],[EconCode]],4)</f>
        <v>2202</v>
      </c>
      <c r="F313" s="58" t="str">
        <f>LEFT(OBTB[[#This Row],[EconCode]],2)</f>
        <v>22</v>
      </c>
      <c r="G313" s="66" t="s">
        <v>1476</v>
      </c>
      <c r="H313" s="74"/>
      <c r="I313" s="66" t="s">
        <v>1525</v>
      </c>
      <c r="J313" s="74"/>
      <c r="K313" s="74"/>
      <c r="L313" s="74"/>
      <c r="M313" s="15"/>
      <c r="N313" s="15"/>
      <c r="O313" s="15"/>
      <c r="P313" s="15"/>
      <c r="Q313" s="15"/>
    </row>
    <row r="314" spans="1:17" x14ac:dyDescent="0.25">
      <c r="A314" s="64">
        <v>22020407</v>
      </c>
      <c r="B314" s="5" t="s">
        <v>427</v>
      </c>
      <c r="C314" s="67">
        <f>SUMIF(OBData[EconCode],OBTB[[#This Row],[EconCode]],OBData[Amount])</f>
        <v>0</v>
      </c>
      <c r="D314" s="58" t="str">
        <f>LEFT(OBTB[[#This Row],[EconCode]],6)</f>
        <v>220204</v>
      </c>
      <c r="E314" s="58" t="str">
        <f>LEFT(OBTB[[#This Row],[EconCode]],4)</f>
        <v>2202</v>
      </c>
      <c r="F314" s="58" t="str">
        <f>LEFT(OBTB[[#This Row],[EconCode]],2)</f>
        <v>22</v>
      </c>
      <c r="G314" s="66" t="s">
        <v>1476</v>
      </c>
      <c r="H314" s="74"/>
      <c r="I314" s="66" t="s">
        <v>1525</v>
      </c>
      <c r="J314" s="74"/>
      <c r="K314" s="74"/>
      <c r="L314" s="74"/>
      <c r="M314" s="15"/>
      <c r="N314" s="15"/>
      <c r="O314" s="15"/>
      <c r="P314" s="15"/>
      <c r="Q314" s="15"/>
    </row>
    <row r="315" spans="1:17" x14ac:dyDescent="0.25">
      <c r="A315" s="64">
        <v>22020408</v>
      </c>
      <c r="B315" s="5" t="s">
        <v>428</v>
      </c>
      <c r="C315" s="67">
        <f>SUMIF(OBData[EconCode],OBTB[[#This Row],[EconCode]],OBData[Amount])</f>
        <v>0</v>
      </c>
      <c r="D315" s="58" t="str">
        <f>LEFT(OBTB[[#This Row],[EconCode]],6)</f>
        <v>220204</v>
      </c>
      <c r="E315" s="58" t="str">
        <f>LEFT(OBTB[[#This Row],[EconCode]],4)</f>
        <v>2202</v>
      </c>
      <c r="F315" s="58" t="str">
        <f>LEFT(OBTB[[#This Row],[EconCode]],2)</f>
        <v>22</v>
      </c>
      <c r="G315" s="66" t="s">
        <v>1476</v>
      </c>
      <c r="H315" s="74"/>
      <c r="I315" s="66" t="s">
        <v>1525</v>
      </c>
      <c r="J315" s="74"/>
      <c r="K315" s="74"/>
      <c r="L315" s="74"/>
      <c r="M315" s="15"/>
      <c r="N315" s="15"/>
      <c r="O315" s="15"/>
      <c r="P315" s="15"/>
      <c r="Q315" s="15"/>
    </row>
    <row r="316" spans="1:17" x14ac:dyDescent="0.25">
      <c r="A316" s="64">
        <v>22020409</v>
      </c>
      <c r="B316" s="5" t="s">
        <v>429</v>
      </c>
      <c r="C316" s="67">
        <f>SUMIF(OBData[EconCode],OBTB[[#This Row],[EconCode]],OBData[Amount])</f>
        <v>0</v>
      </c>
      <c r="D316" s="58" t="str">
        <f>LEFT(OBTB[[#This Row],[EconCode]],6)</f>
        <v>220204</v>
      </c>
      <c r="E316" s="58" t="str">
        <f>LEFT(OBTB[[#This Row],[EconCode]],4)</f>
        <v>2202</v>
      </c>
      <c r="F316" s="58" t="str">
        <f>LEFT(OBTB[[#This Row],[EconCode]],2)</f>
        <v>22</v>
      </c>
      <c r="G316" s="66" t="s">
        <v>1476</v>
      </c>
      <c r="H316" s="74"/>
      <c r="I316" s="66" t="s">
        <v>1525</v>
      </c>
      <c r="J316" s="74"/>
      <c r="K316" s="74"/>
      <c r="L316" s="74"/>
      <c r="M316" s="15"/>
      <c r="N316" s="15"/>
      <c r="O316" s="15"/>
      <c r="P316" s="15"/>
      <c r="Q316" s="15"/>
    </row>
    <row r="317" spans="1:17" x14ac:dyDescent="0.25">
      <c r="A317" s="64">
        <v>22020410</v>
      </c>
      <c r="B317" s="5" t="s">
        <v>430</v>
      </c>
      <c r="C317" s="67">
        <f>SUMIF(OBData[EconCode],OBTB[[#This Row],[EconCode]],OBData[Amount])</f>
        <v>0</v>
      </c>
      <c r="D317" s="58" t="str">
        <f>LEFT(OBTB[[#This Row],[EconCode]],6)</f>
        <v>220204</v>
      </c>
      <c r="E317" s="58" t="str">
        <f>LEFT(OBTB[[#This Row],[EconCode]],4)</f>
        <v>2202</v>
      </c>
      <c r="F317" s="58" t="str">
        <f>LEFT(OBTB[[#This Row],[EconCode]],2)</f>
        <v>22</v>
      </c>
      <c r="G317" s="66" t="s">
        <v>1476</v>
      </c>
      <c r="H317" s="74"/>
      <c r="I317" s="66" t="s">
        <v>1525</v>
      </c>
      <c r="J317" s="74"/>
      <c r="K317" s="74"/>
      <c r="L317" s="74"/>
      <c r="M317" s="15"/>
      <c r="N317" s="15"/>
      <c r="O317" s="15"/>
      <c r="P317" s="15"/>
      <c r="Q317" s="15"/>
    </row>
    <row r="318" spans="1:17" x14ac:dyDescent="0.25">
      <c r="A318" s="64">
        <v>22020411</v>
      </c>
      <c r="B318" s="5" t="s">
        <v>431</v>
      </c>
      <c r="C318" s="67">
        <f>SUMIF(OBData[EconCode],OBTB[[#This Row],[EconCode]],OBData[Amount])</f>
        <v>0</v>
      </c>
      <c r="D318" s="58" t="str">
        <f>LEFT(OBTB[[#This Row],[EconCode]],6)</f>
        <v>220204</v>
      </c>
      <c r="E318" s="58" t="str">
        <f>LEFT(OBTB[[#This Row],[EconCode]],4)</f>
        <v>2202</v>
      </c>
      <c r="F318" s="58" t="str">
        <f>LEFT(OBTB[[#This Row],[EconCode]],2)</f>
        <v>22</v>
      </c>
      <c r="G318" s="66" t="s">
        <v>1476</v>
      </c>
      <c r="H318" s="74"/>
      <c r="I318" s="66" t="s">
        <v>1525</v>
      </c>
      <c r="J318" s="74"/>
      <c r="K318" s="74"/>
      <c r="L318" s="74"/>
      <c r="M318" s="15"/>
      <c r="N318" s="15"/>
      <c r="O318" s="15"/>
      <c r="P318" s="15"/>
      <c r="Q318" s="15"/>
    </row>
    <row r="319" spans="1:17" x14ac:dyDescent="0.25">
      <c r="A319" s="64">
        <v>22020412</v>
      </c>
      <c r="B319" s="5" t="s">
        <v>432</v>
      </c>
      <c r="C319" s="67">
        <f>SUMIF(OBData[EconCode],OBTB[[#This Row],[EconCode]],OBData[Amount])</f>
        <v>0</v>
      </c>
      <c r="D319" s="58" t="str">
        <f>LEFT(OBTB[[#This Row],[EconCode]],6)</f>
        <v>220204</v>
      </c>
      <c r="E319" s="58" t="str">
        <f>LEFT(OBTB[[#This Row],[EconCode]],4)</f>
        <v>2202</v>
      </c>
      <c r="F319" s="58" t="str">
        <f>LEFT(OBTB[[#This Row],[EconCode]],2)</f>
        <v>22</v>
      </c>
      <c r="G319" s="66" t="s">
        <v>1476</v>
      </c>
      <c r="H319" s="74"/>
      <c r="I319" s="66" t="s">
        <v>1525</v>
      </c>
      <c r="J319" s="74"/>
      <c r="K319" s="74"/>
      <c r="L319" s="74"/>
      <c r="M319" s="15"/>
      <c r="N319" s="15"/>
      <c r="O319" s="15"/>
      <c r="P319" s="15"/>
      <c r="Q319" s="15"/>
    </row>
    <row r="320" spans="1:17" x14ac:dyDescent="0.25">
      <c r="A320" s="64">
        <v>22020413</v>
      </c>
      <c r="B320" s="5" t="s">
        <v>433</v>
      </c>
      <c r="C320" s="67">
        <f>SUMIF(OBData[EconCode],OBTB[[#This Row],[EconCode]],OBData[Amount])</f>
        <v>0</v>
      </c>
      <c r="D320" s="58" t="str">
        <f>LEFT(OBTB[[#This Row],[EconCode]],6)</f>
        <v>220204</v>
      </c>
      <c r="E320" s="58" t="str">
        <f>LEFT(OBTB[[#This Row],[EconCode]],4)</f>
        <v>2202</v>
      </c>
      <c r="F320" s="58" t="str">
        <f>LEFT(OBTB[[#This Row],[EconCode]],2)</f>
        <v>22</v>
      </c>
      <c r="G320" s="66" t="s">
        <v>1476</v>
      </c>
      <c r="H320" s="74"/>
      <c r="I320" s="66" t="s">
        <v>1525</v>
      </c>
      <c r="J320" s="74"/>
      <c r="K320" s="74"/>
      <c r="L320" s="74"/>
      <c r="M320" s="15"/>
      <c r="N320" s="15"/>
      <c r="O320" s="15"/>
      <c r="P320" s="15"/>
      <c r="Q320" s="15"/>
    </row>
    <row r="321" spans="1:17" x14ac:dyDescent="0.25">
      <c r="A321" s="64">
        <v>220205</v>
      </c>
      <c r="B321" s="5" t="s">
        <v>434</v>
      </c>
      <c r="C321" s="93">
        <f>SUMIF(OBData[EconCode],OBTB[[#This Row],[EconCode]],OBData[Amount])</f>
        <v>0</v>
      </c>
      <c r="D321" s="93" t="str">
        <f>LEFT(OBTB[[#This Row],[EconCode]],6)</f>
        <v>220205</v>
      </c>
      <c r="E321" s="93" t="str">
        <f>LEFT(OBTB[[#This Row],[EconCode]],4)</f>
        <v>2202</v>
      </c>
      <c r="F321" s="93" t="str">
        <f>LEFT(OBTB[[#This Row],[EconCode]],2)</f>
        <v>22</v>
      </c>
      <c r="G321" s="93"/>
      <c r="H321" s="93"/>
      <c r="I321" s="93"/>
      <c r="J321" s="93"/>
      <c r="K321" s="93"/>
      <c r="L321" s="93"/>
      <c r="M321" s="15"/>
      <c r="N321" s="15"/>
      <c r="O321" s="15"/>
      <c r="P321" s="15"/>
      <c r="Q321" s="15"/>
    </row>
    <row r="322" spans="1:17" x14ac:dyDescent="0.25">
      <c r="A322" s="64">
        <v>22020501</v>
      </c>
      <c r="B322" s="5" t="s">
        <v>435</v>
      </c>
      <c r="C322" s="67">
        <f>SUMIF(OBData[EconCode],OBTB[[#This Row],[EconCode]],OBData[Amount])</f>
        <v>0</v>
      </c>
      <c r="D322" s="58" t="str">
        <f>LEFT(OBTB[[#This Row],[EconCode]],6)</f>
        <v>220205</v>
      </c>
      <c r="E322" s="58" t="str">
        <f>LEFT(OBTB[[#This Row],[EconCode]],4)</f>
        <v>2202</v>
      </c>
      <c r="F322" s="58" t="str">
        <f>LEFT(OBTB[[#This Row],[EconCode]],2)</f>
        <v>22</v>
      </c>
      <c r="G322" s="66" t="s">
        <v>1476</v>
      </c>
      <c r="H322" s="74"/>
      <c r="I322" s="66" t="s">
        <v>1525</v>
      </c>
      <c r="J322" s="74"/>
      <c r="K322" s="74"/>
      <c r="L322" s="74"/>
      <c r="M322" s="15"/>
      <c r="N322" s="15"/>
      <c r="O322" s="15"/>
      <c r="P322" s="15"/>
      <c r="Q322" s="15"/>
    </row>
    <row r="323" spans="1:17" x14ac:dyDescent="0.25">
      <c r="A323" s="64">
        <v>22020502</v>
      </c>
      <c r="B323" s="5" t="s">
        <v>436</v>
      </c>
      <c r="C323" s="67">
        <f>SUMIF(OBData[EconCode],OBTB[[#This Row],[EconCode]],OBData[Amount])</f>
        <v>0</v>
      </c>
      <c r="D323" s="58" t="str">
        <f>LEFT(OBTB[[#This Row],[EconCode]],6)</f>
        <v>220205</v>
      </c>
      <c r="E323" s="58" t="str">
        <f>LEFT(OBTB[[#This Row],[EconCode]],4)</f>
        <v>2202</v>
      </c>
      <c r="F323" s="58" t="str">
        <f>LEFT(OBTB[[#This Row],[EconCode]],2)</f>
        <v>22</v>
      </c>
      <c r="G323" s="66" t="s">
        <v>1476</v>
      </c>
      <c r="H323" s="74"/>
      <c r="I323" s="66" t="s">
        <v>1525</v>
      </c>
      <c r="J323" s="74"/>
      <c r="K323" s="74"/>
      <c r="L323" s="74"/>
      <c r="M323" s="15"/>
      <c r="N323" s="15"/>
      <c r="O323" s="15"/>
      <c r="P323" s="15"/>
      <c r="Q323" s="15"/>
    </row>
    <row r="324" spans="1:17" x14ac:dyDescent="0.25">
      <c r="A324" s="64">
        <v>220206</v>
      </c>
      <c r="B324" s="5" t="s">
        <v>437</v>
      </c>
      <c r="C324" s="93">
        <f>SUMIF(OBData[EconCode],OBTB[[#This Row],[EconCode]],OBData[Amount])</f>
        <v>0</v>
      </c>
      <c r="D324" s="93" t="str">
        <f>LEFT(OBTB[[#This Row],[EconCode]],6)</f>
        <v>220206</v>
      </c>
      <c r="E324" s="93" t="str">
        <f>LEFT(OBTB[[#This Row],[EconCode]],4)</f>
        <v>2202</v>
      </c>
      <c r="F324" s="93" t="str">
        <f>LEFT(OBTB[[#This Row],[EconCode]],2)</f>
        <v>22</v>
      </c>
      <c r="G324" s="93"/>
      <c r="H324" s="93"/>
      <c r="I324" s="93"/>
      <c r="J324" s="93"/>
      <c r="K324" s="93"/>
      <c r="L324" s="93"/>
      <c r="M324" s="15"/>
      <c r="N324" s="15"/>
      <c r="O324" s="15"/>
      <c r="P324" s="15"/>
      <c r="Q324" s="15"/>
    </row>
    <row r="325" spans="1:17" x14ac:dyDescent="0.25">
      <c r="A325" s="64">
        <v>22020601</v>
      </c>
      <c r="B325" s="5" t="s">
        <v>438</v>
      </c>
      <c r="C325" s="67">
        <f>SUMIF(OBData[EconCode],OBTB[[#This Row],[EconCode]],OBData[Amount])</f>
        <v>0</v>
      </c>
      <c r="D325" s="58" t="str">
        <f>LEFT(OBTB[[#This Row],[EconCode]],6)</f>
        <v>220206</v>
      </c>
      <c r="E325" s="58" t="str">
        <f>LEFT(OBTB[[#This Row],[EconCode]],4)</f>
        <v>2202</v>
      </c>
      <c r="F325" s="58" t="str">
        <f>LEFT(OBTB[[#This Row],[EconCode]],2)</f>
        <v>22</v>
      </c>
      <c r="G325" s="66" t="s">
        <v>1476</v>
      </c>
      <c r="H325" s="74"/>
      <c r="I325" s="66" t="s">
        <v>1525</v>
      </c>
      <c r="J325" s="74"/>
      <c r="K325" s="74"/>
      <c r="L325" s="74"/>
      <c r="M325" s="15"/>
      <c r="N325" s="15"/>
      <c r="O325" s="15"/>
      <c r="P325" s="15"/>
      <c r="Q325" s="15"/>
    </row>
    <row r="326" spans="1:17" x14ac:dyDescent="0.25">
      <c r="A326" s="64">
        <v>22020602</v>
      </c>
      <c r="B326" s="5" t="s">
        <v>440</v>
      </c>
      <c r="C326" s="67">
        <f>SUMIF(OBData[EconCode],OBTB[[#This Row],[EconCode]],OBData[Amount])</f>
        <v>0</v>
      </c>
      <c r="D326" s="58" t="str">
        <f>LEFT(OBTB[[#This Row],[EconCode]],6)</f>
        <v>220206</v>
      </c>
      <c r="E326" s="58" t="str">
        <f>LEFT(OBTB[[#This Row],[EconCode]],4)</f>
        <v>2202</v>
      </c>
      <c r="F326" s="58" t="str">
        <f>LEFT(OBTB[[#This Row],[EconCode]],2)</f>
        <v>22</v>
      </c>
      <c r="G326" s="66" t="s">
        <v>1476</v>
      </c>
      <c r="H326" s="74"/>
      <c r="I326" s="66" t="s">
        <v>1525</v>
      </c>
      <c r="J326" s="74"/>
      <c r="K326" s="74"/>
      <c r="L326" s="74"/>
      <c r="M326" s="15"/>
      <c r="N326" s="15"/>
      <c r="O326" s="15"/>
      <c r="P326" s="15"/>
      <c r="Q326" s="15"/>
    </row>
    <row r="327" spans="1:17" x14ac:dyDescent="0.25">
      <c r="A327" s="64">
        <v>22020603</v>
      </c>
      <c r="B327" s="5" t="s">
        <v>441</v>
      </c>
      <c r="C327" s="67">
        <f>SUMIF(OBData[EconCode],OBTB[[#This Row],[EconCode]],OBData[Amount])</f>
        <v>0</v>
      </c>
      <c r="D327" s="58" t="str">
        <f>LEFT(OBTB[[#This Row],[EconCode]],6)</f>
        <v>220206</v>
      </c>
      <c r="E327" s="58" t="str">
        <f>LEFT(OBTB[[#This Row],[EconCode]],4)</f>
        <v>2202</v>
      </c>
      <c r="F327" s="58" t="str">
        <f>LEFT(OBTB[[#This Row],[EconCode]],2)</f>
        <v>22</v>
      </c>
      <c r="G327" s="66" t="s">
        <v>1476</v>
      </c>
      <c r="H327" s="74"/>
      <c r="I327" s="66" t="s">
        <v>1525</v>
      </c>
      <c r="J327" s="74"/>
      <c r="K327" s="74"/>
      <c r="L327" s="74"/>
      <c r="M327" s="15"/>
      <c r="N327" s="15"/>
      <c r="O327" s="15"/>
      <c r="P327" s="15"/>
      <c r="Q327" s="15"/>
    </row>
    <row r="328" spans="1:17" x14ac:dyDescent="0.25">
      <c r="A328" s="64">
        <v>22020604</v>
      </c>
      <c r="B328" s="5" t="s">
        <v>442</v>
      </c>
      <c r="C328" s="67">
        <f>SUMIF(OBData[EconCode],OBTB[[#This Row],[EconCode]],OBData[Amount])</f>
        <v>0</v>
      </c>
      <c r="D328" s="58" t="str">
        <f>LEFT(OBTB[[#This Row],[EconCode]],6)</f>
        <v>220206</v>
      </c>
      <c r="E328" s="58" t="str">
        <f>LEFT(OBTB[[#This Row],[EconCode]],4)</f>
        <v>2202</v>
      </c>
      <c r="F328" s="58" t="str">
        <f>LEFT(OBTB[[#This Row],[EconCode]],2)</f>
        <v>22</v>
      </c>
      <c r="G328" s="66" t="s">
        <v>1476</v>
      </c>
      <c r="H328" s="74"/>
      <c r="I328" s="66" t="s">
        <v>1525</v>
      </c>
      <c r="J328" s="74"/>
      <c r="K328" s="74"/>
      <c r="L328" s="74"/>
      <c r="M328" s="15"/>
      <c r="N328" s="15"/>
      <c r="O328" s="15"/>
      <c r="P328" s="15"/>
      <c r="Q328" s="15"/>
    </row>
    <row r="329" spans="1:17" x14ac:dyDescent="0.25">
      <c r="A329" s="64">
        <v>22020605</v>
      </c>
      <c r="B329" s="5" t="s">
        <v>443</v>
      </c>
      <c r="C329" s="67">
        <f>SUMIF(OBData[EconCode],OBTB[[#This Row],[EconCode]],OBData[Amount])</f>
        <v>0</v>
      </c>
      <c r="D329" s="58" t="str">
        <f>LEFT(OBTB[[#This Row],[EconCode]],6)</f>
        <v>220206</v>
      </c>
      <c r="E329" s="58" t="str">
        <f>LEFT(OBTB[[#This Row],[EconCode]],4)</f>
        <v>2202</v>
      </c>
      <c r="F329" s="58" t="str">
        <f>LEFT(OBTB[[#This Row],[EconCode]],2)</f>
        <v>22</v>
      </c>
      <c r="G329" s="66" t="s">
        <v>1476</v>
      </c>
      <c r="H329" s="74"/>
      <c r="I329" s="66" t="s">
        <v>1525</v>
      </c>
      <c r="J329" s="74"/>
      <c r="K329" s="74"/>
      <c r="L329" s="74"/>
      <c r="M329" s="15"/>
      <c r="N329" s="15"/>
      <c r="O329" s="15"/>
      <c r="P329" s="15"/>
      <c r="Q329" s="15"/>
    </row>
    <row r="330" spans="1:17" x14ac:dyDescent="0.25">
      <c r="A330" s="64">
        <v>220207</v>
      </c>
      <c r="B330" s="5" t="s">
        <v>444</v>
      </c>
      <c r="C330" s="93">
        <f>SUMIF(OBData[EconCode],OBTB[[#This Row],[EconCode]],OBData[Amount])</f>
        <v>0</v>
      </c>
      <c r="D330" s="93" t="str">
        <f>LEFT(OBTB[[#This Row],[EconCode]],6)</f>
        <v>220207</v>
      </c>
      <c r="E330" s="93" t="str">
        <f>LEFT(OBTB[[#This Row],[EconCode]],4)</f>
        <v>2202</v>
      </c>
      <c r="F330" s="93" t="str">
        <f>LEFT(OBTB[[#This Row],[EconCode]],2)</f>
        <v>22</v>
      </c>
      <c r="G330" s="93"/>
      <c r="H330" s="93"/>
      <c r="I330" s="93"/>
      <c r="J330" s="93"/>
      <c r="K330" s="93"/>
      <c r="L330" s="93"/>
      <c r="M330" s="15"/>
      <c r="N330" s="15"/>
      <c r="O330" s="15"/>
      <c r="P330" s="15"/>
      <c r="Q330" s="15"/>
    </row>
    <row r="331" spans="1:17" x14ac:dyDescent="0.25">
      <c r="A331" s="64">
        <v>22020701</v>
      </c>
      <c r="B331" s="5" t="s">
        <v>445</v>
      </c>
      <c r="C331" s="67">
        <f>SUMIF(OBData[EconCode],OBTB[[#This Row],[EconCode]],OBData[Amount])</f>
        <v>0</v>
      </c>
      <c r="D331" s="58" t="str">
        <f>LEFT(OBTB[[#This Row],[EconCode]],6)</f>
        <v>220207</v>
      </c>
      <c r="E331" s="58" t="str">
        <f>LEFT(OBTB[[#This Row],[EconCode]],4)</f>
        <v>2202</v>
      </c>
      <c r="F331" s="58" t="str">
        <f>LEFT(OBTB[[#This Row],[EconCode]],2)</f>
        <v>22</v>
      </c>
      <c r="G331" s="66" t="s">
        <v>1476</v>
      </c>
      <c r="H331" s="74"/>
      <c r="I331" s="66" t="s">
        <v>1525</v>
      </c>
      <c r="J331" s="74"/>
      <c r="K331" s="74"/>
      <c r="L331" s="74"/>
      <c r="M331" s="15"/>
      <c r="N331" s="15"/>
      <c r="O331" s="15"/>
      <c r="P331" s="15"/>
      <c r="Q331" s="15"/>
    </row>
    <row r="332" spans="1:17" x14ac:dyDescent="0.25">
      <c r="A332" s="64">
        <v>22020702</v>
      </c>
      <c r="B332" s="5" t="s">
        <v>446</v>
      </c>
      <c r="C332" s="67">
        <f>SUMIF(OBData[EconCode],OBTB[[#This Row],[EconCode]],OBData[Amount])</f>
        <v>0</v>
      </c>
      <c r="D332" s="58" t="str">
        <f>LEFT(OBTB[[#This Row],[EconCode]],6)</f>
        <v>220207</v>
      </c>
      <c r="E332" s="58" t="str">
        <f>LEFT(OBTB[[#This Row],[EconCode]],4)</f>
        <v>2202</v>
      </c>
      <c r="F332" s="58" t="str">
        <f>LEFT(OBTB[[#This Row],[EconCode]],2)</f>
        <v>22</v>
      </c>
      <c r="G332" s="66" t="s">
        <v>1476</v>
      </c>
      <c r="H332" s="74"/>
      <c r="I332" s="66" t="s">
        <v>1525</v>
      </c>
      <c r="J332" s="74"/>
      <c r="K332" s="74"/>
      <c r="L332" s="74"/>
      <c r="M332" s="15"/>
      <c r="N332" s="15"/>
      <c r="O332" s="15"/>
      <c r="P332" s="15"/>
      <c r="Q332" s="15"/>
    </row>
    <row r="333" spans="1:17" x14ac:dyDescent="0.25">
      <c r="A333" s="64">
        <v>22020703</v>
      </c>
      <c r="B333" s="5" t="s">
        <v>447</v>
      </c>
      <c r="C333" s="67">
        <f>SUMIF(OBData[EconCode],OBTB[[#This Row],[EconCode]],OBData[Amount])</f>
        <v>0</v>
      </c>
      <c r="D333" s="58" t="str">
        <f>LEFT(OBTB[[#This Row],[EconCode]],6)</f>
        <v>220207</v>
      </c>
      <c r="E333" s="58" t="str">
        <f>LEFT(OBTB[[#This Row],[EconCode]],4)</f>
        <v>2202</v>
      </c>
      <c r="F333" s="58" t="str">
        <f>LEFT(OBTB[[#This Row],[EconCode]],2)</f>
        <v>22</v>
      </c>
      <c r="G333" s="66" t="s">
        <v>1476</v>
      </c>
      <c r="H333" s="74"/>
      <c r="I333" s="66" t="s">
        <v>1525</v>
      </c>
      <c r="J333" s="74"/>
      <c r="K333" s="74"/>
      <c r="L333" s="74"/>
      <c r="M333" s="15"/>
      <c r="N333" s="15"/>
      <c r="O333" s="15"/>
      <c r="P333" s="15"/>
      <c r="Q333" s="15"/>
    </row>
    <row r="334" spans="1:17" x14ac:dyDescent="0.25">
      <c r="A334" s="64">
        <v>22020704</v>
      </c>
      <c r="B334" s="5" t="s">
        <v>448</v>
      </c>
      <c r="C334" s="67">
        <f>SUMIF(OBData[EconCode],OBTB[[#This Row],[EconCode]],OBData[Amount])</f>
        <v>0</v>
      </c>
      <c r="D334" s="58" t="str">
        <f>LEFT(OBTB[[#This Row],[EconCode]],6)</f>
        <v>220207</v>
      </c>
      <c r="E334" s="58" t="str">
        <f>LEFT(OBTB[[#This Row],[EconCode]],4)</f>
        <v>2202</v>
      </c>
      <c r="F334" s="58" t="str">
        <f>LEFT(OBTB[[#This Row],[EconCode]],2)</f>
        <v>22</v>
      </c>
      <c r="G334" s="66" t="s">
        <v>1476</v>
      </c>
      <c r="H334" s="74"/>
      <c r="I334" s="66" t="s">
        <v>1525</v>
      </c>
      <c r="J334" s="74"/>
      <c r="K334" s="74"/>
      <c r="L334" s="74"/>
      <c r="M334" s="15"/>
      <c r="N334" s="15"/>
      <c r="O334" s="15"/>
      <c r="P334" s="15"/>
      <c r="Q334" s="15"/>
    </row>
    <row r="335" spans="1:17" x14ac:dyDescent="0.25">
      <c r="A335" s="64">
        <v>22020705</v>
      </c>
      <c r="B335" s="5" t="s">
        <v>449</v>
      </c>
      <c r="C335" s="67">
        <f>SUMIF(OBData[EconCode],OBTB[[#This Row],[EconCode]],OBData[Amount])</f>
        <v>0</v>
      </c>
      <c r="D335" s="58" t="str">
        <f>LEFT(OBTB[[#This Row],[EconCode]],6)</f>
        <v>220207</v>
      </c>
      <c r="E335" s="58" t="str">
        <f>LEFT(OBTB[[#This Row],[EconCode]],4)</f>
        <v>2202</v>
      </c>
      <c r="F335" s="58" t="str">
        <f>LEFT(OBTB[[#This Row],[EconCode]],2)</f>
        <v>22</v>
      </c>
      <c r="G335" s="66" t="s">
        <v>1476</v>
      </c>
      <c r="H335" s="74"/>
      <c r="I335" s="66" t="s">
        <v>1525</v>
      </c>
      <c r="J335" s="74"/>
      <c r="K335" s="74"/>
      <c r="L335" s="74"/>
      <c r="M335" s="15"/>
      <c r="N335" s="15"/>
      <c r="O335" s="15"/>
      <c r="P335" s="15"/>
      <c r="Q335" s="15"/>
    </row>
    <row r="336" spans="1:17" x14ac:dyDescent="0.25">
      <c r="A336" s="64">
        <v>22020706</v>
      </c>
      <c r="B336" s="5" t="s">
        <v>450</v>
      </c>
      <c r="C336" s="67">
        <f>SUMIF(OBData[EconCode],OBTB[[#This Row],[EconCode]],OBData[Amount])</f>
        <v>0</v>
      </c>
      <c r="D336" s="58" t="str">
        <f>LEFT(OBTB[[#This Row],[EconCode]],6)</f>
        <v>220207</v>
      </c>
      <c r="E336" s="58" t="str">
        <f>LEFT(OBTB[[#This Row],[EconCode]],4)</f>
        <v>2202</v>
      </c>
      <c r="F336" s="58" t="str">
        <f>LEFT(OBTB[[#This Row],[EconCode]],2)</f>
        <v>22</v>
      </c>
      <c r="G336" s="66" t="s">
        <v>1476</v>
      </c>
      <c r="H336" s="74"/>
      <c r="I336" s="66" t="s">
        <v>1525</v>
      </c>
      <c r="J336" s="74"/>
      <c r="K336" s="74"/>
      <c r="L336" s="74"/>
      <c r="M336" s="15"/>
      <c r="N336" s="15"/>
      <c r="O336" s="15"/>
      <c r="P336" s="15"/>
      <c r="Q336" s="15"/>
    </row>
    <row r="337" spans="1:17" x14ac:dyDescent="0.25">
      <c r="A337" s="64">
        <v>22020707</v>
      </c>
      <c r="B337" s="5" t="s">
        <v>451</v>
      </c>
      <c r="C337" s="67">
        <f>SUMIF(OBData[EconCode],OBTB[[#This Row],[EconCode]],OBData[Amount])</f>
        <v>0</v>
      </c>
      <c r="D337" s="58" t="str">
        <f>LEFT(OBTB[[#This Row],[EconCode]],6)</f>
        <v>220207</v>
      </c>
      <c r="E337" s="58" t="str">
        <f>LEFT(OBTB[[#This Row],[EconCode]],4)</f>
        <v>2202</v>
      </c>
      <c r="F337" s="58" t="str">
        <f>LEFT(OBTB[[#This Row],[EconCode]],2)</f>
        <v>22</v>
      </c>
      <c r="G337" s="66" t="s">
        <v>1476</v>
      </c>
      <c r="H337" s="74"/>
      <c r="I337" s="66" t="s">
        <v>1525</v>
      </c>
      <c r="J337" s="74"/>
      <c r="K337" s="74"/>
      <c r="L337" s="74"/>
      <c r="M337" s="15"/>
      <c r="N337" s="15"/>
      <c r="O337" s="15"/>
      <c r="P337" s="15"/>
      <c r="Q337" s="15"/>
    </row>
    <row r="338" spans="1:17" x14ac:dyDescent="0.25">
      <c r="A338" s="64">
        <v>22020708</v>
      </c>
      <c r="B338" s="5" t="s">
        <v>452</v>
      </c>
      <c r="C338" s="67">
        <f>SUMIF(OBData[EconCode],OBTB[[#This Row],[EconCode]],OBData[Amount])</f>
        <v>0</v>
      </c>
      <c r="D338" s="58" t="str">
        <f>LEFT(OBTB[[#This Row],[EconCode]],6)</f>
        <v>220207</v>
      </c>
      <c r="E338" s="58" t="str">
        <f>LEFT(OBTB[[#This Row],[EconCode]],4)</f>
        <v>2202</v>
      </c>
      <c r="F338" s="58" t="str">
        <f>LEFT(OBTB[[#This Row],[EconCode]],2)</f>
        <v>22</v>
      </c>
      <c r="G338" s="66" t="s">
        <v>1476</v>
      </c>
      <c r="H338" s="74"/>
      <c r="I338" s="66" t="s">
        <v>1525</v>
      </c>
      <c r="J338" s="74"/>
      <c r="K338" s="74"/>
      <c r="L338" s="74"/>
      <c r="M338" s="15"/>
      <c r="N338" s="15"/>
      <c r="O338" s="15"/>
      <c r="P338" s="15"/>
      <c r="Q338" s="15"/>
    </row>
    <row r="339" spans="1:17" x14ac:dyDescent="0.25">
      <c r="A339" s="64">
        <v>220208</v>
      </c>
      <c r="B339" s="5" t="s">
        <v>453</v>
      </c>
      <c r="C339" s="93">
        <f>SUMIF(OBData[EconCode],OBTB[[#This Row],[EconCode]],OBData[Amount])</f>
        <v>0</v>
      </c>
      <c r="D339" s="93" t="str">
        <f>LEFT(OBTB[[#This Row],[EconCode]],6)</f>
        <v>220208</v>
      </c>
      <c r="E339" s="93" t="str">
        <f>LEFT(OBTB[[#This Row],[EconCode]],4)</f>
        <v>2202</v>
      </c>
      <c r="F339" s="93" t="str">
        <f>LEFT(OBTB[[#This Row],[EconCode]],2)</f>
        <v>22</v>
      </c>
      <c r="G339" s="93"/>
      <c r="H339" s="93"/>
      <c r="I339" s="93"/>
      <c r="J339" s="93"/>
      <c r="K339" s="93"/>
      <c r="L339" s="93"/>
      <c r="M339" s="15"/>
      <c r="N339" s="15"/>
      <c r="O339" s="15"/>
      <c r="P339" s="15"/>
      <c r="Q339" s="15"/>
    </row>
    <row r="340" spans="1:17" x14ac:dyDescent="0.25">
      <c r="A340" s="64">
        <v>22020801</v>
      </c>
      <c r="B340" s="5" t="s">
        <v>454</v>
      </c>
      <c r="C340" s="67">
        <f>SUMIF(OBData[EconCode],OBTB[[#This Row],[EconCode]],OBData[Amount])</f>
        <v>0</v>
      </c>
      <c r="D340" s="58" t="str">
        <f>LEFT(OBTB[[#This Row],[EconCode]],6)</f>
        <v>220208</v>
      </c>
      <c r="E340" s="58" t="str">
        <f>LEFT(OBTB[[#This Row],[EconCode]],4)</f>
        <v>2202</v>
      </c>
      <c r="F340" s="58" t="str">
        <f>LEFT(OBTB[[#This Row],[EconCode]],2)</f>
        <v>22</v>
      </c>
      <c r="G340" s="66" t="s">
        <v>1476</v>
      </c>
      <c r="H340" s="74"/>
      <c r="I340" s="66" t="s">
        <v>1525</v>
      </c>
      <c r="J340" s="74"/>
      <c r="K340" s="74"/>
      <c r="L340" s="74"/>
      <c r="M340" s="15"/>
      <c r="N340" s="15"/>
      <c r="O340" s="15"/>
      <c r="P340" s="15"/>
      <c r="Q340" s="15"/>
    </row>
    <row r="341" spans="1:17" x14ac:dyDescent="0.25">
      <c r="A341" s="64">
        <v>22020802</v>
      </c>
      <c r="B341" s="5" t="s">
        <v>455</v>
      </c>
      <c r="C341" s="67">
        <f>SUMIF(OBData[EconCode],OBTB[[#This Row],[EconCode]],OBData[Amount])</f>
        <v>0</v>
      </c>
      <c r="D341" s="58" t="str">
        <f>LEFT(OBTB[[#This Row],[EconCode]],6)</f>
        <v>220208</v>
      </c>
      <c r="E341" s="58" t="str">
        <f>LEFT(OBTB[[#This Row],[EconCode]],4)</f>
        <v>2202</v>
      </c>
      <c r="F341" s="58" t="str">
        <f>LEFT(OBTB[[#This Row],[EconCode]],2)</f>
        <v>22</v>
      </c>
      <c r="G341" s="66" t="s">
        <v>1476</v>
      </c>
      <c r="H341" s="74"/>
      <c r="I341" s="66" t="s">
        <v>1525</v>
      </c>
      <c r="J341" s="74"/>
      <c r="K341" s="74"/>
      <c r="L341" s="74"/>
      <c r="M341" s="15"/>
      <c r="N341" s="15"/>
      <c r="O341" s="15"/>
      <c r="P341" s="15"/>
      <c r="Q341" s="15"/>
    </row>
    <row r="342" spans="1:17" x14ac:dyDescent="0.25">
      <c r="A342" s="64">
        <v>22020803</v>
      </c>
      <c r="B342" s="5" t="s">
        <v>456</v>
      </c>
      <c r="C342" s="67">
        <f>SUMIF(OBData[EconCode],OBTB[[#This Row],[EconCode]],OBData[Amount])</f>
        <v>0</v>
      </c>
      <c r="D342" s="58" t="str">
        <f>LEFT(OBTB[[#This Row],[EconCode]],6)</f>
        <v>220208</v>
      </c>
      <c r="E342" s="58" t="str">
        <f>LEFT(OBTB[[#This Row],[EconCode]],4)</f>
        <v>2202</v>
      </c>
      <c r="F342" s="58" t="str">
        <f>LEFT(OBTB[[#This Row],[EconCode]],2)</f>
        <v>22</v>
      </c>
      <c r="G342" s="66" t="s">
        <v>1476</v>
      </c>
      <c r="H342" s="74"/>
      <c r="I342" s="66" t="s">
        <v>1525</v>
      </c>
      <c r="J342" s="74"/>
      <c r="K342" s="74"/>
      <c r="L342" s="74"/>
      <c r="M342" s="15"/>
      <c r="N342" s="15"/>
      <c r="O342" s="15"/>
      <c r="P342" s="15"/>
      <c r="Q342" s="15"/>
    </row>
    <row r="343" spans="1:17" x14ac:dyDescent="0.25">
      <c r="A343" s="64">
        <v>22020804</v>
      </c>
      <c r="B343" s="5" t="s">
        <v>457</v>
      </c>
      <c r="C343" s="67">
        <f>SUMIF(OBData[EconCode],OBTB[[#This Row],[EconCode]],OBData[Amount])</f>
        <v>0</v>
      </c>
      <c r="D343" s="58" t="str">
        <f>LEFT(OBTB[[#This Row],[EconCode]],6)</f>
        <v>220208</v>
      </c>
      <c r="E343" s="58" t="str">
        <f>LEFT(OBTB[[#This Row],[EconCode]],4)</f>
        <v>2202</v>
      </c>
      <c r="F343" s="58" t="str">
        <f>LEFT(OBTB[[#This Row],[EconCode]],2)</f>
        <v>22</v>
      </c>
      <c r="G343" s="66" t="s">
        <v>1476</v>
      </c>
      <c r="H343" s="74"/>
      <c r="I343" s="66" t="s">
        <v>1525</v>
      </c>
      <c r="J343" s="74"/>
      <c r="K343" s="74"/>
      <c r="L343" s="74"/>
      <c r="M343" s="15"/>
      <c r="N343" s="15"/>
      <c r="O343" s="15"/>
      <c r="P343" s="15"/>
      <c r="Q343" s="15"/>
    </row>
    <row r="344" spans="1:17" x14ac:dyDescent="0.25">
      <c r="A344" s="64">
        <v>22020805</v>
      </c>
      <c r="B344" s="5" t="s">
        <v>458</v>
      </c>
      <c r="C344" s="67">
        <f>SUMIF(OBData[EconCode],OBTB[[#This Row],[EconCode]],OBData[Amount])</f>
        <v>0</v>
      </c>
      <c r="D344" s="58" t="str">
        <f>LEFT(OBTB[[#This Row],[EconCode]],6)</f>
        <v>220208</v>
      </c>
      <c r="E344" s="58" t="str">
        <f>LEFT(OBTB[[#This Row],[EconCode]],4)</f>
        <v>2202</v>
      </c>
      <c r="F344" s="58" t="str">
        <f>LEFT(OBTB[[#This Row],[EconCode]],2)</f>
        <v>22</v>
      </c>
      <c r="G344" s="66" t="s">
        <v>1476</v>
      </c>
      <c r="H344" s="74"/>
      <c r="I344" s="66" t="s">
        <v>1525</v>
      </c>
      <c r="J344" s="74"/>
      <c r="K344" s="74"/>
      <c r="L344" s="74"/>
      <c r="M344" s="15"/>
      <c r="N344" s="15"/>
      <c r="O344" s="15"/>
      <c r="P344" s="15"/>
      <c r="Q344" s="15"/>
    </row>
    <row r="345" spans="1:17" x14ac:dyDescent="0.25">
      <c r="A345" s="64">
        <v>22020806</v>
      </c>
      <c r="B345" s="5" t="s">
        <v>459</v>
      </c>
      <c r="C345" s="67">
        <f>SUMIF(OBData[EconCode],OBTB[[#This Row],[EconCode]],OBData[Amount])</f>
        <v>0</v>
      </c>
      <c r="D345" s="58" t="str">
        <f>LEFT(OBTB[[#This Row],[EconCode]],6)</f>
        <v>220208</v>
      </c>
      <c r="E345" s="58" t="str">
        <f>LEFT(OBTB[[#This Row],[EconCode]],4)</f>
        <v>2202</v>
      </c>
      <c r="F345" s="58" t="str">
        <f>LEFT(OBTB[[#This Row],[EconCode]],2)</f>
        <v>22</v>
      </c>
      <c r="G345" s="66" t="s">
        <v>1476</v>
      </c>
      <c r="H345" s="74"/>
      <c r="I345" s="66" t="s">
        <v>1525</v>
      </c>
      <c r="J345" s="74"/>
      <c r="K345" s="74"/>
      <c r="L345" s="74"/>
      <c r="M345" s="15"/>
      <c r="N345" s="15"/>
      <c r="O345" s="15"/>
      <c r="P345" s="15"/>
      <c r="Q345" s="15"/>
    </row>
    <row r="346" spans="1:17" x14ac:dyDescent="0.25">
      <c r="A346" s="64">
        <v>220209</v>
      </c>
      <c r="B346" s="5" t="s">
        <v>460</v>
      </c>
      <c r="C346" s="93">
        <f>SUMIF(OBData[EconCode],OBTB[[#This Row],[EconCode]],OBData[Amount])</f>
        <v>0</v>
      </c>
      <c r="D346" s="93" t="str">
        <f>LEFT(OBTB[[#This Row],[EconCode]],6)</f>
        <v>220209</v>
      </c>
      <c r="E346" s="93" t="str">
        <f>LEFT(OBTB[[#This Row],[EconCode]],4)</f>
        <v>2202</v>
      </c>
      <c r="F346" s="93" t="str">
        <f>LEFT(OBTB[[#This Row],[EconCode]],2)</f>
        <v>22</v>
      </c>
      <c r="G346" s="93"/>
      <c r="H346" s="93"/>
      <c r="I346" s="93"/>
      <c r="J346" s="93"/>
      <c r="K346" s="93"/>
      <c r="L346" s="93"/>
      <c r="M346" s="15"/>
      <c r="N346" s="15"/>
      <c r="O346" s="15"/>
      <c r="P346" s="15"/>
      <c r="Q346" s="15"/>
    </row>
    <row r="347" spans="1:17" x14ac:dyDescent="0.25">
      <c r="A347" s="64">
        <v>22020901</v>
      </c>
      <c r="B347" s="5" t="s">
        <v>461</v>
      </c>
      <c r="C347" s="67">
        <f>SUMIF(OBData[EconCode],OBTB[[#This Row],[EconCode]],OBData[Amount])</f>
        <v>0</v>
      </c>
      <c r="D347" s="58" t="str">
        <f>LEFT(OBTB[[#This Row],[EconCode]],6)</f>
        <v>220209</v>
      </c>
      <c r="E347" s="58" t="str">
        <f>LEFT(OBTB[[#This Row],[EconCode]],4)</f>
        <v>2202</v>
      </c>
      <c r="F347" s="58" t="str">
        <f>LEFT(OBTB[[#This Row],[EconCode]],2)</f>
        <v>22</v>
      </c>
      <c r="G347" s="66" t="s">
        <v>1476</v>
      </c>
      <c r="H347" s="74"/>
      <c r="I347" s="66" t="s">
        <v>1525</v>
      </c>
      <c r="J347" s="74"/>
      <c r="K347" s="74"/>
      <c r="L347" s="74"/>
      <c r="M347" s="15"/>
      <c r="N347" s="15"/>
      <c r="O347" s="15"/>
      <c r="P347" s="15"/>
      <c r="Q347" s="15"/>
    </row>
    <row r="348" spans="1:17" x14ac:dyDescent="0.25">
      <c r="A348" s="64">
        <v>22020902</v>
      </c>
      <c r="B348" s="5" t="s">
        <v>462</v>
      </c>
      <c r="C348" s="67">
        <f>SUMIF(OBData[EconCode],OBTB[[#This Row],[EconCode]],OBData[Amount])</f>
        <v>0</v>
      </c>
      <c r="D348" s="58" t="str">
        <f>LEFT(OBTB[[#This Row],[EconCode]],6)</f>
        <v>220209</v>
      </c>
      <c r="E348" s="58" t="str">
        <f>LEFT(OBTB[[#This Row],[EconCode]],4)</f>
        <v>2202</v>
      </c>
      <c r="F348" s="58" t="str">
        <f>LEFT(OBTB[[#This Row],[EconCode]],2)</f>
        <v>22</v>
      </c>
      <c r="G348" s="66" t="s">
        <v>1476</v>
      </c>
      <c r="H348" s="74"/>
      <c r="I348" s="66" t="s">
        <v>1525</v>
      </c>
      <c r="J348" s="74"/>
      <c r="K348" s="74"/>
      <c r="L348" s="74"/>
      <c r="M348" s="15"/>
      <c r="N348" s="15"/>
      <c r="O348" s="15"/>
      <c r="P348" s="15"/>
      <c r="Q348" s="15"/>
    </row>
    <row r="349" spans="1:17" x14ac:dyDescent="0.25">
      <c r="A349" s="64">
        <v>22020903</v>
      </c>
      <c r="B349" s="5" t="s">
        <v>463</v>
      </c>
      <c r="C349" s="67">
        <f>SUMIF(OBData[EconCode],OBTB[[#This Row],[EconCode]],OBData[Amount])</f>
        <v>0</v>
      </c>
      <c r="D349" s="58" t="str">
        <f>LEFT(OBTB[[#This Row],[EconCode]],6)</f>
        <v>220209</v>
      </c>
      <c r="E349" s="58" t="str">
        <f>LEFT(OBTB[[#This Row],[EconCode]],4)</f>
        <v>2202</v>
      </c>
      <c r="F349" s="58" t="str">
        <f>LEFT(OBTB[[#This Row],[EconCode]],2)</f>
        <v>22</v>
      </c>
      <c r="G349" s="66" t="s">
        <v>1476</v>
      </c>
      <c r="H349" s="74"/>
      <c r="I349" s="66" t="s">
        <v>1525</v>
      </c>
      <c r="J349" s="74"/>
      <c r="K349" s="74"/>
      <c r="L349" s="74"/>
      <c r="M349" s="15"/>
      <c r="N349" s="15"/>
      <c r="O349" s="15"/>
      <c r="P349" s="15"/>
      <c r="Q349" s="15"/>
    </row>
    <row r="350" spans="1:17" x14ac:dyDescent="0.25">
      <c r="A350" s="64">
        <v>22020904</v>
      </c>
      <c r="B350" s="5" t="s">
        <v>464</v>
      </c>
      <c r="C350" s="67">
        <f>SUMIF(OBData[EconCode],OBTB[[#This Row],[EconCode]],OBData[Amount])</f>
        <v>0</v>
      </c>
      <c r="D350" s="58" t="str">
        <f>LEFT(OBTB[[#This Row],[EconCode]],6)</f>
        <v>220209</v>
      </c>
      <c r="E350" s="58" t="str">
        <f>LEFT(OBTB[[#This Row],[EconCode]],4)</f>
        <v>2202</v>
      </c>
      <c r="F350" s="58" t="str">
        <f>LEFT(OBTB[[#This Row],[EconCode]],2)</f>
        <v>22</v>
      </c>
      <c r="G350" s="66" t="s">
        <v>1476</v>
      </c>
      <c r="H350" s="74"/>
      <c r="I350" s="66" t="s">
        <v>1525</v>
      </c>
      <c r="J350" s="74"/>
      <c r="K350" s="74"/>
      <c r="L350" s="74"/>
      <c r="M350" s="15"/>
      <c r="N350" s="15"/>
      <c r="O350" s="15"/>
      <c r="P350" s="15"/>
      <c r="Q350" s="15"/>
    </row>
    <row r="351" spans="1:17" x14ac:dyDescent="0.25">
      <c r="A351" s="64">
        <v>220210</v>
      </c>
      <c r="B351" s="5" t="s">
        <v>465</v>
      </c>
      <c r="C351" s="93">
        <f>SUMIF(OBData[EconCode],OBTB[[#This Row],[EconCode]],OBData[Amount])</f>
        <v>0</v>
      </c>
      <c r="D351" s="93" t="str">
        <f>LEFT(OBTB[[#This Row],[EconCode]],6)</f>
        <v>220210</v>
      </c>
      <c r="E351" s="93" t="str">
        <f>LEFT(OBTB[[#This Row],[EconCode]],4)</f>
        <v>2202</v>
      </c>
      <c r="F351" s="93" t="str">
        <f>LEFT(OBTB[[#This Row],[EconCode]],2)</f>
        <v>22</v>
      </c>
      <c r="G351" s="93"/>
      <c r="H351" s="93"/>
      <c r="I351" s="93"/>
      <c r="J351" s="93"/>
      <c r="K351" s="93"/>
      <c r="L351" s="93"/>
      <c r="M351" s="15"/>
      <c r="N351" s="15"/>
      <c r="O351" s="15"/>
      <c r="P351" s="15"/>
      <c r="Q351" s="15"/>
    </row>
    <row r="352" spans="1:17" x14ac:dyDescent="0.25">
      <c r="A352" s="64">
        <v>22021001</v>
      </c>
      <c r="B352" s="5" t="s">
        <v>466</v>
      </c>
      <c r="C352" s="67">
        <f>SUMIF(OBData[EconCode],OBTB[[#This Row],[EconCode]],OBData[Amount])</f>
        <v>0</v>
      </c>
      <c r="D352" s="58" t="str">
        <f>LEFT(OBTB[[#This Row],[EconCode]],6)</f>
        <v>220210</v>
      </c>
      <c r="E352" s="58" t="str">
        <f>LEFT(OBTB[[#This Row],[EconCode]],4)</f>
        <v>2202</v>
      </c>
      <c r="F352" s="58" t="str">
        <f>LEFT(OBTB[[#This Row],[EconCode]],2)</f>
        <v>22</v>
      </c>
      <c r="G352" s="66" t="s">
        <v>1476</v>
      </c>
      <c r="H352" s="74"/>
      <c r="I352" s="66" t="s">
        <v>1525</v>
      </c>
      <c r="J352" s="74"/>
      <c r="K352" s="74"/>
      <c r="L352" s="74"/>
      <c r="M352" s="15"/>
      <c r="N352" s="15"/>
      <c r="O352" s="15"/>
      <c r="P352" s="15"/>
      <c r="Q352" s="15"/>
    </row>
    <row r="353" spans="1:17" x14ac:dyDescent="0.25">
      <c r="A353" s="64">
        <v>22021002</v>
      </c>
      <c r="B353" s="5" t="s">
        <v>467</v>
      </c>
      <c r="C353" s="67">
        <f>SUMIF(OBData[EconCode],OBTB[[#This Row],[EconCode]],OBData[Amount])</f>
        <v>0</v>
      </c>
      <c r="D353" s="58" t="str">
        <f>LEFT(OBTB[[#This Row],[EconCode]],6)</f>
        <v>220210</v>
      </c>
      <c r="E353" s="58" t="str">
        <f>LEFT(OBTB[[#This Row],[EconCode]],4)</f>
        <v>2202</v>
      </c>
      <c r="F353" s="58" t="str">
        <f>LEFT(OBTB[[#This Row],[EconCode]],2)</f>
        <v>22</v>
      </c>
      <c r="G353" s="66" t="s">
        <v>1476</v>
      </c>
      <c r="H353" s="74"/>
      <c r="I353" s="66" t="s">
        <v>1525</v>
      </c>
      <c r="J353" s="74"/>
      <c r="K353" s="74"/>
      <c r="L353" s="74"/>
      <c r="M353" s="15"/>
      <c r="N353" s="15"/>
      <c r="O353" s="15"/>
      <c r="P353" s="15"/>
      <c r="Q353" s="15"/>
    </row>
    <row r="354" spans="1:17" x14ac:dyDescent="0.25">
      <c r="A354" s="64">
        <v>22021003</v>
      </c>
      <c r="B354" s="5" t="s">
        <v>468</v>
      </c>
      <c r="C354" s="67">
        <f>SUMIF(OBData[EconCode],OBTB[[#This Row],[EconCode]],OBData[Amount])</f>
        <v>0</v>
      </c>
      <c r="D354" s="58" t="str">
        <f>LEFT(OBTB[[#This Row],[EconCode]],6)</f>
        <v>220210</v>
      </c>
      <c r="E354" s="58" t="str">
        <f>LEFT(OBTB[[#This Row],[EconCode]],4)</f>
        <v>2202</v>
      </c>
      <c r="F354" s="58" t="str">
        <f>LEFT(OBTB[[#This Row],[EconCode]],2)</f>
        <v>22</v>
      </c>
      <c r="G354" s="66" t="s">
        <v>1476</v>
      </c>
      <c r="H354" s="74"/>
      <c r="I354" s="66" t="s">
        <v>1525</v>
      </c>
      <c r="J354" s="74"/>
      <c r="K354" s="74"/>
      <c r="L354" s="74"/>
      <c r="M354" s="15"/>
      <c r="N354" s="15"/>
      <c r="O354" s="15"/>
      <c r="P354" s="15"/>
      <c r="Q354" s="15"/>
    </row>
    <row r="355" spans="1:17" x14ac:dyDescent="0.25">
      <c r="A355" s="64">
        <v>22021004</v>
      </c>
      <c r="B355" s="5" t="s">
        <v>469</v>
      </c>
      <c r="C355" s="67">
        <f>SUMIF(OBData[EconCode],OBTB[[#This Row],[EconCode]],OBData[Amount])</f>
        <v>0</v>
      </c>
      <c r="D355" s="58" t="str">
        <f>LEFT(OBTB[[#This Row],[EconCode]],6)</f>
        <v>220210</v>
      </c>
      <c r="E355" s="58" t="str">
        <f>LEFT(OBTB[[#This Row],[EconCode]],4)</f>
        <v>2202</v>
      </c>
      <c r="F355" s="58" t="str">
        <f>LEFT(OBTB[[#This Row],[EconCode]],2)</f>
        <v>22</v>
      </c>
      <c r="G355" s="66" t="s">
        <v>1476</v>
      </c>
      <c r="H355" s="74"/>
      <c r="I355" s="66" t="s">
        <v>1525</v>
      </c>
      <c r="J355" s="74"/>
      <c r="K355" s="74"/>
      <c r="L355" s="74"/>
      <c r="M355" s="15"/>
      <c r="N355" s="15"/>
      <c r="O355" s="15"/>
      <c r="P355" s="15"/>
      <c r="Q355" s="15"/>
    </row>
    <row r="356" spans="1:17" x14ac:dyDescent="0.25">
      <c r="A356" s="64">
        <v>22021006</v>
      </c>
      <c r="B356" s="5" t="s">
        <v>470</v>
      </c>
      <c r="C356" s="67">
        <f>SUMIF(OBData[EconCode],OBTB[[#This Row],[EconCode]],OBData[Amount])</f>
        <v>0</v>
      </c>
      <c r="D356" s="58" t="str">
        <f>LEFT(OBTB[[#This Row],[EconCode]],6)</f>
        <v>220210</v>
      </c>
      <c r="E356" s="58" t="str">
        <f>LEFT(OBTB[[#This Row],[EconCode]],4)</f>
        <v>2202</v>
      </c>
      <c r="F356" s="58" t="str">
        <f>LEFT(OBTB[[#This Row],[EconCode]],2)</f>
        <v>22</v>
      </c>
      <c r="G356" s="66" t="s">
        <v>1476</v>
      </c>
      <c r="H356" s="74"/>
      <c r="I356" s="66" t="s">
        <v>1525</v>
      </c>
      <c r="J356" s="74"/>
      <c r="K356" s="74"/>
      <c r="L356" s="74"/>
      <c r="M356" s="15"/>
      <c r="N356" s="15"/>
      <c r="O356" s="15"/>
      <c r="P356" s="15"/>
      <c r="Q356" s="15"/>
    </row>
    <row r="357" spans="1:17" x14ac:dyDescent="0.25">
      <c r="A357" s="64">
        <v>22021007</v>
      </c>
      <c r="B357" s="5" t="s">
        <v>471</v>
      </c>
      <c r="C357" s="67">
        <f>SUMIF(OBData[EconCode],OBTB[[#This Row],[EconCode]],OBData[Amount])</f>
        <v>0</v>
      </c>
      <c r="D357" s="58" t="str">
        <f>LEFT(OBTB[[#This Row],[EconCode]],6)</f>
        <v>220210</v>
      </c>
      <c r="E357" s="58" t="str">
        <f>LEFT(OBTB[[#This Row],[EconCode]],4)</f>
        <v>2202</v>
      </c>
      <c r="F357" s="58" t="str">
        <f>LEFT(OBTB[[#This Row],[EconCode]],2)</f>
        <v>22</v>
      </c>
      <c r="G357" s="66" t="s">
        <v>1476</v>
      </c>
      <c r="H357" s="74"/>
      <c r="I357" s="66" t="s">
        <v>1525</v>
      </c>
      <c r="J357" s="74"/>
      <c r="K357" s="74"/>
      <c r="L357" s="74"/>
      <c r="M357" s="15"/>
      <c r="N357" s="15"/>
      <c r="O357" s="15"/>
      <c r="P357" s="15"/>
      <c r="Q357" s="15"/>
    </row>
    <row r="358" spans="1:17" x14ac:dyDescent="0.25">
      <c r="A358" s="64">
        <v>22021008</v>
      </c>
      <c r="B358" s="5" t="s">
        <v>439</v>
      </c>
      <c r="C358" s="67">
        <f>SUMIF(OBData[EconCode],OBTB[[#This Row],[EconCode]],OBData[Amount])</f>
        <v>0</v>
      </c>
      <c r="D358" s="58" t="str">
        <f>LEFT(OBTB[[#This Row],[EconCode]],6)</f>
        <v>220210</v>
      </c>
      <c r="E358" s="58" t="str">
        <f>LEFT(OBTB[[#This Row],[EconCode]],4)</f>
        <v>2202</v>
      </c>
      <c r="F358" s="58" t="str">
        <f>LEFT(OBTB[[#This Row],[EconCode]],2)</f>
        <v>22</v>
      </c>
      <c r="G358" s="66" t="s">
        <v>1476</v>
      </c>
      <c r="H358" s="74"/>
      <c r="I358" s="66" t="s">
        <v>1525</v>
      </c>
      <c r="J358" s="74"/>
      <c r="K358" s="74"/>
      <c r="L358" s="74"/>
      <c r="M358" s="15"/>
      <c r="N358" s="15"/>
      <c r="O358" s="15"/>
      <c r="P358" s="15"/>
      <c r="Q358" s="15"/>
    </row>
    <row r="359" spans="1:17" x14ac:dyDescent="0.25">
      <c r="A359" s="64">
        <v>22021009</v>
      </c>
      <c r="B359" s="5" t="s">
        <v>472</v>
      </c>
      <c r="C359" s="67">
        <f>SUMIF(OBData[EconCode],OBTB[[#This Row],[EconCode]],OBData[Amount])</f>
        <v>0</v>
      </c>
      <c r="D359" s="58" t="str">
        <f>LEFT(OBTB[[#This Row],[EconCode]],6)</f>
        <v>220210</v>
      </c>
      <c r="E359" s="58" t="str">
        <f>LEFT(OBTB[[#This Row],[EconCode]],4)</f>
        <v>2202</v>
      </c>
      <c r="F359" s="58" t="str">
        <f>LEFT(OBTB[[#This Row],[EconCode]],2)</f>
        <v>22</v>
      </c>
      <c r="G359" s="66" t="s">
        <v>1476</v>
      </c>
      <c r="H359" s="74"/>
      <c r="I359" s="66" t="s">
        <v>1525</v>
      </c>
      <c r="J359" s="74"/>
      <c r="K359" s="74"/>
      <c r="L359" s="74"/>
      <c r="M359" s="15"/>
      <c r="N359" s="15"/>
      <c r="O359" s="15"/>
      <c r="P359" s="15"/>
      <c r="Q359" s="15"/>
    </row>
    <row r="360" spans="1:17" x14ac:dyDescent="0.25">
      <c r="A360" s="64">
        <v>22021010</v>
      </c>
      <c r="B360" s="5" t="s">
        <v>473</v>
      </c>
      <c r="C360" s="67">
        <f>SUMIF(OBData[EconCode],OBTB[[#This Row],[EconCode]],OBData[Amount])</f>
        <v>0</v>
      </c>
      <c r="D360" s="58" t="str">
        <f>LEFT(OBTB[[#This Row],[EconCode]],6)</f>
        <v>220210</v>
      </c>
      <c r="E360" s="58" t="str">
        <f>LEFT(OBTB[[#This Row],[EconCode]],4)</f>
        <v>2202</v>
      </c>
      <c r="F360" s="58" t="str">
        <f>LEFT(OBTB[[#This Row],[EconCode]],2)</f>
        <v>22</v>
      </c>
      <c r="G360" s="66" t="s">
        <v>1476</v>
      </c>
      <c r="H360" s="74"/>
      <c r="I360" s="66" t="s">
        <v>1525</v>
      </c>
      <c r="J360" s="74"/>
      <c r="K360" s="74"/>
      <c r="L360" s="74"/>
      <c r="M360" s="15"/>
      <c r="N360" s="15"/>
      <c r="O360" s="15"/>
      <c r="P360" s="15"/>
      <c r="Q360" s="15"/>
    </row>
    <row r="361" spans="1:17" x14ac:dyDescent="0.25">
      <c r="A361" s="64">
        <v>22021019</v>
      </c>
      <c r="B361" s="5" t="s">
        <v>474</v>
      </c>
      <c r="C361" s="67">
        <f>SUMIF(OBData[EconCode],OBTB[[#This Row],[EconCode]],OBData[Amount])</f>
        <v>0</v>
      </c>
      <c r="D361" s="58" t="str">
        <f>LEFT(OBTB[[#This Row],[EconCode]],6)</f>
        <v>220210</v>
      </c>
      <c r="E361" s="58" t="str">
        <f>LEFT(OBTB[[#This Row],[EconCode]],4)</f>
        <v>2202</v>
      </c>
      <c r="F361" s="58" t="str">
        <f>LEFT(OBTB[[#This Row],[EconCode]],2)</f>
        <v>22</v>
      </c>
      <c r="G361" s="66" t="s">
        <v>1476</v>
      </c>
      <c r="H361" s="74"/>
      <c r="I361" s="66" t="s">
        <v>1525</v>
      </c>
      <c r="J361" s="74"/>
      <c r="K361" s="74"/>
      <c r="L361" s="74"/>
      <c r="M361" s="15"/>
      <c r="N361" s="15"/>
      <c r="O361" s="15"/>
      <c r="P361" s="15"/>
      <c r="Q361" s="15"/>
    </row>
    <row r="362" spans="1:17" x14ac:dyDescent="0.25">
      <c r="A362" s="64">
        <v>22021020</v>
      </c>
      <c r="B362" s="5" t="s">
        <v>475</v>
      </c>
      <c r="C362" s="67">
        <f>SUMIF(OBData[EconCode],OBTB[[#This Row],[EconCode]],OBData[Amount])</f>
        <v>0</v>
      </c>
      <c r="D362" s="58" t="str">
        <f>LEFT(OBTB[[#This Row],[EconCode]],6)</f>
        <v>220210</v>
      </c>
      <c r="E362" s="58" t="str">
        <f>LEFT(OBTB[[#This Row],[EconCode]],4)</f>
        <v>2202</v>
      </c>
      <c r="F362" s="58" t="str">
        <f>LEFT(OBTB[[#This Row],[EconCode]],2)</f>
        <v>22</v>
      </c>
      <c r="G362" s="66" t="s">
        <v>1476</v>
      </c>
      <c r="H362" s="74"/>
      <c r="I362" s="66" t="s">
        <v>1525</v>
      </c>
      <c r="J362" s="74"/>
      <c r="K362" s="74"/>
      <c r="L362" s="74"/>
      <c r="M362" s="15"/>
      <c r="N362" s="15"/>
      <c r="O362" s="15"/>
      <c r="P362" s="15"/>
      <c r="Q362" s="15"/>
    </row>
    <row r="363" spans="1:17" x14ac:dyDescent="0.25">
      <c r="A363" s="64">
        <v>22021021</v>
      </c>
      <c r="B363" s="5" t="s">
        <v>476</v>
      </c>
      <c r="C363" s="67">
        <f>SUMIF(OBData[EconCode],OBTB[[#This Row],[EconCode]],OBData[Amount])</f>
        <v>0</v>
      </c>
      <c r="D363" s="58" t="str">
        <f>LEFT(OBTB[[#This Row],[EconCode]],6)</f>
        <v>220210</v>
      </c>
      <c r="E363" s="58" t="str">
        <f>LEFT(OBTB[[#This Row],[EconCode]],4)</f>
        <v>2202</v>
      </c>
      <c r="F363" s="58" t="str">
        <f>LEFT(OBTB[[#This Row],[EconCode]],2)</f>
        <v>22</v>
      </c>
      <c r="G363" s="66" t="s">
        <v>1476</v>
      </c>
      <c r="H363" s="74"/>
      <c r="I363" s="66" t="s">
        <v>1525</v>
      </c>
      <c r="J363" s="74"/>
      <c r="K363" s="74"/>
      <c r="L363" s="74"/>
      <c r="M363" s="15"/>
      <c r="N363" s="15"/>
      <c r="O363" s="15"/>
      <c r="P363" s="15"/>
      <c r="Q363" s="15"/>
    </row>
    <row r="364" spans="1:17" x14ac:dyDescent="0.25">
      <c r="A364" s="64">
        <v>2203</v>
      </c>
      <c r="B364" s="5" t="s">
        <v>477</v>
      </c>
      <c r="C364" s="93">
        <f>SUMIF(OBData[EconCode],OBTB[[#This Row],[EconCode]],OBData[Amount])</f>
        <v>0</v>
      </c>
      <c r="D364" s="93" t="str">
        <f>LEFT(OBTB[[#This Row],[EconCode]],6)</f>
        <v>2203</v>
      </c>
      <c r="E364" s="93" t="str">
        <f>LEFT(OBTB[[#This Row],[EconCode]],4)</f>
        <v>2203</v>
      </c>
      <c r="F364" s="93" t="str">
        <f>LEFT(OBTB[[#This Row],[EconCode]],2)</f>
        <v>22</v>
      </c>
      <c r="G364" s="93"/>
      <c r="H364" s="93"/>
      <c r="I364" s="93"/>
      <c r="J364" s="93"/>
      <c r="K364" s="93"/>
      <c r="L364" s="93"/>
      <c r="M364" s="15"/>
      <c r="N364" s="15"/>
      <c r="O364" s="15"/>
      <c r="P364" s="15"/>
      <c r="Q364" s="15"/>
    </row>
    <row r="365" spans="1:17" x14ac:dyDescent="0.25">
      <c r="A365" s="64">
        <v>220301</v>
      </c>
      <c r="B365" s="5" t="s">
        <v>478</v>
      </c>
      <c r="C365" s="93">
        <f>SUMIF(OBData[EconCode],OBTB[[#This Row],[EconCode]],OBData[Amount])</f>
        <v>0</v>
      </c>
      <c r="D365" s="93" t="str">
        <f>LEFT(OBTB[[#This Row],[EconCode]],6)</f>
        <v>220301</v>
      </c>
      <c r="E365" s="93" t="str">
        <f>LEFT(OBTB[[#This Row],[EconCode]],4)</f>
        <v>2203</v>
      </c>
      <c r="F365" s="93" t="str">
        <f>LEFT(OBTB[[#This Row],[EconCode]],2)</f>
        <v>22</v>
      </c>
      <c r="G365" s="93"/>
      <c r="H365" s="93"/>
      <c r="I365" s="93"/>
      <c r="J365" s="93"/>
      <c r="K365" s="93"/>
      <c r="L365" s="93"/>
      <c r="M365" s="15"/>
      <c r="N365" s="15"/>
      <c r="O365" s="15"/>
      <c r="P365" s="15"/>
      <c r="Q365" s="15"/>
    </row>
    <row r="366" spans="1:17" x14ac:dyDescent="0.25">
      <c r="A366" s="64">
        <v>22030101</v>
      </c>
      <c r="B366" s="5" t="s">
        <v>479</v>
      </c>
      <c r="C366" s="67">
        <f>SUMIF(OBData[EconCode],OBTB[[#This Row],[EconCode]],OBData[Amount])</f>
        <v>0</v>
      </c>
      <c r="D366" s="58" t="str">
        <f>LEFT(OBTB[[#This Row],[EconCode]],6)</f>
        <v>220301</v>
      </c>
      <c r="E366" s="58" t="str">
        <f>LEFT(OBTB[[#This Row],[EconCode]],4)</f>
        <v>2203</v>
      </c>
      <c r="F366" s="58" t="str">
        <f>LEFT(OBTB[[#This Row],[EconCode]],2)</f>
        <v>22</v>
      </c>
      <c r="G366" s="132"/>
      <c r="H366" s="132"/>
      <c r="I366" s="132"/>
      <c r="J366" s="132"/>
      <c r="K366" s="132"/>
      <c r="L366" s="132"/>
      <c r="M366" s="15"/>
      <c r="N366" s="15"/>
      <c r="O366" s="15"/>
      <c r="P366" s="15"/>
      <c r="Q366" s="15"/>
    </row>
    <row r="367" spans="1:17" x14ac:dyDescent="0.25">
      <c r="A367" s="64">
        <v>22030102</v>
      </c>
      <c r="B367" s="5" t="s">
        <v>480</v>
      </c>
      <c r="C367" s="67">
        <f>SUMIF(OBData[EconCode],OBTB[[#This Row],[EconCode]],OBData[Amount])</f>
        <v>0</v>
      </c>
      <c r="D367" s="58" t="str">
        <f>LEFT(OBTB[[#This Row],[EconCode]],6)</f>
        <v>220301</v>
      </c>
      <c r="E367" s="58" t="str">
        <f>LEFT(OBTB[[#This Row],[EconCode]],4)</f>
        <v>2203</v>
      </c>
      <c r="F367" s="58" t="str">
        <f>LEFT(OBTB[[#This Row],[EconCode]],2)</f>
        <v>22</v>
      </c>
      <c r="G367" s="132"/>
      <c r="H367" s="132"/>
      <c r="I367" s="132"/>
      <c r="J367" s="132"/>
      <c r="K367" s="132"/>
      <c r="L367" s="132"/>
      <c r="M367" s="15"/>
      <c r="N367" s="15"/>
      <c r="O367" s="15"/>
      <c r="P367" s="15"/>
      <c r="Q367" s="15"/>
    </row>
    <row r="368" spans="1:17" x14ac:dyDescent="0.25">
      <c r="A368" s="64">
        <v>22030103</v>
      </c>
      <c r="B368" s="5" t="s">
        <v>481</v>
      </c>
      <c r="C368" s="67">
        <f>SUMIF(OBData[EconCode],OBTB[[#This Row],[EconCode]],OBData[Amount])</f>
        <v>0</v>
      </c>
      <c r="D368" s="58" t="str">
        <f>LEFT(OBTB[[#This Row],[EconCode]],6)</f>
        <v>220301</v>
      </c>
      <c r="E368" s="58" t="str">
        <f>LEFT(OBTB[[#This Row],[EconCode]],4)</f>
        <v>2203</v>
      </c>
      <c r="F368" s="58" t="str">
        <f>LEFT(OBTB[[#This Row],[EconCode]],2)</f>
        <v>22</v>
      </c>
      <c r="G368" s="132"/>
      <c r="H368" s="132"/>
      <c r="I368" s="132"/>
      <c r="J368" s="132"/>
      <c r="K368" s="132"/>
      <c r="L368" s="132"/>
      <c r="M368" s="15"/>
      <c r="N368" s="15" t="s">
        <v>1583</v>
      </c>
      <c r="O368" s="15"/>
      <c r="P368" s="15"/>
      <c r="Q368" s="15"/>
    </row>
    <row r="369" spans="1:17" x14ac:dyDescent="0.25">
      <c r="A369" s="64">
        <v>22030104</v>
      </c>
      <c r="B369" s="5" t="s">
        <v>482</v>
      </c>
      <c r="C369" s="67">
        <f>SUMIF(OBData[EconCode],OBTB[[#This Row],[EconCode]],OBData[Amount])</f>
        <v>0</v>
      </c>
      <c r="D369" s="58" t="str">
        <f>LEFT(OBTB[[#This Row],[EconCode]],6)</f>
        <v>220301</v>
      </c>
      <c r="E369" s="58" t="str">
        <f>LEFT(OBTB[[#This Row],[EconCode]],4)</f>
        <v>2203</v>
      </c>
      <c r="F369" s="58" t="str">
        <f>LEFT(OBTB[[#This Row],[EconCode]],2)</f>
        <v>22</v>
      </c>
      <c r="G369" s="132"/>
      <c r="H369" s="132"/>
      <c r="I369" s="132"/>
      <c r="J369" s="132"/>
      <c r="K369" s="132"/>
      <c r="L369" s="132"/>
      <c r="M369" s="15"/>
      <c r="N369" s="15"/>
      <c r="O369" s="15"/>
      <c r="P369" s="15"/>
      <c r="Q369" s="15"/>
    </row>
    <row r="370" spans="1:17" x14ac:dyDescent="0.25">
      <c r="A370" s="64">
        <v>22030105</v>
      </c>
      <c r="B370" s="5" t="s">
        <v>483</v>
      </c>
      <c r="C370" s="67">
        <f>SUMIF(OBData[EconCode],OBTB[[#This Row],[EconCode]],OBData[Amount])</f>
        <v>0</v>
      </c>
      <c r="D370" s="58" t="str">
        <f>LEFT(OBTB[[#This Row],[EconCode]],6)</f>
        <v>220301</v>
      </c>
      <c r="E370" s="58" t="str">
        <f>LEFT(OBTB[[#This Row],[EconCode]],4)</f>
        <v>2203</v>
      </c>
      <c r="F370" s="58" t="str">
        <f>LEFT(OBTB[[#This Row],[EconCode]],2)</f>
        <v>22</v>
      </c>
      <c r="G370" s="132"/>
      <c r="H370" s="132"/>
      <c r="I370" s="132"/>
      <c r="J370" s="132"/>
      <c r="K370" s="132"/>
      <c r="L370" s="132"/>
      <c r="M370" s="15"/>
      <c r="N370" s="15"/>
      <c r="O370" s="15"/>
      <c r="P370" s="15"/>
      <c r="Q370" s="15"/>
    </row>
    <row r="371" spans="1:17" x14ac:dyDescent="0.25">
      <c r="A371" s="64">
        <v>22030106</v>
      </c>
      <c r="B371" s="5" t="s">
        <v>484</v>
      </c>
      <c r="C371" s="67">
        <f>SUMIF(OBData[EconCode],OBTB[[#This Row],[EconCode]],OBData[Amount])</f>
        <v>0</v>
      </c>
      <c r="D371" s="58" t="str">
        <f>LEFT(OBTB[[#This Row],[EconCode]],6)</f>
        <v>220301</v>
      </c>
      <c r="E371" s="58" t="str">
        <f>LEFT(OBTB[[#This Row],[EconCode]],4)</f>
        <v>2203</v>
      </c>
      <c r="F371" s="58" t="str">
        <f>LEFT(OBTB[[#This Row],[EconCode]],2)</f>
        <v>22</v>
      </c>
      <c r="G371" s="132"/>
      <c r="H371" s="132"/>
      <c r="I371" s="132"/>
      <c r="J371" s="132"/>
      <c r="K371" s="132"/>
      <c r="L371" s="132"/>
      <c r="M371" s="15"/>
      <c r="N371" s="15"/>
      <c r="O371" s="15"/>
      <c r="P371" s="15"/>
      <c r="Q371" s="15"/>
    </row>
    <row r="372" spans="1:17" x14ac:dyDescent="0.25">
      <c r="A372" s="64">
        <v>22030107</v>
      </c>
      <c r="B372" s="5" t="s">
        <v>485</v>
      </c>
      <c r="C372" s="67">
        <f>SUMIF(OBData[EconCode],OBTB[[#This Row],[EconCode]],OBData[Amount])</f>
        <v>0</v>
      </c>
      <c r="D372" s="58" t="str">
        <f>LEFT(OBTB[[#This Row],[EconCode]],6)</f>
        <v>220301</v>
      </c>
      <c r="E372" s="58" t="str">
        <f>LEFT(OBTB[[#This Row],[EconCode]],4)</f>
        <v>2203</v>
      </c>
      <c r="F372" s="58" t="str">
        <f>LEFT(OBTB[[#This Row],[EconCode]],2)</f>
        <v>22</v>
      </c>
      <c r="G372" s="132"/>
      <c r="H372" s="132"/>
      <c r="I372" s="132"/>
      <c r="J372" s="132"/>
      <c r="K372" s="132"/>
      <c r="L372" s="132"/>
      <c r="M372" s="15"/>
      <c r="N372" s="15"/>
      <c r="O372" s="15"/>
      <c r="P372" s="15"/>
      <c r="Q372" s="15"/>
    </row>
    <row r="373" spans="1:17" x14ac:dyDescent="0.25">
      <c r="A373" s="64">
        <v>22030108</v>
      </c>
      <c r="B373" s="5" t="s">
        <v>486</v>
      </c>
      <c r="C373" s="67">
        <f>SUMIF(OBData[EconCode],OBTB[[#This Row],[EconCode]],OBData[Amount])</f>
        <v>0</v>
      </c>
      <c r="D373" s="58" t="str">
        <f>LEFT(OBTB[[#This Row],[EconCode]],6)</f>
        <v>220301</v>
      </c>
      <c r="E373" s="58" t="str">
        <f>LEFT(OBTB[[#This Row],[EconCode]],4)</f>
        <v>2203</v>
      </c>
      <c r="F373" s="58" t="str">
        <f>LEFT(OBTB[[#This Row],[EconCode]],2)</f>
        <v>22</v>
      </c>
      <c r="G373" s="132"/>
      <c r="H373" s="132"/>
      <c r="I373" s="132"/>
      <c r="J373" s="132"/>
      <c r="K373" s="132"/>
      <c r="L373" s="132"/>
      <c r="M373" s="15"/>
      <c r="N373" s="15"/>
      <c r="O373" s="15"/>
      <c r="P373" s="15"/>
      <c r="Q373" s="15"/>
    </row>
    <row r="374" spans="1:17" x14ac:dyDescent="0.25">
      <c r="A374" s="64">
        <v>22030109</v>
      </c>
      <c r="B374" s="5" t="s">
        <v>487</v>
      </c>
      <c r="C374" s="67">
        <f>SUMIF(OBData[EconCode],OBTB[[#This Row],[EconCode]],OBData[Amount])</f>
        <v>0</v>
      </c>
      <c r="D374" s="58" t="str">
        <f>LEFT(OBTB[[#This Row],[EconCode]],6)</f>
        <v>220301</v>
      </c>
      <c r="E374" s="58" t="str">
        <f>LEFT(OBTB[[#This Row],[EconCode]],4)</f>
        <v>2203</v>
      </c>
      <c r="F374" s="58" t="str">
        <f>LEFT(OBTB[[#This Row],[EconCode]],2)</f>
        <v>22</v>
      </c>
      <c r="G374" s="132"/>
      <c r="H374" s="132"/>
      <c r="I374" s="132"/>
      <c r="J374" s="132"/>
      <c r="K374" s="132"/>
      <c r="L374" s="132"/>
      <c r="M374" s="15"/>
      <c r="N374" s="15"/>
      <c r="O374" s="15"/>
      <c r="P374" s="15"/>
      <c r="Q374" s="15"/>
    </row>
    <row r="375" spans="1:17" x14ac:dyDescent="0.25">
      <c r="A375" s="64">
        <v>2204</v>
      </c>
      <c r="B375" s="5" t="s">
        <v>488</v>
      </c>
      <c r="C375" s="93">
        <f>SUMIF(OBData[EconCode],OBTB[[#This Row],[EconCode]],OBData[Amount])</f>
        <v>0</v>
      </c>
      <c r="D375" s="93" t="str">
        <f>LEFT(OBTB[[#This Row],[EconCode]],6)</f>
        <v>2204</v>
      </c>
      <c r="E375" s="93" t="str">
        <f>LEFT(OBTB[[#This Row],[EconCode]],4)</f>
        <v>2204</v>
      </c>
      <c r="F375" s="93" t="str">
        <f>LEFT(OBTB[[#This Row],[EconCode]],2)</f>
        <v>22</v>
      </c>
      <c r="G375" s="93"/>
      <c r="H375" s="93"/>
      <c r="I375" s="93"/>
      <c r="J375" s="93"/>
      <c r="K375" s="93"/>
      <c r="L375" s="93"/>
      <c r="M375" s="15"/>
      <c r="N375" s="15"/>
      <c r="O375" s="15"/>
      <c r="P375" s="15"/>
      <c r="Q375" s="15"/>
    </row>
    <row r="376" spans="1:17" x14ac:dyDescent="0.25">
      <c r="A376" s="64">
        <v>220401</v>
      </c>
      <c r="B376" s="5" t="s">
        <v>489</v>
      </c>
      <c r="C376" s="93">
        <f>SUMIF(OBData[EconCode],OBTB[[#This Row],[EconCode]],OBData[Amount])</f>
        <v>0</v>
      </c>
      <c r="D376" s="93" t="str">
        <f>LEFT(OBTB[[#This Row],[EconCode]],6)</f>
        <v>220401</v>
      </c>
      <c r="E376" s="93" t="str">
        <f>LEFT(OBTB[[#This Row],[EconCode]],4)</f>
        <v>2204</v>
      </c>
      <c r="F376" s="93" t="str">
        <f>LEFT(OBTB[[#This Row],[EconCode]],2)</f>
        <v>22</v>
      </c>
      <c r="G376" s="93"/>
      <c r="H376" s="93"/>
      <c r="I376" s="93"/>
      <c r="J376" s="93"/>
      <c r="K376" s="93"/>
      <c r="L376" s="93"/>
      <c r="M376" s="15"/>
      <c r="N376" s="15"/>
      <c r="O376" s="15"/>
      <c r="P376" s="15"/>
      <c r="Q376" s="15"/>
    </row>
    <row r="377" spans="1:17" x14ac:dyDescent="0.25">
      <c r="A377" s="64">
        <v>22040101</v>
      </c>
      <c r="B377" s="5" t="s">
        <v>490</v>
      </c>
      <c r="C377" s="67">
        <f>SUMIF(OBData[EconCode],OBTB[[#This Row],[EconCode]],OBData[Amount])</f>
        <v>0</v>
      </c>
      <c r="D377" s="58" t="str">
        <f>LEFT(OBTB[[#This Row],[EconCode]],6)</f>
        <v>220401</v>
      </c>
      <c r="E377" s="58" t="str">
        <f>LEFT(OBTB[[#This Row],[EconCode]],4)</f>
        <v>2204</v>
      </c>
      <c r="F377" s="58" t="str">
        <f>LEFT(OBTB[[#This Row],[EconCode]],2)</f>
        <v>22</v>
      </c>
      <c r="G377" s="66" t="s">
        <v>1479</v>
      </c>
      <c r="H377" s="74"/>
      <c r="I377" s="66" t="s">
        <v>1528</v>
      </c>
      <c r="J377" s="74"/>
      <c r="K377" s="74"/>
      <c r="L377" s="74"/>
      <c r="M377" s="15"/>
      <c r="N377" s="15"/>
      <c r="O377" s="15"/>
      <c r="P377" s="15"/>
      <c r="Q377" s="15"/>
    </row>
    <row r="378" spans="1:17" x14ac:dyDescent="0.25">
      <c r="A378" s="64">
        <v>22040102</v>
      </c>
      <c r="B378" s="5" t="s">
        <v>491</v>
      </c>
      <c r="C378" s="67">
        <f>SUMIF(OBData[EconCode],OBTB[[#This Row],[EconCode]],OBData[Amount])</f>
        <v>0</v>
      </c>
      <c r="D378" s="58" t="str">
        <f>LEFT(OBTB[[#This Row],[EconCode]],6)</f>
        <v>220401</v>
      </c>
      <c r="E378" s="58" t="str">
        <f>LEFT(OBTB[[#This Row],[EconCode]],4)</f>
        <v>2204</v>
      </c>
      <c r="F378" s="58" t="str">
        <f>LEFT(OBTB[[#This Row],[EconCode]],2)</f>
        <v>22</v>
      </c>
      <c r="G378" s="66" t="s">
        <v>1479</v>
      </c>
      <c r="H378" s="74"/>
      <c r="I378" s="66" t="s">
        <v>1528</v>
      </c>
      <c r="J378" s="74"/>
      <c r="K378" s="74"/>
      <c r="L378" s="74"/>
      <c r="M378" s="15"/>
      <c r="N378" s="15"/>
      <c r="O378" s="15"/>
      <c r="P378" s="15"/>
      <c r="Q378" s="15"/>
    </row>
    <row r="379" spans="1:17" x14ac:dyDescent="0.25">
      <c r="A379" s="64">
        <v>22040103</v>
      </c>
      <c r="B379" s="5" t="s">
        <v>492</v>
      </c>
      <c r="C379" s="67">
        <f>SUMIF(OBData[EconCode],OBTB[[#This Row],[EconCode]],OBData[Amount])</f>
        <v>0</v>
      </c>
      <c r="D379" s="58" t="str">
        <f>LEFT(OBTB[[#This Row],[EconCode]],6)</f>
        <v>220401</v>
      </c>
      <c r="E379" s="58" t="str">
        <f>LEFT(OBTB[[#This Row],[EconCode]],4)</f>
        <v>2204</v>
      </c>
      <c r="F379" s="58" t="str">
        <f>LEFT(OBTB[[#This Row],[EconCode]],2)</f>
        <v>22</v>
      </c>
      <c r="G379" s="66" t="s">
        <v>1479</v>
      </c>
      <c r="H379" s="74"/>
      <c r="I379" s="66" t="s">
        <v>1528</v>
      </c>
      <c r="J379" s="74"/>
      <c r="K379" s="74"/>
      <c r="L379" s="74"/>
      <c r="M379" s="15"/>
      <c r="N379" s="15"/>
      <c r="O379" s="15"/>
      <c r="P379" s="15"/>
      <c r="Q379" s="15"/>
    </row>
    <row r="380" spans="1:17" x14ac:dyDescent="0.25">
      <c r="A380" s="64">
        <v>22040104</v>
      </c>
      <c r="B380" s="5" t="s">
        <v>493</v>
      </c>
      <c r="C380" s="67">
        <f>SUMIF(OBData[EconCode],OBTB[[#This Row],[EconCode]],OBData[Amount])</f>
        <v>0</v>
      </c>
      <c r="D380" s="58" t="str">
        <f>LEFT(OBTB[[#This Row],[EconCode]],6)</f>
        <v>220401</v>
      </c>
      <c r="E380" s="58" t="str">
        <f>LEFT(OBTB[[#This Row],[EconCode]],4)</f>
        <v>2204</v>
      </c>
      <c r="F380" s="58" t="str">
        <f>LEFT(OBTB[[#This Row],[EconCode]],2)</f>
        <v>22</v>
      </c>
      <c r="G380" s="66" t="s">
        <v>1479</v>
      </c>
      <c r="H380" s="74"/>
      <c r="I380" s="66" t="s">
        <v>1528</v>
      </c>
      <c r="J380" s="74"/>
      <c r="K380" s="74"/>
      <c r="L380" s="74"/>
      <c r="M380" s="15"/>
      <c r="N380" s="15"/>
      <c r="O380" s="15"/>
      <c r="P380" s="15"/>
      <c r="Q380" s="15"/>
    </row>
    <row r="381" spans="1:17" x14ac:dyDescent="0.25">
      <c r="A381" s="64">
        <v>22040105</v>
      </c>
      <c r="B381" s="5" t="s">
        <v>494</v>
      </c>
      <c r="C381" s="67">
        <f>SUMIF(OBData[EconCode],OBTB[[#This Row],[EconCode]],OBData[Amount])</f>
        <v>0</v>
      </c>
      <c r="D381" s="58" t="str">
        <f>LEFT(OBTB[[#This Row],[EconCode]],6)</f>
        <v>220401</v>
      </c>
      <c r="E381" s="58" t="str">
        <f>LEFT(OBTB[[#This Row],[EconCode]],4)</f>
        <v>2204</v>
      </c>
      <c r="F381" s="58" t="str">
        <f>LEFT(OBTB[[#This Row],[EconCode]],2)</f>
        <v>22</v>
      </c>
      <c r="G381" s="66" t="s">
        <v>1479</v>
      </c>
      <c r="H381" s="74"/>
      <c r="I381" s="66" t="s">
        <v>1528</v>
      </c>
      <c r="J381" s="74"/>
      <c r="K381" s="74"/>
      <c r="L381" s="74"/>
      <c r="M381" s="15"/>
      <c r="N381" s="15"/>
      <c r="O381" s="15"/>
      <c r="P381" s="15"/>
      <c r="Q381" s="15"/>
    </row>
    <row r="382" spans="1:17" x14ac:dyDescent="0.25">
      <c r="A382" s="64">
        <v>22040106</v>
      </c>
      <c r="B382" s="5" t="s">
        <v>495</v>
      </c>
      <c r="C382" s="67">
        <f>SUMIF(OBData[EconCode],OBTB[[#This Row],[EconCode]],OBData[Amount])</f>
        <v>0</v>
      </c>
      <c r="D382" s="58" t="str">
        <f>LEFT(OBTB[[#This Row],[EconCode]],6)</f>
        <v>220401</v>
      </c>
      <c r="E382" s="58" t="str">
        <f>LEFT(OBTB[[#This Row],[EconCode]],4)</f>
        <v>2204</v>
      </c>
      <c r="F382" s="58" t="str">
        <f>LEFT(OBTB[[#This Row],[EconCode]],2)</f>
        <v>22</v>
      </c>
      <c r="G382" s="66" t="s">
        <v>1479</v>
      </c>
      <c r="H382" s="74"/>
      <c r="I382" s="66" t="s">
        <v>1528</v>
      </c>
      <c r="J382" s="74"/>
      <c r="K382" s="74"/>
      <c r="L382" s="74"/>
      <c r="M382" s="15"/>
      <c r="N382" s="15"/>
      <c r="O382" s="15"/>
      <c r="P382" s="15"/>
      <c r="Q382" s="15"/>
    </row>
    <row r="383" spans="1:17" x14ac:dyDescent="0.25">
      <c r="A383" s="64">
        <v>22040107</v>
      </c>
      <c r="B383" s="5" t="s">
        <v>496</v>
      </c>
      <c r="C383" s="67">
        <f>SUMIF(OBData[EconCode],OBTB[[#This Row],[EconCode]],OBData[Amount])</f>
        <v>0</v>
      </c>
      <c r="D383" s="58" t="str">
        <f>LEFT(OBTB[[#This Row],[EconCode]],6)</f>
        <v>220401</v>
      </c>
      <c r="E383" s="58" t="str">
        <f>LEFT(OBTB[[#This Row],[EconCode]],4)</f>
        <v>2204</v>
      </c>
      <c r="F383" s="58" t="str">
        <f>LEFT(OBTB[[#This Row],[EconCode]],2)</f>
        <v>22</v>
      </c>
      <c r="G383" s="66" t="s">
        <v>1479</v>
      </c>
      <c r="H383" s="74"/>
      <c r="I383" s="66" t="s">
        <v>1528</v>
      </c>
      <c r="J383" s="74"/>
      <c r="K383" s="74"/>
      <c r="L383" s="74"/>
      <c r="M383" s="15"/>
      <c r="N383" s="15"/>
      <c r="O383" s="15"/>
      <c r="P383" s="15"/>
      <c r="Q383" s="15"/>
    </row>
    <row r="384" spans="1:17" x14ac:dyDescent="0.25">
      <c r="A384" s="64">
        <v>22040108</v>
      </c>
      <c r="B384" s="5" t="s">
        <v>497</v>
      </c>
      <c r="C384" s="67">
        <f>SUMIF(OBData[EconCode],OBTB[[#This Row],[EconCode]],OBData[Amount])</f>
        <v>0</v>
      </c>
      <c r="D384" s="58" t="str">
        <f>LEFT(OBTB[[#This Row],[EconCode]],6)</f>
        <v>220401</v>
      </c>
      <c r="E384" s="58" t="str">
        <f>LEFT(OBTB[[#This Row],[EconCode]],4)</f>
        <v>2204</v>
      </c>
      <c r="F384" s="58" t="str">
        <f>LEFT(OBTB[[#This Row],[EconCode]],2)</f>
        <v>22</v>
      </c>
      <c r="G384" s="66" t="s">
        <v>1479</v>
      </c>
      <c r="H384" s="74"/>
      <c r="I384" s="66" t="s">
        <v>1528</v>
      </c>
      <c r="J384" s="74"/>
      <c r="K384" s="74"/>
      <c r="L384" s="74"/>
      <c r="M384" s="15"/>
      <c r="N384" s="15"/>
      <c r="O384" s="15"/>
      <c r="P384" s="15"/>
      <c r="Q384" s="15"/>
    </row>
    <row r="385" spans="1:17" x14ac:dyDescent="0.25">
      <c r="A385" s="64">
        <v>22040109</v>
      </c>
      <c r="B385" s="5" t="s">
        <v>498</v>
      </c>
      <c r="C385" s="67">
        <f>SUMIF(OBData[EconCode],OBTB[[#This Row],[EconCode]],OBData[Amount])</f>
        <v>0</v>
      </c>
      <c r="D385" s="58" t="str">
        <f>LEFT(OBTB[[#This Row],[EconCode]],6)</f>
        <v>220401</v>
      </c>
      <c r="E385" s="58" t="str">
        <f>LEFT(OBTB[[#This Row],[EconCode]],4)</f>
        <v>2204</v>
      </c>
      <c r="F385" s="58" t="str">
        <f>LEFT(OBTB[[#This Row],[EconCode]],2)</f>
        <v>22</v>
      </c>
      <c r="G385" s="66" t="s">
        <v>1479</v>
      </c>
      <c r="H385" s="74"/>
      <c r="I385" s="66" t="s">
        <v>1528</v>
      </c>
      <c r="J385" s="74"/>
      <c r="K385" s="74"/>
      <c r="L385" s="74"/>
      <c r="M385" s="15"/>
      <c r="N385" s="15"/>
      <c r="O385" s="15"/>
      <c r="P385" s="15"/>
      <c r="Q385" s="15"/>
    </row>
    <row r="386" spans="1:17" x14ac:dyDescent="0.25">
      <c r="A386" s="64">
        <v>220402</v>
      </c>
      <c r="B386" s="5" t="s">
        <v>499</v>
      </c>
      <c r="C386" s="93">
        <f>SUMIF(OBData[EconCode],OBTB[[#This Row],[EconCode]],OBData[Amount])</f>
        <v>0</v>
      </c>
      <c r="D386" s="93" t="str">
        <f>LEFT(OBTB[[#This Row],[EconCode]],6)</f>
        <v>220402</v>
      </c>
      <c r="E386" s="93" t="str">
        <f>LEFT(OBTB[[#This Row],[EconCode]],4)</f>
        <v>2204</v>
      </c>
      <c r="F386" s="93" t="str">
        <f>LEFT(OBTB[[#This Row],[EconCode]],2)</f>
        <v>22</v>
      </c>
      <c r="G386" s="93"/>
      <c r="H386" s="93"/>
      <c r="I386" s="93"/>
      <c r="J386" s="93"/>
      <c r="K386" s="93"/>
      <c r="L386" s="93"/>
      <c r="M386" s="15"/>
      <c r="N386" s="15"/>
      <c r="O386" s="15"/>
      <c r="P386" s="15"/>
      <c r="Q386" s="15"/>
    </row>
    <row r="387" spans="1:17" x14ac:dyDescent="0.25">
      <c r="A387" s="64">
        <v>2205</v>
      </c>
      <c r="B387" s="5" t="s">
        <v>500</v>
      </c>
      <c r="C387" s="93">
        <f>SUMIF(OBData[EconCode],OBTB[[#This Row],[EconCode]],OBData[Amount])</f>
        <v>0</v>
      </c>
      <c r="D387" s="93" t="str">
        <f>LEFT(OBTB[[#This Row],[EconCode]],6)</f>
        <v>2205</v>
      </c>
      <c r="E387" s="93" t="str">
        <f>LEFT(OBTB[[#This Row],[EconCode]],4)</f>
        <v>2205</v>
      </c>
      <c r="F387" s="93" t="str">
        <f>LEFT(OBTB[[#This Row],[EconCode]],2)</f>
        <v>22</v>
      </c>
      <c r="G387" s="93"/>
      <c r="H387" s="93"/>
      <c r="I387" s="93"/>
      <c r="J387" s="93"/>
      <c r="K387" s="93"/>
      <c r="L387" s="93"/>
      <c r="M387" s="15"/>
      <c r="N387" s="15"/>
      <c r="O387" s="15"/>
      <c r="P387" s="15"/>
      <c r="Q387" s="15"/>
    </row>
    <row r="388" spans="1:17" x14ac:dyDescent="0.25">
      <c r="A388" s="64">
        <v>220501</v>
      </c>
      <c r="B388" s="5" t="s">
        <v>501</v>
      </c>
      <c r="C388" s="93">
        <f>SUMIF(OBData[EconCode],OBTB[[#This Row],[EconCode]],OBData[Amount])</f>
        <v>0</v>
      </c>
      <c r="D388" s="93" t="str">
        <f>LEFT(OBTB[[#This Row],[EconCode]],6)</f>
        <v>220501</v>
      </c>
      <c r="E388" s="93" t="str">
        <f>LEFT(OBTB[[#This Row],[EconCode]],4)</f>
        <v>2205</v>
      </c>
      <c r="F388" s="93" t="str">
        <f>LEFT(OBTB[[#This Row],[EconCode]],2)</f>
        <v>22</v>
      </c>
      <c r="G388" s="93"/>
      <c r="H388" s="93"/>
      <c r="I388" s="93"/>
      <c r="J388" s="93"/>
      <c r="K388" s="93"/>
      <c r="L388" s="93"/>
      <c r="M388" s="15"/>
      <c r="N388" s="15"/>
      <c r="O388" s="15"/>
      <c r="P388" s="15"/>
      <c r="Q388" s="15"/>
    </row>
    <row r="389" spans="1:17" x14ac:dyDescent="0.25">
      <c r="A389" s="64">
        <v>22050101</v>
      </c>
      <c r="B389" s="5" t="s">
        <v>502</v>
      </c>
      <c r="C389" s="67">
        <f>SUMIF(OBData[EconCode],OBTB[[#This Row],[EconCode]],OBData[Amount])</f>
        <v>0</v>
      </c>
      <c r="D389" s="58" t="str">
        <f>LEFT(OBTB[[#This Row],[EconCode]],6)</f>
        <v>220501</v>
      </c>
      <c r="E389" s="58" t="str">
        <f>LEFT(OBTB[[#This Row],[EconCode]],4)</f>
        <v>2205</v>
      </c>
      <c r="F389" s="58" t="str">
        <f>LEFT(OBTB[[#This Row],[EconCode]],2)</f>
        <v>22</v>
      </c>
      <c r="G389" s="66" t="s">
        <v>1478</v>
      </c>
      <c r="H389" s="74"/>
      <c r="I389" s="66" t="s">
        <v>1527</v>
      </c>
      <c r="J389" s="74"/>
      <c r="K389" s="74"/>
      <c r="L389" s="74"/>
      <c r="M389" s="15"/>
      <c r="N389" s="15"/>
      <c r="O389" s="15"/>
      <c r="P389" s="15"/>
      <c r="Q389" s="15"/>
    </row>
    <row r="390" spans="1:17" x14ac:dyDescent="0.25">
      <c r="A390" s="64">
        <v>22050102</v>
      </c>
      <c r="B390" s="5" t="s">
        <v>503</v>
      </c>
      <c r="C390" s="67">
        <f>SUMIF(OBData[EconCode],OBTB[[#This Row],[EconCode]],OBData[Amount])</f>
        <v>0</v>
      </c>
      <c r="D390" s="58" t="str">
        <f>LEFT(OBTB[[#This Row],[EconCode]],6)</f>
        <v>220501</v>
      </c>
      <c r="E390" s="58" t="str">
        <f>LEFT(OBTB[[#This Row],[EconCode]],4)</f>
        <v>2205</v>
      </c>
      <c r="F390" s="58" t="str">
        <f>LEFT(OBTB[[#This Row],[EconCode]],2)</f>
        <v>22</v>
      </c>
      <c r="G390" s="66" t="s">
        <v>1478</v>
      </c>
      <c r="H390" s="74"/>
      <c r="I390" s="66" t="s">
        <v>1527</v>
      </c>
      <c r="J390" s="74"/>
      <c r="K390" s="74"/>
      <c r="L390" s="74"/>
      <c r="M390" s="15"/>
      <c r="N390" s="15"/>
      <c r="O390" s="15"/>
      <c r="P390" s="15"/>
      <c r="Q390" s="15"/>
    </row>
    <row r="391" spans="1:17" x14ac:dyDescent="0.25">
      <c r="A391" s="64">
        <v>220502</v>
      </c>
      <c r="B391" s="5" t="s">
        <v>504</v>
      </c>
      <c r="C391" s="67">
        <f>SUMIF(OBData[EconCode],OBTB[[#This Row],[EconCode]],OBData[Amount])</f>
        <v>0</v>
      </c>
      <c r="D391" s="58" t="str">
        <f>LEFT(OBTB[[#This Row],[EconCode]],6)</f>
        <v>220502</v>
      </c>
      <c r="E391" s="58" t="str">
        <f>LEFT(OBTB[[#This Row],[EconCode]],4)</f>
        <v>2205</v>
      </c>
      <c r="F391" s="58" t="str">
        <f>LEFT(OBTB[[#This Row],[EconCode]],2)</f>
        <v>22</v>
      </c>
      <c r="G391" s="66" t="s">
        <v>1479</v>
      </c>
      <c r="H391" s="74"/>
      <c r="I391" s="66" t="s">
        <v>1528</v>
      </c>
      <c r="J391" s="74"/>
      <c r="K391" s="74"/>
      <c r="L391" s="74"/>
      <c r="M391" s="15"/>
      <c r="N391" s="15"/>
      <c r="O391" s="15"/>
      <c r="P391" s="15"/>
      <c r="Q391" s="15"/>
    </row>
    <row r="392" spans="1:17" x14ac:dyDescent="0.25">
      <c r="A392" s="64">
        <v>22050201</v>
      </c>
      <c r="B392" s="5" t="s">
        <v>504</v>
      </c>
      <c r="C392" s="67">
        <f>SUMIF(OBData[EconCode],OBTB[[#This Row],[EconCode]],OBData[Amount])</f>
        <v>0</v>
      </c>
      <c r="D392" s="58" t="str">
        <f>LEFT(OBTB[[#This Row],[EconCode]],6)</f>
        <v>220502</v>
      </c>
      <c r="E392" s="58" t="str">
        <f>LEFT(OBTB[[#This Row],[EconCode]],4)</f>
        <v>2205</v>
      </c>
      <c r="F392" s="58" t="str">
        <f>LEFT(OBTB[[#This Row],[EconCode]],2)</f>
        <v>22</v>
      </c>
      <c r="G392" s="66" t="s">
        <v>1479</v>
      </c>
      <c r="H392" s="74"/>
      <c r="I392" s="66" t="s">
        <v>1528</v>
      </c>
      <c r="J392" s="74"/>
      <c r="K392" s="74"/>
      <c r="L392" s="74"/>
      <c r="M392" s="15"/>
      <c r="N392" s="15"/>
      <c r="O392" s="15"/>
      <c r="P392" s="15"/>
      <c r="Q392" s="15"/>
    </row>
    <row r="393" spans="1:17" x14ac:dyDescent="0.25">
      <c r="A393" s="64">
        <v>2206</v>
      </c>
      <c r="B393" s="5" t="s">
        <v>505</v>
      </c>
      <c r="C393" s="93">
        <f>SUMIF(OBData[EconCode],OBTB[[#This Row],[EconCode]],OBData[Amount])</f>
        <v>0</v>
      </c>
      <c r="D393" s="93" t="str">
        <f>LEFT(OBTB[[#This Row],[EconCode]],6)</f>
        <v>2206</v>
      </c>
      <c r="E393" s="93" t="str">
        <f>LEFT(OBTB[[#This Row],[EconCode]],4)</f>
        <v>2206</v>
      </c>
      <c r="F393" s="93" t="str">
        <f>LEFT(OBTB[[#This Row],[EconCode]],2)</f>
        <v>22</v>
      </c>
      <c r="G393" s="93"/>
      <c r="H393" s="93"/>
      <c r="I393" s="93"/>
      <c r="J393" s="93"/>
      <c r="K393" s="93"/>
      <c r="L393" s="93"/>
      <c r="M393" s="15"/>
      <c r="N393" s="15"/>
      <c r="O393" s="15"/>
      <c r="P393" s="15"/>
      <c r="Q393" s="15"/>
    </row>
    <row r="394" spans="1:17" x14ac:dyDescent="0.25">
      <c r="A394" s="64">
        <v>220601</v>
      </c>
      <c r="B394" s="5" t="s">
        <v>506</v>
      </c>
      <c r="C394" s="93">
        <f>SUMIF(OBData[EconCode],OBTB[[#This Row],[EconCode]],OBData[Amount])</f>
        <v>0</v>
      </c>
      <c r="D394" s="93" t="str">
        <f>LEFT(OBTB[[#This Row],[EconCode]],6)</f>
        <v>220601</v>
      </c>
      <c r="E394" s="93" t="str">
        <f>LEFT(OBTB[[#This Row],[EconCode]],4)</f>
        <v>2206</v>
      </c>
      <c r="F394" s="93" t="str">
        <f>LEFT(OBTB[[#This Row],[EconCode]],2)</f>
        <v>22</v>
      </c>
      <c r="G394" s="93"/>
      <c r="H394" s="93"/>
      <c r="I394" s="93"/>
      <c r="J394" s="93"/>
      <c r="K394" s="93"/>
      <c r="L394" s="93"/>
      <c r="M394" s="15"/>
      <c r="N394" s="15"/>
      <c r="O394" s="15"/>
      <c r="P394" s="15"/>
      <c r="Q394" s="15"/>
    </row>
    <row r="395" spans="1:17" x14ac:dyDescent="0.25">
      <c r="A395" s="64">
        <v>22060101</v>
      </c>
      <c r="B395" s="5" t="s">
        <v>1433</v>
      </c>
      <c r="C395" s="67">
        <f>SUMIF(OBData[EconCode],OBTB[[#This Row],[EconCode]],OBData[Amount])</f>
        <v>0</v>
      </c>
      <c r="D395" s="58" t="str">
        <f>LEFT(OBTB[[#This Row],[EconCode]],6)</f>
        <v>220601</v>
      </c>
      <c r="E395" s="58" t="str">
        <f>LEFT(OBTB[[#This Row],[EconCode]],4)</f>
        <v>2206</v>
      </c>
      <c r="F395" s="58" t="str">
        <f>LEFT(OBTB[[#This Row],[EconCode]],2)</f>
        <v>22</v>
      </c>
      <c r="G395" s="66" t="s">
        <v>1494</v>
      </c>
      <c r="H395" s="74"/>
      <c r="I395" s="66" t="s">
        <v>1529</v>
      </c>
      <c r="J395" s="74"/>
      <c r="K395" s="66" t="s">
        <v>1564</v>
      </c>
      <c r="L395" s="74"/>
      <c r="M395" s="15"/>
      <c r="N395" s="15"/>
      <c r="O395" s="15"/>
      <c r="P395" s="15"/>
      <c r="Q395" s="15"/>
    </row>
    <row r="396" spans="1:17" x14ac:dyDescent="0.25">
      <c r="A396" s="64">
        <v>22060102</v>
      </c>
      <c r="B396" s="5" t="s">
        <v>1434</v>
      </c>
      <c r="C396" s="67">
        <f>SUMIF(OBData[EconCode],OBTB[[#This Row],[EconCode]],OBData[Amount])</f>
        <v>0</v>
      </c>
      <c r="D396" s="58" t="str">
        <f>LEFT(OBTB[[#This Row],[EconCode]],6)</f>
        <v>220601</v>
      </c>
      <c r="E396" s="58" t="str">
        <f>LEFT(OBTB[[#This Row],[EconCode]],4)</f>
        <v>2206</v>
      </c>
      <c r="F396" s="58" t="str">
        <f>LEFT(OBTB[[#This Row],[EconCode]],2)</f>
        <v>22</v>
      </c>
      <c r="G396" s="66" t="s">
        <v>1494</v>
      </c>
      <c r="H396" s="74"/>
      <c r="I396" s="66" t="s">
        <v>1529</v>
      </c>
      <c r="J396" s="74"/>
      <c r="K396" s="66" t="s">
        <v>1563</v>
      </c>
      <c r="L396" s="74"/>
      <c r="M396" s="15"/>
      <c r="N396" s="15"/>
      <c r="O396" s="15"/>
      <c r="P396" s="15"/>
      <c r="Q396" s="15"/>
    </row>
    <row r="397" spans="1:17" x14ac:dyDescent="0.25">
      <c r="A397" s="64">
        <v>22060103</v>
      </c>
      <c r="B397" s="5" t="s">
        <v>507</v>
      </c>
      <c r="C397" s="67">
        <f>SUMIF(OBData[EconCode],OBTB[[#This Row],[EconCode]],OBData[Amount])</f>
        <v>0</v>
      </c>
      <c r="D397" s="58" t="str">
        <f>LEFT(OBTB[[#This Row],[EconCode]],6)</f>
        <v>220601</v>
      </c>
      <c r="E397" s="58" t="str">
        <f>LEFT(OBTB[[#This Row],[EconCode]],4)</f>
        <v>2206</v>
      </c>
      <c r="F397" s="58" t="str">
        <f>LEFT(OBTB[[#This Row],[EconCode]],2)</f>
        <v>22</v>
      </c>
      <c r="G397" s="66" t="s">
        <v>1494</v>
      </c>
      <c r="H397" s="74"/>
      <c r="I397" s="66" t="s">
        <v>1529</v>
      </c>
      <c r="J397" s="74"/>
      <c r="K397" s="132"/>
      <c r="L397" s="74"/>
      <c r="M397" s="15"/>
      <c r="N397" s="15"/>
      <c r="O397" s="15"/>
      <c r="P397" s="15"/>
      <c r="Q397" s="15"/>
    </row>
    <row r="398" spans="1:17" x14ac:dyDescent="0.25">
      <c r="A398" s="64">
        <v>220602</v>
      </c>
      <c r="B398" s="5" t="s">
        <v>508</v>
      </c>
      <c r="C398" s="93">
        <f>SUMIF(OBData[EconCode],OBTB[[#This Row],[EconCode]],OBData[Amount])</f>
        <v>0</v>
      </c>
      <c r="D398" s="93" t="str">
        <f>LEFT(OBTB[[#This Row],[EconCode]],6)</f>
        <v>220602</v>
      </c>
      <c r="E398" s="93" t="str">
        <f>LEFT(OBTB[[#This Row],[EconCode]],4)</f>
        <v>2206</v>
      </c>
      <c r="F398" s="93" t="str">
        <f>LEFT(OBTB[[#This Row],[EconCode]],2)</f>
        <v>22</v>
      </c>
      <c r="G398" s="93"/>
      <c r="H398" s="93"/>
      <c r="I398" s="93"/>
      <c r="J398" s="93"/>
      <c r="K398" s="93"/>
      <c r="L398" s="93"/>
      <c r="M398" s="15"/>
      <c r="N398" s="15" t="s">
        <v>1584</v>
      </c>
      <c r="O398" s="15"/>
      <c r="P398" s="15"/>
      <c r="Q398" s="15"/>
    </row>
    <row r="399" spans="1:17" x14ac:dyDescent="0.25">
      <c r="A399" s="64">
        <v>22060201</v>
      </c>
      <c r="B399" s="5" t="s">
        <v>509</v>
      </c>
      <c r="C399" s="67">
        <f>SUMIF(OBData[EconCode],OBTB[[#This Row],[EconCode]],OBData[Amount])</f>
        <v>0</v>
      </c>
      <c r="D399" s="65" t="str">
        <f>LEFT(OBTB[[#This Row],[EconCode]],6)</f>
        <v>220602</v>
      </c>
      <c r="E399" s="65" t="str">
        <f>LEFT(OBTB[[#This Row],[EconCode]],4)</f>
        <v>2206</v>
      </c>
      <c r="F399" s="65" t="str">
        <f>LEFT(OBTB[[#This Row],[EconCode]],2)</f>
        <v>22</v>
      </c>
      <c r="G399" s="66" t="s">
        <v>1495</v>
      </c>
      <c r="H399" s="74"/>
      <c r="I399" s="66" t="s">
        <v>1530</v>
      </c>
      <c r="J399" s="74"/>
      <c r="K399" s="132"/>
      <c r="L399" s="74"/>
      <c r="M399" s="15"/>
      <c r="N399" s="15"/>
      <c r="O399" s="15"/>
      <c r="P399" s="15"/>
      <c r="Q399" s="15"/>
    </row>
    <row r="400" spans="1:17" x14ac:dyDescent="0.25">
      <c r="A400" s="64">
        <v>22060202</v>
      </c>
      <c r="B400" s="5" t="s">
        <v>510</v>
      </c>
      <c r="C400" s="67">
        <f>SUMIF(OBData[EconCode],OBTB[[#This Row],[EconCode]],OBData[Amount])</f>
        <v>0</v>
      </c>
      <c r="D400" s="58" t="str">
        <f>LEFT(OBTB[[#This Row],[EconCode]],6)</f>
        <v>220602</v>
      </c>
      <c r="E400" s="58" t="str">
        <f>LEFT(OBTB[[#This Row],[EconCode]],4)</f>
        <v>2206</v>
      </c>
      <c r="F400" s="58" t="str">
        <f>LEFT(OBTB[[#This Row],[EconCode]],2)</f>
        <v>22</v>
      </c>
      <c r="G400" s="66" t="s">
        <v>1495</v>
      </c>
      <c r="H400" s="74"/>
      <c r="I400" s="66" t="s">
        <v>1530</v>
      </c>
      <c r="J400" s="74"/>
      <c r="K400" s="66" t="s">
        <v>1566</v>
      </c>
      <c r="L400" s="74"/>
      <c r="M400" s="15"/>
      <c r="N400" s="15" t="s">
        <v>1585</v>
      </c>
      <c r="O400" s="15"/>
      <c r="P400" s="15"/>
      <c r="Q400" s="15"/>
    </row>
    <row r="401" spans="1:17" x14ac:dyDescent="0.25">
      <c r="A401" s="64">
        <v>22060203</v>
      </c>
      <c r="B401" s="5" t="s">
        <v>1374</v>
      </c>
      <c r="C401" s="67">
        <f>SUMIF(OBData[EconCode],OBTB[[#This Row],[EconCode]],OBData[Amount])</f>
        <v>0</v>
      </c>
      <c r="D401" s="58" t="str">
        <f>LEFT(OBTB[[#This Row],[EconCode]],6)</f>
        <v>220602</v>
      </c>
      <c r="E401" s="58" t="str">
        <f>LEFT(OBTB[[#This Row],[EconCode]],4)</f>
        <v>2206</v>
      </c>
      <c r="F401" s="58" t="str">
        <f>LEFT(OBTB[[#This Row],[EconCode]],2)</f>
        <v>22</v>
      </c>
      <c r="G401" s="66" t="s">
        <v>1495</v>
      </c>
      <c r="H401" s="74"/>
      <c r="I401" s="66" t="s">
        <v>1530</v>
      </c>
      <c r="J401" s="74"/>
      <c r="K401" s="66" t="s">
        <v>1565</v>
      </c>
      <c r="L401" s="74"/>
      <c r="M401" s="15"/>
      <c r="N401" s="15"/>
      <c r="O401" s="15"/>
      <c r="P401" s="15"/>
      <c r="Q401" s="15"/>
    </row>
    <row r="402" spans="1:17" x14ac:dyDescent="0.25">
      <c r="A402" s="64">
        <v>220603</v>
      </c>
      <c r="B402" s="5" t="s">
        <v>462</v>
      </c>
      <c r="C402" s="93">
        <f>SUMIF(OBData[EconCode],OBTB[[#This Row],[EconCode]],OBData[Amount])</f>
        <v>0</v>
      </c>
      <c r="D402" s="93" t="str">
        <f>LEFT(OBTB[[#This Row],[EconCode]],6)</f>
        <v>220603</v>
      </c>
      <c r="E402" s="93" t="str">
        <f>LEFT(OBTB[[#This Row],[EconCode]],4)</f>
        <v>2206</v>
      </c>
      <c r="F402" s="93" t="str">
        <f>LEFT(OBTB[[#This Row],[EconCode]],2)</f>
        <v>22</v>
      </c>
      <c r="G402" s="93"/>
      <c r="H402" s="93"/>
      <c r="I402" s="93"/>
      <c r="J402" s="93"/>
      <c r="K402" s="93"/>
      <c r="L402" s="93"/>
      <c r="M402" s="15"/>
      <c r="N402" s="15"/>
      <c r="O402" s="15"/>
      <c r="P402" s="15"/>
      <c r="Q402" s="15"/>
    </row>
    <row r="403" spans="1:17" x14ac:dyDescent="0.25">
      <c r="A403" s="64">
        <v>22060301</v>
      </c>
      <c r="B403" s="5" t="s">
        <v>1375</v>
      </c>
      <c r="C403" s="67">
        <f>SUMIF(OBData[EconCode],OBTB[[#This Row],[EconCode]],OBData[Amount])</f>
        <v>0</v>
      </c>
      <c r="D403" s="58" t="str">
        <f>LEFT(OBTB[[#This Row],[EconCode]],6)</f>
        <v>220603</v>
      </c>
      <c r="E403" s="58" t="str">
        <f>LEFT(OBTB[[#This Row],[EconCode]],4)</f>
        <v>2206</v>
      </c>
      <c r="F403" s="58" t="str">
        <f>LEFT(OBTB[[#This Row],[EconCode]],2)</f>
        <v>22</v>
      </c>
      <c r="G403" s="66" t="s">
        <v>1477</v>
      </c>
      <c r="H403" s="74"/>
      <c r="I403" s="66" t="s">
        <v>1526</v>
      </c>
      <c r="J403" s="74"/>
      <c r="K403" s="74"/>
      <c r="L403" s="74"/>
      <c r="M403" s="15"/>
      <c r="N403" s="15"/>
      <c r="O403" s="15"/>
      <c r="P403" s="15"/>
      <c r="Q403" s="15"/>
    </row>
    <row r="404" spans="1:17" x14ac:dyDescent="0.25">
      <c r="A404" s="64">
        <v>220604</v>
      </c>
      <c r="B404" s="5" t="s">
        <v>1376</v>
      </c>
      <c r="C404" s="93">
        <f>SUMIF(OBData[EconCode],OBTB[[#This Row],[EconCode]],OBData[Amount])</f>
        <v>0</v>
      </c>
      <c r="D404" s="93" t="str">
        <f>LEFT(OBTB[[#This Row],[EconCode]],6)</f>
        <v>220604</v>
      </c>
      <c r="E404" s="93" t="str">
        <f>LEFT(OBTB[[#This Row],[EconCode]],4)</f>
        <v>2206</v>
      </c>
      <c r="F404" s="93" t="str">
        <f>LEFT(OBTB[[#This Row],[EconCode]],2)</f>
        <v>22</v>
      </c>
      <c r="G404" s="93"/>
      <c r="H404" s="93"/>
      <c r="I404" s="93"/>
      <c r="J404" s="93"/>
      <c r="K404" s="93"/>
      <c r="L404" s="93"/>
      <c r="M404" s="15"/>
      <c r="N404" s="15"/>
      <c r="O404" s="15"/>
      <c r="P404" s="15"/>
      <c r="Q404" s="15"/>
    </row>
    <row r="405" spans="1:17" x14ac:dyDescent="0.25">
      <c r="A405" s="64">
        <v>22060401</v>
      </c>
      <c r="B405" s="5" t="s">
        <v>1429</v>
      </c>
      <c r="C405" s="67">
        <f>SUMIF(OBData[EconCode],OBTB[[#This Row],[EconCode]],OBData[Amount])</f>
        <v>0</v>
      </c>
      <c r="D405" s="58" t="str">
        <f>LEFT(OBTB[[#This Row],[EconCode]],6)</f>
        <v>220604</v>
      </c>
      <c r="E405" s="58" t="str">
        <f>LEFT(OBTB[[#This Row],[EconCode]],4)</f>
        <v>2206</v>
      </c>
      <c r="F405" s="58" t="str">
        <f>LEFT(OBTB[[#This Row],[EconCode]],2)</f>
        <v>22</v>
      </c>
      <c r="G405" s="66" t="s">
        <v>1494</v>
      </c>
      <c r="H405" s="74"/>
      <c r="I405" s="66" t="s">
        <v>1529</v>
      </c>
      <c r="J405" s="74"/>
      <c r="K405" s="66" t="s">
        <v>1561</v>
      </c>
      <c r="L405" s="74"/>
      <c r="M405" s="15"/>
      <c r="N405" s="15"/>
      <c r="O405" s="15"/>
      <c r="P405" s="15"/>
      <c r="Q405" s="15"/>
    </row>
    <row r="406" spans="1:17" x14ac:dyDescent="0.25">
      <c r="A406" s="64">
        <v>22060402</v>
      </c>
      <c r="B406" s="5" t="s">
        <v>1430</v>
      </c>
      <c r="C406" s="67">
        <f>SUMIF(OBData[EconCode],OBTB[[#This Row],[EconCode]],OBData[Amount])</f>
        <v>0</v>
      </c>
      <c r="D406" s="58" t="str">
        <f>LEFT(OBTB[[#This Row],[EconCode]],6)</f>
        <v>220604</v>
      </c>
      <c r="E406" s="58" t="str">
        <f>LEFT(OBTB[[#This Row],[EconCode]],4)</f>
        <v>2206</v>
      </c>
      <c r="F406" s="58" t="str">
        <f>LEFT(OBTB[[#This Row],[EconCode]],2)</f>
        <v>22</v>
      </c>
      <c r="G406" s="66" t="s">
        <v>1494</v>
      </c>
      <c r="H406" s="74"/>
      <c r="I406" s="66" t="s">
        <v>1529</v>
      </c>
      <c r="J406" s="74"/>
      <c r="K406" s="66" t="s">
        <v>1560</v>
      </c>
      <c r="L406" s="74"/>
      <c r="M406" s="15"/>
      <c r="N406" s="15"/>
      <c r="O406" s="15"/>
      <c r="P406" s="15"/>
      <c r="Q406" s="15"/>
    </row>
    <row r="407" spans="1:17" x14ac:dyDescent="0.25">
      <c r="A407" s="64">
        <v>220605</v>
      </c>
      <c r="B407" s="5" t="s">
        <v>1377</v>
      </c>
      <c r="C407" s="93">
        <f>SUMIF(OBData[EconCode],OBTB[[#This Row],[EconCode]],OBData[Amount])</f>
        <v>0</v>
      </c>
      <c r="D407" s="93" t="str">
        <f>LEFT(OBTB[[#This Row],[EconCode]],6)</f>
        <v>220605</v>
      </c>
      <c r="E407" s="93" t="str">
        <f>LEFT(OBTB[[#This Row],[EconCode]],4)</f>
        <v>2206</v>
      </c>
      <c r="F407" s="93" t="str">
        <f>LEFT(OBTB[[#This Row],[EconCode]],2)</f>
        <v>22</v>
      </c>
      <c r="G407" s="93"/>
      <c r="H407" s="93"/>
      <c r="I407" s="93"/>
      <c r="J407" s="93"/>
      <c r="K407" s="93"/>
      <c r="L407" s="93"/>
      <c r="M407" s="15"/>
      <c r="N407" s="15"/>
      <c r="O407" s="15"/>
      <c r="P407" s="15"/>
      <c r="Q407" s="15"/>
    </row>
    <row r="408" spans="1:17" x14ac:dyDescent="0.25">
      <c r="A408" s="64">
        <v>22060501</v>
      </c>
      <c r="B408" s="5" t="s">
        <v>1431</v>
      </c>
      <c r="C408" s="67">
        <f>SUMIF(OBData[EconCode],OBTB[[#This Row],[EconCode]],OBData[Amount])</f>
        <v>0</v>
      </c>
      <c r="D408" s="58" t="str">
        <f>LEFT(OBTB[[#This Row],[EconCode]],6)</f>
        <v>220605</v>
      </c>
      <c r="E408" s="58" t="str">
        <f>LEFT(OBTB[[#This Row],[EconCode]],4)</f>
        <v>2206</v>
      </c>
      <c r="F408" s="58" t="str">
        <f>LEFT(OBTB[[#This Row],[EconCode]],2)</f>
        <v>22</v>
      </c>
      <c r="G408" s="66" t="s">
        <v>1495</v>
      </c>
      <c r="H408" s="74"/>
      <c r="I408" s="66" t="s">
        <v>1530</v>
      </c>
      <c r="J408" s="74"/>
      <c r="K408" s="66" t="s">
        <v>1557</v>
      </c>
      <c r="L408" s="74"/>
      <c r="M408" s="15"/>
      <c r="N408" s="15"/>
      <c r="O408" s="15"/>
      <c r="P408" s="15"/>
      <c r="Q408" s="15"/>
    </row>
    <row r="409" spans="1:17" x14ac:dyDescent="0.25">
      <c r="A409" s="64">
        <v>22060502</v>
      </c>
      <c r="B409" s="5" t="s">
        <v>1432</v>
      </c>
      <c r="C409" s="67">
        <f>SUMIF(OBData[EconCode],OBTB[[#This Row],[EconCode]],OBData[Amount])</f>
        <v>0</v>
      </c>
      <c r="D409" s="58" t="str">
        <f>LEFT(OBTB[[#This Row],[EconCode]],6)</f>
        <v>220605</v>
      </c>
      <c r="E409" s="58" t="str">
        <f>LEFT(OBTB[[#This Row],[EconCode]],4)</f>
        <v>2206</v>
      </c>
      <c r="F409" s="58" t="str">
        <f>LEFT(OBTB[[#This Row],[EconCode]],2)</f>
        <v>22</v>
      </c>
      <c r="G409" s="66" t="s">
        <v>1495</v>
      </c>
      <c r="H409" s="74"/>
      <c r="I409" s="66" t="s">
        <v>1530</v>
      </c>
      <c r="J409" s="74"/>
      <c r="K409" s="66" t="s">
        <v>1562</v>
      </c>
      <c r="L409" s="74"/>
      <c r="M409" s="15"/>
      <c r="N409" s="15"/>
      <c r="O409" s="15"/>
      <c r="P409" s="15"/>
      <c r="Q409" s="15"/>
    </row>
    <row r="410" spans="1:17" x14ac:dyDescent="0.25">
      <c r="A410" s="64">
        <v>2207</v>
      </c>
      <c r="B410" s="5" t="s">
        <v>1354</v>
      </c>
      <c r="C410" s="93">
        <f>SUMIF(OBData[EconCode],OBTB[[#This Row],[EconCode]],OBData[Amount])</f>
        <v>0</v>
      </c>
      <c r="D410" s="93" t="str">
        <f>LEFT(OBTB[[#This Row],[EconCode]],6)</f>
        <v>2207</v>
      </c>
      <c r="E410" s="93" t="str">
        <f>LEFT(OBTB[[#This Row],[EconCode]],4)</f>
        <v>2207</v>
      </c>
      <c r="F410" s="93" t="str">
        <f>LEFT(OBTB[[#This Row],[EconCode]],2)</f>
        <v>22</v>
      </c>
      <c r="G410" s="93"/>
      <c r="H410" s="93"/>
      <c r="I410" s="93"/>
      <c r="J410" s="93"/>
      <c r="K410" s="93"/>
      <c r="L410" s="93"/>
      <c r="M410" s="15"/>
      <c r="N410" s="15"/>
      <c r="O410" s="15"/>
      <c r="P410" s="15"/>
      <c r="Q410" s="15"/>
    </row>
    <row r="411" spans="1:17" x14ac:dyDescent="0.25">
      <c r="A411" s="64">
        <v>22070401</v>
      </c>
      <c r="B411" s="5" t="s">
        <v>511</v>
      </c>
      <c r="C411" s="67">
        <f>SUMIF(OBData[EconCode],OBTB[[#This Row],[EconCode]],OBData[Amount])</f>
        <v>0</v>
      </c>
      <c r="D411" s="58" t="str">
        <f>LEFT(OBTB[[#This Row],[EconCode]],6)</f>
        <v>220704</v>
      </c>
      <c r="E411" s="58" t="str">
        <f>LEFT(OBTB[[#This Row],[EconCode]],4)</f>
        <v>2207</v>
      </c>
      <c r="F411" s="58" t="str">
        <f>LEFT(OBTB[[#This Row],[EconCode]],2)</f>
        <v>22</v>
      </c>
      <c r="G411" s="66" t="s">
        <v>1501</v>
      </c>
      <c r="H411" s="74"/>
      <c r="I411" s="66" t="s">
        <v>1531</v>
      </c>
      <c r="J411" s="74"/>
      <c r="K411" s="74"/>
      <c r="L411" s="74"/>
      <c r="M411" s="15"/>
      <c r="N411" s="15"/>
      <c r="O411" s="15"/>
      <c r="P411" s="15"/>
      <c r="Q411" s="15"/>
    </row>
    <row r="412" spans="1:17" x14ac:dyDescent="0.25">
      <c r="A412" s="64">
        <v>22070402</v>
      </c>
      <c r="B412" s="5" t="s">
        <v>1355</v>
      </c>
      <c r="C412" s="67">
        <f>SUMIF(OBData[EconCode],OBTB[[#This Row],[EconCode]],OBData[Amount])</f>
        <v>0</v>
      </c>
      <c r="D412" s="58" t="str">
        <f>LEFT(OBTB[[#This Row],[EconCode]],6)</f>
        <v>220704</v>
      </c>
      <c r="E412" s="58" t="str">
        <f>LEFT(OBTB[[#This Row],[EconCode]],4)</f>
        <v>2207</v>
      </c>
      <c r="F412" s="58" t="str">
        <f>LEFT(OBTB[[#This Row],[EconCode]],2)</f>
        <v>22</v>
      </c>
      <c r="G412" s="66" t="s">
        <v>1501</v>
      </c>
      <c r="H412" s="74"/>
      <c r="I412" s="66" t="s">
        <v>1522</v>
      </c>
      <c r="J412" s="74"/>
      <c r="K412" s="74"/>
      <c r="L412" s="74"/>
      <c r="M412" s="15"/>
      <c r="N412" s="15"/>
      <c r="O412" s="15"/>
      <c r="P412" s="15"/>
      <c r="Q412" s="15"/>
    </row>
    <row r="413" spans="1:17" x14ac:dyDescent="0.25">
      <c r="A413" s="64">
        <v>22070403</v>
      </c>
      <c r="B413" s="5" t="s">
        <v>1356</v>
      </c>
      <c r="C413" s="67">
        <f>SUMIF(OBData[EconCode],OBTB[[#This Row],[EconCode]],OBData[Amount])</f>
        <v>0</v>
      </c>
      <c r="D413" s="58" t="str">
        <f>LEFT(OBTB[[#This Row],[EconCode]],6)</f>
        <v>220704</v>
      </c>
      <c r="E413" s="58" t="str">
        <f>LEFT(OBTB[[#This Row],[EconCode]],4)</f>
        <v>2207</v>
      </c>
      <c r="F413" s="58" t="str">
        <f>LEFT(OBTB[[#This Row],[EconCode]],2)</f>
        <v>22</v>
      </c>
      <c r="G413" s="66" t="s">
        <v>1480</v>
      </c>
      <c r="H413" s="74"/>
      <c r="I413" s="66" t="s">
        <v>1521</v>
      </c>
      <c r="J413" s="74"/>
      <c r="K413" s="74"/>
      <c r="L413" s="74"/>
      <c r="M413" s="15"/>
      <c r="N413" s="15" t="s">
        <v>1586</v>
      </c>
      <c r="O413" s="15"/>
      <c r="P413" s="15"/>
      <c r="Q413" s="15"/>
    </row>
    <row r="414" spans="1:17" x14ac:dyDescent="0.25">
      <c r="A414" s="64">
        <v>2208</v>
      </c>
      <c r="B414" s="5" t="s">
        <v>1373</v>
      </c>
      <c r="C414" s="93">
        <f>SUMIF(OBData[EconCode],OBTB[[#This Row],[EconCode]],OBData[Amount])</f>
        <v>0</v>
      </c>
      <c r="D414" s="93" t="str">
        <f>LEFT(OBTB[[#This Row],[EconCode]],6)</f>
        <v>2208</v>
      </c>
      <c r="E414" s="93" t="str">
        <f>LEFT(OBTB[[#This Row],[EconCode]],4)</f>
        <v>2208</v>
      </c>
      <c r="F414" s="93" t="str">
        <f>LEFT(OBTB[[#This Row],[EconCode]],2)</f>
        <v>22</v>
      </c>
      <c r="G414" s="93"/>
      <c r="H414" s="93"/>
      <c r="I414" s="93"/>
      <c r="J414" s="93"/>
      <c r="K414" s="93"/>
      <c r="L414" s="93"/>
      <c r="M414" s="15"/>
      <c r="N414" s="15"/>
      <c r="O414" s="15"/>
      <c r="P414" s="15"/>
      <c r="Q414" s="15"/>
    </row>
    <row r="415" spans="1:17" x14ac:dyDescent="0.25">
      <c r="A415" s="78">
        <v>22080100</v>
      </c>
      <c r="B415" s="79" t="s">
        <v>1373</v>
      </c>
      <c r="C415" s="75">
        <f>SUMIF(OBData[EconCode],OBTB[[#This Row],[EconCode]],OBData[Amount])</f>
        <v>0</v>
      </c>
      <c r="D415" s="76" t="str">
        <f>LEFT(OBTB[[#This Row],[EconCode]],6)</f>
        <v>220801</v>
      </c>
      <c r="E415" s="76" t="str">
        <f>LEFT(OBTB[[#This Row],[EconCode]],4)</f>
        <v>2208</v>
      </c>
      <c r="F415" s="76" t="str">
        <f>LEFT(OBTB[[#This Row],[EconCode]],2)</f>
        <v>22</v>
      </c>
      <c r="G415" s="77" t="s">
        <v>1477</v>
      </c>
      <c r="H415" s="74"/>
      <c r="I415" s="77" t="s">
        <v>1526</v>
      </c>
      <c r="J415" s="74"/>
      <c r="K415" s="74"/>
      <c r="L415" s="74"/>
      <c r="M415" s="15"/>
      <c r="N415" s="15"/>
      <c r="O415" s="15"/>
      <c r="P415" s="15"/>
      <c r="Q415" s="15"/>
    </row>
    <row r="416" spans="1:17" x14ac:dyDescent="0.25">
      <c r="A416" s="64">
        <v>23</v>
      </c>
      <c r="B416" s="5" t="s">
        <v>512</v>
      </c>
      <c r="C416" s="93">
        <f>SUMIF(OBData[EconCode],OBTB[[#This Row],[EconCode]],OBData[Amount])</f>
        <v>0</v>
      </c>
      <c r="D416" s="93" t="str">
        <f>LEFT(OBTB[[#This Row],[EconCode]],6)</f>
        <v>23</v>
      </c>
      <c r="E416" s="93" t="str">
        <f>LEFT(OBTB[[#This Row],[EconCode]],4)</f>
        <v>23</v>
      </c>
      <c r="F416" s="93" t="str">
        <f>LEFT(OBTB[[#This Row],[EconCode]],2)</f>
        <v>23</v>
      </c>
      <c r="G416" s="93"/>
      <c r="H416" s="93"/>
      <c r="I416" s="93"/>
      <c r="J416" s="93"/>
      <c r="K416" s="93"/>
      <c r="L416" s="93"/>
      <c r="M416" s="15"/>
      <c r="N416" s="15"/>
      <c r="O416" s="15"/>
      <c r="P416" s="15"/>
      <c r="Q416" s="15"/>
    </row>
    <row r="417" spans="1:17" x14ac:dyDescent="0.25">
      <c r="A417" s="80">
        <v>2301</v>
      </c>
      <c r="B417" s="81" t="s">
        <v>513</v>
      </c>
      <c r="C417" s="93">
        <f>SUMIF(OBData[EconCode],OBTB[[#This Row],[EconCode]],OBData[Amount])</f>
        <v>0</v>
      </c>
      <c r="D417" s="93" t="str">
        <f>LEFT(OBTB[[#This Row],[EconCode]],6)</f>
        <v>2301</v>
      </c>
      <c r="E417" s="93" t="str">
        <f>LEFT(OBTB[[#This Row],[EconCode]],4)</f>
        <v>2301</v>
      </c>
      <c r="F417" s="93" t="str">
        <f>LEFT(OBTB[[#This Row],[EconCode]],2)</f>
        <v>23</v>
      </c>
      <c r="G417" s="93"/>
      <c r="H417" s="93"/>
      <c r="I417" s="93"/>
      <c r="J417" s="93"/>
      <c r="K417" s="93"/>
      <c r="L417" s="93"/>
      <c r="M417" s="15"/>
      <c r="N417" s="15" t="s">
        <v>1587</v>
      </c>
      <c r="O417" s="15"/>
      <c r="P417" s="15"/>
      <c r="Q417" s="15"/>
    </row>
    <row r="418" spans="1:17" x14ac:dyDescent="0.25">
      <c r="A418" s="64">
        <v>230101</v>
      </c>
      <c r="B418" s="5" t="s">
        <v>514</v>
      </c>
      <c r="C418" s="93">
        <f>SUMIF(OBData[EconCode],OBTB[[#This Row],[EconCode]],OBData[Amount])</f>
        <v>0</v>
      </c>
      <c r="D418" s="93" t="str">
        <f>LEFT(OBTB[[#This Row],[EconCode]],6)</f>
        <v>230101</v>
      </c>
      <c r="E418" s="93" t="str">
        <f>LEFT(OBTB[[#This Row],[EconCode]],4)</f>
        <v>2301</v>
      </c>
      <c r="F418" s="93" t="str">
        <f>LEFT(OBTB[[#This Row],[EconCode]],2)</f>
        <v>23</v>
      </c>
      <c r="G418" s="93"/>
      <c r="H418" s="93"/>
      <c r="I418" s="93"/>
      <c r="J418" s="93"/>
      <c r="K418" s="93"/>
      <c r="L418" s="93"/>
      <c r="M418" s="15"/>
      <c r="N418" s="15"/>
      <c r="O418" s="15"/>
      <c r="P418" s="15"/>
      <c r="Q418" s="15"/>
    </row>
    <row r="419" spans="1:17" x14ac:dyDescent="0.25">
      <c r="A419" s="64">
        <v>23010101</v>
      </c>
      <c r="B419" s="5" t="s">
        <v>515</v>
      </c>
      <c r="C419" s="88">
        <f>SUMIF(OBData[EconCode],OBTB[[#This Row],[EconCode]],OBData[Amount])</f>
        <v>0</v>
      </c>
      <c r="D419" s="89" t="str">
        <f>LEFT(OBTB[[#This Row],[EconCode]],6)</f>
        <v>230101</v>
      </c>
      <c r="E419" s="89" t="str">
        <f>LEFT(OBTB[[#This Row],[EconCode]],4)</f>
        <v>2301</v>
      </c>
      <c r="F419" s="89" t="str">
        <f>LEFT(OBTB[[#This Row],[EconCode]],2)</f>
        <v>23</v>
      </c>
      <c r="G419" s="91" t="s">
        <v>1487</v>
      </c>
      <c r="H419" s="74"/>
      <c r="I419" s="74"/>
      <c r="J419" s="90" t="s">
        <v>1545</v>
      </c>
      <c r="K419" s="74"/>
      <c r="L419" s="74"/>
      <c r="M419" s="15"/>
      <c r="N419" s="15"/>
      <c r="O419" s="15"/>
      <c r="P419" s="15"/>
      <c r="Q419" s="15"/>
    </row>
    <row r="420" spans="1:17" x14ac:dyDescent="0.25">
      <c r="A420" s="64">
        <v>23010102</v>
      </c>
      <c r="B420" s="5" t="s">
        <v>516</v>
      </c>
      <c r="C420" s="68">
        <f>SUMIF(OBData[EconCode],OBTB[[#This Row],[EconCode]],OBData[Amount])</f>
        <v>0</v>
      </c>
      <c r="D420" s="86" t="str">
        <f>LEFT(OBTB[[#This Row],[EconCode]],6)</f>
        <v>230101</v>
      </c>
      <c r="E420" s="86" t="str">
        <f>LEFT(OBTB[[#This Row],[EconCode]],4)</f>
        <v>2301</v>
      </c>
      <c r="F420" s="86" t="str">
        <f>LEFT(OBTB[[#This Row],[EconCode]],2)</f>
        <v>23</v>
      </c>
      <c r="G420" s="91" t="s">
        <v>1487</v>
      </c>
      <c r="H420" s="74"/>
      <c r="I420" s="74"/>
      <c r="J420" s="90" t="s">
        <v>1545</v>
      </c>
      <c r="K420" s="74"/>
      <c r="L420" s="74"/>
      <c r="M420" s="15"/>
      <c r="N420" s="15"/>
      <c r="O420" s="15"/>
      <c r="P420" s="15"/>
      <c r="Q420" s="15"/>
    </row>
    <row r="421" spans="1:17" x14ac:dyDescent="0.25">
      <c r="A421" s="64">
        <v>23010103</v>
      </c>
      <c r="B421" s="5" t="s">
        <v>517</v>
      </c>
      <c r="C421" s="68">
        <f>SUMIF(OBData[EconCode],OBTB[[#This Row],[EconCode]],OBData[Amount])</f>
        <v>0</v>
      </c>
      <c r="D421" s="86" t="str">
        <f>LEFT(OBTB[[#This Row],[EconCode]],6)</f>
        <v>230101</v>
      </c>
      <c r="E421" s="86" t="str">
        <f>LEFT(OBTB[[#This Row],[EconCode]],4)</f>
        <v>2301</v>
      </c>
      <c r="F421" s="86" t="str">
        <f>LEFT(OBTB[[#This Row],[EconCode]],2)</f>
        <v>23</v>
      </c>
      <c r="G421" s="91" t="s">
        <v>1487</v>
      </c>
      <c r="H421" s="74"/>
      <c r="I421" s="74"/>
      <c r="J421" s="90" t="s">
        <v>1545</v>
      </c>
      <c r="K421" s="74"/>
      <c r="L421" s="74"/>
      <c r="M421" s="15"/>
      <c r="N421" s="15"/>
      <c r="O421" s="15"/>
      <c r="P421" s="15"/>
      <c r="Q421" s="15"/>
    </row>
    <row r="422" spans="1:17" x14ac:dyDescent="0.25">
      <c r="A422" s="64">
        <v>23010104</v>
      </c>
      <c r="B422" s="5" t="s">
        <v>518</v>
      </c>
      <c r="C422" s="68">
        <f>SUMIF(OBData[EconCode],OBTB[[#This Row],[EconCode]],OBData[Amount])</f>
        <v>0</v>
      </c>
      <c r="D422" s="86" t="str">
        <f>LEFT(OBTB[[#This Row],[EconCode]],6)</f>
        <v>230101</v>
      </c>
      <c r="E422" s="86" t="str">
        <f>LEFT(OBTB[[#This Row],[EconCode]],4)</f>
        <v>2301</v>
      </c>
      <c r="F422" s="86" t="str">
        <f>LEFT(OBTB[[#This Row],[EconCode]],2)</f>
        <v>23</v>
      </c>
      <c r="G422" s="91" t="s">
        <v>1487</v>
      </c>
      <c r="H422" s="74"/>
      <c r="I422" s="74"/>
      <c r="J422" s="90" t="s">
        <v>1545</v>
      </c>
      <c r="K422" s="74"/>
      <c r="L422" s="74"/>
      <c r="M422" s="15"/>
      <c r="N422" s="15"/>
      <c r="O422" s="15"/>
      <c r="P422" s="15"/>
      <c r="Q422" s="15"/>
    </row>
    <row r="423" spans="1:17" x14ac:dyDescent="0.25">
      <c r="A423" s="64">
        <v>23010105</v>
      </c>
      <c r="B423" s="5" t="s">
        <v>519</v>
      </c>
      <c r="C423" s="68">
        <f>SUMIF(OBData[EconCode],OBTB[[#This Row],[EconCode]],OBData[Amount])</f>
        <v>0</v>
      </c>
      <c r="D423" s="86" t="str">
        <f>LEFT(OBTB[[#This Row],[EconCode]],6)</f>
        <v>230101</v>
      </c>
      <c r="E423" s="86" t="str">
        <f>LEFT(OBTB[[#This Row],[EconCode]],4)</f>
        <v>2301</v>
      </c>
      <c r="F423" s="86" t="str">
        <f>LEFT(OBTB[[#This Row],[EconCode]],2)</f>
        <v>23</v>
      </c>
      <c r="G423" s="91" t="s">
        <v>1487</v>
      </c>
      <c r="H423" s="74"/>
      <c r="I423" s="74"/>
      <c r="J423" s="90" t="s">
        <v>1545</v>
      </c>
      <c r="K423" s="74"/>
      <c r="L423" s="74"/>
      <c r="M423" s="15"/>
      <c r="N423" s="15"/>
      <c r="O423" s="15"/>
      <c r="P423" s="15"/>
      <c r="Q423" s="15"/>
    </row>
    <row r="424" spans="1:17" x14ac:dyDescent="0.25">
      <c r="A424" s="64">
        <v>23010106</v>
      </c>
      <c r="B424" s="5" t="s">
        <v>520</v>
      </c>
      <c r="C424" s="68">
        <f>SUMIF(OBData[EconCode],OBTB[[#This Row],[EconCode]],OBData[Amount])</f>
        <v>0</v>
      </c>
      <c r="D424" s="86" t="str">
        <f>LEFT(OBTB[[#This Row],[EconCode]],6)</f>
        <v>230101</v>
      </c>
      <c r="E424" s="86" t="str">
        <f>LEFT(OBTB[[#This Row],[EconCode]],4)</f>
        <v>2301</v>
      </c>
      <c r="F424" s="86" t="str">
        <f>LEFT(OBTB[[#This Row],[EconCode]],2)</f>
        <v>23</v>
      </c>
      <c r="G424" s="91" t="s">
        <v>1487</v>
      </c>
      <c r="H424" s="74"/>
      <c r="I424" s="74"/>
      <c r="J424" s="90" t="s">
        <v>1545</v>
      </c>
      <c r="K424" s="74"/>
      <c r="L424" s="74"/>
      <c r="M424" s="15"/>
      <c r="N424" s="15"/>
      <c r="O424" s="15"/>
      <c r="P424" s="15"/>
      <c r="Q424" s="15"/>
    </row>
    <row r="425" spans="1:17" x14ac:dyDescent="0.25">
      <c r="A425" s="64">
        <v>23010107</v>
      </c>
      <c r="B425" s="5" t="s">
        <v>521</v>
      </c>
      <c r="C425" s="68">
        <f>SUMIF(OBData[EconCode],OBTB[[#This Row],[EconCode]],OBData[Amount])</f>
        <v>0</v>
      </c>
      <c r="D425" s="86" t="str">
        <f>LEFT(OBTB[[#This Row],[EconCode]],6)</f>
        <v>230101</v>
      </c>
      <c r="E425" s="86" t="str">
        <f>LEFT(OBTB[[#This Row],[EconCode]],4)</f>
        <v>2301</v>
      </c>
      <c r="F425" s="86" t="str">
        <f>LEFT(OBTB[[#This Row],[EconCode]],2)</f>
        <v>23</v>
      </c>
      <c r="G425" s="91" t="s">
        <v>1487</v>
      </c>
      <c r="H425" s="74"/>
      <c r="I425" s="74"/>
      <c r="J425" s="90" t="s">
        <v>1545</v>
      </c>
      <c r="K425" s="74"/>
      <c r="L425" s="74"/>
      <c r="M425" s="15"/>
      <c r="N425" s="15"/>
      <c r="O425" s="15"/>
      <c r="P425" s="15"/>
      <c r="Q425" s="15"/>
    </row>
    <row r="426" spans="1:17" x14ac:dyDescent="0.25">
      <c r="A426" s="64">
        <v>23010108</v>
      </c>
      <c r="B426" s="5" t="s">
        <v>522</v>
      </c>
      <c r="C426" s="68">
        <f>SUMIF(OBData[EconCode],OBTB[[#This Row],[EconCode]],OBData[Amount])</f>
        <v>0</v>
      </c>
      <c r="D426" s="86" t="str">
        <f>LEFT(OBTB[[#This Row],[EconCode]],6)</f>
        <v>230101</v>
      </c>
      <c r="E426" s="86" t="str">
        <f>LEFT(OBTB[[#This Row],[EconCode]],4)</f>
        <v>2301</v>
      </c>
      <c r="F426" s="86" t="str">
        <f>LEFT(OBTB[[#This Row],[EconCode]],2)</f>
        <v>23</v>
      </c>
      <c r="G426" s="91" t="s">
        <v>1487</v>
      </c>
      <c r="H426" s="74"/>
      <c r="I426" s="74"/>
      <c r="J426" s="90" t="s">
        <v>1545</v>
      </c>
      <c r="K426" s="74"/>
      <c r="L426" s="74"/>
      <c r="M426" s="15"/>
      <c r="N426" s="15"/>
      <c r="O426" s="15"/>
      <c r="P426" s="15"/>
      <c r="Q426" s="15"/>
    </row>
    <row r="427" spans="1:17" x14ac:dyDescent="0.25">
      <c r="A427" s="64">
        <v>23010109</v>
      </c>
      <c r="B427" s="5" t="s">
        <v>523</v>
      </c>
      <c r="C427" s="68">
        <f>SUMIF(OBData[EconCode],OBTB[[#This Row],[EconCode]],OBData[Amount])</f>
        <v>0</v>
      </c>
      <c r="D427" s="86" t="str">
        <f>LEFT(OBTB[[#This Row],[EconCode]],6)</f>
        <v>230101</v>
      </c>
      <c r="E427" s="86" t="str">
        <f>LEFT(OBTB[[#This Row],[EconCode]],4)</f>
        <v>2301</v>
      </c>
      <c r="F427" s="86" t="str">
        <f>LEFT(OBTB[[#This Row],[EconCode]],2)</f>
        <v>23</v>
      </c>
      <c r="G427" s="91" t="s">
        <v>1487</v>
      </c>
      <c r="H427" s="74"/>
      <c r="I427" s="74"/>
      <c r="J427" s="90" t="s">
        <v>1545</v>
      </c>
      <c r="K427" s="74"/>
      <c r="L427" s="74"/>
      <c r="M427" s="15"/>
      <c r="N427" s="15"/>
      <c r="O427" s="15"/>
      <c r="P427" s="15"/>
      <c r="Q427" s="15"/>
    </row>
    <row r="428" spans="1:17" x14ac:dyDescent="0.25">
      <c r="A428" s="64">
        <v>23010110</v>
      </c>
      <c r="B428" s="5" t="s">
        <v>524</v>
      </c>
      <c r="C428" s="68">
        <f>SUMIF(OBData[EconCode],OBTB[[#This Row],[EconCode]],OBData[Amount])</f>
        <v>0</v>
      </c>
      <c r="D428" s="86" t="str">
        <f>LEFT(OBTB[[#This Row],[EconCode]],6)</f>
        <v>230101</v>
      </c>
      <c r="E428" s="86" t="str">
        <f>LEFT(OBTB[[#This Row],[EconCode]],4)</f>
        <v>2301</v>
      </c>
      <c r="F428" s="86" t="str">
        <f>LEFT(OBTB[[#This Row],[EconCode]],2)</f>
        <v>23</v>
      </c>
      <c r="G428" s="91" t="s">
        <v>1487</v>
      </c>
      <c r="H428" s="74"/>
      <c r="I428" s="74"/>
      <c r="J428" s="90" t="s">
        <v>1545</v>
      </c>
      <c r="K428" s="74"/>
      <c r="L428" s="74"/>
      <c r="M428" s="15"/>
      <c r="N428" s="15"/>
      <c r="O428" s="15"/>
      <c r="P428" s="15"/>
      <c r="Q428" s="15"/>
    </row>
    <row r="429" spans="1:17" x14ac:dyDescent="0.25">
      <c r="A429" s="64">
        <v>23010111</v>
      </c>
      <c r="B429" s="5" t="s">
        <v>525</v>
      </c>
      <c r="C429" s="68">
        <f>SUMIF(OBData[EconCode],OBTB[[#This Row],[EconCode]],OBData[Amount])</f>
        <v>0</v>
      </c>
      <c r="D429" s="86" t="str">
        <f>LEFT(OBTB[[#This Row],[EconCode]],6)</f>
        <v>230101</v>
      </c>
      <c r="E429" s="86" t="str">
        <f>LEFT(OBTB[[#This Row],[EconCode]],4)</f>
        <v>2301</v>
      </c>
      <c r="F429" s="86" t="str">
        <f>LEFT(OBTB[[#This Row],[EconCode]],2)</f>
        <v>23</v>
      </c>
      <c r="G429" s="91" t="s">
        <v>1487</v>
      </c>
      <c r="H429" s="74"/>
      <c r="I429" s="74"/>
      <c r="J429" s="90" t="s">
        <v>1545</v>
      </c>
      <c r="K429" s="74"/>
      <c r="L429" s="74"/>
      <c r="M429" s="15"/>
      <c r="N429" s="15"/>
      <c r="O429" s="15"/>
      <c r="P429" s="15"/>
      <c r="Q429" s="15"/>
    </row>
    <row r="430" spans="1:17" x14ac:dyDescent="0.25">
      <c r="A430" s="64">
        <v>23010112</v>
      </c>
      <c r="B430" s="5" t="s">
        <v>526</v>
      </c>
      <c r="C430" s="68">
        <f>SUMIF(OBData[EconCode],OBTB[[#This Row],[EconCode]],OBData[Amount])</f>
        <v>0</v>
      </c>
      <c r="D430" s="86" t="str">
        <f>LEFT(OBTB[[#This Row],[EconCode]],6)</f>
        <v>230101</v>
      </c>
      <c r="E430" s="86" t="str">
        <f>LEFT(OBTB[[#This Row],[EconCode]],4)</f>
        <v>2301</v>
      </c>
      <c r="F430" s="86" t="str">
        <f>LEFT(OBTB[[#This Row],[EconCode]],2)</f>
        <v>23</v>
      </c>
      <c r="G430" s="91" t="s">
        <v>1487</v>
      </c>
      <c r="H430" s="74"/>
      <c r="I430" s="74"/>
      <c r="J430" s="90" t="s">
        <v>1545</v>
      </c>
      <c r="K430" s="74"/>
      <c r="L430" s="74"/>
      <c r="M430" s="15"/>
      <c r="N430" s="15"/>
      <c r="O430" s="15"/>
      <c r="P430" s="15"/>
      <c r="Q430" s="15"/>
    </row>
    <row r="431" spans="1:17" x14ac:dyDescent="0.25">
      <c r="A431" s="64">
        <v>23010113</v>
      </c>
      <c r="B431" s="5" t="s">
        <v>527</v>
      </c>
      <c r="C431" s="68">
        <f>SUMIF(OBData[EconCode],OBTB[[#This Row],[EconCode]],OBData[Amount])</f>
        <v>0</v>
      </c>
      <c r="D431" s="86" t="str">
        <f>LEFT(OBTB[[#This Row],[EconCode]],6)</f>
        <v>230101</v>
      </c>
      <c r="E431" s="86" t="str">
        <f>LEFT(OBTB[[#This Row],[EconCode]],4)</f>
        <v>2301</v>
      </c>
      <c r="F431" s="86" t="str">
        <f>LEFT(OBTB[[#This Row],[EconCode]],2)</f>
        <v>23</v>
      </c>
      <c r="G431" s="91" t="s">
        <v>1487</v>
      </c>
      <c r="H431" s="74"/>
      <c r="I431" s="74"/>
      <c r="J431" s="90" t="s">
        <v>1545</v>
      </c>
      <c r="K431" s="74"/>
      <c r="L431" s="74"/>
      <c r="M431" s="15"/>
      <c r="N431" s="15"/>
      <c r="O431" s="15"/>
      <c r="P431" s="15"/>
      <c r="Q431" s="15"/>
    </row>
    <row r="432" spans="1:17" x14ac:dyDescent="0.25">
      <c r="A432" s="64">
        <v>23010114</v>
      </c>
      <c r="B432" s="5" t="s">
        <v>528</v>
      </c>
      <c r="C432" s="68">
        <f>SUMIF(OBData[EconCode],OBTB[[#This Row],[EconCode]],OBData[Amount])</f>
        <v>0</v>
      </c>
      <c r="D432" s="86" t="str">
        <f>LEFT(OBTB[[#This Row],[EconCode]],6)</f>
        <v>230101</v>
      </c>
      <c r="E432" s="86" t="str">
        <f>LEFT(OBTB[[#This Row],[EconCode]],4)</f>
        <v>2301</v>
      </c>
      <c r="F432" s="86" t="str">
        <f>LEFT(OBTB[[#This Row],[EconCode]],2)</f>
        <v>23</v>
      </c>
      <c r="G432" s="91" t="s">
        <v>1487</v>
      </c>
      <c r="H432" s="74"/>
      <c r="I432" s="74"/>
      <c r="J432" s="90" t="s">
        <v>1545</v>
      </c>
      <c r="K432" s="74"/>
      <c r="L432" s="74"/>
      <c r="M432" s="15"/>
      <c r="N432" s="15"/>
      <c r="O432" s="15"/>
      <c r="P432" s="15"/>
      <c r="Q432" s="15"/>
    </row>
    <row r="433" spans="1:17" x14ac:dyDescent="0.25">
      <c r="A433" s="64">
        <v>23010115</v>
      </c>
      <c r="B433" s="5" t="s">
        <v>529</v>
      </c>
      <c r="C433" s="68">
        <f>SUMIF(OBData[EconCode],OBTB[[#This Row],[EconCode]],OBData[Amount])</f>
        <v>0</v>
      </c>
      <c r="D433" s="86" t="str">
        <f>LEFT(OBTB[[#This Row],[EconCode]],6)</f>
        <v>230101</v>
      </c>
      <c r="E433" s="86" t="str">
        <f>LEFT(OBTB[[#This Row],[EconCode]],4)</f>
        <v>2301</v>
      </c>
      <c r="F433" s="86" t="str">
        <f>LEFT(OBTB[[#This Row],[EconCode]],2)</f>
        <v>23</v>
      </c>
      <c r="G433" s="91" t="s">
        <v>1487</v>
      </c>
      <c r="H433" s="74"/>
      <c r="I433" s="74"/>
      <c r="J433" s="90" t="s">
        <v>1545</v>
      </c>
      <c r="K433" s="74"/>
      <c r="L433" s="74"/>
      <c r="M433" s="15"/>
      <c r="N433" s="15"/>
      <c r="O433" s="15"/>
      <c r="P433" s="15"/>
      <c r="Q433" s="15"/>
    </row>
    <row r="434" spans="1:17" x14ac:dyDescent="0.25">
      <c r="A434" s="64">
        <v>23010116</v>
      </c>
      <c r="B434" s="5" t="s">
        <v>530</v>
      </c>
      <c r="C434" s="68">
        <f>SUMIF(OBData[EconCode],OBTB[[#This Row],[EconCode]],OBData[Amount])</f>
        <v>0</v>
      </c>
      <c r="D434" s="86" t="str">
        <f>LEFT(OBTB[[#This Row],[EconCode]],6)</f>
        <v>230101</v>
      </c>
      <c r="E434" s="86" t="str">
        <f>LEFT(OBTB[[#This Row],[EconCode]],4)</f>
        <v>2301</v>
      </c>
      <c r="F434" s="86" t="str">
        <f>LEFT(OBTB[[#This Row],[EconCode]],2)</f>
        <v>23</v>
      </c>
      <c r="G434" s="91" t="s">
        <v>1487</v>
      </c>
      <c r="H434" s="74"/>
      <c r="I434" s="74"/>
      <c r="J434" s="90" t="s">
        <v>1545</v>
      </c>
      <c r="K434" s="74"/>
      <c r="L434" s="74"/>
      <c r="M434" s="15"/>
      <c r="N434" s="15"/>
      <c r="O434" s="15"/>
      <c r="P434" s="15"/>
      <c r="Q434" s="15"/>
    </row>
    <row r="435" spans="1:17" x14ac:dyDescent="0.25">
      <c r="A435" s="64">
        <v>23010117</v>
      </c>
      <c r="B435" s="5" t="s">
        <v>531</v>
      </c>
      <c r="C435" s="68">
        <f>SUMIF(OBData[EconCode],OBTB[[#This Row],[EconCode]],OBData[Amount])</f>
        <v>0</v>
      </c>
      <c r="D435" s="86" t="str">
        <f>LEFT(OBTB[[#This Row],[EconCode]],6)</f>
        <v>230101</v>
      </c>
      <c r="E435" s="86" t="str">
        <f>LEFT(OBTB[[#This Row],[EconCode]],4)</f>
        <v>2301</v>
      </c>
      <c r="F435" s="86" t="str">
        <f>LEFT(OBTB[[#This Row],[EconCode]],2)</f>
        <v>23</v>
      </c>
      <c r="G435" s="91" t="s">
        <v>1487</v>
      </c>
      <c r="H435" s="74"/>
      <c r="I435" s="74"/>
      <c r="J435" s="90" t="s">
        <v>1545</v>
      </c>
      <c r="K435" s="74"/>
      <c r="L435" s="74"/>
      <c r="M435" s="15"/>
      <c r="N435" s="15"/>
      <c r="O435" s="15"/>
      <c r="P435" s="15"/>
      <c r="Q435" s="15"/>
    </row>
    <row r="436" spans="1:17" x14ac:dyDescent="0.25">
      <c r="A436" s="64">
        <v>23010118</v>
      </c>
      <c r="B436" s="5" t="s">
        <v>532</v>
      </c>
      <c r="C436" s="68">
        <f>SUMIF(OBData[EconCode],OBTB[[#This Row],[EconCode]],OBData[Amount])</f>
        <v>0</v>
      </c>
      <c r="D436" s="86" t="str">
        <f>LEFT(OBTB[[#This Row],[EconCode]],6)</f>
        <v>230101</v>
      </c>
      <c r="E436" s="86" t="str">
        <f>LEFT(OBTB[[#This Row],[EconCode]],4)</f>
        <v>2301</v>
      </c>
      <c r="F436" s="86" t="str">
        <f>LEFT(OBTB[[#This Row],[EconCode]],2)</f>
        <v>23</v>
      </c>
      <c r="G436" s="91" t="s">
        <v>1487</v>
      </c>
      <c r="H436" s="74"/>
      <c r="I436" s="74"/>
      <c r="J436" s="90" t="s">
        <v>1545</v>
      </c>
      <c r="K436" s="74"/>
      <c r="L436" s="74"/>
      <c r="M436" s="15"/>
      <c r="N436" s="15"/>
      <c r="O436" s="15"/>
      <c r="P436" s="15"/>
      <c r="Q436" s="15"/>
    </row>
    <row r="437" spans="1:17" x14ac:dyDescent="0.25">
      <c r="A437" s="64">
        <v>23010119</v>
      </c>
      <c r="B437" s="5" t="s">
        <v>533</v>
      </c>
      <c r="C437" s="68">
        <f>SUMIF(OBData[EconCode],OBTB[[#This Row],[EconCode]],OBData[Amount])</f>
        <v>0</v>
      </c>
      <c r="D437" s="86" t="str">
        <f>LEFT(OBTB[[#This Row],[EconCode]],6)</f>
        <v>230101</v>
      </c>
      <c r="E437" s="86" t="str">
        <f>LEFT(OBTB[[#This Row],[EconCode]],4)</f>
        <v>2301</v>
      </c>
      <c r="F437" s="86" t="str">
        <f>LEFT(OBTB[[#This Row],[EconCode]],2)</f>
        <v>23</v>
      </c>
      <c r="G437" s="91" t="s">
        <v>1487</v>
      </c>
      <c r="H437" s="74"/>
      <c r="I437" s="74"/>
      <c r="J437" s="90" t="s">
        <v>1545</v>
      </c>
      <c r="K437" s="74"/>
      <c r="L437" s="74"/>
      <c r="M437" s="15"/>
      <c r="N437" s="15"/>
      <c r="O437" s="15"/>
      <c r="P437" s="15"/>
      <c r="Q437" s="15"/>
    </row>
    <row r="438" spans="1:17" x14ac:dyDescent="0.25">
      <c r="A438" s="64">
        <v>23010120</v>
      </c>
      <c r="B438" s="5" t="s">
        <v>534</v>
      </c>
      <c r="C438" s="68">
        <f>SUMIF(OBData[EconCode],OBTB[[#This Row],[EconCode]],OBData[Amount])</f>
        <v>0</v>
      </c>
      <c r="D438" s="86" t="str">
        <f>LEFT(OBTB[[#This Row],[EconCode]],6)</f>
        <v>230101</v>
      </c>
      <c r="E438" s="86" t="str">
        <f>LEFT(OBTB[[#This Row],[EconCode]],4)</f>
        <v>2301</v>
      </c>
      <c r="F438" s="86" t="str">
        <f>LEFT(OBTB[[#This Row],[EconCode]],2)</f>
        <v>23</v>
      </c>
      <c r="G438" s="91" t="s">
        <v>1487</v>
      </c>
      <c r="H438" s="74"/>
      <c r="I438" s="74"/>
      <c r="J438" s="90" t="s">
        <v>1545</v>
      </c>
      <c r="K438" s="74"/>
      <c r="L438" s="74"/>
      <c r="M438" s="15"/>
      <c r="N438" s="15"/>
      <c r="O438" s="15"/>
      <c r="P438" s="15"/>
      <c r="Q438" s="15"/>
    </row>
    <row r="439" spans="1:17" x14ac:dyDescent="0.25">
      <c r="A439" s="64">
        <v>23010121</v>
      </c>
      <c r="B439" s="5" t="s">
        <v>535</v>
      </c>
      <c r="C439" s="68">
        <f>SUMIF(OBData[EconCode],OBTB[[#This Row],[EconCode]],OBData[Amount])</f>
        <v>0</v>
      </c>
      <c r="D439" s="86" t="str">
        <f>LEFT(OBTB[[#This Row],[EconCode]],6)</f>
        <v>230101</v>
      </c>
      <c r="E439" s="86" t="str">
        <f>LEFT(OBTB[[#This Row],[EconCode]],4)</f>
        <v>2301</v>
      </c>
      <c r="F439" s="86" t="str">
        <f>LEFT(OBTB[[#This Row],[EconCode]],2)</f>
        <v>23</v>
      </c>
      <c r="G439" s="91" t="s">
        <v>1487</v>
      </c>
      <c r="H439" s="74"/>
      <c r="I439" s="74"/>
      <c r="J439" s="90" t="s">
        <v>1545</v>
      </c>
      <c r="K439" s="74"/>
      <c r="L439" s="74"/>
      <c r="M439" s="15"/>
      <c r="N439" s="15"/>
      <c r="O439" s="15"/>
      <c r="P439" s="15"/>
      <c r="Q439" s="15"/>
    </row>
    <row r="440" spans="1:17" x14ac:dyDescent="0.25">
      <c r="A440" s="64">
        <v>23010122</v>
      </c>
      <c r="B440" s="5" t="s">
        <v>536</v>
      </c>
      <c r="C440" s="68">
        <f>SUMIF(OBData[EconCode],OBTB[[#This Row],[EconCode]],OBData[Amount])</f>
        <v>0</v>
      </c>
      <c r="D440" s="86" t="str">
        <f>LEFT(OBTB[[#This Row],[EconCode]],6)</f>
        <v>230101</v>
      </c>
      <c r="E440" s="86" t="str">
        <f>LEFT(OBTB[[#This Row],[EconCode]],4)</f>
        <v>2301</v>
      </c>
      <c r="F440" s="86" t="str">
        <f>LEFT(OBTB[[#This Row],[EconCode]],2)</f>
        <v>23</v>
      </c>
      <c r="G440" s="91" t="s">
        <v>1487</v>
      </c>
      <c r="H440" s="74"/>
      <c r="I440" s="74"/>
      <c r="J440" s="90" t="s">
        <v>1545</v>
      </c>
      <c r="K440" s="74"/>
      <c r="L440" s="74"/>
      <c r="M440" s="15"/>
      <c r="N440" s="15"/>
      <c r="O440" s="15"/>
      <c r="P440" s="15"/>
      <c r="Q440" s="15"/>
    </row>
    <row r="441" spans="1:17" x14ac:dyDescent="0.25">
      <c r="A441" s="64">
        <v>23010123</v>
      </c>
      <c r="B441" s="5" t="s">
        <v>537</v>
      </c>
      <c r="C441" s="68">
        <f>SUMIF(OBData[EconCode],OBTB[[#This Row],[EconCode]],OBData[Amount])</f>
        <v>0</v>
      </c>
      <c r="D441" s="86" t="str">
        <f>LEFT(OBTB[[#This Row],[EconCode]],6)</f>
        <v>230101</v>
      </c>
      <c r="E441" s="86" t="str">
        <f>LEFT(OBTB[[#This Row],[EconCode]],4)</f>
        <v>2301</v>
      </c>
      <c r="F441" s="86" t="str">
        <f>LEFT(OBTB[[#This Row],[EconCode]],2)</f>
        <v>23</v>
      </c>
      <c r="G441" s="91" t="s">
        <v>1487</v>
      </c>
      <c r="H441" s="74"/>
      <c r="I441" s="74"/>
      <c r="J441" s="90" t="s">
        <v>1545</v>
      </c>
      <c r="K441" s="74"/>
      <c r="L441" s="74"/>
      <c r="M441" s="15"/>
      <c r="N441" s="15"/>
      <c r="O441" s="15"/>
      <c r="P441" s="15"/>
      <c r="Q441" s="15"/>
    </row>
    <row r="442" spans="1:17" x14ac:dyDescent="0.25">
      <c r="A442" s="64">
        <v>23010124</v>
      </c>
      <c r="B442" s="5" t="s">
        <v>538</v>
      </c>
      <c r="C442" s="68">
        <f>SUMIF(OBData[EconCode],OBTB[[#This Row],[EconCode]],OBData[Amount])</f>
        <v>0</v>
      </c>
      <c r="D442" s="86" t="str">
        <f>LEFT(OBTB[[#This Row],[EconCode]],6)</f>
        <v>230101</v>
      </c>
      <c r="E442" s="86" t="str">
        <f>LEFT(OBTB[[#This Row],[EconCode]],4)</f>
        <v>2301</v>
      </c>
      <c r="F442" s="86" t="str">
        <f>LEFT(OBTB[[#This Row],[EconCode]],2)</f>
        <v>23</v>
      </c>
      <c r="G442" s="91" t="s">
        <v>1487</v>
      </c>
      <c r="H442" s="74"/>
      <c r="I442" s="74"/>
      <c r="J442" s="90" t="s">
        <v>1545</v>
      </c>
      <c r="K442" s="74"/>
      <c r="L442" s="74"/>
      <c r="M442" s="15"/>
      <c r="N442" s="15"/>
      <c r="O442" s="15"/>
      <c r="P442" s="15"/>
      <c r="Q442" s="15"/>
    </row>
    <row r="443" spans="1:17" x14ac:dyDescent="0.25">
      <c r="A443" s="64">
        <v>23010125</v>
      </c>
      <c r="B443" s="5" t="s">
        <v>539</v>
      </c>
      <c r="C443" s="68">
        <f>SUMIF(OBData[EconCode],OBTB[[#This Row],[EconCode]],OBData[Amount])</f>
        <v>0</v>
      </c>
      <c r="D443" s="86" t="str">
        <f>LEFT(OBTB[[#This Row],[EconCode]],6)</f>
        <v>230101</v>
      </c>
      <c r="E443" s="86" t="str">
        <f>LEFT(OBTB[[#This Row],[EconCode]],4)</f>
        <v>2301</v>
      </c>
      <c r="F443" s="86" t="str">
        <f>LEFT(OBTB[[#This Row],[EconCode]],2)</f>
        <v>23</v>
      </c>
      <c r="G443" s="91" t="s">
        <v>1487</v>
      </c>
      <c r="H443" s="74"/>
      <c r="I443" s="74"/>
      <c r="J443" s="90" t="s">
        <v>1545</v>
      </c>
      <c r="K443" s="74"/>
      <c r="L443" s="74"/>
      <c r="M443" s="15"/>
      <c r="N443" s="15"/>
      <c r="O443" s="15"/>
      <c r="P443" s="15"/>
      <c r="Q443" s="15"/>
    </row>
    <row r="444" spans="1:17" x14ac:dyDescent="0.25">
      <c r="A444" s="64">
        <v>23010126</v>
      </c>
      <c r="B444" s="5" t="s">
        <v>540</v>
      </c>
      <c r="C444" s="68">
        <f>SUMIF(OBData[EconCode],OBTB[[#This Row],[EconCode]],OBData[Amount])</f>
        <v>0</v>
      </c>
      <c r="D444" s="86" t="str">
        <f>LEFT(OBTB[[#This Row],[EconCode]],6)</f>
        <v>230101</v>
      </c>
      <c r="E444" s="86" t="str">
        <f>LEFT(OBTB[[#This Row],[EconCode]],4)</f>
        <v>2301</v>
      </c>
      <c r="F444" s="86" t="str">
        <f>LEFT(OBTB[[#This Row],[EconCode]],2)</f>
        <v>23</v>
      </c>
      <c r="G444" s="91" t="s">
        <v>1487</v>
      </c>
      <c r="H444" s="74"/>
      <c r="I444" s="74"/>
      <c r="J444" s="90" t="s">
        <v>1545</v>
      </c>
      <c r="K444" s="74"/>
      <c r="L444" s="74"/>
      <c r="M444" s="15"/>
      <c r="N444" s="15"/>
      <c r="O444" s="15"/>
      <c r="P444" s="15"/>
      <c r="Q444" s="15"/>
    </row>
    <row r="445" spans="1:17" x14ac:dyDescent="0.25">
      <c r="A445" s="64">
        <v>23010127</v>
      </c>
      <c r="B445" s="5" t="s">
        <v>541</v>
      </c>
      <c r="C445" s="68">
        <f>SUMIF(OBData[EconCode],OBTB[[#This Row],[EconCode]],OBData[Amount])</f>
        <v>0</v>
      </c>
      <c r="D445" s="86" t="str">
        <f>LEFT(OBTB[[#This Row],[EconCode]],6)</f>
        <v>230101</v>
      </c>
      <c r="E445" s="86" t="str">
        <f>LEFT(OBTB[[#This Row],[EconCode]],4)</f>
        <v>2301</v>
      </c>
      <c r="F445" s="86" t="str">
        <f>LEFT(OBTB[[#This Row],[EconCode]],2)</f>
        <v>23</v>
      </c>
      <c r="G445" s="91" t="s">
        <v>1487</v>
      </c>
      <c r="H445" s="74"/>
      <c r="I445" s="74"/>
      <c r="J445" s="90" t="s">
        <v>1545</v>
      </c>
      <c r="K445" s="74"/>
      <c r="L445" s="74"/>
      <c r="M445" s="15"/>
      <c r="N445" s="15"/>
      <c r="O445" s="15"/>
      <c r="P445" s="15"/>
      <c r="Q445" s="15"/>
    </row>
    <row r="446" spans="1:17" x14ac:dyDescent="0.25">
      <c r="A446" s="64">
        <v>23010128</v>
      </c>
      <c r="B446" s="5" t="s">
        <v>542</v>
      </c>
      <c r="C446" s="68">
        <f>SUMIF(OBData[EconCode],OBTB[[#This Row],[EconCode]],OBData[Amount])</f>
        <v>0</v>
      </c>
      <c r="D446" s="86" t="str">
        <f>LEFT(OBTB[[#This Row],[EconCode]],6)</f>
        <v>230101</v>
      </c>
      <c r="E446" s="86" t="str">
        <f>LEFT(OBTB[[#This Row],[EconCode]],4)</f>
        <v>2301</v>
      </c>
      <c r="F446" s="86" t="str">
        <f>LEFT(OBTB[[#This Row],[EconCode]],2)</f>
        <v>23</v>
      </c>
      <c r="G446" s="91" t="s">
        <v>1487</v>
      </c>
      <c r="H446" s="74"/>
      <c r="I446" s="74"/>
      <c r="J446" s="90" t="s">
        <v>1545</v>
      </c>
      <c r="K446" s="74"/>
      <c r="L446" s="74"/>
      <c r="M446" s="15"/>
      <c r="N446" s="15"/>
      <c r="O446" s="15"/>
      <c r="P446" s="15"/>
      <c r="Q446" s="15"/>
    </row>
    <row r="447" spans="1:17" x14ac:dyDescent="0.25">
      <c r="A447" s="64">
        <v>23010129</v>
      </c>
      <c r="B447" s="5" t="s">
        <v>543</v>
      </c>
      <c r="C447" s="68">
        <f>SUMIF(OBData[EconCode],OBTB[[#This Row],[EconCode]],OBData[Amount])</f>
        <v>0</v>
      </c>
      <c r="D447" s="86" t="str">
        <f>LEFT(OBTB[[#This Row],[EconCode]],6)</f>
        <v>230101</v>
      </c>
      <c r="E447" s="86" t="str">
        <f>LEFT(OBTB[[#This Row],[EconCode]],4)</f>
        <v>2301</v>
      </c>
      <c r="F447" s="86" t="str">
        <f>LEFT(OBTB[[#This Row],[EconCode]],2)</f>
        <v>23</v>
      </c>
      <c r="G447" s="91" t="s">
        <v>1487</v>
      </c>
      <c r="H447" s="74"/>
      <c r="I447" s="74"/>
      <c r="J447" s="90" t="s">
        <v>1545</v>
      </c>
      <c r="K447" s="74"/>
      <c r="L447" s="74"/>
      <c r="M447" s="15"/>
      <c r="N447" s="15"/>
      <c r="O447" s="15"/>
      <c r="P447" s="15"/>
      <c r="Q447" s="15"/>
    </row>
    <row r="448" spans="1:17" x14ac:dyDescent="0.25">
      <c r="A448" s="64">
        <v>23010130</v>
      </c>
      <c r="B448" s="5" t="s">
        <v>544</v>
      </c>
      <c r="C448" s="68">
        <f>SUMIF(OBData[EconCode],OBTB[[#This Row],[EconCode]],OBData[Amount])</f>
        <v>0</v>
      </c>
      <c r="D448" s="86" t="str">
        <f>LEFT(OBTB[[#This Row],[EconCode]],6)</f>
        <v>230101</v>
      </c>
      <c r="E448" s="86" t="str">
        <f>LEFT(OBTB[[#This Row],[EconCode]],4)</f>
        <v>2301</v>
      </c>
      <c r="F448" s="86" t="str">
        <f>LEFT(OBTB[[#This Row],[EconCode]],2)</f>
        <v>23</v>
      </c>
      <c r="G448" s="91" t="s">
        <v>1487</v>
      </c>
      <c r="H448" s="74"/>
      <c r="I448" s="74"/>
      <c r="J448" s="90" t="s">
        <v>1545</v>
      </c>
      <c r="K448" s="74"/>
      <c r="L448" s="74"/>
      <c r="M448" s="15"/>
      <c r="N448" s="15"/>
      <c r="O448" s="15"/>
      <c r="P448" s="15"/>
      <c r="Q448" s="15"/>
    </row>
    <row r="449" spans="1:17" x14ac:dyDescent="0.25">
      <c r="A449" s="64">
        <v>23010131</v>
      </c>
      <c r="B449" s="5" t="s">
        <v>545</v>
      </c>
      <c r="C449" s="68">
        <f>SUMIF(OBData[EconCode],OBTB[[#This Row],[EconCode]],OBData[Amount])</f>
        <v>0</v>
      </c>
      <c r="D449" s="86" t="str">
        <f>LEFT(OBTB[[#This Row],[EconCode]],6)</f>
        <v>230101</v>
      </c>
      <c r="E449" s="86" t="str">
        <f>LEFT(OBTB[[#This Row],[EconCode]],4)</f>
        <v>2301</v>
      </c>
      <c r="F449" s="86" t="str">
        <f>LEFT(OBTB[[#This Row],[EconCode]],2)</f>
        <v>23</v>
      </c>
      <c r="G449" s="91" t="s">
        <v>1487</v>
      </c>
      <c r="H449" s="74"/>
      <c r="I449" s="74"/>
      <c r="J449" s="90" t="s">
        <v>1545</v>
      </c>
      <c r="K449" s="74"/>
      <c r="L449" s="74"/>
      <c r="M449" s="15"/>
      <c r="N449" s="15"/>
      <c r="O449" s="15"/>
      <c r="P449" s="15"/>
      <c r="Q449" s="15"/>
    </row>
    <row r="450" spans="1:17" x14ac:dyDescent="0.25">
      <c r="A450" s="64">
        <v>23010132</v>
      </c>
      <c r="B450" s="5" t="s">
        <v>546</v>
      </c>
      <c r="C450" s="68">
        <f>SUMIF(OBData[EconCode],OBTB[[#This Row],[EconCode]],OBData[Amount])</f>
        <v>0</v>
      </c>
      <c r="D450" s="86" t="str">
        <f>LEFT(OBTB[[#This Row],[EconCode]],6)</f>
        <v>230101</v>
      </c>
      <c r="E450" s="86" t="str">
        <f>LEFT(OBTB[[#This Row],[EconCode]],4)</f>
        <v>2301</v>
      </c>
      <c r="F450" s="86" t="str">
        <f>LEFT(OBTB[[#This Row],[EconCode]],2)</f>
        <v>23</v>
      </c>
      <c r="G450" s="91" t="s">
        <v>1487</v>
      </c>
      <c r="H450" s="74"/>
      <c r="I450" s="74"/>
      <c r="J450" s="90" t="s">
        <v>1545</v>
      </c>
      <c r="K450" s="74"/>
      <c r="L450" s="74"/>
      <c r="M450" s="15"/>
      <c r="N450" s="15"/>
      <c r="O450" s="15"/>
      <c r="P450" s="15"/>
      <c r="Q450" s="15"/>
    </row>
    <row r="451" spans="1:17" x14ac:dyDescent="0.25">
      <c r="A451" s="64">
        <v>23010133</v>
      </c>
      <c r="B451" s="5" t="s">
        <v>547</v>
      </c>
      <c r="C451" s="68">
        <f>SUMIF(OBData[EconCode],OBTB[[#This Row],[EconCode]],OBData[Amount])</f>
        <v>0</v>
      </c>
      <c r="D451" s="86" t="str">
        <f>LEFT(OBTB[[#This Row],[EconCode]],6)</f>
        <v>230101</v>
      </c>
      <c r="E451" s="86" t="str">
        <f>LEFT(OBTB[[#This Row],[EconCode]],4)</f>
        <v>2301</v>
      </c>
      <c r="F451" s="86" t="str">
        <f>LEFT(OBTB[[#This Row],[EconCode]],2)</f>
        <v>23</v>
      </c>
      <c r="G451" s="91" t="s">
        <v>1487</v>
      </c>
      <c r="H451" s="74"/>
      <c r="I451" s="74"/>
      <c r="J451" s="90" t="s">
        <v>1545</v>
      </c>
      <c r="K451" s="74"/>
      <c r="L451" s="74"/>
      <c r="M451" s="15"/>
      <c r="N451" s="15"/>
      <c r="O451" s="15"/>
      <c r="P451" s="15"/>
      <c r="Q451" s="15"/>
    </row>
    <row r="452" spans="1:17" x14ac:dyDescent="0.25">
      <c r="A452" s="64">
        <v>23010134</v>
      </c>
      <c r="B452" s="5" t="s">
        <v>548</v>
      </c>
      <c r="C452" s="68">
        <f>SUMIF(OBData[EconCode],OBTB[[#This Row],[EconCode]],OBData[Amount])</f>
        <v>0</v>
      </c>
      <c r="D452" s="86" t="str">
        <f>LEFT(OBTB[[#This Row],[EconCode]],6)</f>
        <v>230101</v>
      </c>
      <c r="E452" s="86" t="str">
        <f>LEFT(OBTB[[#This Row],[EconCode]],4)</f>
        <v>2301</v>
      </c>
      <c r="F452" s="86" t="str">
        <f>LEFT(OBTB[[#This Row],[EconCode]],2)</f>
        <v>23</v>
      </c>
      <c r="G452" s="91" t="s">
        <v>1487</v>
      </c>
      <c r="H452" s="74"/>
      <c r="I452" s="74"/>
      <c r="J452" s="90" t="s">
        <v>1545</v>
      </c>
      <c r="K452" s="74"/>
      <c r="L452" s="74"/>
      <c r="M452" s="15"/>
      <c r="N452" s="15"/>
      <c r="O452" s="15"/>
      <c r="P452" s="15"/>
      <c r="Q452" s="15"/>
    </row>
    <row r="453" spans="1:17" x14ac:dyDescent="0.25">
      <c r="A453" s="64">
        <v>23010137</v>
      </c>
      <c r="B453" s="5" t="s">
        <v>549</v>
      </c>
      <c r="C453" s="68">
        <f>SUMIF(OBData[EconCode],OBTB[[#This Row],[EconCode]],OBData[Amount])</f>
        <v>0</v>
      </c>
      <c r="D453" s="86" t="str">
        <f>LEFT(OBTB[[#This Row],[EconCode]],6)</f>
        <v>230101</v>
      </c>
      <c r="E453" s="86" t="str">
        <f>LEFT(OBTB[[#This Row],[EconCode]],4)</f>
        <v>2301</v>
      </c>
      <c r="F453" s="86" t="str">
        <f>LEFT(OBTB[[#This Row],[EconCode]],2)</f>
        <v>23</v>
      </c>
      <c r="G453" s="91" t="s">
        <v>1487</v>
      </c>
      <c r="H453" s="74"/>
      <c r="I453" s="74"/>
      <c r="J453" s="90" t="s">
        <v>1545</v>
      </c>
      <c r="K453" s="74"/>
      <c r="L453" s="74"/>
      <c r="M453" s="15"/>
      <c r="N453" s="15"/>
      <c r="O453" s="15"/>
      <c r="P453" s="15"/>
      <c r="Q453" s="15"/>
    </row>
    <row r="454" spans="1:17" x14ac:dyDescent="0.25">
      <c r="A454" s="64">
        <v>23010138</v>
      </c>
      <c r="B454" s="5" t="s">
        <v>550</v>
      </c>
      <c r="C454" s="68">
        <f>SUMIF(OBData[EconCode],OBTB[[#This Row],[EconCode]],OBData[Amount])</f>
        <v>0</v>
      </c>
      <c r="D454" s="86" t="str">
        <f>LEFT(OBTB[[#This Row],[EconCode]],6)</f>
        <v>230101</v>
      </c>
      <c r="E454" s="86" t="str">
        <f>LEFT(OBTB[[#This Row],[EconCode]],4)</f>
        <v>2301</v>
      </c>
      <c r="F454" s="86" t="str">
        <f>LEFT(OBTB[[#This Row],[EconCode]],2)</f>
        <v>23</v>
      </c>
      <c r="G454" s="91" t="s">
        <v>1487</v>
      </c>
      <c r="H454" s="74"/>
      <c r="I454" s="74"/>
      <c r="J454" s="90" t="s">
        <v>1545</v>
      </c>
      <c r="K454" s="74"/>
      <c r="L454" s="74"/>
      <c r="M454" s="15"/>
      <c r="N454" s="15"/>
      <c r="O454" s="15"/>
      <c r="P454" s="15"/>
      <c r="Q454" s="15"/>
    </row>
    <row r="455" spans="1:17" x14ac:dyDescent="0.25">
      <c r="A455" s="64">
        <v>23010200</v>
      </c>
      <c r="B455" s="5" t="s">
        <v>1544</v>
      </c>
      <c r="C455" s="68">
        <f>SUMIF(OBData[EconCode],OBTB[[#This Row],[EconCode]],OBData[Amount])</f>
        <v>0</v>
      </c>
      <c r="D455" s="91" t="str">
        <f>LEFT(OBTB[[#This Row],[EconCode]],6)</f>
        <v>230102</v>
      </c>
      <c r="E455" s="91" t="str">
        <f>LEFT(OBTB[[#This Row],[EconCode]],4)</f>
        <v>2301</v>
      </c>
      <c r="F455" s="91" t="str">
        <f>LEFT(OBTB[[#This Row],[EconCode]],2)</f>
        <v>23</v>
      </c>
      <c r="G455" s="91" t="s">
        <v>1487</v>
      </c>
      <c r="H455" s="74"/>
      <c r="I455" s="74"/>
      <c r="J455" s="87" t="s">
        <v>1545</v>
      </c>
      <c r="K455" s="74"/>
      <c r="L455" s="74"/>
      <c r="M455" s="15"/>
      <c r="N455" s="15"/>
      <c r="O455" s="15"/>
      <c r="P455" s="15"/>
      <c r="Q455" s="15"/>
    </row>
    <row r="456" spans="1:17" x14ac:dyDescent="0.25">
      <c r="A456" s="64">
        <v>2302</v>
      </c>
      <c r="B456" s="5" t="s">
        <v>551</v>
      </c>
      <c r="C456" s="93">
        <f>SUMIF(OBData[EconCode],OBTB[[#This Row],[EconCode]],OBData[Amount])</f>
        <v>0</v>
      </c>
      <c r="D456" s="93" t="str">
        <f>LEFT(OBTB[[#This Row],[EconCode]],6)</f>
        <v>2302</v>
      </c>
      <c r="E456" s="93" t="str">
        <f>LEFT(OBTB[[#This Row],[EconCode]],4)</f>
        <v>2302</v>
      </c>
      <c r="F456" s="93" t="str">
        <f>LEFT(OBTB[[#This Row],[EconCode]],2)</f>
        <v>23</v>
      </c>
      <c r="G456" s="93"/>
      <c r="H456" s="93"/>
      <c r="I456" s="93"/>
      <c r="J456" s="93"/>
      <c r="K456" s="93"/>
      <c r="L456" s="93"/>
      <c r="M456" s="15"/>
      <c r="N456" s="15"/>
      <c r="O456" s="15"/>
      <c r="P456" s="15"/>
      <c r="Q456" s="15"/>
    </row>
    <row r="457" spans="1:17" x14ac:dyDescent="0.25">
      <c r="A457" s="64">
        <v>230201</v>
      </c>
      <c r="B457" s="5" t="s">
        <v>552</v>
      </c>
      <c r="C457" s="93">
        <f>SUMIF(OBData[EconCode],OBTB[[#This Row],[EconCode]],OBData[Amount])</f>
        <v>0</v>
      </c>
      <c r="D457" s="93" t="str">
        <f>LEFT(OBTB[[#This Row],[EconCode]],6)</f>
        <v>230201</v>
      </c>
      <c r="E457" s="93" t="str">
        <f>LEFT(OBTB[[#This Row],[EconCode]],4)</f>
        <v>2302</v>
      </c>
      <c r="F457" s="93" t="str">
        <f>LEFT(OBTB[[#This Row],[EconCode]],2)</f>
        <v>23</v>
      </c>
      <c r="G457" s="93"/>
      <c r="H457" s="93"/>
      <c r="I457" s="93"/>
      <c r="J457" s="93"/>
      <c r="K457" s="93"/>
      <c r="L457" s="93"/>
      <c r="M457" s="15"/>
      <c r="N457" s="15"/>
      <c r="O457" s="15"/>
      <c r="P457" s="15"/>
      <c r="Q457" s="15"/>
    </row>
    <row r="458" spans="1:17" x14ac:dyDescent="0.25">
      <c r="A458" s="64">
        <v>23020101</v>
      </c>
      <c r="B458" s="5" t="s">
        <v>553</v>
      </c>
      <c r="C458" s="68">
        <f>SUMIF(OBData[EconCode],OBTB[[#This Row],[EconCode]],OBData[Amount])</f>
        <v>0</v>
      </c>
      <c r="D458" s="86" t="str">
        <f>LEFT(OBTB[[#This Row],[EconCode]],6)</f>
        <v>230201</v>
      </c>
      <c r="E458" s="86" t="str">
        <f>LEFT(OBTB[[#This Row],[EconCode]],4)</f>
        <v>2302</v>
      </c>
      <c r="F458" s="86" t="str">
        <f>LEFT(OBTB[[#This Row],[EconCode]],2)</f>
        <v>23</v>
      </c>
      <c r="G458" s="91" t="s">
        <v>1487</v>
      </c>
      <c r="H458" s="74"/>
      <c r="I458" s="74"/>
      <c r="J458" s="87" t="s">
        <v>1545</v>
      </c>
      <c r="K458" s="74"/>
      <c r="L458" s="74"/>
      <c r="M458" s="15"/>
      <c r="N458" s="15"/>
      <c r="O458" s="15"/>
      <c r="P458" s="15"/>
      <c r="Q458" s="15"/>
    </row>
    <row r="459" spans="1:17" x14ac:dyDescent="0.25">
      <c r="A459" s="64">
        <v>23020102</v>
      </c>
      <c r="B459" s="5" t="s">
        <v>554</v>
      </c>
      <c r="C459" s="68">
        <f>SUMIF(OBData[EconCode],OBTB[[#This Row],[EconCode]],OBData[Amount])</f>
        <v>0</v>
      </c>
      <c r="D459" s="86" t="str">
        <f>LEFT(OBTB[[#This Row],[EconCode]],6)</f>
        <v>230201</v>
      </c>
      <c r="E459" s="86" t="str">
        <f>LEFT(OBTB[[#This Row],[EconCode]],4)</f>
        <v>2302</v>
      </c>
      <c r="F459" s="86" t="str">
        <f>LEFT(OBTB[[#This Row],[EconCode]],2)</f>
        <v>23</v>
      </c>
      <c r="G459" s="91" t="s">
        <v>1487</v>
      </c>
      <c r="H459" s="74"/>
      <c r="I459" s="74"/>
      <c r="J459" s="87" t="s">
        <v>1545</v>
      </c>
      <c r="K459" s="74"/>
      <c r="L459" s="74"/>
      <c r="M459" s="15"/>
      <c r="N459" s="15"/>
      <c r="O459" s="15"/>
      <c r="P459" s="15"/>
      <c r="Q459" s="15"/>
    </row>
    <row r="460" spans="1:17" x14ac:dyDescent="0.25">
      <c r="A460" s="64">
        <v>23020103</v>
      </c>
      <c r="B460" s="5" t="s">
        <v>555</v>
      </c>
      <c r="C460" s="68">
        <f>SUMIF(OBData[EconCode],OBTB[[#This Row],[EconCode]],OBData[Amount])</f>
        <v>0</v>
      </c>
      <c r="D460" s="86" t="str">
        <f>LEFT(OBTB[[#This Row],[EconCode]],6)</f>
        <v>230201</v>
      </c>
      <c r="E460" s="86" t="str">
        <f>LEFT(OBTB[[#This Row],[EconCode]],4)</f>
        <v>2302</v>
      </c>
      <c r="F460" s="86" t="str">
        <f>LEFT(OBTB[[#This Row],[EconCode]],2)</f>
        <v>23</v>
      </c>
      <c r="G460" s="91" t="s">
        <v>1487</v>
      </c>
      <c r="H460" s="74"/>
      <c r="I460" s="74"/>
      <c r="J460" s="87" t="s">
        <v>1545</v>
      </c>
      <c r="K460" s="74"/>
      <c r="L460" s="74"/>
      <c r="M460" s="15"/>
      <c r="N460" s="15"/>
      <c r="O460" s="15"/>
      <c r="P460" s="15"/>
      <c r="Q460" s="15"/>
    </row>
    <row r="461" spans="1:17" x14ac:dyDescent="0.25">
      <c r="A461" s="64">
        <v>23020104</v>
      </c>
      <c r="B461" s="5" t="s">
        <v>556</v>
      </c>
      <c r="C461" s="68">
        <f>SUMIF(OBData[EconCode],OBTB[[#This Row],[EconCode]],OBData[Amount])</f>
        <v>0</v>
      </c>
      <c r="D461" s="86" t="str">
        <f>LEFT(OBTB[[#This Row],[EconCode]],6)</f>
        <v>230201</v>
      </c>
      <c r="E461" s="86" t="str">
        <f>LEFT(OBTB[[#This Row],[EconCode]],4)</f>
        <v>2302</v>
      </c>
      <c r="F461" s="86" t="str">
        <f>LEFT(OBTB[[#This Row],[EconCode]],2)</f>
        <v>23</v>
      </c>
      <c r="G461" s="91" t="s">
        <v>1487</v>
      </c>
      <c r="H461" s="74"/>
      <c r="I461" s="74"/>
      <c r="J461" s="87" t="s">
        <v>1545</v>
      </c>
      <c r="K461" s="74"/>
      <c r="L461" s="74"/>
      <c r="M461" s="15"/>
      <c r="N461" s="15"/>
      <c r="O461" s="15"/>
      <c r="P461" s="15"/>
      <c r="Q461" s="15"/>
    </row>
    <row r="462" spans="1:17" x14ac:dyDescent="0.25">
      <c r="A462" s="64">
        <v>23020105</v>
      </c>
      <c r="B462" s="5" t="s">
        <v>557</v>
      </c>
      <c r="C462" s="68">
        <f>SUMIF(OBData[EconCode],OBTB[[#This Row],[EconCode]],OBData[Amount])</f>
        <v>0</v>
      </c>
      <c r="D462" s="86" t="str">
        <f>LEFT(OBTB[[#This Row],[EconCode]],6)</f>
        <v>230201</v>
      </c>
      <c r="E462" s="86" t="str">
        <f>LEFT(OBTB[[#This Row],[EconCode]],4)</f>
        <v>2302</v>
      </c>
      <c r="F462" s="86" t="str">
        <f>LEFT(OBTB[[#This Row],[EconCode]],2)</f>
        <v>23</v>
      </c>
      <c r="G462" s="91" t="s">
        <v>1487</v>
      </c>
      <c r="H462" s="74"/>
      <c r="I462" s="74"/>
      <c r="J462" s="87" t="s">
        <v>1545</v>
      </c>
      <c r="K462" s="74"/>
      <c r="L462" s="74"/>
      <c r="M462" s="15"/>
      <c r="N462" s="15"/>
      <c r="O462" s="15"/>
      <c r="P462" s="15"/>
      <c r="Q462" s="15"/>
    </row>
    <row r="463" spans="1:17" x14ac:dyDescent="0.25">
      <c r="A463" s="64">
        <v>23020106</v>
      </c>
      <c r="B463" s="5" t="s">
        <v>558</v>
      </c>
      <c r="C463" s="68">
        <f>SUMIF(OBData[EconCode],OBTB[[#This Row],[EconCode]],OBData[Amount])</f>
        <v>0</v>
      </c>
      <c r="D463" s="86" t="str">
        <f>LEFT(OBTB[[#This Row],[EconCode]],6)</f>
        <v>230201</v>
      </c>
      <c r="E463" s="86" t="str">
        <f>LEFT(OBTB[[#This Row],[EconCode]],4)</f>
        <v>2302</v>
      </c>
      <c r="F463" s="86" t="str">
        <f>LEFT(OBTB[[#This Row],[EconCode]],2)</f>
        <v>23</v>
      </c>
      <c r="G463" s="91" t="s">
        <v>1487</v>
      </c>
      <c r="H463" s="74"/>
      <c r="I463" s="74"/>
      <c r="J463" s="87" t="s">
        <v>1545</v>
      </c>
      <c r="K463" s="74"/>
      <c r="L463" s="74"/>
      <c r="M463" s="15"/>
      <c r="N463" s="15"/>
      <c r="O463" s="15"/>
      <c r="P463" s="15"/>
      <c r="Q463" s="15"/>
    </row>
    <row r="464" spans="1:17" x14ac:dyDescent="0.25">
      <c r="A464" s="64">
        <v>23020107</v>
      </c>
      <c r="B464" s="5" t="s">
        <v>559</v>
      </c>
      <c r="C464" s="68">
        <f>SUMIF(OBData[EconCode],OBTB[[#This Row],[EconCode]],OBData[Amount])</f>
        <v>0</v>
      </c>
      <c r="D464" s="86" t="str">
        <f>LEFT(OBTB[[#This Row],[EconCode]],6)</f>
        <v>230201</v>
      </c>
      <c r="E464" s="86" t="str">
        <f>LEFT(OBTB[[#This Row],[EconCode]],4)</f>
        <v>2302</v>
      </c>
      <c r="F464" s="86" t="str">
        <f>LEFT(OBTB[[#This Row],[EconCode]],2)</f>
        <v>23</v>
      </c>
      <c r="G464" s="91" t="s">
        <v>1487</v>
      </c>
      <c r="H464" s="74"/>
      <c r="I464" s="74"/>
      <c r="J464" s="87" t="s">
        <v>1545</v>
      </c>
      <c r="K464" s="74"/>
      <c r="L464" s="74"/>
      <c r="M464" s="15"/>
      <c r="N464" s="15"/>
      <c r="O464" s="15"/>
      <c r="P464" s="15"/>
      <c r="Q464" s="15"/>
    </row>
    <row r="465" spans="1:17" x14ac:dyDescent="0.25">
      <c r="A465" s="64">
        <v>23020108</v>
      </c>
      <c r="B465" s="5" t="s">
        <v>560</v>
      </c>
      <c r="C465" s="68">
        <f>SUMIF(OBData[EconCode],OBTB[[#This Row],[EconCode]],OBData[Amount])</f>
        <v>0</v>
      </c>
      <c r="D465" s="86" t="str">
        <f>LEFT(OBTB[[#This Row],[EconCode]],6)</f>
        <v>230201</v>
      </c>
      <c r="E465" s="86" t="str">
        <f>LEFT(OBTB[[#This Row],[EconCode]],4)</f>
        <v>2302</v>
      </c>
      <c r="F465" s="86" t="str">
        <f>LEFT(OBTB[[#This Row],[EconCode]],2)</f>
        <v>23</v>
      </c>
      <c r="G465" s="91" t="s">
        <v>1487</v>
      </c>
      <c r="H465" s="74"/>
      <c r="I465" s="74"/>
      <c r="J465" s="87" t="s">
        <v>1545</v>
      </c>
      <c r="K465" s="74"/>
      <c r="L465" s="74"/>
      <c r="M465" s="15"/>
      <c r="N465" s="15"/>
      <c r="O465" s="15"/>
      <c r="P465" s="15"/>
      <c r="Q465" s="15"/>
    </row>
    <row r="466" spans="1:17" x14ac:dyDescent="0.25">
      <c r="A466" s="64">
        <v>23020109</v>
      </c>
      <c r="B466" s="5" t="s">
        <v>561</v>
      </c>
      <c r="C466" s="68">
        <f>SUMIF(OBData[EconCode],OBTB[[#This Row],[EconCode]],OBData[Amount])</f>
        <v>0</v>
      </c>
      <c r="D466" s="86" t="str">
        <f>LEFT(OBTB[[#This Row],[EconCode]],6)</f>
        <v>230201</v>
      </c>
      <c r="E466" s="86" t="str">
        <f>LEFT(OBTB[[#This Row],[EconCode]],4)</f>
        <v>2302</v>
      </c>
      <c r="F466" s="86" t="str">
        <f>LEFT(OBTB[[#This Row],[EconCode]],2)</f>
        <v>23</v>
      </c>
      <c r="G466" s="91" t="s">
        <v>1487</v>
      </c>
      <c r="H466" s="74"/>
      <c r="I466" s="74"/>
      <c r="J466" s="87" t="s">
        <v>1545</v>
      </c>
      <c r="K466" s="74"/>
      <c r="L466" s="74"/>
      <c r="M466" s="15"/>
      <c r="N466" s="15"/>
      <c r="O466" s="15"/>
      <c r="P466" s="15"/>
      <c r="Q466" s="15"/>
    </row>
    <row r="467" spans="1:17" x14ac:dyDescent="0.25">
      <c r="A467" s="64">
        <v>23020110</v>
      </c>
      <c r="B467" s="5" t="s">
        <v>562</v>
      </c>
      <c r="C467" s="68">
        <f>SUMIF(OBData[EconCode],OBTB[[#This Row],[EconCode]],OBData[Amount])</f>
        <v>0</v>
      </c>
      <c r="D467" s="86" t="str">
        <f>LEFT(OBTB[[#This Row],[EconCode]],6)</f>
        <v>230201</v>
      </c>
      <c r="E467" s="86" t="str">
        <f>LEFT(OBTB[[#This Row],[EconCode]],4)</f>
        <v>2302</v>
      </c>
      <c r="F467" s="86" t="str">
        <f>LEFT(OBTB[[#This Row],[EconCode]],2)</f>
        <v>23</v>
      </c>
      <c r="G467" s="91" t="s">
        <v>1487</v>
      </c>
      <c r="H467" s="74"/>
      <c r="I467" s="74"/>
      <c r="J467" s="87" t="s">
        <v>1545</v>
      </c>
      <c r="K467" s="74"/>
      <c r="L467" s="74"/>
      <c r="M467" s="15"/>
      <c r="N467" s="15"/>
      <c r="O467" s="15"/>
      <c r="P467" s="15"/>
      <c r="Q467" s="15"/>
    </row>
    <row r="468" spans="1:17" x14ac:dyDescent="0.25">
      <c r="A468" s="64">
        <v>23020111</v>
      </c>
      <c r="B468" s="5" t="s">
        <v>563</v>
      </c>
      <c r="C468" s="68">
        <f>SUMIF(OBData[EconCode],OBTB[[#This Row],[EconCode]],OBData[Amount])</f>
        <v>0</v>
      </c>
      <c r="D468" s="86" t="str">
        <f>LEFT(OBTB[[#This Row],[EconCode]],6)</f>
        <v>230201</v>
      </c>
      <c r="E468" s="86" t="str">
        <f>LEFT(OBTB[[#This Row],[EconCode]],4)</f>
        <v>2302</v>
      </c>
      <c r="F468" s="86" t="str">
        <f>LEFT(OBTB[[#This Row],[EconCode]],2)</f>
        <v>23</v>
      </c>
      <c r="G468" s="91" t="s">
        <v>1487</v>
      </c>
      <c r="H468" s="74"/>
      <c r="I468" s="74"/>
      <c r="J468" s="87" t="s">
        <v>1545</v>
      </c>
      <c r="K468" s="74"/>
      <c r="L468" s="74"/>
      <c r="M468" s="15"/>
      <c r="N468" s="15"/>
      <c r="O468" s="15"/>
      <c r="P468" s="15"/>
      <c r="Q468" s="15"/>
    </row>
    <row r="469" spans="1:17" x14ac:dyDescent="0.25">
      <c r="A469" s="64">
        <v>23020112</v>
      </c>
      <c r="B469" s="5" t="s">
        <v>564</v>
      </c>
      <c r="C469" s="68">
        <f>SUMIF(OBData[EconCode],OBTB[[#This Row],[EconCode]],OBData[Amount])</f>
        <v>0</v>
      </c>
      <c r="D469" s="86" t="str">
        <f>LEFT(OBTB[[#This Row],[EconCode]],6)</f>
        <v>230201</v>
      </c>
      <c r="E469" s="86" t="str">
        <f>LEFT(OBTB[[#This Row],[EconCode]],4)</f>
        <v>2302</v>
      </c>
      <c r="F469" s="86" t="str">
        <f>LEFT(OBTB[[#This Row],[EconCode]],2)</f>
        <v>23</v>
      </c>
      <c r="G469" s="91" t="s">
        <v>1487</v>
      </c>
      <c r="H469" s="74"/>
      <c r="I469" s="74"/>
      <c r="J469" s="87" t="s">
        <v>1545</v>
      </c>
      <c r="K469" s="74"/>
      <c r="L469" s="74"/>
      <c r="M469" s="15"/>
      <c r="N469" s="15"/>
      <c r="O469" s="15"/>
      <c r="P469" s="15"/>
      <c r="Q469" s="15"/>
    </row>
    <row r="470" spans="1:17" x14ac:dyDescent="0.25">
      <c r="A470" s="64">
        <v>23020113</v>
      </c>
      <c r="B470" s="5" t="s">
        <v>565</v>
      </c>
      <c r="C470" s="68">
        <f>SUMIF(OBData[EconCode],OBTB[[#This Row],[EconCode]],OBData[Amount])</f>
        <v>0</v>
      </c>
      <c r="D470" s="86" t="str">
        <f>LEFT(OBTB[[#This Row],[EconCode]],6)</f>
        <v>230201</v>
      </c>
      <c r="E470" s="86" t="str">
        <f>LEFT(OBTB[[#This Row],[EconCode]],4)</f>
        <v>2302</v>
      </c>
      <c r="F470" s="86" t="str">
        <f>LEFT(OBTB[[#This Row],[EconCode]],2)</f>
        <v>23</v>
      </c>
      <c r="G470" s="91" t="s">
        <v>1487</v>
      </c>
      <c r="H470" s="74"/>
      <c r="I470" s="74"/>
      <c r="J470" s="87" t="s">
        <v>1545</v>
      </c>
      <c r="K470" s="74"/>
      <c r="L470" s="74"/>
      <c r="M470" s="15"/>
      <c r="N470" s="15"/>
      <c r="O470" s="15"/>
      <c r="P470" s="15"/>
      <c r="Q470" s="15"/>
    </row>
    <row r="471" spans="1:17" x14ac:dyDescent="0.25">
      <c r="A471" s="64">
        <v>23020114</v>
      </c>
      <c r="B471" s="5" t="s">
        <v>566</v>
      </c>
      <c r="C471" s="68">
        <f>SUMIF(OBData[EconCode],OBTB[[#This Row],[EconCode]],OBData[Amount])</f>
        <v>0</v>
      </c>
      <c r="D471" s="86" t="str">
        <f>LEFT(OBTB[[#This Row],[EconCode]],6)</f>
        <v>230201</v>
      </c>
      <c r="E471" s="86" t="str">
        <f>LEFT(OBTB[[#This Row],[EconCode]],4)</f>
        <v>2302</v>
      </c>
      <c r="F471" s="86" t="str">
        <f>LEFT(OBTB[[#This Row],[EconCode]],2)</f>
        <v>23</v>
      </c>
      <c r="G471" s="91" t="s">
        <v>1487</v>
      </c>
      <c r="H471" s="74"/>
      <c r="I471" s="74"/>
      <c r="J471" s="87" t="s">
        <v>1545</v>
      </c>
      <c r="K471" s="74"/>
      <c r="L471" s="74"/>
      <c r="M471" s="15"/>
      <c r="N471" s="15"/>
      <c r="O471" s="15"/>
      <c r="P471" s="15"/>
      <c r="Q471" s="15"/>
    </row>
    <row r="472" spans="1:17" x14ac:dyDescent="0.25">
      <c r="A472" s="64">
        <v>23020115</v>
      </c>
      <c r="B472" s="5" t="s">
        <v>567</v>
      </c>
      <c r="C472" s="68">
        <f>SUMIF(OBData[EconCode],OBTB[[#This Row],[EconCode]],OBData[Amount])</f>
        <v>0</v>
      </c>
      <c r="D472" s="86" t="str">
        <f>LEFT(OBTB[[#This Row],[EconCode]],6)</f>
        <v>230201</v>
      </c>
      <c r="E472" s="86" t="str">
        <f>LEFT(OBTB[[#This Row],[EconCode]],4)</f>
        <v>2302</v>
      </c>
      <c r="F472" s="86" t="str">
        <f>LEFT(OBTB[[#This Row],[EconCode]],2)</f>
        <v>23</v>
      </c>
      <c r="G472" s="91" t="s">
        <v>1487</v>
      </c>
      <c r="H472" s="74"/>
      <c r="I472" s="74"/>
      <c r="J472" s="87" t="s">
        <v>1545</v>
      </c>
      <c r="K472" s="74"/>
      <c r="L472" s="74"/>
      <c r="M472" s="15"/>
      <c r="N472" s="15"/>
      <c r="O472" s="15"/>
      <c r="P472" s="15"/>
      <c r="Q472" s="15"/>
    </row>
    <row r="473" spans="1:17" x14ac:dyDescent="0.25">
      <c r="A473" s="64">
        <v>23020116</v>
      </c>
      <c r="B473" s="5" t="s">
        <v>568</v>
      </c>
      <c r="C473" s="68">
        <f>SUMIF(OBData[EconCode],OBTB[[#This Row],[EconCode]],OBData[Amount])</f>
        <v>0</v>
      </c>
      <c r="D473" s="86" t="str">
        <f>LEFT(OBTB[[#This Row],[EconCode]],6)</f>
        <v>230201</v>
      </c>
      <c r="E473" s="86" t="str">
        <f>LEFT(OBTB[[#This Row],[EconCode]],4)</f>
        <v>2302</v>
      </c>
      <c r="F473" s="86" t="str">
        <f>LEFT(OBTB[[#This Row],[EconCode]],2)</f>
        <v>23</v>
      </c>
      <c r="G473" s="91" t="s">
        <v>1487</v>
      </c>
      <c r="H473" s="74"/>
      <c r="I473" s="74"/>
      <c r="J473" s="87" t="s">
        <v>1545</v>
      </c>
      <c r="K473" s="74"/>
      <c r="L473" s="74"/>
      <c r="M473" s="15"/>
      <c r="N473" s="15"/>
      <c r="O473" s="15"/>
      <c r="P473" s="15"/>
      <c r="Q473" s="15"/>
    </row>
    <row r="474" spans="1:17" x14ac:dyDescent="0.25">
      <c r="A474" s="64">
        <v>23020117</v>
      </c>
      <c r="B474" s="5" t="s">
        <v>569</v>
      </c>
      <c r="C474" s="68">
        <f>SUMIF(OBData[EconCode],OBTB[[#This Row],[EconCode]],OBData[Amount])</f>
        <v>0</v>
      </c>
      <c r="D474" s="86" t="str">
        <f>LEFT(OBTB[[#This Row],[EconCode]],6)</f>
        <v>230201</v>
      </c>
      <c r="E474" s="86" t="str">
        <f>LEFT(OBTB[[#This Row],[EconCode]],4)</f>
        <v>2302</v>
      </c>
      <c r="F474" s="86" t="str">
        <f>LEFT(OBTB[[#This Row],[EconCode]],2)</f>
        <v>23</v>
      </c>
      <c r="G474" s="91" t="s">
        <v>1487</v>
      </c>
      <c r="H474" s="74"/>
      <c r="I474" s="74"/>
      <c r="J474" s="87" t="s">
        <v>1545</v>
      </c>
      <c r="K474" s="74"/>
      <c r="L474" s="74"/>
      <c r="M474" s="15"/>
      <c r="N474" s="15"/>
      <c r="O474" s="15"/>
      <c r="P474" s="15"/>
      <c r="Q474" s="15"/>
    </row>
    <row r="475" spans="1:17" x14ac:dyDescent="0.25">
      <c r="A475" s="64">
        <v>23020118</v>
      </c>
      <c r="B475" s="5" t="s">
        <v>570</v>
      </c>
      <c r="C475" s="68">
        <f>SUMIF(OBData[EconCode],OBTB[[#This Row],[EconCode]],OBData[Amount])</f>
        <v>0</v>
      </c>
      <c r="D475" s="86" t="str">
        <f>LEFT(OBTB[[#This Row],[EconCode]],6)</f>
        <v>230201</v>
      </c>
      <c r="E475" s="86" t="str">
        <f>LEFT(OBTB[[#This Row],[EconCode]],4)</f>
        <v>2302</v>
      </c>
      <c r="F475" s="86" t="str">
        <f>LEFT(OBTB[[#This Row],[EconCode]],2)</f>
        <v>23</v>
      </c>
      <c r="G475" s="91" t="s">
        <v>1487</v>
      </c>
      <c r="H475" s="74"/>
      <c r="I475" s="74"/>
      <c r="J475" s="87" t="s">
        <v>1545</v>
      </c>
      <c r="K475" s="74"/>
      <c r="L475" s="74"/>
      <c r="M475" s="15"/>
      <c r="N475" s="15"/>
      <c r="O475" s="15"/>
      <c r="P475" s="15"/>
      <c r="Q475" s="15"/>
    </row>
    <row r="476" spans="1:17" x14ac:dyDescent="0.25">
      <c r="A476" s="64">
        <v>23020119</v>
      </c>
      <c r="B476" s="5" t="s">
        <v>571</v>
      </c>
      <c r="C476" s="68">
        <f>SUMIF(OBData[EconCode],OBTB[[#This Row],[EconCode]],OBData[Amount])</f>
        <v>0</v>
      </c>
      <c r="D476" s="86" t="str">
        <f>LEFT(OBTB[[#This Row],[EconCode]],6)</f>
        <v>230201</v>
      </c>
      <c r="E476" s="86" t="str">
        <f>LEFT(OBTB[[#This Row],[EconCode]],4)</f>
        <v>2302</v>
      </c>
      <c r="F476" s="86" t="str">
        <f>LEFT(OBTB[[#This Row],[EconCode]],2)</f>
        <v>23</v>
      </c>
      <c r="G476" s="91" t="s">
        <v>1487</v>
      </c>
      <c r="H476" s="74"/>
      <c r="I476" s="74"/>
      <c r="J476" s="87" t="s">
        <v>1545</v>
      </c>
      <c r="K476" s="74"/>
      <c r="L476" s="74"/>
      <c r="M476" s="15"/>
      <c r="N476" s="15"/>
      <c r="O476" s="15"/>
      <c r="P476" s="15"/>
      <c r="Q476" s="15"/>
    </row>
    <row r="477" spans="1:17" x14ac:dyDescent="0.25">
      <c r="A477" s="64">
        <v>23020120</v>
      </c>
      <c r="B477" s="5" t="s">
        <v>572</v>
      </c>
      <c r="C477" s="68">
        <f>SUMIF(OBData[EconCode],OBTB[[#This Row],[EconCode]],OBData[Amount])</f>
        <v>0</v>
      </c>
      <c r="D477" s="86" t="str">
        <f>LEFT(OBTB[[#This Row],[EconCode]],6)</f>
        <v>230201</v>
      </c>
      <c r="E477" s="86" t="str">
        <f>LEFT(OBTB[[#This Row],[EconCode]],4)</f>
        <v>2302</v>
      </c>
      <c r="F477" s="86" t="str">
        <f>LEFT(OBTB[[#This Row],[EconCode]],2)</f>
        <v>23</v>
      </c>
      <c r="G477" s="91" t="s">
        <v>1487</v>
      </c>
      <c r="H477" s="74"/>
      <c r="I477" s="74"/>
      <c r="J477" s="87" t="s">
        <v>1545</v>
      </c>
      <c r="K477" s="74"/>
      <c r="L477" s="74"/>
      <c r="M477" s="15"/>
      <c r="N477" s="15"/>
      <c r="O477" s="15"/>
      <c r="P477" s="15"/>
      <c r="Q477" s="15"/>
    </row>
    <row r="478" spans="1:17" x14ac:dyDescent="0.25">
      <c r="A478" s="64">
        <v>23020121</v>
      </c>
      <c r="B478" s="5" t="s">
        <v>573</v>
      </c>
      <c r="C478" s="68">
        <f>SUMIF(OBData[EconCode],OBTB[[#This Row],[EconCode]],OBData[Amount])</f>
        <v>0</v>
      </c>
      <c r="D478" s="86" t="str">
        <f>LEFT(OBTB[[#This Row],[EconCode]],6)</f>
        <v>230201</v>
      </c>
      <c r="E478" s="86" t="str">
        <f>LEFT(OBTB[[#This Row],[EconCode]],4)</f>
        <v>2302</v>
      </c>
      <c r="F478" s="86" t="str">
        <f>LEFT(OBTB[[#This Row],[EconCode]],2)</f>
        <v>23</v>
      </c>
      <c r="G478" s="91" t="s">
        <v>1487</v>
      </c>
      <c r="H478" s="74"/>
      <c r="I478" s="74"/>
      <c r="J478" s="87" t="s">
        <v>1545</v>
      </c>
      <c r="K478" s="74"/>
      <c r="L478" s="74"/>
      <c r="M478" s="15"/>
      <c r="N478" s="15"/>
      <c r="O478" s="15"/>
      <c r="P478" s="15"/>
      <c r="Q478" s="15"/>
    </row>
    <row r="479" spans="1:17" x14ac:dyDescent="0.25">
      <c r="A479" s="64">
        <v>23020122</v>
      </c>
      <c r="B479" s="5" t="s">
        <v>574</v>
      </c>
      <c r="C479" s="68">
        <f>SUMIF(OBData[EconCode],OBTB[[#This Row],[EconCode]],OBData[Amount])</f>
        <v>0</v>
      </c>
      <c r="D479" s="86" t="str">
        <f>LEFT(OBTB[[#This Row],[EconCode]],6)</f>
        <v>230201</v>
      </c>
      <c r="E479" s="86" t="str">
        <f>LEFT(OBTB[[#This Row],[EconCode]],4)</f>
        <v>2302</v>
      </c>
      <c r="F479" s="86" t="str">
        <f>LEFT(OBTB[[#This Row],[EconCode]],2)</f>
        <v>23</v>
      </c>
      <c r="G479" s="91" t="s">
        <v>1487</v>
      </c>
      <c r="H479" s="74"/>
      <c r="I479" s="74"/>
      <c r="J479" s="87" t="s">
        <v>1545</v>
      </c>
      <c r="K479" s="74"/>
      <c r="L479" s="74"/>
      <c r="M479" s="15"/>
      <c r="N479" s="15"/>
      <c r="O479" s="15"/>
      <c r="P479" s="15"/>
      <c r="Q479" s="15"/>
    </row>
    <row r="480" spans="1:17" x14ac:dyDescent="0.25">
      <c r="A480" s="64">
        <v>23020123</v>
      </c>
      <c r="B480" s="5" t="s">
        <v>575</v>
      </c>
      <c r="C480" s="68">
        <f>SUMIF(OBData[EconCode],OBTB[[#This Row],[EconCode]],OBData[Amount])</f>
        <v>0</v>
      </c>
      <c r="D480" s="86" t="str">
        <f>LEFT(OBTB[[#This Row],[EconCode]],6)</f>
        <v>230201</v>
      </c>
      <c r="E480" s="86" t="str">
        <f>LEFT(OBTB[[#This Row],[EconCode]],4)</f>
        <v>2302</v>
      </c>
      <c r="F480" s="86" t="str">
        <f>LEFT(OBTB[[#This Row],[EconCode]],2)</f>
        <v>23</v>
      </c>
      <c r="G480" s="91" t="s">
        <v>1487</v>
      </c>
      <c r="H480" s="74"/>
      <c r="I480" s="74"/>
      <c r="J480" s="87" t="s">
        <v>1545</v>
      </c>
      <c r="K480" s="74"/>
      <c r="L480" s="74"/>
      <c r="M480" s="15"/>
      <c r="N480" s="15"/>
      <c r="O480" s="15"/>
      <c r="P480" s="15"/>
      <c r="Q480" s="15"/>
    </row>
    <row r="481" spans="1:17" x14ac:dyDescent="0.25">
      <c r="A481" s="64">
        <v>23020124</v>
      </c>
      <c r="B481" s="5" t="s">
        <v>576</v>
      </c>
      <c r="C481" s="68">
        <f>SUMIF(OBData[EconCode],OBTB[[#This Row],[EconCode]],OBData[Amount])</f>
        <v>0</v>
      </c>
      <c r="D481" s="86" t="str">
        <f>LEFT(OBTB[[#This Row],[EconCode]],6)</f>
        <v>230201</v>
      </c>
      <c r="E481" s="86" t="str">
        <f>LEFT(OBTB[[#This Row],[EconCode]],4)</f>
        <v>2302</v>
      </c>
      <c r="F481" s="86" t="str">
        <f>LEFT(OBTB[[#This Row],[EconCode]],2)</f>
        <v>23</v>
      </c>
      <c r="G481" s="91" t="s">
        <v>1487</v>
      </c>
      <c r="H481" s="74"/>
      <c r="I481" s="74"/>
      <c r="J481" s="87" t="s">
        <v>1545</v>
      </c>
      <c r="K481" s="74"/>
      <c r="L481" s="74"/>
      <c r="M481" s="15"/>
      <c r="N481" s="15"/>
      <c r="O481" s="15"/>
      <c r="P481" s="15"/>
      <c r="Q481" s="15"/>
    </row>
    <row r="482" spans="1:17" x14ac:dyDescent="0.25">
      <c r="A482" s="64">
        <v>23020125</v>
      </c>
      <c r="B482" s="5" t="s">
        <v>577</v>
      </c>
      <c r="C482" s="68">
        <f>SUMIF(OBData[EconCode],OBTB[[#This Row],[EconCode]],OBData[Amount])</f>
        <v>0</v>
      </c>
      <c r="D482" s="86" t="str">
        <f>LEFT(OBTB[[#This Row],[EconCode]],6)</f>
        <v>230201</v>
      </c>
      <c r="E482" s="86" t="str">
        <f>LEFT(OBTB[[#This Row],[EconCode]],4)</f>
        <v>2302</v>
      </c>
      <c r="F482" s="86" t="str">
        <f>LEFT(OBTB[[#This Row],[EconCode]],2)</f>
        <v>23</v>
      </c>
      <c r="G482" s="91" t="s">
        <v>1487</v>
      </c>
      <c r="H482" s="74"/>
      <c r="I482" s="74"/>
      <c r="J482" s="87" t="s">
        <v>1545</v>
      </c>
      <c r="K482" s="74"/>
      <c r="L482" s="74"/>
      <c r="M482" s="15"/>
      <c r="N482" s="15"/>
      <c r="O482" s="15"/>
      <c r="P482" s="15"/>
      <c r="Q482" s="15"/>
    </row>
    <row r="483" spans="1:17" x14ac:dyDescent="0.25">
      <c r="A483" s="64">
        <v>23020126</v>
      </c>
      <c r="B483" s="5" t="s">
        <v>578</v>
      </c>
      <c r="C483" s="68">
        <f>SUMIF(OBData[EconCode],OBTB[[#This Row],[EconCode]],OBData[Amount])</f>
        <v>0</v>
      </c>
      <c r="D483" s="86" t="str">
        <f>LEFT(OBTB[[#This Row],[EconCode]],6)</f>
        <v>230201</v>
      </c>
      <c r="E483" s="86" t="str">
        <f>LEFT(OBTB[[#This Row],[EconCode]],4)</f>
        <v>2302</v>
      </c>
      <c r="F483" s="86" t="str">
        <f>LEFT(OBTB[[#This Row],[EconCode]],2)</f>
        <v>23</v>
      </c>
      <c r="G483" s="91" t="s">
        <v>1487</v>
      </c>
      <c r="H483" s="74"/>
      <c r="I483" s="74"/>
      <c r="J483" s="87" t="s">
        <v>1545</v>
      </c>
      <c r="K483" s="74"/>
      <c r="L483" s="74"/>
      <c r="M483" s="15"/>
      <c r="N483" s="15"/>
      <c r="O483" s="15"/>
      <c r="P483" s="15"/>
      <c r="Q483" s="15"/>
    </row>
    <row r="484" spans="1:17" x14ac:dyDescent="0.25">
      <c r="A484" s="64">
        <v>23020127</v>
      </c>
      <c r="B484" s="5" t="s">
        <v>579</v>
      </c>
      <c r="C484" s="68">
        <f>SUMIF(OBData[EconCode],OBTB[[#This Row],[EconCode]],OBData[Amount])</f>
        <v>0</v>
      </c>
      <c r="D484" s="86" t="str">
        <f>LEFT(OBTB[[#This Row],[EconCode]],6)</f>
        <v>230201</v>
      </c>
      <c r="E484" s="86" t="str">
        <f>LEFT(OBTB[[#This Row],[EconCode]],4)</f>
        <v>2302</v>
      </c>
      <c r="F484" s="86" t="str">
        <f>LEFT(OBTB[[#This Row],[EconCode]],2)</f>
        <v>23</v>
      </c>
      <c r="G484" s="91" t="s">
        <v>1487</v>
      </c>
      <c r="H484" s="74"/>
      <c r="I484" s="74"/>
      <c r="J484" s="87" t="s">
        <v>1545</v>
      </c>
      <c r="K484" s="74"/>
      <c r="L484" s="74"/>
      <c r="M484" s="15"/>
      <c r="N484" s="15"/>
      <c r="O484" s="15"/>
      <c r="P484" s="15"/>
      <c r="Q484" s="15"/>
    </row>
    <row r="485" spans="1:17" x14ac:dyDescent="0.25">
      <c r="A485" s="64">
        <v>23020128</v>
      </c>
      <c r="B485" s="5" t="s">
        <v>580</v>
      </c>
      <c r="C485" s="68">
        <f>SUMIF(OBData[EconCode],OBTB[[#This Row],[EconCode]],OBData[Amount])</f>
        <v>0</v>
      </c>
      <c r="D485" s="86" t="str">
        <f>LEFT(OBTB[[#This Row],[EconCode]],6)</f>
        <v>230201</v>
      </c>
      <c r="E485" s="86" t="str">
        <f>LEFT(OBTB[[#This Row],[EconCode]],4)</f>
        <v>2302</v>
      </c>
      <c r="F485" s="86" t="str">
        <f>LEFT(OBTB[[#This Row],[EconCode]],2)</f>
        <v>23</v>
      </c>
      <c r="G485" s="91" t="s">
        <v>1487</v>
      </c>
      <c r="H485" s="74"/>
      <c r="I485" s="74"/>
      <c r="J485" s="87" t="s">
        <v>1545</v>
      </c>
      <c r="K485" s="74"/>
      <c r="L485" s="74"/>
      <c r="M485" s="15"/>
      <c r="N485" s="15"/>
      <c r="O485" s="15"/>
      <c r="P485" s="15"/>
      <c r="Q485" s="15"/>
    </row>
    <row r="486" spans="1:17" x14ac:dyDescent="0.25">
      <c r="A486" s="64">
        <v>23020129</v>
      </c>
      <c r="B486" s="5" t="s">
        <v>581</v>
      </c>
      <c r="C486" s="68">
        <f>SUMIF(OBData[EconCode],OBTB[[#This Row],[EconCode]],OBData[Amount])</f>
        <v>0</v>
      </c>
      <c r="D486" s="86" t="str">
        <f>LEFT(OBTB[[#This Row],[EconCode]],6)</f>
        <v>230201</v>
      </c>
      <c r="E486" s="86" t="str">
        <f>LEFT(OBTB[[#This Row],[EconCode]],4)</f>
        <v>2302</v>
      </c>
      <c r="F486" s="86" t="str">
        <f>LEFT(OBTB[[#This Row],[EconCode]],2)</f>
        <v>23</v>
      </c>
      <c r="G486" s="91" t="s">
        <v>1487</v>
      </c>
      <c r="H486" s="74"/>
      <c r="I486" s="74"/>
      <c r="J486" s="87" t="s">
        <v>1545</v>
      </c>
      <c r="K486" s="74"/>
      <c r="L486" s="74"/>
      <c r="M486" s="15"/>
      <c r="N486" s="15"/>
      <c r="O486" s="15"/>
      <c r="P486" s="15"/>
      <c r="Q486" s="15"/>
    </row>
    <row r="487" spans="1:17" x14ac:dyDescent="0.25">
      <c r="A487" s="64">
        <v>2303</v>
      </c>
      <c r="B487" s="5" t="s">
        <v>582</v>
      </c>
      <c r="C487" s="93">
        <f>SUMIF(OBData[EconCode],OBTB[[#This Row],[EconCode]],OBData[Amount])</f>
        <v>0</v>
      </c>
      <c r="D487" s="93" t="str">
        <f>LEFT(OBTB[[#This Row],[EconCode]],6)</f>
        <v>2303</v>
      </c>
      <c r="E487" s="93" t="str">
        <f>LEFT(OBTB[[#This Row],[EconCode]],4)</f>
        <v>2303</v>
      </c>
      <c r="F487" s="93" t="str">
        <f>LEFT(OBTB[[#This Row],[EconCode]],2)</f>
        <v>23</v>
      </c>
      <c r="G487" s="93"/>
      <c r="H487" s="93"/>
      <c r="I487" s="93"/>
      <c r="J487" s="93"/>
      <c r="K487" s="93"/>
      <c r="L487" s="93"/>
      <c r="M487" s="15"/>
      <c r="N487" s="15"/>
      <c r="O487" s="15"/>
      <c r="P487" s="15"/>
      <c r="Q487" s="15"/>
    </row>
    <row r="488" spans="1:17" x14ac:dyDescent="0.25">
      <c r="A488" s="64">
        <v>230301</v>
      </c>
      <c r="B488" s="5" t="s">
        <v>583</v>
      </c>
      <c r="C488" s="93">
        <f>SUMIF(OBData[EconCode],OBTB[[#This Row],[EconCode]],OBData[Amount])</f>
        <v>0</v>
      </c>
      <c r="D488" s="93" t="str">
        <f>LEFT(OBTB[[#This Row],[EconCode]],6)</f>
        <v>230301</v>
      </c>
      <c r="E488" s="93" t="str">
        <f>LEFT(OBTB[[#This Row],[EconCode]],4)</f>
        <v>2303</v>
      </c>
      <c r="F488" s="93" t="str">
        <f>LEFT(OBTB[[#This Row],[EconCode]],2)</f>
        <v>23</v>
      </c>
      <c r="G488" s="93"/>
      <c r="H488" s="93"/>
      <c r="I488" s="93"/>
      <c r="J488" s="93"/>
      <c r="K488" s="93"/>
      <c r="L488" s="93"/>
      <c r="M488" s="15"/>
      <c r="N488" s="15"/>
      <c r="O488" s="15"/>
      <c r="P488" s="15"/>
      <c r="Q488" s="15"/>
    </row>
    <row r="489" spans="1:17" x14ac:dyDescent="0.25">
      <c r="A489" s="64">
        <v>23030101</v>
      </c>
      <c r="B489" s="5" t="s">
        <v>584</v>
      </c>
      <c r="C489" s="68">
        <f>SUMIF(OBData[EconCode],OBTB[[#This Row],[EconCode]],OBData[Amount])</f>
        <v>0</v>
      </c>
      <c r="D489" s="86" t="str">
        <f>LEFT(OBTB[[#This Row],[EconCode]],6)</f>
        <v>230301</v>
      </c>
      <c r="E489" s="86" t="str">
        <f>LEFT(OBTB[[#This Row],[EconCode]],4)</f>
        <v>2303</v>
      </c>
      <c r="F489" s="86" t="str">
        <f>LEFT(OBTB[[#This Row],[EconCode]],2)</f>
        <v>23</v>
      </c>
      <c r="G489" s="91" t="s">
        <v>1487</v>
      </c>
      <c r="H489" s="74"/>
      <c r="I489" s="74"/>
      <c r="J489" s="87" t="s">
        <v>1545</v>
      </c>
      <c r="K489" s="74"/>
      <c r="L489" s="74"/>
      <c r="M489" s="15"/>
      <c r="N489" s="15"/>
      <c r="O489" s="15"/>
      <c r="P489" s="15"/>
      <c r="Q489" s="15"/>
    </row>
    <row r="490" spans="1:17" x14ac:dyDescent="0.25">
      <c r="A490" s="64">
        <v>23030102</v>
      </c>
      <c r="B490" s="5" t="s">
        <v>585</v>
      </c>
      <c r="C490" s="68">
        <f>SUMIF(OBData[EconCode],OBTB[[#This Row],[EconCode]],OBData[Amount])</f>
        <v>0</v>
      </c>
      <c r="D490" s="86" t="str">
        <f>LEFT(OBTB[[#This Row],[EconCode]],6)</f>
        <v>230301</v>
      </c>
      <c r="E490" s="86" t="str">
        <f>LEFT(OBTB[[#This Row],[EconCode]],4)</f>
        <v>2303</v>
      </c>
      <c r="F490" s="86" t="str">
        <f>LEFT(OBTB[[#This Row],[EconCode]],2)</f>
        <v>23</v>
      </c>
      <c r="G490" s="91" t="s">
        <v>1487</v>
      </c>
      <c r="H490" s="74"/>
      <c r="I490" s="74"/>
      <c r="J490" s="87" t="s">
        <v>1545</v>
      </c>
      <c r="K490" s="74"/>
      <c r="L490" s="74"/>
      <c r="M490" s="15"/>
      <c r="N490" s="15"/>
      <c r="O490" s="15"/>
      <c r="P490" s="15"/>
      <c r="Q490" s="15"/>
    </row>
    <row r="491" spans="1:17" x14ac:dyDescent="0.25">
      <c r="A491" s="64">
        <v>23030103</v>
      </c>
      <c r="B491" s="5" t="s">
        <v>586</v>
      </c>
      <c r="C491" s="68">
        <f>SUMIF(OBData[EconCode],OBTB[[#This Row],[EconCode]],OBData[Amount])</f>
        <v>0</v>
      </c>
      <c r="D491" s="86" t="str">
        <f>LEFT(OBTB[[#This Row],[EconCode]],6)</f>
        <v>230301</v>
      </c>
      <c r="E491" s="86" t="str">
        <f>LEFT(OBTB[[#This Row],[EconCode]],4)</f>
        <v>2303</v>
      </c>
      <c r="F491" s="86" t="str">
        <f>LEFT(OBTB[[#This Row],[EconCode]],2)</f>
        <v>23</v>
      </c>
      <c r="G491" s="91" t="s">
        <v>1487</v>
      </c>
      <c r="H491" s="74"/>
      <c r="I491" s="74"/>
      <c r="J491" s="87" t="s">
        <v>1545</v>
      </c>
      <c r="K491" s="74"/>
      <c r="L491" s="74"/>
      <c r="M491" s="15"/>
      <c r="N491" s="15"/>
      <c r="O491" s="15"/>
      <c r="P491" s="15"/>
      <c r="Q491" s="15"/>
    </row>
    <row r="492" spans="1:17" x14ac:dyDescent="0.25">
      <c r="A492" s="64">
        <v>23030104</v>
      </c>
      <c r="B492" s="5" t="s">
        <v>587</v>
      </c>
      <c r="C492" s="68">
        <f>SUMIF(OBData[EconCode],OBTB[[#This Row],[EconCode]],OBData[Amount])</f>
        <v>0</v>
      </c>
      <c r="D492" s="86" t="str">
        <f>LEFT(OBTB[[#This Row],[EconCode]],6)</f>
        <v>230301</v>
      </c>
      <c r="E492" s="86" t="str">
        <f>LEFT(OBTB[[#This Row],[EconCode]],4)</f>
        <v>2303</v>
      </c>
      <c r="F492" s="86" t="str">
        <f>LEFT(OBTB[[#This Row],[EconCode]],2)</f>
        <v>23</v>
      </c>
      <c r="G492" s="91" t="s">
        <v>1487</v>
      </c>
      <c r="H492" s="74"/>
      <c r="I492" s="74"/>
      <c r="J492" s="87" t="s">
        <v>1545</v>
      </c>
      <c r="K492" s="74"/>
      <c r="L492" s="74"/>
      <c r="M492" s="15"/>
      <c r="N492" s="15"/>
      <c r="O492" s="15"/>
      <c r="P492" s="15"/>
      <c r="Q492" s="15"/>
    </row>
    <row r="493" spans="1:17" x14ac:dyDescent="0.25">
      <c r="A493" s="64">
        <v>23030105</v>
      </c>
      <c r="B493" s="5" t="s">
        <v>588</v>
      </c>
      <c r="C493" s="68">
        <f>SUMIF(OBData[EconCode],OBTB[[#This Row],[EconCode]],OBData[Amount])</f>
        <v>0</v>
      </c>
      <c r="D493" s="86" t="str">
        <f>LEFT(OBTB[[#This Row],[EconCode]],6)</f>
        <v>230301</v>
      </c>
      <c r="E493" s="86" t="str">
        <f>LEFT(OBTB[[#This Row],[EconCode]],4)</f>
        <v>2303</v>
      </c>
      <c r="F493" s="86" t="str">
        <f>LEFT(OBTB[[#This Row],[EconCode]],2)</f>
        <v>23</v>
      </c>
      <c r="G493" s="91" t="s">
        <v>1487</v>
      </c>
      <c r="H493" s="74"/>
      <c r="I493" s="74"/>
      <c r="J493" s="87" t="s">
        <v>1545</v>
      </c>
      <c r="K493" s="74"/>
      <c r="L493" s="74"/>
      <c r="M493" s="15"/>
      <c r="N493" s="15"/>
      <c r="O493" s="15"/>
      <c r="P493" s="15"/>
      <c r="Q493" s="15"/>
    </row>
    <row r="494" spans="1:17" x14ac:dyDescent="0.25">
      <c r="A494" s="64">
        <v>23030106</v>
      </c>
      <c r="B494" s="5" t="s">
        <v>589</v>
      </c>
      <c r="C494" s="68">
        <f>SUMIF(OBData[EconCode],OBTB[[#This Row],[EconCode]],OBData[Amount])</f>
        <v>0</v>
      </c>
      <c r="D494" s="86" t="str">
        <f>LEFT(OBTB[[#This Row],[EconCode]],6)</f>
        <v>230301</v>
      </c>
      <c r="E494" s="86" t="str">
        <f>LEFT(OBTB[[#This Row],[EconCode]],4)</f>
        <v>2303</v>
      </c>
      <c r="F494" s="86" t="str">
        <f>LEFT(OBTB[[#This Row],[EconCode]],2)</f>
        <v>23</v>
      </c>
      <c r="G494" s="91" t="s">
        <v>1487</v>
      </c>
      <c r="H494" s="74"/>
      <c r="I494" s="74"/>
      <c r="J494" s="87" t="s">
        <v>1545</v>
      </c>
      <c r="K494" s="74"/>
      <c r="L494" s="74"/>
      <c r="M494" s="15"/>
      <c r="N494" s="15"/>
      <c r="O494" s="15"/>
      <c r="P494" s="15"/>
      <c r="Q494" s="15"/>
    </row>
    <row r="495" spans="1:17" x14ac:dyDescent="0.25">
      <c r="A495" s="64">
        <v>23030109</v>
      </c>
      <c r="B495" s="5" t="s">
        <v>590</v>
      </c>
      <c r="C495" s="68">
        <f>SUMIF(OBData[EconCode],OBTB[[#This Row],[EconCode]],OBData[Amount])</f>
        <v>0</v>
      </c>
      <c r="D495" s="86" t="str">
        <f>LEFT(OBTB[[#This Row],[EconCode]],6)</f>
        <v>230301</v>
      </c>
      <c r="E495" s="86" t="str">
        <f>LEFT(OBTB[[#This Row],[EconCode]],4)</f>
        <v>2303</v>
      </c>
      <c r="F495" s="86" t="str">
        <f>LEFT(OBTB[[#This Row],[EconCode]],2)</f>
        <v>23</v>
      </c>
      <c r="G495" s="91" t="s">
        <v>1487</v>
      </c>
      <c r="H495" s="74"/>
      <c r="I495" s="74"/>
      <c r="J495" s="87" t="s">
        <v>1545</v>
      </c>
      <c r="K495" s="74"/>
      <c r="L495" s="74"/>
      <c r="M495" s="15"/>
      <c r="N495" s="15"/>
      <c r="O495" s="15"/>
      <c r="P495" s="15"/>
      <c r="Q495" s="15"/>
    </row>
    <row r="496" spans="1:17" x14ac:dyDescent="0.25">
      <c r="A496" s="64">
        <v>23030110</v>
      </c>
      <c r="B496" s="5" t="s">
        <v>591</v>
      </c>
      <c r="C496" s="68">
        <f>SUMIF(OBData[EconCode],OBTB[[#This Row],[EconCode]],OBData[Amount])</f>
        <v>0</v>
      </c>
      <c r="D496" s="86" t="str">
        <f>LEFT(OBTB[[#This Row],[EconCode]],6)</f>
        <v>230301</v>
      </c>
      <c r="E496" s="86" t="str">
        <f>LEFT(OBTB[[#This Row],[EconCode]],4)</f>
        <v>2303</v>
      </c>
      <c r="F496" s="86" t="str">
        <f>LEFT(OBTB[[#This Row],[EconCode]],2)</f>
        <v>23</v>
      </c>
      <c r="G496" s="91" t="s">
        <v>1487</v>
      </c>
      <c r="H496" s="74"/>
      <c r="I496" s="74"/>
      <c r="J496" s="87" t="s">
        <v>1545</v>
      </c>
      <c r="K496" s="74"/>
      <c r="L496" s="74"/>
      <c r="M496" s="15"/>
      <c r="N496" s="15"/>
      <c r="O496" s="15"/>
      <c r="P496" s="15"/>
      <c r="Q496" s="15"/>
    </row>
    <row r="497" spans="1:17" x14ac:dyDescent="0.25">
      <c r="A497" s="64">
        <v>23030111</v>
      </c>
      <c r="B497" s="5" t="s">
        <v>592</v>
      </c>
      <c r="C497" s="68">
        <f>SUMIF(OBData[EconCode],OBTB[[#This Row],[EconCode]],OBData[Amount])</f>
        <v>0</v>
      </c>
      <c r="D497" s="86" t="str">
        <f>LEFT(OBTB[[#This Row],[EconCode]],6)</f>
        <v>230301</v>
      </c>
      <c r="E497" s="86" t="str">
        <f>LEFT(OBTB[[#This Row],[EconCode]],4)</f>
        <v>2303</v>
      </c>
      <c r="F497" s="86" t="str">
        <f>LEFT(OBTB[[#This Row],[EconCode]],2)</f>
        <v>23</v>
      </c>
      <c r="G497" s="91" t="s">
        <v>1487</v>
      </c>
      <c r="H497" s="74"/>
      <c r="I497" s="74"/>
      <c r="J497" s="87" t="s">
        <v>1545</v>
      </c>
      <c r="K497" s="74"/>
      <c r="L497" s="74"/>
      <c r="M497" s="15"/>
      <c r="N497" s="15"/>
      <c r="O497" s="15"/>
      <c r="P497" s="15"/>
      <c r="Q497" s="15"/>
    </row>
    <row r="498" spans="1:17" x14ac:dyDescent="0.25">
      <c r="A498" s="64">
        <v>23030112</v>
      </c>
      <c r="B498" s="5" t="s">
        <v>593</v>
      </c>
      <c r="C498" s="68">
        <f>SUMIF(OBData[EconCode],OBTB[[#This Row],[EconCode]],OBData[Amount])</f>
        <v>0</v>
      </c>
      <c r="D498" s="86" t="str">
        <f>LEFT(OBTB[[#This Row],[EconCode]],6)</f>
        <v>230301</v>
      </c>
      <c r="E498" s="86" t="str">
        <f>LEFT(OBTB[[#This Row],[EconCode]],4)</f>
        <v>2303</v>
      </c>
      <c r="F498" s="86" t="str">
        <f>LEFT(OBTB[[#This Row],[EconCode]],2)</f>
        <v>23</v>
      </c>
      <c r="G498" s="91" t="s">
        <v>1487</v>
      </c>
      <c r="H498" s="74"/>
      <c r="I498" s="74"/>
      <c r="J498" s="87" t="s">
        <v>1545</v>
      </c>
      <c r="K498" s="74"/>
      <c r="L498" s="74"/>
      <c r="M498" s="15"/>
      <c r="N498" s="15"/>
      <c r="O498" s="15"/>
      <c r="P498" s="15"/>
      <c r="Q498" s="15"/>
    </row>
    <row r="499" spans="1:17" x14ac:dyDescent="0.25">
      <c r="A499" s="64">
        <v>23030113</v>
      </c>
      <c r="B499" s="5" t="s">
        <v>594</v>
      </c>
      <c r="C499" s="68">
        <f>SUMIF(OBData[EconCode],OBTB[[#This Row],[EconCode]],OBData[Amount])</f>
        <v>0</v>
      </c>
      <c r="D499" s="86" t="str">
        <f>LEFT(OBTB[[#This Row],[EconCode]],6)</f>
        <v>230301</v>
      </c>
      <c r="E499" s="86" t="str">
        <f>LEFT(OBTB[[#This Row],[EconCode]],4)</f>
        <v>2303</v>
      </c>
      <c r="F499" s="86" t="str">
        <f>LEFT(OBTB[[#This Row],[EconCode]],2)</f>
        <v>23</v>
      </c>
      <c r="G499" s="91" t="s">
        <v>1487</v>
      </c>
      <c r="H499" s="74"/>
      <c r="I499" s="74"/>
      <c r="J499" s="87" t="s">
        <v>1545</v>
      </c>
      <c r="K499" s="74"/>
      <c r="L499" s="74"/>
      <c r="M499" s="15"/>
      <c r="N499" s="15"/>
      <c r="O499" s="15"/>
      <c r="P499" s="15"/>
      <c r="Q499" s="15"/>
    </row>
    <row r="500" spans="1:17" x14ac:dyDescent="0.25">
      <c r="A500" s="64">
        <v>23030114</v>
      </c>
      <c r="B500" s="5" t="s">
        <v>595</v>
      </c>
      <c r="C500" s="68">
        <f>SUMIF(OBData[EconCode],OBTB[[#This Row],[EconCode]],OBData[Amount])</f>
        <v>0</v>
      </c>
      <c r="D500" s="86" t="str">
        <f>LEFT(OBTB[[#This Row],[EconCode]],6)</f>
        <v>230301</v>
      </c>
      <c r="E500" s="86" t="str">
        <f>LEFT(OBTB[[#This Row],[EconCode]],4)</f>
        <v>2303</v>
      </c>
      <c r="F500" s="86" t="str">
        <f>LEFT(OBTB[[#This Row],[EconCode]],2)</f>
        <v>23</v>
      </c>
      <c r="G500" s="91" t="s">
        <v>1487</v>
      </c>
      <c r="H500" s="74"/>
      <c r="I500" s="74"/>
      <c r="J500" s="87" t="s">
        <v>1545</v>
      </c>
      <c r="K500" s="74"/>
      <c r="L500" s="74"/>
      <c r="M500" s="15"/>
      <c r="N500" s="15"/>
      <c r="O500" s="15"/>
      <c r="P500" s="15"/>
      <c r="Q500" s="15"/>
    </row>
    <row r="501" spans="1:17" x14ac:dyDescent="0.25">
      <c r="A501" s="64">
        <v>23030115</v>
      </c>
      <c r="B501" s="5" t="s">
        <v>596</v>
      </c>
      <c r="C501" s="68">
        <f>SUMIF(OBData[EconCode],OBTB[[#This Row],[EconCode]],OBData[Amount])</f>
        <v>0</v>
      </c>
      <c r="D501" s="86" t="str">
        <f>LEFT(OBTB[[#This Row],[EconCode]],6)</f>
        <v>230301</v>
      </c>
      <c r="E501" s="86" t="str">
        <f>LEFT(OBTB[[#This Row],[EconCode]],4)</f>
        <v>2303</v>
      </c>
      <c r="F501" s="86" t="str">
        <f>LEFT(OBTB[[#This Row],[EconCode]],2)</f>
        <v>23</v>
      </c>
      <c r="G501" s="91" t="s">
        <v>1487</v>
      </c>
      <c r="H501" s="74"/>
      <c r="I501" s="74"/>
      <c r="J501" s="87" t="s">
        <v>1545</v>
      </c>
      <c r="K501" s="74"/>
      <c r="L501" s="74"/>
      <c r="M501" s="15"/>
      <c r="N501" s="15"/>
      <c r="O501" s="15"/>
      <c r="P501" s="15"/>
      <c r="Q501" s="15"/>
    </row>
    <row r="502" spans="1:17" x14ac:dyDescent="0.25">
      <c r="A502" s="64">
        <v>23030116</v>
      </c>
      <c r="B502" s="5" t="s">
        <v>597</v>
      </c>
      <c r="C502" s="68">
        <f>SUMIF(OBData[EconCode],OBTB[[#This Row],[EconCode]],OBData[Amount])</f>
        <v>0</v>
      </c>
      <c r="D502" s="86" t="str">
        <f>LEFT(OBTB[[#This Row],[EconCode]],6)</f>
        <v>230301</v>
      </c>
      <c r="E502" s="86" t="str">
        <f>LEFT(OBTB[[#This Row],[EconCode]],4)</f>
        <v>2303</v>
      </c>
      <c r="F502" s="86" t="str">
        <f>LEFT(OBTB[[#This Row],[EconCode]],2)</f>
        <v>23</v>
      </c>
      <c r="G502" s="91" t="s">
        <v>1487</v>
      </c>
      <c r="H502" s="74"/>
      <c r="I502" s="74"/>
      <c r="J502" s="87" t="s">
        <v>1545</v>
      </c>
      <c r="K502" s="74"/>
      <c r="L502" s="74"/>
      <c r="M502" s="15"/>
      <c r="N502" s="15"/>
      <c r="O502" s="15"/>
      <c r="P502" s="15"/>
      <c r="Q502" s="15"/>
    </row>
    <row r="503" spans="1:17" x14ac:dyDescent="0.25">
      <c r="A503" s="64">
        <v>23030117</v>
      </c>
      <c r="B503" s="5" t="s">
        <v>598</v>
      </c>
      <c r="C503" s="68">
        <f>SUMIF(OBData[EconCode],OBTB[[#This Row],[EconCode]],OBData[Amount])</f>
        <v>0</v>
      </c>
      <c r="D503" s="86" t="str">
        <f>LEFT(OBTB[[#This Row],[EconCode]],6)</f>
        <v>230301</v>
      </c>
      <c r="E503" s="86" t="str">
        <f>LEFT(OBTB[[#This Row],[EconCode]],4)</f>
        <v>2303</v>
      </c>
      <c r="F503" s="86" t="str">
        <f>LEFT(OBTB[[#This Row],[EconCode]],2)</f>
        <v>23</v>
      </c>
      <c r="G503" s="91" t="s">
        <v>1487</v>
      </c>
      <c r="H503" s="74"/>
      <c r="I503" s="74"/>
      <c r="J503" s="87" t="s">
        <v>1545</v>
      </c>
      <c r="K503" s="74"/>
      <c r="L503" s="74"/>
      <c r="M503" s="15"/>
      <c r="N503" s="15"/>
      <c r="O503" s="15"/>
      <c r="P503" s="15"/>
      <c r="Q503" s="15"/>
    </row>
    <row r="504" spans="1:17" x14ac:dyDescent="0.25">
      <c r="A504" s="64">
        <v>23030118</v>
      </c>
      <c r="B504" s="5" t="s">
        <v>599</v>
      </c>
      <c r="C504" s="68">
        <f>SUMIF(OBData[EconCode],OBTB[[#This Row],[EconCode]],OBData[Amount])</f>
        <v>0</v>
      </c>
      <c r="D504" s="86" t="str">
        <f>LEFT(OBTB[[#This Row],[EconCode]],6)</f>
        <v>230301</v>
      </c>
      <c r="E504" s="86" t="str">
        <f>LEFT(OBTB[[#This Row],[EconCode]],4)</f>
        <v>2303</v>
      </c>
      <c r="F504" s="86" t="str">
        <f>LEFT(OBTB[[#This Row],[EconCode]],2)</f>
        <v>23</v>
      </c>
      <c r="G504" s="91" t="s">
        <v>1487</v>
      </c>
      <c r="H504" s="74"/>
      <c r="I504" s="74"/>
      <c r="J504" s="87" t="s">
        <v>1545</v>
      </c>
      <c r="K504" s="74"/>
      <c r="L504" s="74"/>
      <c r="M504" s="15"/>
      <c r="N504" s="15"/>
      <c r="O504" s="15"/>
      <c r="P504" s="15"/>
      <c r="Q504" s="15"/>
    </row>
    <row r="505" spans="1:17" x14ac:dyDescent="0.25">
      <c r="A505" s="64">
        <v>23030119</v>
      </c>
      <c r="B505" s="5" t="s">
        <v>600</v>
      </c>
      <c r="C505" s="68">
        <f>SUMIF(OBData[EconCode],OBTB[[#This Row],[EconCode]],OBData[Amount])</f>
        <v>0</v>
      </c>
      <c r="D505" s="86" t="str">
        <f>LEFT(OBTB[[#This Row],[EconCode]],6)</f>
        <v>230301</v>
      </c>
      <c r="E505" s="86" t="str">
        <f>LEFT(OBTB[[#This Row],[EconCode]],4)</f>
        <v>2303</v>
      </c>
      <c r="F505" s="86" t="str">
        <f>LEFT(OBTB[[#This Row],[EconCode]],2)</f>
        <v>23</v>
      </c>
      <c r="G505" s="91" t="s">
        <v>1487</v>
      </c>
      <c r="H505" s="74"/>
      <c r="I505" s="74"/>
      <c r="J505" s="87" t="s">
        <v>1545</v>
      </c>
      <c r="K505" s="74"/>
      <c r="L505" s="74"/>
      <c r="M505" s="15"/>
      <c r="N505" s="15"/>
      <c r="O505" s="15"/>
      <c r="P505" s="15"/>
      <c r="Q505" s="15"/>
    </row>
    <row r="506" spans="1:17" x14ac:dyDescent="0.25">
      <c r="A506" s="64">
        <v>23030120</v>
      </c>
      <c r="B506" s="5" t="s">
        <v>601</v>
      </c>
      <c r="C506" s="68">
        <f>SUMIF(OBData[EconCode],OBTB[[#This Row],[EconCode]],OBData[Amount])</f>
        <v>0</v>
      </c>
      <c r="D506" s="86" t="str">
        <f>LEFT(OBTB[[#This Row],[EconCode]],6)</f>
        <v>230301</v>
      </c>
      <c r="E506" s="86" t="str">
        <f>LEFT(OBTB[[#This Row],[EconCode]],4)</f>
        <v>2303</v>
      </c>
      <c r="F506" s="86" t="str">
        <f>LEFT(OBTB[[#This Row],[EconCode]],2)</f>
        <v>23</v>
      </c>
      <c r="G506" s="91" t="s">
        <v>1487</v>
      </c>
      <c r="H506" s="74"/>
      <c r="I506" s="74"/>
      <c r="J506" s="87" t="s">
        <v>1545</v>
      </c>
      <c r="K506" s="74"/>
      <c r="L506" s="74"/>
      <c r="M506" s="15"/>
      <c r="N506" s="15"/>
      <c r="O506" s="15"/>
      <c r="P506" s="15"/>
      <c r="Q506" s="15"/>
    </row>
    <row r="507" spans="1:17" x14ac:dyDescent="0.25">
      <c r="A507" s="64">
        <v>23030121</v>
      </c>
      <c r="B507" s="5" t="s">
        <v>602</v>
      </c>
      <c r="C507" s="68">
        <f>SUMIF(OBData[EconCode],OBTB[[#This Row],[EconCode]],OBData[Amount])</f>
        <v>0</v>
      </c>
      <c r="D507" s="86" t="str">
        <f>LEFT(OBTB[[#This Row],[EconCode]],6)</f>
        <v>230301</v>
      </c>
      <c r="E507" s="86" t="str">
        <f>LEFT(OBTB[[#This Row],[EconCode]],4)</f>
        <v>2303</v>
      </c>
      <c r="F507" s="86" t="str">
        <f>LEFT(OBTB[[#This Row],[EconCode]],2)</f>
        <v>23</v>
      </c>
      <c r="G507" s="91" t="s">
        <v>1487</v>
      </c>
      <c r="H507" s="74"/>
      <c r="I507" s="74"/>
      <c r="J507" s="87" t="s">
        <v>1545</v>
      </c>
      <c r="K507" s="74"/>
      <c r="L507" s="74"/>
      <c r="M507" s="15"/>
      <c r="N507" s="15"/>
      <c r="O507" s="15"/>
      <c r="P507" s="15"/>
      <c r="Q507" s="15"/>
    </row>
    <row r="508" spans="1:17" x14ac:dyDescent="0.25">
      <c r="A508" s="64">
        <v>23030122</v>
      </c>
      <c r="B508" s="5" t="s">
        <v>603</v>
      </c>
      <c r="C508" s="68">
        <f>SUMIF(OBData[EconCode],OBTB[[#This Row],[EconCode]],OBData[Amount])</f>
        <v>0</v>
      </c>
      <c r="D508" s="86" t="str">
        <f>LEFT(OBTB[[#This Row],[EconCode]],6)</f>
        <v>230301</v>
      </c>
      <c r="E508" s="86" t="str">
        <f>LEFT(OBTB[[#This Row],[EconCode]],4)</f>
        <v>2303</v>
      </c>
      <c r="F508" s="86" t="str">
        <f>LEFT(OBTB[[#This Row],[EconCode]],2)</f>
        <v>23</v>
      </c>
      <c r="G508" s="91" t="s">
        <v>1487</v>
      </c>
      <c r="H508" s="74"/>
      <c r="I508" s="74"/>
      <c r="J508" s="87" t="s">
        <v>1545</v>
      </c>
      <c r="K508" s="74"/>
      <c r="L508" s="74"/>
      <c r="M508" s="15"/>
      <c r="N508" s="15"/>
      <c r="O508" s="15"/>
      <c r="P508" s="15"/>
      <c r="Q508" s="15"/>
    </row>
    <row r="509" spans="1:17" x14ac:dyDescent="0.25">
      <c r="A509" s="64">
        <v>23030123</v>
      </c>
      <c r="B509" s="5" t="s">
        <v>604</v>
      </c>
      <c r="C509" s="68">
        <f>SUMIF(OBData[EconCode],OBTB[[#This Row],[EconCode]],OBData[Amount])</f>
        <v>0</v>
      </c>
      <c r="D509" s="86" t="str">
        <f>LEFT(OBTB[[#This Row],[EconCode]],6)</f>
        <v>230301</v>
      </c>
      <c r="E509" s="86" t="str">
        <f>LEFT(OBTB[[#This Row],[EconCode]],4)</f>
        <v>2303</v>
      </c>
      <c r="F509" s="86" t="str">
        <f>LEFT(OBTB[[#This Row],[EconCode]],2)</f>
        <v>23</v>
      </c>
      <c r="G509" s="91" t="s">
        <v>1487</v>
      </c>
      <c r="H509" s="74"/>
      <c r="I509" s="74"/>
      <c r="J509" s="87" t="s">
        <v>1545</v>
      </c>
      <c r="K509" s="74"/>
      <c r="L509" s="74"/>
      <c r="M509" s="15"/>
      <c r="N509" s="15"/>
      <c r="O509" s="15"/>
      <c r="P509" s="15"/>
      <c r="Q509" s="15"/>
    </row>
    <row r="510" spans="1:17" x14ac:dyDescent="0.25">
      <c r="A510" s="64">
        <v>23030124</v>
      </c>
      <c r="B510" s="5" t="s">
        <v>605</v>
      </c>
      <c r="C510" s="68">
        <f>SUMIF(OBData[EconCode],OBTB[[#This Row],[EconCode]],OBData[Amount])</f>
        <v>0</v>
      </c>
      <c r="D510" s="86" t="str">
        <f>LEFT(OBTB[[#This Row],[EconCode]],6)</f>
        <v>230301</v>
      </c>
      <c r="E510" s="86" t="str">
        <f>LEFT(OBTB[[#This Row],[EconCode]],4)</f>
        <v>2303</v>
      </c>
      <c r="F510" s="86" t="str">
        <f>LEFT(OBTB[[#This Row],[EconCode]],2)</f>
        <v>23</v>
      </c>
      <c r="G510" s="91" t="s">
        <v>1487</v>
      </c>
      <c r="H510" s="74"/>
      <c r="I510" s="74"/>
      <c r="J510" s="87" t="s">
        <v>1545</v>
      </c>
      <c r="K510" s="74"/>
      <c r="L510" s="74"/>
      <c r="M510" s="15"/>
      <c r="N510" s="15"/>
      <c r="O510" s="15"/>
      <c r="P510" s="15"/>
      <c r="Q510" s="15"/>
    </row>
    <row r="511" spans="1:17" x14ac:dyDescent="0.25">
      <c r="A511" s="64">
        <v>23030125</v>
      </c>
      <c r="B511" s="5" t="s">
        <v>606</v>
      </c>
      <c r="C511" s="68">
        <f>SUMIF(OBData[EconCode],OBTB[[#This Row],[EconCode]],OBData[Amount])</f>
        <v>0</v>
      </c>
      <c r="D511" s="86" t="str">
        <f>LEFT(OBTB[[#This Row],[EconCode]],6)</f>
        <v>230301</v>
      </c>
      <c r="E511" s="86" t="str">
        <f>LEFT(OBTB[[#This Row],[EconCode]],4)</f>
        <v>2303</v>
      </c>
      <c r="F511" s="86" t="str">
        <f>LEFT(OBTB[[#This Row],[EconCode]],2)</f>
        <v>23</v>
      </c>
      <c r="G511" s="91" t="s">
        <v>1487</v>
      </c>
      <c r="H511" s="74"/>
      <c r="I511" s="74"/>
      <c r="J511" s="87" t="s">
        <v>1545</v>
      </c>
      <c r="K511" s="74"/>
      <c r="L511" s="74"/>
      <c r="M511" s="15"/>
      <c r="N511" s="15"/>
      <c r="O511" s="15"/>
      <c r="P511" s="15"/>
      <c r="Q511" s="15"/>
    </row>
    <row r="512" spans="1:17" x14ac:dyDescent="0.25">
      <c r="A512" s="64">
        <v>23030126</v>
      </c>
      <c r="B512" s="5" t="s">
        <v>607</v>
      </c>
      <c r="C512" s="68">
        <f>SUMIF(OBData[EconCode],OBTB[[#This Row],[EconCode]],OBData[Amount])</f>
        <v>0</v>
      </c>
      <c r="D512" s="86" t="str">
        <f>LEFT(OBTB[[#This Row],[EconCode]],6)</f>
        <v>230301</v>
      </c>
      <c r="E512" s="86" t="str">
        <f>LEFT(OBTB[[#This Row],[EconCode]],4)</f>
        <v>2303</v>
      </c>
      <c r="F512" s="86" t="str">
        <f>LEFT(OBTB[[#This Row],[EconCode]],2)</f>
        <v>23</v>
      </c>
      <c r="G512" s="91" t="s">
        <v>1487</v>
      </c>
      <c r="H512" s="74"/>
      <c r="I512" s="74"/>
      <c r="J512" s="87" t="s">
        <v>1545</v>
      </c>
      <c r="K512" s="74"/>
      <c r="L512" s="74"/>
      <c r="M512" s="15"/>
      <c r="N512" s="15"/>
      <c r="O512" s="15"/>
      <c r="P512" s="15"/>
      <c r="Q512" s="15"/>
    </row>
    <row r="513" spans="1:17" x14ac:dyDescent="0.25">
      <c r="A513" s="64">
        <v>23030127</v>
      </c>
      <c r="B513" s="5" t="s">
        <v>608</v>
      </c>
      <c r="C513" s="68">
        <f>SUMIF(OBData[EconCode],OBTB[[#This Row],[EconCode]],OBData[Amount])</f>
        <v>0</v>
      </c>
      <c r="D513" s="86" t="str">
        <f>LEFT(OBTB[[#This Row],[EconCode]],6)</f>
        <v>230301</v>
      </c>
      <c r="E513" s="86" t="str">
        <f>LEFT(OBTB[[#This Row],[EconCode]],4)</f>
        <v>2303</v>
      </c>
      <c r="F513" s="86" t="str">
        <f>LEFT(OBTB[[#This Row],[EconCode]],2)</f>
        <v>23</v>
      </c>
      <c r="G513" s="91" t="s">
        <v>1487</v>
      </c>
      <c r="H513" s="74"/>
      <c r="I513" s="74"/>
      <c r="J513" s="87" t="s">
        <v>1545</v>
      </c>
      <c r="K513" s="74"/>
      <c r="L513" s="74"/>
      <c r="M513" s="15"/>
      <c r="N513" s="15"/>
      <c r="O513" s="15"/>
      <c r="P513" s="15"/>
      <c r="Q513" s="15"/>
    </row>
    <row r="514" spans="1:17" x14ac:dyDescent="0.25">
      <c r="A514" s="64">
        <v>2304</v>
      </c>
      <c r="B514" s="5" t="s">
        <v>609</v>
      </c>
      <c r="C514" s="93">
        <f>SUMIF(OBData[EconCode],OBTB[[#This Row],[EconCode]],OBData[Amount])</f>
        <v>0</v>
      </c>
      <c r="D514" s="93" t="str">
        <f>LEFT(OBTB[[#This Row],[EconCode]],6)</f>
        <v>2304</v>
      </c>
      <c r="E514" s="93" t="str">
        <f>LEFT(OBTB[[#This Row],[EconCode]],4)</f>
        <v>2304</v>
      </c>
      <c r="F514" s="93" t="str">
        <f>LEFT(OBTB[[#This Row],[EconCode]],2)</f>
        <v>23</v>
      </c>
      <c r="G514" s="93"/>
      <c r="H514" s="93"/>
      <c r="I514" s="93"/>
      <c r="J514" s="93"/>
      <c r="K514" s="93"/>
      <c r="L514" s="93"/>
      <c r="M514" s="15"/>
      <c r="N514" s="15"/>
      <c r="O514" s="15"/>
      <c r="P514" s="15"/>
      <c r="Q514" s="15"/>
    </row>
    <row r="515" spans="1:17" x14ac:dyDescent="0.25">
      <c r="A515" s="64">
        <v>230401</v>
      </c>
      <c r="B515" s="5" t="s">
        <v>610</v>
      </c>
      <c r="C515" s="93">
        <f>SUMIF(OBData[EconCode],OBTB[[#This Row],[EconCode]],OBData[Amount])</f>
        <v>0</v>
      </c>
      <c r="D515" s="93" t="str">
        <f>LEFT(OBTB[[#This Row],[EconCode]],6)</f>
        <v>230401</v>
      </c>
      <c r="E515" s="93" t="str">
        <f>LEFT(OBTB[[#This Row],[EconCode]],4)</f>
        <v>2304</v>
      </c>
      <c r="F515" s="93" t="str">
        <f>LEFT(OBTB[[#This Row],[EconCode]],2)</f>
        <v>23</v>
      </c>
      <c r="G515" s="93"/>
      <c r="H515" s="93"/>
      <c r="I515" s="93"/>
      <c r="J515" s="93"/>
      <c r="K515" s="93"/>
      <c r="L515" s="93"/>
      <c r="M515" s="15"/>
      <c r="N515" s="15"/>
      <c r="O515" s="15"/>
      <c r="P515" s="15"/>
      <c r="Q515" s="15"/>
    </row>
    <row r="516" spans="1:17" x14ac:dyDescent="0.25">
      <c r="A516" s="64">
        <v>23040101</v>
      </c>
      <c r="B516" s="5" t="s">
        <v>611</v>
      </c>
      <c r="C516" s="68">
        <f>SUMIF(OBData[EconCode],OBTB[[#This Row],[EconCode]],OBData[Amount])</f>
        <v>0</v>
      </c>
      <c r="D516" s="86" t="str">
        <f>LEFT(OBTB[[#This Row],[EconCode]],6)</f>
        <v>230401</v>
      </c>
      <c r="E516" s="86" t="str">
        <f>LEFT(OBTB[[#This Row],[EconCode]],4)</f>
        <v>2304</v>
      </c>
      <c r="F516" s="86" t="str">
        <f>LEFT(OBTB[[#This Row],[EconCode]],2)</f>
        <v>23</v>
      </c>
      <c r="G516" s="91" t="s">
        <v>1487</v>
      </c>
      <c r="H516" s="74"/>
      <c r="I516" s="74"/>
      <c r="J516" s="87" t="s">
        <v>1545</v>
      </c>
      <c r="K516" s="74"/>
      <c r="L516" s="74"/>
      <c r="M516" s="15"/>
      <c r="N516" s="15"/>
      <c r="O516" s="15"/>
      <c r="P516" s="15"/>
      <c r="Q516" s="15"/>
    </row>
    <row r="517" spans="1:17" x14ac:dyDescent="0.25">
      <c r="A517" s="64">
        <v>23040102</v>
      </c>
      <c r="B517" s="5" t="s">
        <v>612</v>
      </c>
      <c r="C517" s="68">
        <f>SUMIF(OBData[EconCode],OBTB[[#This Row],[EconCode]],OBData[Amount])</f>
        <v>0</v>
      </c>
      <c r="D517" s="86" t="str">
        <f>LEFT(OBTB[[#This Row],[EconCode]],6)</f>
        <v>230401</v>
      </c>
      <c r="E517" s="86" t="str">
        <f>LEFT(OBTB[[#This Row],[EconCode]],4)</f>
        <v>2304</v>
      </c>
      <c r="F517" s="86" t="str">
        <f>LEFT(OBTB[[#This Row],[EconCode]],2)</f>
        <v>23</v>
      </c>
      <c r="G517" s="91" t="s">
        <v>1487</v>
      </c>
      <c r="H517" s="74"/>
      <c r="I517" s="74"/>
      <c r="J517" s="87" t="s">
        <v>1545</v>
      </c>
      <c r="K517" s="74"/>
      <c r="L517" s="74"/>
      <c r="M517" s="15"/>
      <c r="N517" s="15"/>
      <c r="O517" s="15"/>
      <c r="P517" s="15"/>
      <c r="Q517" s="15"/>
    </row>
    <row r="518" spans="1:17" x14ac:dyDescent="0.25">
      <c r="A518" s="64">
        <v>23040103</v>
      </c>
      <c r="B518" s="5" t="s">
        <v>613</v>
      </c>
      <c r="C518" s="68">
        <f>SUMIF(OBData[EconCode],OBTB[[#This Row],[EconCode]],OBData[Amount])</f>
        <v>0</v>
      </c>
      <c r="D518" s="86" t="str">
        <f>LEFT(OBTB[[#This Row],[EconCode]],6)</f>
        <v>230401</v>
      </c>
      <c r="E518" s="86" t="str">
        <f>LEFT(OBTB[[#This Row],[EconCode]],4)</f>
        <v>2304</v>
      </c>
      <c r="F518" s="86" t="str">
        <f>LEFT(OBTB[[#This Row],[EconCode]],2)</f>
        <v>23</v>
      </c>
      <c r="G518" s="91" t="s">
        <v>1487</v>
      </c>
      <c r="H518" s="74"/>
      <c r="I518" s="74"/>
      <c r="J518" s="87" t="s">
        <v>1545</v>
      </c>
      <c r="K518" s="74"/>
      <c r="L518" s="74"/>
      <c r="M518" s="15"/>
      <c r="N518" s="15"/>
      <c r="O518" s="15"/>
      <c r="P518" s="15"/>
      <c r="Q518" s="15"/>
    </row>
    <row r="519" spans="1:17" x14ac:dyDescent="0.25">
      <c r="A519" s="64">
        <v>23040104</v>
      </c>
      <c r="B519" s="5" t="s">
        <v>614</v>
      </c>
      <c r="C519" s="68">
        <f>SUMIF(OBData[EconCode],OBTB[[#This Row],[EconCode]],OBData[Amount])</f>
        <v>0</v>
      </c>
      <c r="D519" s="86" t="str">
        <f>LEFT(OBTB[[#This Row],[EconCode]],6)</f>
        <v>230401</v>
      </c>
      <c r="E519" s="86" t="str">
        <f>LEFT(OBTB[[#This Row],[EconCode]],4)</f>
        <v>2304</v>
      </c>
      <c r="F519" s="86" t="str">
        <f>LEFT(OBTB[[#This Row],[EconCode]],2)</f>
        <v>23</v>
      </c>
      <c r="G519" s="91" t="s">
        <v>1487</v>
      </c>
      <c r="H519" s="74"/>
      <c r="I519" s="74"/>
      <c r="J519" s="87" t="s">
        <v>1545</v>
      </c>
      <c r="K519" s="74"/>
      <c r="L519" s="74"/>
      <c r="M519" s="15"/>
      <c r="N519" s="15"/>
      <c r="O519" s="15"/>
      <c r="P519" s="15"/>
      <c r="Q519" s="15"/>
    </row>
    <row r="520" spans="1:17" x14ac:dyDescent="0.25">
      <c r="A520" s="64">
        <v>23040105</v>
      </c>
      <c r="B520" s="5" t="s">
        <v>615</v>
      </c>
      <c r="C520" s="68">
        <f>SUMIF(OBData[EconCode],OBTB[[#This Row],[EconCode]],OBData[Amount])</f>
        <v>0</v>
      </c>
      <c r="D520" s="86" t="str">
        <f>LEFT(OBTB[[#This Row],[EconCode]],6)</f>
        <v>230401</v>
      </c>
      <c r="E520" s="86" t="str">
        <f>LEFT(OBTB[[#This Row],[EconCode]],4)</f>
        <v>2304</v>
      </c>
      <c r="F520" s="86" t="str">
        <f>LEFT(OBTB[[#This Row],[EconCode]],2)</f>
        <v>23</v>
      </c>
      <c r="G520" s="91" t="s">
        <v>1487</v>
      </c>
      <c r="H520" s="74"/>
      <c r="I520" s="74"/>
      <c r="J520" s="87" t="s">
        <v>1545</v>
      </c>
      <c r="K520" s="74"/>
      <c r="L520" s="74"/>
      <c r="M520" s="15"/>
      <c r="N520" s="15"/>
      <c r="O520" s="15"/>
      <c r="P520" s="15"/>
      <c r="Q520" s="15"/>
    </row>
    <row r="521" spans="1:17" x14ac:dyDescent="0.25">
      <c r="A521" s="64">
        <v>2305</v>
      </c>
      <c r="B521" s="5" t="s">
        <v>616</v>
      </c>
      <c r="C521" s="93">
        <f>SUMIF(OBData[EconCode],OBTB[[#This Row],[EconCode]],OBData[Amount])</f>
        <v>0</v>
      </c>
      <c r="D521" s="93" t="str">
        <f>LEFT(OBTB[[#This Row],[EconCode]],6)</f>
        <v>2305</v>
      </c>
      <c r="E521" s="93" t="str">
        <f>LEFT(OBTB[[#This Row],[EconCode]],4)</f>
        <v>2305</v>
      </c>
      <c r="F521" s="93" t="str">
        <f>LEFT(OBTB[[#This Row],[EconCode]],2)</f>
        <v>23</v>
      </c>
      <c r="G521" s="93"/>
      <c r="H521" s="93"/>
      <c r="I521" s="93"/>
      <c r="J521" s="93"/>
      <c r="K521" s="93"/>
      <c r="L521" s="93"/>
      <c r="M521" s="15"/>
      <c r="N521" s="15"/>
      <c r="O521" s="15"/>
      <c r="P521" s="15"/>
      <c r="Q521" s="15"/>
    </row>
    <row r="522" spans="1:17" x14ac:dyDescent="0.25">
      <c r="A522" s="64">
        <v>230501</v>
      </c>
      <c r="B522" s="5" t="s">
        <v>617</v>
      </c>
      <c r="C522" s="93">
        <f>SUMIF(OBData[EconCode],OBTB[[#This Row],[EconCode]],OBData[Amount])</f>
        <v>0</v>
      </c>
      <c r="D522" s="93" t="str">
        <f>LEFT(OBTB[[#This Row],[EconCode]],6)</f>
        <v>230501</v>
      </c>
      <c r="E522" s="93" t="str">
        <f>LEFT(OBTB[[#This Row],[EconCode]],4)</f>
        <v>2305</v>
      </c>
      <c r="F522" s="93" t="str">
        <f>LEFT(OBTB[[#This Row],[EconCode]],2)</f>
        <v>23</v>
      </c>
      <c r="G522" s="93"/>
      <c r="H522" s="93"/>
      <c r="I522" s="93"/>
      <c r="J522" s="93"/>
      <c r="K522" s="93"/>
      <c r="L522" s="93"/>
      <c r="M522" s="15"/>
      <c r="N522" s="15"/>
      <c r="O522" s="15"/>
      <c r="P522" s="15"/>
      <c r="Q522" s="15"/>
    </row>
    <row r="523" spans="1:17" x14ac:dyDescent="0.25">
      <c r="A523" s="64">
        <v>23050101</v>
      </c>
      <c r="B523" s="5" t="s">
        <v>618</v>
      </c>
      <c r="C523" s="68">
        <f>SUMIF(OBData[EconCode],OBTB[[#This Row],[EconCode]],OBData[Amount])</f>
        <v>0</v>
      </c>
      <c r="D523" s="86" t="str">
        <f>LEFT(OBTB[[#This Row],[EconCode]],6)</f>
        <v>230501</v>
      </c>
      <c r="E523" s="86" t="str">
        <f>LEFT(OBTB[[#This Row],[EconCode]],4)</f>
        <v>2305</v>
      </c>
      <c r="F523" s="86" t="str">
        <f>LEFT(OBTB[[#This Row],[EconCode]],2)</f>
        <v>23</v>
      </c>
      <c r="G523" s="91" t="s">
        <v>1487</v>
      </c>
      <c r="H523" s="74"/>
      <c r="I523" s="74"/>
      <c r="J523" s="87" t="s">
        <v>1545</v>
      </c>
      <c r="K523" s="74"/>
      <c r="L523" s="74"/>
      <c r="M523" s="15"/>
      <c r="N523" s="15"/>
      <c r="O523" s="15"/>
      <c r="P523" s="15"/>
      <c r="Q523" s="15"/>
    </row>
    <row r="524" spans="1:17" x14ac:dyDescent="0.25">
      <c r="A524" s="64">
        <v>23050102</v>
      </c>
      <c r="B524" s="5" t="s">
        <v>619</v>
      </c>
      <c r="C524" s="68">
        <f>SUMIF(OBData[EconCode],OBTB[[#This Row],[EconCode]],OBData[Amount])</f>
        <v>0</v>
      </c>
      <c r="D524" s="86" t="str">
        <f>LEFT(OBTB[[#This Row],[EconCode]],6)</f>
        <v>230501</v>
      </c>
      <c r="E524" s="86" t="str">
        <f>LEFT(OBTB[[#This Row],[EconCode]],4)</f>
        <v>2305</v>
      </c>
      <c r="F524" s="86" t="str">
        <f>LEFT(OBTB[[#This Row],[EconCode]],2)</f>
        <v>23</v>
      </c>
      <c r="G524" s="91" t="s">
        <v>1487</v>
      </c>
      <c r="H524" s="74"/>
      <c r="I524" s="74"/>
      <c r="J524" s="87" t="s">
        <v>1545</v>
      </c>
      <c r="K524" s="74"/>
      <c r="L524" s="74"/>
      <c r="M524" s="15"/>
      <c r="N524" s="15"/>
      <c r="O524" s="15"/>
      <c r="P524" s="15"/>
      <c r="Q524" s="15"/>
    </row>
    <row r="525" spans="1:17" x14ac:dyDescent="0.25">
      <c r="A525" s="64">
        <v>23050103</v>
      </c>
      <c r="B525" s="5" t="s">
        <v>620</v>
      </c>
      <c r="C525" s="68">
        <f>SUMIF(OBData[EconCode],OBTB[[#This Row],[EconCode]],OBData[Amount])</f>
        <v>0</v>
      </c>
      <c r="D525" s="86" t="str">
        <f>LEFT(OBTB[[#This Row],[EconCode]],6)</f>
        <v>230501</v>
      </c>
      <c r="E525" s="86" t="str">
        <f>LEFT(OBTB[[#This Row],[EconCode]],4)</f>
        <v>2305</v>
      </c>
      <c r="F525" s="86" t="str">
        <f>LEFT(OBTB[[#This Row],[EconCode]],2)</f>
        <v>23</v>
      </c>
      <c r="G525" s="91" t="s">
        <v>1487</v>
      </c>
      <c r="H525" s="74"/>
      <c r="I525" s="74"/>
      <c r="J525" s="87" t="s">
        <v>1545</v>
      </c>
      <c r="K525" s="74"/>
      <c r="L525" s="74"/>
      <c r="M525" s="15"/>
      <c r="N525" s="15"/>
      <c r="O525" s="15"/>
      <c r="P525" s="15"/>
      <c r="Q525" s="15"/>
    </row>
    <row r="526" spans="1:17" x14ac:dyDescent="0.25">
      <c r="A526" s="64">
        <v>23050104</v>
      </c>
      <c r="B526" s="5" t="s">
        <v>621</v>
      </c>
      <c r="C526" s="68">
        <f>SUMIF(OBData[EconCode],OBTB[[#This Row],[EconCode]],OBData[Amount])</f>
        <v>0</v>
      </c>
      <c r="D526" s="86" t="str">
        <f>LEFT(OBTB[[#This Row],[EconCode]],6)</f>
        <v>230501</v>
      </c>
      <c r="E526" s="86" t="str">
        <f>LEFT(OBTB[[#This Row],[EconCode]],4)</f>
        <v>2305</v>
      </c>
      <c r="F526" s="86" t="str">
        <f>LEFT(OBTB[[#This Row],[EconCode]],2)</f>
        <v>23</v>
      </c>
      <c r="G526" s="91" t="s">
        <v>1487</v>
      </c>
      <c r="H526" s="74"/>
      <c r="I526" s="74"/>
      <c r="J526" s="87" t="s">
        <v>1545</v>
      </c>
      <c r="K526" s="74"/>
      <c r="L526" s="74"/>
      <c r="M526" s="15"/>
      <c r="N526" s="15"/>
      <c r="O526" s="15"/>
      <c r="P526" s="15"/>
      <c r="Q526" s="15"/>
    </row>
    <row r="527" spans="1:17" x14ac:dyDescent="0.25">
      <c r="A527" s="64">
        <v>23050107</v>
      </c>
      <c r="B527" s="5" t="s">
        <v>622</v>
      </c>
      <c r="C527" s="68">
        <f>SUMIF(OBData[EconCode],OBTB[[#This Row],[EconCode]],OBData[Amount])</f>
        <v>0</v>
      </c>
      <c r="D527" s="86" t="str">
        <f>LEFT(OBTB[[#This Row],[EconCode]],6)</f>
        <v>230501</v>
      </c>
      <c r="E527" s="86" t="str">
        <f>LEFT(OBTB[[#This Row],[EconCode]],4)</f>
        <v>2305</v>
      </c>
      <c r="F527" s="86" t="str">
        <f>LEFT(OBTB[[#This Row],[EconCode]],2)</f>
        <v>23</v>
      </c>
      <c r="G527" s="91" t="s">
        <v>1487</v>
      </c>
      <c r="H527" s="74"/>
      <c r="I527" s="74"/>
      <c r="J527" s="87" t="s">
        <v>1545</v>
      </c>
      <c r="K527" s="74"/>
      <c r="L527" s="74"/>
      <c r="M527" s="15"/>
      <c r="N527" s="15"/>
      <c r="O527" s="15"/>
      <c r="P527" s="15"/>
      <c r="Q527" s="15"/>
    </row>
    <row r="528" spans="1:17" x14ac:dyDescent="0.25">
      <c r="A528" s="64">
        <v>2306</v>
      </c>
      <c r="B528" s="5" t="s">
        <v>623</v>
      </c>
      <c r="C528" s="96">
        <f>SUMIF(OBData[EconCode],OBTB[[#This Row],[EconCode]],OBData[Amount])</f>
        <v>0</v>
      </c>
      <c r="D528" s="96" t="str">
        <f>LEFT(OBTB[[#This Row],[EconCode]],6)</f>
        <v>2306</v>
      </c>
      <c r="E528" s="96" t="str">
        <f>LEFT(OBTB[[#This Row],[EconCode]],4)</f>
        <v>2306</v>
      </c>
      <c r="F528" s="96" t="str">
        <f>LEFT(OBTB[[#This Row],[EconCode]],2)</f>
        <v>23</v>
      </c>
      <c r="G528" s="96"/>
      <c r="H528" s="128"/>
      <c r="I528" s="96"/>
      <c r="J528" s="96"/>
      <c r="K528" s="96"/>
      <c r="L528" s="96"/>
      <c r="M528" s="15"/>
      <c r="N528" s="15"/>
      <c r="O528" s="15"/>
      <c r="P528" s="15"/>
      <c r="Q528" s="15"/>
    </row>
    <row r="529" spans="1:17" x14ac:dyDescent="0.25">
      <c r="A529" s="64">
        <v>230601</v>
      </c>
      <c r="B529" s="5" t="s">
        <v>624</v>
      </c>
      <c r="C529" s="96">
        <f>SUMIF(OBData[EconCode],OBTB[[#This Row],[EconCode]],OBData[Amount])</f>
        <v>0</v>
      </c>
      <c r="D529" s="96" t="str">
        <f>LEFT(OBTB[[#This Row],[EconCode]],6)</f>
        <v>230601</v>
      </c>
      <c r="E529" s="96" t="str">
        <f>LEFT(OBTB[[#This Row],[EconCode]],4)</f>
        <v>2306</v>
      </c>
      <c r="F529" s="96" t="str">
        <f>LEFT(OBTB[[#This Row],[EconCode]],2)</f>
        <v>23</v>
      </c>
      <c r="G529" s="96"/>
      <c r="H529" s="128"/>
      <c r="I529" s="96"/>
      <c r="J529" s="96"/>
      <c r="K529" s="96"/>
      <c r="L529" s="96"/>
      <c r="M529" s="15"/>
      <c r="N529" s="15" t="s">
        <v>1591</v>
      </c>
      <c r="O529" s="15"/>
      <c r="P529" s="15"/>
      <c r="Q529" s="15"/>
    </row>
    <row r="530" spans="1:17" x14ac:dyDescent="0.25">
      <c r="A530" s="64">
        <v>23060101</v>
      </c>
      <c r="B530" s="5" t="s">
        <v>625</v>
      </c>
      <c r="C530" s="96">
        <f>SUMIF(OBData[EconCode],OBTB[[#This Row],[EconCode]],OBData[Amount])</f>
        <v>0</v>
      </c>
      <c r="D530" s="96" t="str">
        <f>LEFT(OBTB[[#This Row],[EconCode]],6)</f>
        <v>230601</v>
      </c>
      <c r="E530" s="96" t="str">
        <f>LEFT(OBTB[[#This Row],[EconCode]],4)</f>
        <v>2306</v>
      </c>
      <c r="F530" s="96" t="str">
        <f>LEFT(OBTB[[#This Row],[EconCode]],2)</f>
        <v>23</v>
      </c>
      <c r="G530" s="96"/>
      <c r="H530" s="128"/>
      <c r="I530" s="96"/>
      <c r="J530" s="96"/>
      <c r="K530" s="96"/>
      <c r="L530" s="96"/>
      <c r="M530" s="15"/>
      <c r="N530" s="15" t="s">
        <v>1588</v>
      </c>
      <c r="O530" s="15"/>
      <c r="P530" s="15"/>
      <c r="Q530" s="15"/>
    </row>
    <row r="531" spans="1:17" x14ac:dyDescent="0.25">
      <c r="A531" s="64">
        <v>23060102</v>
      </c>
      <c r="B531" s="5" t="s">
        <v>626</v>
      </c>
      <c r="C531" s="96">
        <f>SUMIF(OBData[EconCode],OBTB[[#This Row],[EconCode]],OBData[Amount])</f>
        <v>0</v>
      </c>
      <c r="D531" s="96" t="str">
        <f>LEFT(OBTB[[#This Row],[EconCode]],6)</f>
        <v>230601</v>
      </c>
      <c r="E531" s="96" t="str">
        <f>LEFT(OBTB[[#This Row],[EconCode]],4)</f>
        <v>2306</v>
      </c>
      <c r="F531" s="96" t="str">
        <f>LEFT(OBTB[[#This Row],[EconCode]],2)</f>
        <v>23</v>
      </c>
      <c r="G531" s="96"/>
      <c r="H531" s="128"/>
      <c r="I531" s="96"/>
      <c r="J531" s="96"/>
      <c r="K531" s="96"/>
      <c r="L531" s="96"/>
      <c r="M531" s="15"/>
      <c r="N531" s="15"/>
      <c r="O531" s="15"/>
      <c r="P531" s="15"/>
      <c r="Q531" s="15"/>
    </row>
    <row r="532" spans="1:17" x14ac:dyDescent="0.25">
      <c r="A532" s="64">
        <v>23060103</v>
      </c>
      <c r="B532" s="5" t="s">
        <v>627</v>
      </c>
      <c r="C532" s="96">
        <f>SUMIF(OBData[EconCode],OBTB[[#This Row],[EconCode]],OBData[Amount])</f>
        <v>0</v>
      </c>
      <c r="D532" s="96" t="str">
        <f>LEFT(OBTB[[#This Row],[EconCode]],6)</f>
        <v>230601</v>
      </c>
      <c r="E532" s="96" t="str">
        <f>LEFT(OBTB[[#This Row],[EconCode]],4)</f>
        <v>2306</v>
      </c>
      <c r="F532" s="96" t="str">
        <f>LEFT(OBTB[[#This Row],[EconCode]],2)</f>
        <v>23</v>
      </c>
      <c r="G532" s="96"/>
      <c r="H532" s="128"/>
      <c r="I532" s="96"/>
      <c r="J532" s="96"/>
      <c r="K532" s="96"/>
      <c r="L532" s="96"/>
      <c r="M532" s="15"/>
      <c r="N532" s="15"/>
      <c r="O532" s="15"/>
      <c r="P532" s="15"/>
      <c r="Q532" s="15"/>
    </row>
    <row r="533" spans="1:17" x14ac:dyDescent="0.25">
      <c r="A533" s="64">
        <v>23060104</v>
      </c>
      <c r="B533" s="5" t="s">
        <v>628</v>
      </c>
      <c r="C533" s="96">
        <f>SUMIF(OBData[EconCode],OBTB[[#This Row],[EconCode]],OBData[Amount])</f>
        <v>0</v>
      </c>
      <c r="D533" s="96" t="str">
        <f>LEFT(OBTB[[#This Row],[EconCode]],6)</f>
        <v>230601</v>
      </c>
      <c r="E533" s="96" t="str">
        <f>LEFT(OBTB[[#This Row],[EconCode]],4)</f>
        <v>2306</v>
      </c>
      <c r="F533" s="96" t="str">
        <f>LEFT(OBTB[[#This Row],[EconCode]],2)</f>
        <v>23</v>
      </c>
      <c r="G533" s="96"/>
      <c r="H533" s="128"/>
      <c r="I533" s="96"/>
      <c r="J533" s="96"/>
      <c r="K533" s="96"/>
      <c r="L533" s="96"/>
      <c r="M533" s="15"/>
      <c r="N533" s="15"/>
      <c r="O533" s="15"/>
      <c r="P533" s="15"/>
      <c r="Q533" s="15"/>
    </row>
    <row r="534" spans="1:17" x14ac:dyDescent="0.25">
      <c r="A534" s="64">
        <v>23060105</v>
      </c>
      <c r="B534" s="5" t="s">
        <v>629</v>
      </c>
      <c r="C534" s="96">
        <f>SUMIF(OBData[EconCode],OBTB[[#This Row],[EconCode]],OBData[Amount])</f>
        <v>0</v>
      </c>
      <c r="D534" s="96" t="str">
        <f>LEFT(OBTB[[#This Row],[EconCode]],6)</f>
        <v>230601</v>
      </c>
      <c r="E534" s="96" t="str">
        <f>LEFT(OBTB[[#This Row],[EconCode]],4)</f>
        <v>2306</v>
      </c>
      <c r="F534" s="96" t="str">
        <f>LEFT(OBTB[[#This Row],[EconCode]],2)</f>
        <v>23</v>
      </c>
      <c r="G534" s="96"/>
      <c r="H534" s="128"/>
      <c r="I534" s="96"/>
      <c r="J534" s="96"/>
      <c r="K534" s="96"/>
      <c r="L534" s="96"/>
      <c r="M534" s="15"/>
      <c r="N534" s="15"/>
      <c r="O534" s="15"/>
      <c r="P534" s="15"/>
      <c r="Q534" s="15"/>
    </row>
    <row r="535" spans="1:17" x14ac:dyDescent="0.25">
      <c r="A535" s="64">
        <v>24</v>
      </c>
      <c r="B535" s="5" t="s">
        <v>630</v>
      </c>
      <c r="C535" s="96">
        <f>SUMIF(OBData[EconCode],OBTB[[#This Row],[EconCode]],OBData[Amount])</f>
        <v>0</v>
      </c>
      <c r="D535" s="96" t="str">
        <f>LEFT(OBTB[[#This Row],[EconCode]],6)</f>
        <v>24</v>
      </c>
      <c r="E535" s="96" t="str">
        <f>LEFT(OBTB[[#This Row],[EconCode]],4)</f>
        <v>24</v>
      </c>
      <c r="F535" s="96" t="str">
        <f>LEFT(OBTB[[#This Row],[EconCode]],2)</f>
        <v>24</v>
      </c>
      <c r="G535" s="96"/>
      <c r="H535" s="128"/>
      <c r="I535" s="96"/>
      <c r="J535" s="96"/>
      <c r="K535" s="96"/>
      <c r="L535" s="96"/>
      <c r="M535" s="15"/>
      <c r="N535" s="15"/>
      <c r="O535" s="15"/>
      <c r="P535" s="15"/>
      <c r="Q535" s="15"/>
    </row>
    <row r="536" spans="1:17" x14ac:dyDescent="0.25">
      <c r="A536" s="64">
        <v>2401</v>
      </c>
      <c r="B536" s="5" t="s">
        <v>631</v>
      </c>
      <c r="C536" s="96">
        <f>SUMIF(OBData[EconCode],OBTB[[#This Row],[EconCode]],OBData[Amount])</f>
        <v>0</v>
      </c>
      <c r="D536" s="96" t="str">
        <f>LEFT(OBTB[[#This Row],[EconCode]],6)</f>
        <v>2401</v>
      </c>
      <c r="E536" s="96" t="str">
        <f>LEFT(OBTB[[#This Row],[EconCode]],4)</f>
        <v>2401</v>
      </c>
      <c r="F536" s="96" t="str">
        <f>LEFT(OBTB[[#This Row],[EconCode]],2)</f>
        <v>24</v>
      </c>
      <c r="G536" s="96"/>
      <c r="H536" s="128"/>
      <c r="I536" s="96"/>
      <c r="J536" s="96"/>
      <c r="K536" s="96"/>
      <c r="L536" s="96"/>
      <c r="M536" s="15"/>
      <c r="N536" s="15"/>
      <c r="O536" s="15"/>
      <c r="P536" s="15"/>
      <c r="Q536" s="15"/>
    </row>
    <row r="537" spans="1:17" x14ac:dyDescent="0.25">
      <c r="A537" s="64">
        <v>240101</v>
      </c>
      <c r="B537" s="5" t="s">
        <v>632</v>
      </c>
      <c r="C537" s="96">
        <f>SUMIF(OBData[EconCode],OBTB[[#This Row],[EconCode]],OBData[Amount])</f>
        <v>0</v>
      </c>
      <c r="D537" s="96" t="str">
        <f>LEFT(OBTB[[#This Row],[EconCode]],6)</f>
        <v>240101</v>
      </c>
      <c r="E537" s="96" t="str">
        <f>LEFT(OBTB[[#This Row],[EconCode]],4)</f>
        <v>2401</v>
      </c>
      <c r="F537" s="96" t="str">
        <f>LEFT(OBTB[[#This Row],[EconCode]],2)</f>
        <v>24</v>
      </c>
      <c r="G537" s="96"/>
      <c r="H537" s="128"/>
      <c r="I537" s="96"/>
      <c r="J537" s="96"/>
      <c r="K537" s="96"/>
      <c r="L537" s="96"/>
      <c r="M537" s="15"/>
      <c r="N537" s="15"/>
      <c r="O537" s="15"/>
      <c r="P537" s="15"/>
      <c r="Q537" s="15"/>
    </row>
    <row r="538" spans="1:17" x14ac:dyDescent="0.25">
      <c r="A538" s="64">
        <v>24010101</v>
      </c>
      <c r="B538" s="5" t="s">
        <v>633</v>
      </c>
      <c r="C538" s="96">
        <f>SUMIF(OBData[EconCode],OBTB[[#This Row],[EconCode]],OBData[Amount])</f>
        <v>0</v>
      </c>
      <c r="D538" s="96" t="str">
        <f>LEFT(OBTB[[#This Row],[EconCode]],6)</f>
        <v>240101</v>
      </c>
      <c r="E538" s="96" t="str">
        <f>LEFT(OBTB[[#This Row],[EconCode]],4)</f>
        <v>2401</v>
      </c>
      <c r="F538" s="96" t="str">
        <f>LEFT(OBTB[[#This Row],[EconCode]],2)</f>
        <v>24</v>
      </c>
      <c r="G538" s="96"/>
      <c r="H538" s="128"/>
      <c r="I538" s="96"/>
      <c r="J538" s="96"/>
      <c r="K538" s="96"/>
      <c r="L538" s="96"/>
      <c r="M538" s="15"/>
      <c r="N538" s="15"/>
      <c r="O538" s="15"/>
      <c r="P538" s="15"/>
      <c r="Q538" s="15"/>
    </row>
    <row r="539" spans="1:17" x14ac:dyDescent="0.25">
      <c r="A539" s="64">
        <v>24010102</v>
      </c>
      <c r="B539" s="5" t="s">
        <v>634</v>
      </c>
      <c r="C539" s="96">
        <f>SUMIF(OBData[EconCode],OBTB[[#This Row],[EconCode]],OBData[Amount])</f>
        <v>0</v>
      </c>
      <c r="D539" s="96" t="str">
        <f>LEFT(OBTB[[#This Row],[EconCode]],6)</f>
        <v>240101</v>
      </c>
      <c r="E539" s="96" t="str">
        <f>LEFT(OBTB[[#This Row],[EconCode]],4)</f>
        <v>2401</v>
      </c>
      <c r="F539" s="96" t="str">
        <f>LEFT(OBTB[[#This Row],[EconCode]],2)</f>
        <v>24</v>
      </c>
      <c r="G539" s="96"/>
      <c r="H539" s="128"/>
      <c r="I539" s="96"/>
      <c r="J539" s="96"/>
      <c r="K539" s="96"/>
      <c r="L539" s="96"/>
      <c r="M539" s="15"/>
      <c r="N539" s="15"/>
      <c r="O539" s="15"/>
      <c r="P539" s="15"/>
      <c r="Q539" s="15"/>
    </row>
    <row r="540" spans="1:17" x14ac:dyDescent="0.25">
      <c r="A540" s="64">
        <v>24010103</v>
      </c>
      <c r="B540" s="5" t="s">
        <v>635</v>
      </c>
      <c r="C540" s="96">
        <f>SUMIF(OBData[EconCode],OBTB[[#This Row],[EconCode]],OBData[Amount])</f>
        <v>0</v>
      </c>
      <c r="D540" s="96" t="str">
        <f>LEFT(OBTB[[#This Row],[EconCode]],6)</f>
        <v>240101</v>
      </c>
      <c r="E540" s="96" t="str">
        <f>LEFT(OBTB[[#This Row],[EconCode]],4)</f>
        <v>2401</v>
      </c>
      <c r="F540" s="96" t="str">
        <f>LEFT(OBTB[[#This Row],[EconCode]],2)</f>
        <v>24</v>
      </c>
      <c r="G540" s="96"/>
      <c r="H540" s="128"/>
      <c r="I540" s="96"/>
      <c r="J540" s="96"/>
      <c r="K540" s="96"/>
      <c r="L540" s="96"/>
      <c r="M540" s="15"/>
      <c r="N540" s="15"/>
      <c r="O540" s="15"/>
      <c r="P540" s="15"/>
      <c r="Q540" s="15"/>
    </row>
    <row r="541" spans="1:17" x14ac:dyDescent="0.25">
      <c r="A541" s="64">
        <v>24010104</v>
      </c>
      <c r="B541" s="5" t="s">
        <v>636</v>
      </c>
      <c r="C541" s="96">
        <f>SUMIF(OBData[EconCode],OBTB[[#This Row],[EconCode]],OBData[Amount])</f>
        <v>0</v>
      </c>
      <c r="D541" s="96" t="str">
        <f>LEFT(OBTB[[#This Row],[EconCode]],6)</f>
        <v>240101</v>
      </c>
      <c r="E541" s="96" t="str">
        <f>LEFT(OBTB[[#This Row],[EconCode]],4)</f>
        <v>2401</v>
      </c>
      <c r="F541" s="96" t="str">
        <f>LEFT(OBTB[[#This Row],[EconCode]],2)</f>
        <v>24</v>
      </c>
      <c r="G541" s="96"/>
      <c r="H541" s="128"/>
      <c r="I541" s="96"/>
      <c r="J541" s="96"/>
      <c r="K541" s="96"/>
      <c r="L541" s="96"/>
      <c r="M541" s="15"/>
      <c r="N541" s="15"/>
      <c r="O541" s="15"/>
      <c r="P541" s="15"/>
      <c r="Q541" s="15"/>
    </row>
    <row r="542" spans="1:17" x14ac:dyDescent="0.25">
      <c r="A542" s="64">
        <v>240102</v>
      </c>
      <c r="B542" s="5" t="s">
        <v>637</v>
      </c>
      <c r="C542" s="96">
        <f>SUMIF(OBData[EconCode],OBTB[[#This Row],[EconCode]],OBData[Amount])</f>
        <v>0</v>
      </c>
      <c r="D542" s="96" t="str">
        <f>LEFT(OBTB[[#This Row],[EconCode]],6)</f>
        <v>240102</v>
      </c>
      <c r="E542" s="96" t="str">
        <f>LEFT(OBTB[[#This Row],[EconCode]],4)</f>
        <v>2401</v>
      </c>
      <c r="F542" s="96" t="str">
        <f>LEFT(OBTB[[#This Row],[EconCode]],2)</f>
        <v>24</v>
      </c>
      <c r="G542" s="96"/>
      <c r="H542" s="128"/>
      <c r="I542" s="96"/>
      <c r="J542" s="96"/>
      <c r="K542" s="96"/>
      <c r="L542" s="96"/>
      <c r="M542" s="15"/>
      <c r="N542" s="15"/>
      <c r="O542" s="15"/>
      <c r="P542" s="15"/>
      <c r="Q542" s="15"/>
    </row>
    <row r="543" spans="1:17" x14ac:dyDescent="0.25">
      <c r="A543" s="64">
        <v>24010201</v>
      </c>
      <c r="B543" s="5" t="s">
        <v>638</v>
      </c>
      <c r="C543" s="96">
        <f>SUMIF(OBData[EconCode],OBTB[[#This Row],[EconCode]],OBData[Amount])</f>
        <v>0</v>
      </c>
      <c r="D543" s="96" t="str">
        <f>LEFT(OBTB[[#This Row],[EconCode]],6)</f>
        <v>240102</v>
      </c>
      <c r="E543" s="96" t="str">
        <f>LEFT(OBTB[[#This Row],[EconCode]],4)</f>
        <v>2401</v>
      </c>
      <c r="F543" s="96" t="str">
        <f>LEFT(OBTB[[#This Row],[EconCode]],2)</f>
        <v>24</v>
      </c>
      <c r="G543" s="96"/>
      <c r="H543" s="128"/>
      <c r="I543" s="96"/>
      <c r="J543" s="96"/>
      <c r="K543" s="96"/>
      <c r="L543" s="96"/>
      <c r="M543" s="15"/>
      <c r="N543" s="15"/>
      <c r="O543" s="15"/>
      <c r="P543" s="15"/>
      <c r="Q543" s="15"/>
    </row>
    <row r="544" spans="1:17" x14ac:dyDescent="0.25">
      <c r="A544" s="64">
        <v>24010202</v>
      </c>
      <c r="B544" s="5" t="s">
        <v>639</v>
      </c>
      <c r="C544" s="96">
        <f>SUMIF(OBData[EconCode],OBTB[[#This Row],[EconCode]],OBData[Amount])</f>
        <v>0</v>
      </c>
      <c r="D544" s="96" t="str">
        <f>LEFT(OBTB[[#This Row],[EconCode]],6)</f>
        <v>240102</v>
      </c>
      <c r="E544" s="96" t="str">
        <f>LEFT(OBTB[[#This Row],[EconCode]],4)</f>
        <v>2401</v>
      </c>
      <c r="F544" s="96" t="str">
        <f>LEFT(OBTB[[#This Row],[EconCode]],2)</f>
        <v>24</v>
      </c>
      <c r="G544" s="96"/>
      <c r="H544" s="128"/>
      <c r="I544" s="96"/>
      <c r="J544" s="96"/>
      <c r="K544" s="96"/>
      <c r="L544" s="96"/>
      <c r="M544" s="15"/>
      <c r="N544" s="15"/>
      <c r="O544" s="15"/>
      <c r="P544" s="15"/>
      <c r="Q544" s="15"/>
    </row>
    <row r="545" spans="1:17" x14ac:dyDescent="0.25">
      <c r="A545" s="64">
        <v>24010203</v>
      </c>
      <c r="B545" s="5" t="s">
        <v>640</v>
      </c>
      <c r="C545" s="96">
        <f>SUMIF(OBData[EconCode],OBTB[[#This Row],[EconCode]],OBData[Amount])</f>
        <v>0</v>
      </c>
      <c r="D545" s="96" t="str">
        <f>LEFT(OBTB[[#This Row],[EconCode]],6)</f>
        <v>240102</v>
      </c>
      <c r="E545" s="96" t="str">
        <f>LEFT(OBTB[[#This Row],[EconCode]],4)</f>
        <v>2401</v>
      </c>
      <c r="F545" s="96" t="str">
        <f>LEFT(OBTB[[#This Row],[EconCode]],2)</f>
        <v>24</v>
      </c>
      <c r="G545" s="96"/>
      <c r="H545" s="128"/>
      <c r="I545" s="96"/>
      <c r="J545" s="96"/>
      <c r="K545" s="96"/>
      <c r="L545" s="96"/>
      <c r="M545" s="15"/>
      <c r="N545" s="15"/>
      <c r="O545" s="15"/>
      <c r="P545" s="15"/>
      <c r="Q545" s="15"/>
    </row>
    <row r="546" spans="1:17" x14ac:dyDescent="0.25">
      <c r="A546" s="64">
        <v>24010204</v>
      </c>
      <c r="B546" s="5" t="s">
        <v>641</v>
      </c>
      <c r="C546" s="96">
        <f>SUMIF(OBData[EconCode],OBTB[[#This Row],[EconCode]],OBData[Amount])</f>
        <v>0</v>
      </c>
      <c r="D546" s="96" t="str">
        <f>LEFT(OBTB[[#This Row],[EconCode]],6)</f>
        <v>240102</v>
      </c>
      <c r="E546" s="96" t="str">
        <f>LEFT(OBTB[[#This Row],[EconCode]],4)</f>
        <v>2401</v>
      </c>
      <c r="F546" s="96" t="str">
        <f>LEFT(OBTB[[#This Row],[EconCode]],2)</f>
        <v>24</v>
      </c>
      <c r="G546" s="96"/>
      <c r="H546" s="128"/>
      <c r="I546" s="96"/>
      <c r="J546" s="96"/>
      <c r="K546" s="96"/>
      <c r="L546" s="96"/>
      <c r="M546" s="15"/>
      <c r="N546" s="15"/>
      <c r="O546" s="15"/>
      <c r="P546" s="15"/>
      <c r="Q546" s="15"/>
    </row>
    <row r="547" spans="1:17" x14ac:dyDescent="0.25">
      <c r="A547" s="64">
        <v>24010205</v>
      </c>
      <c r="B547" s="5" t="s">
        <v>642</v>
      </c>
      <c r="C547" s="96">
        <f>SUMIF(OBData[EconCode],OBTB[[#This Row],[EconCode]],OBData[Amount])</f>
        <v>0</v>
      </c>
      <c r="D547" s="96" t="str">
        <f>LEFT(OBTB[[#This Row],[EconCode]],6)</f>
        <v>240102</v>
      </c>
      <c r="E547" s="96" t="str">
        <f>LEFT(OBTB[[#This Row],[EconCode]],4)</f>
        <v>2401</v>
      </c>
      <c r="F547" s="96" t="str">
        <f>LEFT(OBTB[[#This Row],[EconCode]],2)</f>
        <v>24</v>
      </c>
      <c r="G547" s="96"/>
      <c r="H547" s="128"/>
      <c r="I547" s="96"/>
      <c r="J547" s="96"/>
      <c r="K547" s="96"/>
      <c r="L547" s="96"/>
      <c r="M547" s="15"/>
      <c r="N547" s="15"/>
      <c r="O547" s="15"/>
      <c r="P547" s="15"/>
      <c r="Q547" s="15"/>
    </row>
    <row r="548" spans="1:17" x14ac:dyDescent="0.25">
      <c r="A548" s="64">
        <v>24010206</v>
      </c>
      <c r="B548" s="5" t="s">
        <v>643</v>
      </c>
      <c r="C548" s="96">
        <f>SUMIF(OBData[EconCode],OBTB[[#This Row],[EconCode]],OBData[Amount])</f>
        <v>0</v>
      </c>
      <c r="D548" s="96" t="str">
        <f>LEFT(OBTB[[#This Row],[EconCode]],6)</f>
        <v>240102</v>
      </c>
      <c r="E548" s="96" t="str">
        <f>LEFT(OBTB[[#This Row],[EconCode]],4)</f>
        <v>2401</v>
      </c>
      <c r="F548" s="96" t="str">
        <f>LEFT(OBTB[[#This Row],[EconCode]],2)</f>
        <v>24</v>
      </c>
      <c r="G548" s="96"/>
      <c r="H548" s="128"/>
      <c r="I548" s="96"/>
      <c r="J548" s="96"/>
      <c r="K548" s="96"/>
      <c r="L548" s="96"/>
      <c r="M548" s="15"/>
      <c r="N548" s="15"/>
      <c r="O548" s="15"/>
      <c r="P548" s="15"/>
      <c r="Q548" s="15"/>
    </row>
    <row r="549" spans="1:17" x14ac:dyDescent="0.25">
      <c r="A549" s="64">
        <v>24010207</v>
      </c>
      <c r="B549" s="5" t="s">
        <v>644</v>
      </c>
      <c r="C549" s="96">
        <f>SUMIF(OBData[EconCode],OBTB[[#This Row],[EconCode]],OBData[Amount])</f>
        <v>0</v>
      </c>
      <c r="D549" s="96" t="str">
        <f>LEFT(OBTB[[#This Row],[EconCode]],6)</f>
        <v>240102</v>
      </c>
      <c r="E549" s="96" t="str">
        <f>LEFT(OBTB[[#This Row],[EconCode]],4)</f>
        <v>2401</v>
      </c>
      <c r="F549" s="96" t="str">
        <f>LEFT(OBTB[[#This Row],[EconCode]],2)</f>
        <v>24</v>
      </c>
      <c r="G549" s="96"/>
      <c r="H549" s="128"/>
      <c r="I549" s="96"/>
      <c r="J549" s="96"/>
      <c r="K549" s="96"/>
      <c r="L549" s="96"/>
      <c r="M549" s="15"/>
      <c r="N549" s="15"/>
      <c r="O549" s="15"/>
      <c r="P549" s="15"/>
      <c r="Q549" s="15"/>
    </row>
    <row r="550" spans="1:17" x14ac:dyDescent="0.25">
      <c r="A550" s="64">
        <v>24010208</v>
      </c>
      <c r="B550" s="5" t="s">
        <v>645</v>
      </c>
      <c r="C550" s="96">
        <f>SUMIF(OBData[EconCode],OBTB[[#This Row],[EconCode]],OBData[Amount])</f>
        <v>0</v>
      </c>
      <c r="D550" s="96" t="str">
        <f>LEFT(OBTB[[#This Row],[EconCode]],6)</f>
        <v>240102</v>
      </c>
      <c r="E550" s="96" t="str">
        <f>LEFT(OBTB[[#This Row],[EconCode]],4)</f>
        <v>2401</v>
      </c>
      <c r="F550" s="96" t="str">
        <f>LEFT(OBTB[[#This Row],[EconCode]],2)</f>
        <v>24</v>
      </c>
      <c r="G550" s="96"/>
      <c r="H550" s="128"/>
      <c r="I550" s="96"/>
      <c r="J550" s="96"/>
      <c r="K550" s="96"/>
      <c r="L550" s="96"/>
      <c r="M550" s="15"/>
      <c r="N550" s="15"/>
      <c r="O550" s="15"/>
      <c r="P550" s="15"/>
      <c r="Q550" s="15"/>
    </row>
    <row r="551" spans="1:17" x14ac:dyDescent="0.25">
      <c r="A551" s="64">
        <v>24010209</v>
      </c>
      <c r="B551" s="5" t="s">
        <v>646</v>
      </c>
      <c r="C551" s="96">
        <f>SUMIF(OBData[EconCode],OBTB[[#This Row],[EconCode]],OBData[Amount])</f>
        <v>0</v>
      </c>
      <c r="D551" s="96" t="str">
        <f>LEFT(OBTB[[#This Row],[EconCode]],6)</f>
        <v>240102</v>
      </c>
      <c r="E551" s="96" t="str">
        <f>LEFT(OBTB[[#This Row],[EconCode]],4)</f>
        <v>2401</v>
      </c>
      <c r="F551" s="96" t="str">
        <f>LEFT(OBTB[[#This Row],[EconCode]],2)</f>
        <v>24</v>
      </c>
      <c r="G551" s="96"/>
      <c r="H551" s="128"/>
      <c r="I551" s="96"/>
      <c r="J551" s="96"/>
      <c r="K551" s="96"/>
      <c r="L551" s="96"/>
      <c r="M551" s="15"/>
      <c r="N551" s="15"/>
      <c r="O551" s="15"/>
      <c r="P551" s="15"/>
      <c r="Q551" s="15"/>
    </row>
    <row r="552" spans="1:17" x14ac:dyDescent="0.25">
      <c r="A552" s="64">
        <v>24010210</v>
      </c>
      <c r="B552" s="5" t="s">
        <v>647</v>
      </c>
      <c r="C552" s="96">
        <f>SUMIF(OBData[EconCode],OBTB[[#This Row],[EconCode]],OBData[Amount])</f>
        <v>0</v>
      </c>
      <c r="D552" s="96" t="str">
        <f>LEFT(OBTB[[#This Row],[EconCode]],6)</f>
        <v>240102</v>
      </c>
      <c r="E552" s="96" t="str">
        <f>LEFT(OBTB[[#This Row],[EconCode]],4)</f>
        <v>2401</v>
      </c>
      <c r="F552" s="96" t="str">
        <f>LEFT(OBTB[[#This Row],[EconCode]],2)</f>
        <v>24</v>
      </c>
      <c r="G552" s="96"/>
      <c r="H552" s="128"/>
      <c r="I552" s="96"/>
      <c r="J552" s="96"/>
      <c r="K552" s="96"/>
      <c r="L552" s="96"/>
      <c r="M552" s="15"/>
      <c r="N552" s="15"/>
      <c r="O552" s="15"/>
      <c r="P552" s="15"/>
      <c r="Q552" s="15"/>
    </row>
    <row r="553" spans="1:17" x14ac:dyDescent="0.25">
      <c r="A553" s="64">
        <v>24010211</v>
      </c>
      <c r="B553" s="5" t="s">
        <v>648</v>
      </c>
      <c r="C553" s="96">
        <f>SUMIF(OBData[EconCode],OBTB[[#This Row],[EconCode]],OBData[Amount])</f>
        <v>0</v>
      </c>
      <c r="D553" s="96" t="str">
        <f>LEFT(OBTB[[#This Row],[EconCode]],6)</f>
        <v>240102</v>
      </c>
      <c r="E553" s="96" t="str">
        <f>LEFT(OBTB[[#This Row],[EconCode]],4)</f>
        <v>2401</v>
      </c>
      <c r="F553" s="96" t="str">
        <f>LEFT(OBTB[[#This Row],[EconCode]],2)</f>
        <v>24</v>
      </c>
      <c r="G553" s="96"/>
      <c r="H553" s="128"/>
      <c r="I553" s="96"/>
      <c r="J553" s="96"/>
      <c r="K553" s="96"/>
      <c r="L553" s="96"/>
      <c r="M553" s="15"/>
      <c r="N553" s="15"/>
      <c r="O553" s="15"/>
      <c r="P553" s="15"/>
      <c r="Q553" s="15"/>
    </row>
    <row r="554" spans="1:17" x14ac:dyDescent="0.25">
      <c r="A554" s="64">
        <v>240103</v>
      </c>
      <c r="B554" s="5" t="s">
        <v>649</v>
      </c>
      <c r="C554" s="96">
        <f>SUMIF(OBData[EconCode],OBTB[[#This Row],[EconCode]],OBData[Amount])</f>
        <v>0</v>
      </c>
      <c r="D554" s="96" t="str">
        <f>LEFT(OBTB[[#This Row],[EconCode]],6)</f>
        <v>240103</v>
      </c>
      <c r="E554" s="96" t="str">
        <f>LEFT(OBTB[[#This Row],[EconCode]],4)</f>
        <v>2401</v>
      </c>
      <c r="F554" s="96" t="str">
        <f>LEFT(OBTB[[#This Row],[EconCode]],2)</f>
        <v>24</v>
      </c>
      <c r="G554" s="96"/>
      <c r="H554" s="128"/>
      <c r="I554" s="96"/>
      <c r="J554" s="96"/>
      <c r="K554" s="96"/>
      <c r="L554" s="96"/>
      <c r="M554" s="15"/>
      <c r="N554" s="15"/>
      <c r="O554" s="15"/>
      <c r="P554" s="15"/>
      <c r="Q554" s="15"/>
    </row>
    <row r="555" spans="1:17" x14ac:dyDescent="0.25">
      <c r="A555" s="64">
        <v>24010301</v>
      </c>
      <c r="B555" s="5" t="s">
        <v>650</v>
      </c>
      <c r="C555" s="96">
        <f>SUMIF(OBData[EconCode],OBTB[[#This Row],[EconCode]],OBData[Amount])</f>
        <v>0</v>
      </c>
      <c r="D555" s="96" t="str">
        <f>LEFT(OBTB[[#This Row],[EconCode]],6)</f>
        <v>240103</v>
      </c>
      <c r="E555" s="96" t="str">
        <f>LEFT(OBTB[[#This Row],[EconCode]],4)</f>
        <v>2401</v>
      </c>
      <c r="F555" s="96" t="str">
        <f>LEFT(OBTB[[#This Row],[EconCode]],2)</f>
        <v>24</v>
      </c>
      <c r="G555" s="96"/>
      <c r="H555" s="128"/>
      <c r="I555" s="96"/>
      <c r="J555" s="96"/>
      <c r="K555" s="96"/>
      <c r="L555" s="96"/>
      <c r="M555" s="15"/>
      <c r="N555" s="15"/>
      <c r="O555" s="15"/>
      <c r="P555" s="15"/>
      <c r="Q555" s="15"/>
    </row>
    <row r="556" spans="1:17" x14ac:dyDescent="0.25">
      <c r="A556" s="64">
        <v>24010302</v>
      </c>
      <c r="B556" s="5" t="s">
        <v>651</v>
      </c>
      <c r="C556" s="96">
        <f>SUMIF(OBData[EconCode],OBTB[[#This Row],[EconCode]],OBData[Amount])</f>
        <v>0</v>
      </c>
      <c r="D556" s="96" t="str">
        <f>LEFT(OBTB[[#This Row],[EconCode]],6)</f>
        <v>240103</v>
      </c>
      <c r="E556" s="96" t="str">
        <f>LEFT(OBTB[[#This Row],[EconCode]],4)</f>
        <v>2401</v>
      </c>
      <c r="F556" s="96" t="str">
        <f>LEFT(OBTB[[#This Row],[EconCode]],2)</f>
        <v>24</v>
      </c>
      <c r="G556" s="96"/>
      <c r="H556" s="128"/>
      <c r="I556" s="96"/>
      <c r="J556" s="96"/>
      <c r="K556" s="96"/>
      <c r="L556" s="96"/>
      <c r="M556" s="15"/>
      <c r="N556" s="15"/>
      <c r="O556" s="15"/>
      <c r="P556" s="15"/>
      <c r="Q556" s="15"/>
    </row>
    <row r="557" spans="1:17" x14ac:dyDescent="0.25">
      <c r="A557" s="64">
        <v>24010303</v>
      </c>
      <c r="B557" s="5" t="s">
        <v>652</v>
      </c>
      <c r="C557" s="96">
        <f>SUMIF(OBData[EconCode],OBTB[[#This Row],[EconCode]],OBData[Amount])</f>
        <v>0</v>
      </c>
      <c r="D557" s="96" t="str">
        <f>LEFT(OBTB[[#This Row],[EconCode]],6)</f>
        <v>240103</v>
      </c>
      <c r="E557" s="96" t="str">
        <f>LEFT(OBTB[[#This Row],[EconCode]],4)</f>
        <v>2401</v>
      </c>
      <c r="F557" s="96" t="str">
        <f>LEFT(OBTB[[#This Row],[EconCode]],2)</f>
        <v>24</v>
      </c>
      <c r="G557" s="96"/>
      <c r="H557" s="128"/>
      <c r="I557" s="96"/>
      <c r="J557" s="96"/>
      <c r="K557" s="96"/>
      <c r="L557" s="96"/>
      <c r="M557" s="15"/>
      <c r="N557" s="15"/>
      <c r="O557" s="15"/>
      <c r="P557" s="15"/>
      <c r="Q557" s="15"/>
    </row>
    <row r="558" spans="1:17" x14ac:dyDescent="0.25">
      <c r="A558" s="64">
        <v>24010304</v>
      </c>
      <c r="B558" s="5" t="s">
        <v>653</v>
      </c>
      <c r="C558" s="96">
        <f>SUMIF(OBData[EconCode],OBTB[[#This Row],[EconCode]],OBData[Amount])</f>
        <v>0</v>
      </c>
      <c r="D558" s="96" t="str">
        <f>LEFT(OBTB[[#This Row],[EconCode]],6)</f>
        <v>240103</v>
      </c>
      <c r="E558" s="96" t="str">
        <f>LEFT(OBTB[[#This Row],[EconCode]],4)</f>
        <v>2401</v>
      </c>
      <c r="F558" s="96" t="str">
        <f>LEFT(OBTB[[#This Row],[EconCode]],2)</f>
        <v>24</v>
      </c>
      <c r="G558" s="96"/>
      <c r="H558" s="128"/>
      <c r="I558" s="96"/>
      <c r="J558" s="96"/>
      <c r="K558" s="96"/>
      <c r="L558" s="96"/>
      <c r="M558" s="15"/>
      <c r="N558" s="15"/>
      <c r="O558" s="15"/>
      <c r="P558" s="15"/>
      <c r="Q558" s="15"/>
    </row>
    <row r="559" spans="1:17" x14ac:dyDescent="0.25">
      <c r="A559" s="64">
        <v>24010305</v>
      </c>
      <c r="B559" s="5" t="s">
        <v>654</v>
      </c>
      <c r="C559" s="96">
        <f>SUMIF(OBData[EconCode],OBTB[[#This Row],[EconCode]],OBData[Amount])</f>
        <v>0</v>
      </c>
      <c r="D559" s="96" t="str">
        <f>LEFT(OBTB[[#This Row],[EconCode]],6)</f>
        <v>240103</v>
      </c>
      <c r="E559" s="96" t="str">
        <f>LEFT(OBTB[[#This Row],[EconCode]],4)</f>
        <v>2401</v>
      </c>
      <c r="F559" s="96" t="str">
        <f>LEFT(OBTB[[#This Row],[EconCode]],2)</f>
        <v>24</v>
      </c>
      <c r="G559" s="96"/>
      <c r="H559" s="128"/>
      <c r="I559" s="96"/>
      <c r="J559" s="96"/>
      <c r="K559" s="96"/>
      <c r="L559" s="96"/>
      <c r="M559" s="15"/>
      <c r="N559" s="15"/>
      <c r="O559" s="15"/>
      <c r="P559" s="15"/>
      <c r="Q559" s="15"/>
    </row>
    <row r="560" spans="1:17" x14ac:dyDescent="0.25">
      <c r="A560" s="64">
        <v>240104</v>
      </c>
      <c r="B560" s="5" t="s">
        <v>655</v>
      </c>
      <c r="C560" s="96">
        <f>SUMIF(OBData[EconCode],OBTB[[#This Row],[EconCode]],OBData[Amount])</f>
        <v>0</v>
      </c>
      <c r="D560" s="96" t="str">
        <f>LEFT(OBTB[[#This Row],[EconCode]],6)</f>
        <v>240104</v>
      </c>
      <c r="E560" s="96" t="str">
        <f>LEFT(OBTB[[#This Row],[EconCode]],4)</f>
        <v>2401</v>
      </c>
      <c r="F560" s="96" t="str">
        <f>LEFT(OBTB[[#This Row],[EconCode]],2)</f>
        <v>24</v>
      </c>
      <c r="G560" s="96"/>
      <c r="H560" s="128"/>
      <c r="I560" s="96"/>
      <c r="J560" s="96"/>
      <c r="K560" s="96"/>
      <c r="L560" s="96"/>
      <c r="M560" s="15"/>
      <c r="N560" s="15"/>
      <c r="O560" s="15"/>
      <c r="P560" s="15"/>
      <c r="Q560" s="15"/>
    </row>
    <row r="561" spans="1:17" x14ac:dyDescent="0.25">
      <c r="A561" s="64">
        <v>24010401</v>
      </c>
      <c r="B561" s="5" t="s">
        <v>656</v>
      </c>
      <c r="C561" s="96">
        <f>SUMIF(OBData[EconCode],OBTB[[#This Row],[EconCode]],OBData[Amount])</f>
        <v>0</v>
      </c>
      <c r="D561" s="96" t="str">
        <f>LEFT(OBTB[[#This Row],[EconCode]],6)</f>
        <v>240104</v>
      </c>
      <c r="E561" s="96" t="str">
        <f>LEFT(OBTB[[#This Row],[EconCode]],4)</f>
        <v>2401</v>
      </c>
      <c r="F561" s="96" t="str">
        <f>LEFT(OBTB[[#This Row],[EconCode]],2)</f>
        <v>24</v>
      </c>
      <c r="G561" s="96"/>
      <c r="H561" s="128"/>
      <c r="I561" s="96"/>
      <c r="J561" s="96"/>
      <c r="K561" s="96"/>
      <c r="L561" s="96"/>
      <c r="M561" s="15"/>
      <c r="N561" s="15"/>
      <c r="O561" s="15"/>
      <c r="P561" s="15"/>
      <c r="Q561" s="15"/>
    </row>
    <row r="562" spans="1:17" x14ac:dyDescent="0.25">
      <c r="A562" s="64">
        <v>24010402</v>
      </c>
      <c r="B562" s="5" t="s">
        <v>657</v>
      </c>
      <c r="C562" s="96">
        <f>SUMIF(OBData[EconCode],OBTB[[#This Row],[EconCode]],OBData[Amount])</f>
        <v>0</v>
      </c>
      <c r="D562" s="96" t="str">
        <f>LEFT(OBTB[[#This Row],[EconCode]],6)</f>
        <v>240104</v>
      </c>
      <c r="E562" s="96" t="str">
        <f>LEFT(OBTB[[#This Row],[EconCode]],4)</f>
        <v>2401</v>
      </c>
      <c r="F562" s="96" t="str">
        <f>LEFT(OBTB[[#This Row],[EconCode]],2)</f>
        <v>24</v>
      </c>
      <c r="G562" s="96"/>
      <c r="H562" s="128"/>
      <c r="I562" s="96"/>
      <c r="J562" s="96"/>
      <c r="K562" s="96"/>
      <c r="L562" s="96"/>
      <c r="M562" s="15"/>
      <c r="N562" s="15"/>
      <c r="O562" s="15"/>
      <c r="P562" s="15"/>
      <c r="Q562" s="15"/>
    </row>
    <row r="563" spans="1:17" x14ac:dyDescent="0.25">
      <c r="A563" s="64">
        <v>24010403</v>
      </c>
      <c r="B563" s="5" t="s">
        <v>658</v>
      </c>
      <c r="C563" s="96">
        <f>SUMIF(OBData[EconCode],OBTB[[#This Row],[EconCode]],OBData[Amount])</f>
        <v>0</v>
      </c>
      <c r="D563" s="96" t="str">
        <f>LEFT(OBTB[[#This Row],[EconCode]],6)</f>
        <v>240104</v>
      </c>
      <c r="E563" s="96" t="str">
        <f>LEFT(OBTB[[#This Row],[EconCode]],4)</f>
        <v>2401</v>
      </c>
      <c r="F563" s="96" t="str">
        <f>LEFT(OBTB[[#This Row],[EconCode]],2)</f>
        <v>24</v>
      </c>
      <c r="G563" s="96"/>
      <c r="H563" s="128"/>
      <c r="I563" s="96"/>
      <c r="J563" s="96"/>
      <c r="K563" s="96"/>
      <c r="L563" s="96"/>
      <c r="M563" s="15"/>
      <c r="N563" s="15"/>
      <c r="O563" s="15"/>
      <c r="P563" s="15"/>
      <c r="Q563" s="15"/>
    </row>
    <row r="564" spans="1:17" x14ac:dyDescent="0.25">
      <c r="A564" s="64">
        <v>24010404</v>
      </c>
      <c r="B564" s="5" t="s">
        <v>659</v>
      </c>
      <c r="C564" s="96">
        <f>SUMIF(OBData[EconCode],OBTB[[#This Row],[EconCode]],OBData[Amount])</f>
        <v>0</v>
      </c>
      <c r="D564" s="96" t="str">
        <f>LEFT(OBTB[[#This Row],[EconCode]],6)</f>
        <v>240104</v>
      </c>
      <c r="E564" s="96" t="str">
        <f>LEFT(OBTB[[#This Row],[EconCode]],4)</f>
        <v>2401</v>
      </c>
      <c r="F564" s="96" t="str">
        <f>LEFT(OBTB[[#This Row],[EconCode]],2)</f>
        <v>24</v>
      </c>
      <c r="G564" s="96"/>
      <c r="H564" s="128"/>
      <c r="I564" s="96"/>
      <c r="J564" s="96"/>
      <c r="K564" s="96"/>
      <c r="L564" s="96"/>
      <c r="M564" s="15"/>
      <c r="N564" s="15"/>
      <c r="O564" s="15"/>
      <c r="P564" s="15"/>
      <c r="Q564" s="15"/>
    </row>
    <row r="565" spans="1:17" x14ac:dyDescent="0.25">
      <c r="A565" s="64">
        <v>24010405</v>
      </c>
      <c r="B565" s="5" t="s">
        <v>660</v>
      </c>
      <c r="C565" s="96">
        <f>SUMIF(OBData[EconCode],OBTB[[#This Row],[EconCode]],OBData[Amount])</f>
        <v>0</v>
      </c>
      <c r="D565" s="96" t="str">
        <f>LEFT(OBTB[[#This Row],[EconCode]],6)</f>
        <v>240104</v>
      </c>
      <c r="E565" s="96" t="str">
        <f>LEFT(OBTB[[#This Row],[EconCode]],4)</f>
        <v>2401</v>
      </c>
      <c r="F565" s="96" t="str">
        <f>LEFT(OBTB[[#This Row],[EconCode]],2)</f>
        <v>24</v>
      </c>
      <c r="G565" s="96"/>
      <c r="H565" s="128"/>
      <c r="I565" s="96"/>
      <c r="J565" s="96"/>
      <c r="K565" s="96"/>
      <c r="L565" s="96"/>
      <c r="M565" s="15"/>
      <c r="N565" s="15"/>
      <c r="O565" s="15"/>
      <c r="P565" s="15"/>
      <c r="Q565" s="15"/>
    </row>
    <row r="566" spans="1:17" x14ac:dyDescent="0.25">
      <c r="A566" s="64">
        <v>24010406</v>
      </c>
      <c r="B566" s="5" t="s">
        <v>661</v>
      </c>
      <c r="C566" s="96">
        <f>SUMIF(OBData[EconCode],OBTB[[#This Row],[EconCode]],OBData[Amount])</f>
        <v>0</v>
      </c>
      <c r="D566" s="96" t="str">
        <f>LEFT(OBTB[[#This Row],[EconCode]],6)</f>
        <v>240104</v>
      </c>
      <c r="E566" s="96" t="str">
        <f>LEFT(OBTB[[#This Row],[EconCode]],4)</f>
        <v>2401</v>
      </c>
      <c r="F566" s="96" t="str">
        <f>LEFT(OBTB[[#This Row],[EconCode]],2)</f>
        <v>24</v>
      </c>
      <c r="G566" s="96"/>
      <c r="H566" s="128"/>
      <c r="I566" s="96"/>
      <c r="J566" s="96"/>
      <c r="K566" s="96"/>
      <c r="L566" s="96"/>
      <c r="M566" s="15"/>
      <c r="N566" s="15"/>
      <c r="O566" s="15"/>
      <c r="P566" s="15"/>
      <c r="Q566" s="15"/>
    </row>
    <row r="567" spans="1:17" x14ac:dyDescent="0.25">
      <c r="A567" s="64">
        <v>24010407</v>
      </c>
      <c r="B567" s="5" t="s">
        <v>662</v>
      </c>
      <c r="C567" s="96">
        <f>SUMIF(OBData[EconCode],OBTB[[#This Row],[EconCode]],OBData[Amount])</f>
        <v>0</v>
      </c>
      <c r="D567" s="96" t="str">
        <f>LEFT(OBTB[[#This Row],[EconCode]],6)</f>
        <v>240104</v>
      </c>
      <c r="E567" s="96" t="str">
        <f>LEFT(OBTB[[#This Row],[EconCode]],4)</f>
        <v>2401</v>
      </c>
      <c r="F567" s="96" t="str">
        <f>LEFT(OBTB[[#This Row],[EconCode]],2)</f>
        <v>24</v>
      </c>
      <c r="G567" s="96"/>
      <c r="H567" s="128"/>
      <c r="I567" s="96"/>
      <c r="J567" s="96"/>
      <c r="K567" s="96"/>
      <c r="L567" s="96"/>
      <c r="M567" s="15"/>
      <c r="N567" s="15"/>
      <c r="O567" s="15"/>
      <c r="P567" s="15"/>
      <c r="Q567" s="15"/>
    </row>
    <row r="568" spans="1:17" x14ac:dyDescent="0.25">
      <c r="A568" s="64">
        <v>24010408</v>
      </c>
      <c r="B568" s="5" t="s">
        <v>663</v>
      </c>
      <c r="C568" s="96">
        <f>SUMIF(OBData[EconCode],OBTB[[#This Row],[EconCode]],OBData[Amount])</f>
        <v>0</v>
      </c>
      <c r="D568" s="96" t="str">
        <f>LEFT(OBTB[[#This Row],[EconCode]],6)</f>
        <v>240104</v>
      </c>
      <c r="E568" s="96" t="str">
        <f>LEFT(OBTB[[#This Row],[EconCode]],4)</f>
        <v>2401</v>
      </c>
      <c r="F568" s="96" t="str">
        <f>LEFT(OBTB[[#This Row],[EconCode]],2)</f>
        <v>24</v>
      </c>
      <c r="G568" s="96"/>
      <c r="H568" s="128"/>
      <c r="I568" s="96"/>
      <c r="J568" s="96"/>
      <c r="K568" s="96"/>
      <c r="L568" s="96"/>
      <c r="M568" s="15"/>
      <c r="N568" s="15"/>
      <c r="O568" s="15"/>
      <c r="P568" s="15"/>
      <c r="Q568" s="15"/>
    </row>
    <row r="569" spans="1:17" x14ac:dyDescent="0.25">
      <c r="A569" s="64">
        <v>240105</v>
      </c>
      <c r="B569" s="5" t="s">
        <v>664</v>
      </c>
      <c r="C569" s="96">
        <f>SUMIF(OBData[EconCode],OBTB[[#This Row],[EconCode]],OBData[Amount])</f>
        <v>0</v>
      </c>
      <c r="D569" s="96" t="str">
        <f>LEFT(OBTB[[#This Row],[EconCode]],6)</f>
        <v>240105</v>
      </c>
      <c r="E569" s="96" t="str">
        <f>LEFT(OBTB[[#This Row],[EconCode]],4)</f>
        <v>2401</v>
      </c>
      <c r="F569" s="96" t="str">
        <f>LEFT(OBTB[[#This Row],[EconCode]],2)</f>
        <v>24</v>
      </c>
      <c r="G569" s="96"/>
      <c r="H569" s="128"/>
      <c r="I569" s="96"/>
      <c r="J569" s="96"/>
      <c r="K569" s="96"/>
      <c r="L569" s="96"/>
      <c r="M569" s="15"/>
      <c r="N569" s="15"/>
      <c r="O569" s="15"/>
      <c r="P569" s="15"/>
      <c r="Q569" s="15"/>
    </row>
    <row r="570" spans="1:17" x14ac:dyDescent="0.25">
      <c r="A570" s="64">
        <v>24010501</v>
      </c>
      <c r="B570" s="5" t="s">
        <v>665</v>
      </c>
      <c r="C570" s="96">
        <f>SUMIF(OBData[EconCode],OBTB[[#This Row],[EconCode]],OBData[Amount])</f>
        <v>0</v>
      </c>
      <c r="D570" s="96" t="str">
        <f>LEFT(OBTB[[#This Row],[EconCode]],6)</f>
        <v>240105</v>
      </c>
      <c r="E570" s="96" t="str">
        <f>LEFT(OBTB[[#This Row],[EconCode]],4)</f>
        <v>2401</v>
      </c>
      <c r="F570" s="96" t="str">
        <f>LEFT(OBTB[[#This Row],[EconCode]],2)</f>
        <v>24</v>
      </c>
      <c r="G570" s="96"/>
      <c r="H570" s="128"/>
      <c r="I570" s="96"/>
      <c r="J570" s="96"/>
      <c r="K570" s="96"/>
      <c r="L570" s="96"/>
      <c r="M570" s="15"/>
      <c r="N570" s="15"/>
      <c r="O570" s="15"/>
      <c r="P570" s="15"/>
      <c r="Q570" s="15"/>
    </row>
    <row r="571" spans="1:17" x14ac:dyDescent="0.25">
      <c r="A571" s="64">
        <v>24010502</v>
      </c>
      <c r="B571" s="5" t="s">
        <v>666</v>
      </c>
      <c r="C571" s="96">
        <f>SUMIF(OBData[EconCode],OBTB[[#This Row],[EconCode]],OBData[Amount])</f>
        <v>0</v>
      </c>
      <c r="D571" s="96" t="str">
        <f>LEFT(OBTB[[#This Row],[EconCode]],6)</f>
        <v>240105</v>
      </c>
      <c r="E571" s="96" t="str">
        <f>LEFT(OBTB[[#This Row],[EconCode]],4)</f>
        <v>2401</v>
      </c>
      <c r="F571" s="96" t="str">
        <f>LEFT(OBTB[[#This Row],[EconCode]],2)</f>
        <v>24</v>
      </c>
      <c r="G571" s="96"/>
      <c r="H571" s="128"/>
      <c r="I571" s="96"/>
      <c r="J571" s="96"/>
      <c r="K571" s="96"/>
      <c r="L571" s="96"/>
      <c r="M571" s="15"/>
      <c r="N571" s="15"/>
      <c r="O571" s="15"/>
      <c r="P571" s="15"/>
      <c r="Q571" s="15"/>
    </row>
    <row r="572" spans="1:17" x14ac:dyDescent="0.25">
      <c r="A572" s="64">
        <v>24010503</v>
      </c>
      <c r="B572" s="5" t="s">
        <v>667</v>
      </c>
      <c r="C572" s="96">
        <f>SUMIF(OBData[EconCode],OBTB[[#This Row],[EconCode]],OBData[Amount])</f>
        <v>0</v>
      </c>
      <c r="D572" s="96" t="str">
        <f>LEFT(OBTB[[#This Row],[EconCode]],6)</f>
        <v>240105</v>
      </c>
      <c r="E572" s="96" t="str">
        <f>LEFT(OBTB[[#This Row],[EconCode]],4)</f>
        <v>2401</v>
      </c>
      <c r="F572" s="96" t="str">
        <f>LEFT(OBTB[[#This Row],[EconCode]],2)</f>
        <v>24</v>
      </c>
      <c r="G572" s="96"/>
      <c r="H572" s="128"/>
      <c r="I572" s="96"/>
      <c r="J572" s="96"/>
      <c r="K572" s="96"/>
      <c r="L572" s="96"/>
      <c r="M572" s="15"/>
      <c r="N572" s="15"/>
      <c r="O572" s="15"/>
      <c r="P572" s="15"/>
      <c r="Q572" s="15"/>
    </row>
    <row r="573" spans="1:17" x14ac:dyDescent="0.25">
      <c r="A573" s="64">
        <v>24010504</v>
      </c>
      <c r="B573" s="5" t="s">
        <v>668</v>
      </c>
      <c r="C573" s="96">
        <f>SUMIF(OBData[EconCode],OBTB[[#This Row],[EconCode]],OBData[Amount])</f>
        <v>0</v>
      </c>
      <c r="D573" s="96" t="str">
        <f>LEFT(OBTB[[#This Row],[EconCode]],6)</f>
        <v>240105</v>
      </c>
      <c r="E573" s="96" t="str">
        <f>LEFT(OBTB[[#This Row],[EconCode]],4)</f>
        <v>2401</v>
      </c>
      <c r="F573" s="96" t="str">
        <f>LEFT(OBTB[[#This Row],[EconCode]],2)</f>
        <v>24</v>
      </c>
      <c r="G573" s="96"/>
      <c r="H573" s="128"/>
      <c r="I573" s="96"/>
      <c r="J573" s="96"/>
      <c r="K573" s="96"/>
      <c r="L573" s="96"/>
      <c r="M573" s="15"/>
      <c r="N573" s="15"/>
      <c r="O573" s="15"/>
      <c r="P573" s="15"/>
      <c r="Q573" s="15"/>
    </row>
    <row r="574" spans="1:17" x14ac:dyDescent="0.25">
      <c r="A574" s="64">
        <v>24010505</v>
      </c>
      <c r="B574" s="5" t="s">
        <v>669</v>
      </c>
      <c r="C574" s="96">
        <f>SUMIF(OBData[EconCode],OBTB[[#This Row],[EconCode]],OBData[Amount])</f>
        <v>0</v>
      </c>
      <c r="D574" s="96" t="str">
        <f>LEFT(OBTB[[#This Row],[EconCode]],6)</f>
        <v>240105</v>
      </c>
      <c r="E574" s="96" t="str">
        <f>LEFT(OBTB[[#This Row],[EconCode]],4)</f>
        <v>2401</v>
      </c>
      <c r="F574" s="96" t="str">
        <f>LEFT(OBTB[[#This Row],[EconCode]],2)</f>
        <v>24</v>
      </c>
      <c r="G574" s="96"/>
      <c r="H574" s="128"/>
      <c r="I574" s="96"/>
      <c r="J574" s="96"/>
      <c r="K574" s="96"/>
      <c r="L574" s="96"/>
      <c r="M574" s="15"/>
      <c r="N574" s="15"/>
      <c r="O574" s="15"/>
      <c r="P574" s="15"/>
      <c r="Q574" s="15"/>
    </row>
    <row r="575" spans="1:17" x14ac:dyDescent="0.25">
      <c r="A575" s="64">
        <v>24010506</v>
      </c>
      <c r="B575" s="5" t="s">
        <v>670</v>
      </c>
      <c r="C575" s="96">
        <f>SUMIF(OBData[EconCode],OBTB[[#This Row],[EconCode]],OBData[Amount])</f>
        <v>0</v>
      </c>
      <c r="D575" s="96" t="str">
        <f>LEFT(OBTB[[#This Row],[EconCode]],6)</f>
        <v>240105</v>
      </c>
      <c r="E575" s="96" t="str">
        <f>LEFT(OBTB[[#This Row],[EconCode]],4)</f>
        <v>2401</v>
      </c>
      <c r="F575" s="96" t="str">
        <f>LEFT(OBTB[[#This Row],[EconCode]],2)</f>
        <v>24</v>
      </c>
      <c r="G575" s="96"/>
      <c r="H575" s="128"/>
      <c r="I575" s="96"/>
      <c r="J575" s="96"/>
      <c r="K575" s="96"/>
      <c r="L575" s="96"/>
      <c r="M575" s="15"/>
      <c r="N575" s="15"/>
      <c r="O575" s="15"/>
      <c r="P575" s="15"/>
      <c r="Q575" s="15"/>
    </row>
    <row r="576" spans="1:17" x14ac:dyDescent="0.25">
      <c r="A576" s="64">
        <v>24010507</v>
      </c>
      <c r="B576" s="5" t="s">
        <v>671</v>
      </c>
      <c r="C576" s="96">
        <f>SUMIF(OBData[EconCode],OBTB[[#This Row],[EconCode]],OBData[Amount])</f>
        <v>0</v>
      </c>
      <c r="D576" s="96" t="str">
        <f>LEFT(OBTB[[#This Row],[EconCode]],6)</f>
        <v>240105</v>
      </c>
      <c r="E576" s="96" t="str">
        <f>LEFT(OBTB[[#This Row],[EconCode]],4)</f>
        <v>2401</v>
      </c>
      <c r="F576" s="96" t="str">
        <f>LEFT(OBTB[[#This Row],[EconCode]],2)</f>
        <v>24</v>
      </c>
      <c r="G576" s="96"/>
      <c r="H576" s="128"/>
      <c r="I576" s="96"/>
      <c r="J576" s="96"/>
      <c r="K576" s="96"/>
      <c r="L576" s="96"/>
      <c r="M576" s="15"/>
      <c r="N576" s="15"/>
      <c r="O576" s="15"/>
      <c r="P576" s="15"/>
      <c r="Q576" s="15"/>
    </row>
    <row r="577" spans="1:17" x14ac:dyDescent="0.25">
      <c r="A577" s="64">
        <v>24010508</v>
      </c>
      <c r="B577" s="5" t="s">
        <v>672</v>
      </c>
      <c r="C577" s="96">
        <f>SUMIF(OBData[EconCode],OBTB[[#This Row],[EconCode]],OBData[Amount])</f>
        <v>0</v>
      </c>
      <c r="D577" s="96" t="str">
        <f>LEFT(OBTB[[#This Row],[EconCode]],6)</f>
        <v>240105</v>
      </c>
      <c r="E577" s="96" t="str">
        <f>LEFT(OBTB[[#This Row],[EconCode]],4)</f>
        <v>2401</v>
      </c>
      <c r="F577" s="96" t="str">
        <f>LEFT(OBTB[[#This Row],[EconCode]],2)</f>
        <v>24</v>
      </c>
      <c r="G577" s="96"/>
      <c r="H577" s="128"/>
      <c r="I577" s="96"/>
      <c r="J577" s="96"/>
      <c r="K577" s="96"/>
      <c r="L577" s="96"/>
      <c r="M577" s="15"/>
      <c r="N577" s="15"/>
      <c r="O577" s="15"/>
      <c r="P577" s="15"/>
      <c r="Q577" s="15"/>
    </row>
    <row r="578" spans="1:17" x14ac:dyDescent="0.25">
      <c r="A578" s="64">
        <v>24010509</v>
      </c>
      <c r="B578" s="5" t="s">
        <v>673</v>
      </c>
      <c r="C578" s="96">
        <f>SUMIF(OBData[EconCode],OBTB[[#This Row],[EconCode]],OBData[Amount])</f>
        <v>0</v>
      </c>
      <c r="D578" s="96" t="str">
        <f>LEFT(OBTB[[#This Row],[EconCode]],6)</f>
        <v>240105</v>
      </c>
      <c r="E578" s="96" t="str">
        <f>LEFT(OBTB[[#This Row],[EconCode]],4)</f>
        <v>2401</v>
      </c>
      <c r="F578" s="96" t="str">
        <f>LEFT(OBTB[[#This Row],[EconCode]],2)</f>
        <v>24</v>
      </c>
      <c r="G578" s="96"/>
      <c r="H578" s="128"/>
      <c r="I578" s="96"/>
      <c r="J578" s="96"/>
      <c r="K578" s="96"/>
      <c r="L578" s="96"/>
      <c r="M578" s="15"/>
      <c r="N578" s="15"/>
      <c r="O578" s="15"/>
      <c r="P578" s="15"/>
      <c r="Q578" s="15"/>
    </row>
    <row r="579" spans="1:17" x14ac:dyDescent="0.25">
      <c r="A579" s="64">
        <v>24010510</v>
      </c>
      <c r="B579" s="5" t="s">
        <v>674</v>
      </c>
      <c r="C579" s="96">
        <f>SUMIF(OBData[EconCode],OBTB[[#This Row],[EconCode]],OBData[Amount])</f>
        <v>0</v>
      </c>
      <c r="D579" s="96" t="str">
        <f>LEFT(OBTB[[#This Row],[EconCode]],6)</f>
        <v>240105</v>
      </c>
      <c r="E579" s="96" t="str">
        <f>LEFT(OBTB[[#This Row],[EconCode]],4)</f>
        <v>2401</v>
      </c>
      <c r="F579" s="96" t="str">
        <f>LEFT(OBTB[[#This Row],[EconCode]],2)</f>
        <v>24</v>
      </c>
      <c r="G579" s="96"/>
      <c r="H579" s="128"/>
      <c r="I579" s="96"/>
      <c r="J579" s="96"/>
      <c r="K579" s="96"/>
      <c r="L579" s="96"/>
      <c r="M579" s="15"/>
      <c r="N579" s="15"/>
      <c r="O579" s="15"/>
      <c r="P579" s="15"/>
      <c r="Q579" s="15"/>
    </row>
    <row r="580" spans="1:17" x14ac:dyDescent="0.25">
      <c r="A580" s="64">
        <v>24010511</v>
      </c>
      <c r="B580" s="5" t="s">
        <v>675</v>
      </c>
      <c r="C580" s="96">
        <f>SUMIF(OBData[EconCode],OBTB[[#This Row],[EconCode]],OBData[Amount])</f>
        <v>0</v>
      </c>
      <c r="D580" s="96" t="str">
        <f>LEFT(OBTB[[#This Row],[EconCode]],6)</f>
        <v>240105</v>
      </c>
      <c r="E580" s="96" t="str">
        <f>LEFT(OBTB[[#This Row],[EconCode]],4)</f>
        <v>2401</v>
      </c>
      <c r="F580" s="96" t="str">
        <f>LEFT(OBTB[[#This Row],[EconCode]],2)</f>
        <v>24</v>
      </c>
      <c r="G580" s="96"/>
      <c r="H580" s="128"/>
      <c r="I580" s="96"/>
      <c r="J580" s="96"/>
      <c r="K580" s="96"/>
      <c r="L580" s="96"/>
      <c r="M580" s="15"/>
      <c r="N580" s="15"/>
      <c r="O580" s="15"/>
      <c r="P580" s="15"/>
      <c r="Q580" s="15"/>
    </row>
    <row r="581" spans="1:17" x14ac:dyDescent="0.25">
      <c r="A581" s="64">
        <v>24010512</v>
      </c>
      <c r="B581" s="5" t="s">
        <v>676</v>
      </c>
      <c r="C581" s="96">
        <f>SUMIF(OBData[EconCode],OBTB[[#This Row],[EconCode]],OBData[Amount])</f>
        <v>0</v>
      </c>
      <c r="D581" s="96" t="str">
        <f>LEFT(OBTB[[#This Row],[EconCode]],6)</f>
        <v>240105</v>
      </c>
      <c r="E581" s="96" t="str">
        <f>LEFT(OBTB[[#This Row],[EconCode]],4)</f>
        <v>2401</v>
      </c>
      <c r="F581" s="96" t="str">
        <f>LEFT(OBTB[[#This Row],[EconCode]],2)</f>
        <v>24</v>
      </c>
      <c r="G581" s="96"/>
      <c r="H581" s="128"/>
      <c r="I581" s="96"/>
      <c r="J581" s="96"/>
      <c r="K581" s="96"/>
      <c r="L581" s="96"/>
      <c r="M581" s="15"/>
      <c r="N581" s="15"/>
      <c r="O581" s="15"/>
      <c r="P581" s="15"/>
      <c r="Q581" s="15"/>
    </row>
    <row r="582" spans="1:17" x14ac:dyDescent="0.25">
      <c r="A582" s="64">
        <v>240106</v>
      </c>
      <c r="B582" s="5" t="s">
        <v>677</v>
      </c>
      <c r="C582" s="96">
        <f>SUMIF(OBData[EconCode],OBTB[[#This Row],[EconCode]],OBData[Amount])</f>
        <v>0</v>
      </c>
      <c r="D582" s="96" t="str">
        <f>LEFT(OBTB[[#This Row],[EconCode]],6)</f>
        <v>240106</v>
      </c>
      <c r="E582" s="96" t="str">
        <f>LEFT(OBTB[[#This Row],[EconCode]],4)</f>
        <v>2401</v>
      </c>
      <c r="F582" s="96" t="str">
        <f>LEFT(OBTB[[#This Row],[EconCode]],2)</f>
        <v>24</v>
      </c>
      <c r="G582" s="96"/>
      <c r="H582" s="128"/>
      <c r="I582" s="96"/>
      <c r="J582" s="96"/>
      <c r="K582" s="96"/>
      <c r="L582" s="96"/>
      <c r="M582" s="15"/>
      <c r="N582" s="15"/>
      <c r="O582" s="15"/>
      <c r="P582" s="15"/>
      <c r="Q582" s="15"/>
    </row>
    <row r="583" spans="1:17" x14ac:dyDescent="0.25">
      <c r="A583" s="64">
        <v>24010601</v>
      </c>
      <c r="B583" s="5" t="s">
        <v>678</v>
      </c>
      <c r="C583" s="96">
        <f>SUMIF(OBData[EconCode],OBTB[[#This Row],[EconCode]],OBData[Amount])</f>
        <v>0</v>
      </c>
      <c r="D583" s="96" t="str">
        <f>LEFT(OBTB[[#This Row],[EconCode]],6)</f>
        <v>240106</v>
      </c>
      <c r="E583" s="96" t="str">
        <f>LEFT(OBTB[[#This Row],[EconCode]],4)</f>
        <v>2401</v>
      </c>
      <c r="F583" s="96" t="str">
        <f>LEFT(OBTB[[#This Row],[EconCode]],2)</f>
        <v>24</v>
      </c>
      <c r="G583" s="96"/>
      <c r="H583" s="128"/>
      <c r="I583" s="96"/>
      <c r="J583" s="96"/>
      <c r="K583" s="96"/>
      <c r="L583" s="96"/>
      <c r="M583" s="15"/>
      <c r="N583" s="15"/>
      <c r="O583" s="15"/>
      <c r="P583" s="15"/>
      <c r="Q583" s="15"/>
    </row>
    <row r="584" spans="1:17" x14ac:dyDescent="0.25">
      <c r="A584" s="64">
        <v>24010602</v>
      </c>
      <c r="B584" s="5" t="s">
        <v>679</v>
      </c>
      <c r="C584" s="96">
        <f>SUMIF(OBData[EconCode],OBTB[[#This Row],[EconCode]],OBData[Amount])</f>
        <v>0</v>
      </c>
      <c r="D584" s="96" t="str">
        <f>LEFT(OBTB[[#This Row],[EconCode]],6)</f>
        <v>240106</v>
      </c>
      <c r="E584" s="96" t="str">
        <f>LEFT(OBTB[[#This Row],[EconCode]],4)</f>
        <v>2401</v>
      </c>
      <c r="F584" s="96" t="str">
        <f>LEFT(OBTB[[#This Row],[EconCode]],2)</f>
        <v>24</v>
      </c>
      <c r="G584" s="96"/>
      <c r="H584" s="128"/>
      <c r="I584" s="96"/>
      <c r="J584" s="96"/>
      <c r="K584" s="96"/>
      <c r="L584" s="96"/>
      <c r="M584" s="15"/>
      <c r="N584" s="15"/>
      <c r="O584" s="15"/>
      <c r="P584" s="15"/>
      <c r="Q584" s="15"/>
    </row>
    <row r="585" spans="1:17" x14ac:dyDescent="0.25">
      <c r="A585" s="64">
        <v>24010603</v>
      </c>
      <c r="B585" s="5" t="s">
        <v>680</v>
      </c>
      <c r="C585" s="96">
        <f>SUMIF(OBData[EconCode],OBTB[[#This Row],[EconCode]],OBData[Amount])</f>
        <v>0</v>
      </c>
      <c r="D585" s="96" t="str">
        <f>LEFT(OBTB[[#This Row],[EconCode]],6)</f>
        <v>240106</v>
      </c>
      <c r="E585" s="96" t="str">
        <f>LEFT(OBTB[[#This Row],[EconCode]],4)</f>
        <v>2401</v>
      </c>
      <c r="F585" s="96" t="str">
        <f>LEFT(OBTB[[#This Row],[EconCode]],2)</f>
        <v>24</v>
      </c>
      <c r="G585" s="96"/>
      <c r="H585" s="128"/>
      <c r="I585" s="96"/>
      <c r="J585" s="96"/>
      <c r="K585" s="96"/>
      <c r="L585" s="96"/>
      <c r="M585" s="15"/>
      <c r="N585" s="15"/>
      <c r="O585" s="15"/>
      <c r="P585" s="15"/>
      <c r="Q585" s="15"/>
    </row>
    <row r="586" spans="1:17" x14ac:dyDescent="0.25">
      <c r="A586" s="64">
        <v>24010604</v>
      </c>
      <c r="B586" s="5" t="s">
        <v>681</v>
      </c>
      <c r="C586" s="96">
        <f>SUMIF(OBData[EconCode],OBTB[[#This Row],[EconCode]],OBData[Amount])</f>
        <v>0</v>
      </c>
      <c r="D586" s="96" t="str">
        <f>LEFT(OBTB[[#This Row],[EconCode]],6)</f>
        <v>240106</v>
      </c>
      <c r="E586" s="96" t="str">
        <f>LEFT(OBTB[[#This Row],[EconCode]],4)</f>
        <v>2401</v>
      </c>
      <c r="F586" s="96" t="str">
        <f>LEFT(OBTB[[#This Row],[EconCode]],2)</f>
        <v>24</v>
      </c>
      <c r="G586" s="96"/>
      <c r="H586" s="128"/>
      <c r="I586" s="96"/>
      <c r="J586" s="96"/>
      <c r="K586" s="96"/>
      <c r="L586" s="96"/>
      <c r="M586" s="15"/>
      <c r="N586" s="15"/>
      <c r="O586" s="15"/>
      <c r="P586" s="15"/>
      <c r="Q586" s="15"/>
    </row>
    <row r="587" spans="1:17" x14ac:dyDescent="0.25">
      <c r="A587" s="64">
        <v>24010605</v>
      </c>
      <c r="B587" s="5" t="s">
        <v>682</v>
      </c>
      <c r="C587" s="96">
        <f>SUMIF(OBData[EconCode],OBTB[[#This Row],[EconCode]],OBData[Amount])</f>
        <v>0</v>
      </c>
      <c r="D587" s="96" t="str">
        <f>LEFT(OBTB[[#This Row],[EconCode]],6)</f>
        <v>240106</v>
      </c>
      <c r="E587" s="96" t="str">
        <f>LEFT(OBTB[[#This Row],[EconCode]],4)</f>
        <v>2401</v>
      </c>
      <c r="F587" s="96" t="str">
        <f>LEFT(OBTB[[#This Row],[EconCode]],2)</f>
        <v>24</v>
      </c>
      <c r="G587" s="96"/>
      <c r="H587" s="128"/>
      <c r="I587" s="96"/>
      <c r="J587" s="96"/>
      <c r="K587" s="96"/>
      <c r="L587" s="96"/>
      <c r="M587" s="15"/>
      <c r="N587" s="15"/>
      <c r="O587" s="15"/>
      <c r="P587" s="15"/>
      <c r="Q587" s="15"/>
    </row>
    <row r="588" spans="1:17" x14ac:dyDescent="0.25">
      <c r="A588" s="64">
        <v>24010606</v>
      </c>
      <c r="B588" s="5" t="s">
        <v>683</v>
      </c>
      <c r="C588" s="96">
        <f>SUMIF(OBData[EconCode],OBTB[[#This Row],[EconCode]],OBData[Amount])</f>
        <v>0</v>
      </c>
      <c r="D588" s="96" t="str">
        <f>LEFT(OBTB[[#This Row],[EconCode]],6)</f>
        <v>240106</v>
      </c>
      <c r="E588" s="96" t="str">
        <f>LEFT(OBTB[[#This Row],[EconCode]],4)</f>
        <v>2401</v>
      </c>
      <c r="F588" s="96" t="str">
        <f>LEFT(OBTB[[#This Row],[EconCode]],2)</f>
        <v>24</v>
      </c>
      <c r="G588" s="96"/>
      <c r="H588" s="128"/>
      <c r="I588" s="96"/>
      <c r="J588" s="96"/>
      <c r="K588" s="96"/>
      <c r="L588" s="96"/>
      <c r="M588" s="15"/>
      <c r="N588" s="15"/>
      <c r="O588" s="15"/>
      <c r="P588" s="15"/>
      <c r="Q588" s="15"/>
    </row>
    <row r="589" spans="1:17" x14ac:dyDescent="0.25">
      <c r="A589" s="64">
        <v>2402</v>
      </c>
      <c r="B589" s="5" t="s">
        <v>684</v>
      </c>
      <c r="C589" s="96">
        <f>SUMIF(OBData[EconCode],OBTB[[#This Row],[EconCode]],OBData[Amount])</f>
        <v>0</v>
      </c>
      <c r="D589" s="96" t="str">
        <f>LEFT(OBTB[[#This Row],[EconCode]],6)</f>
        <v>2402</v>
      </c>
      <c r="E589" s="96" t="str">
        <f>LEFT(OBTB[[#This Row],[EconCode]],4)</f>
        <v>2402</v>
      </c>
      <c r="F589" s="96" t="str">
        <f>LEFT(OBTB[[#This Row],[EconCode]],2)</f>
        <v>24</v>
      </c>
      <c r="G589" s="96"/>
      <c r="H589" s="128"/>
      <c r="I589" s="96"/>
      <c r="J589" s="96"/>
      <c r="K589" s="96"/>
      <c r="L589" s="96"/>
      <c r="M589" s="15"/>
      <c r="N589" s="15"/>
      <c r="O589" s="15"/>
      <c r="P589" s="15"/>
      <c r="Q589" s="15"/>
    </row>
    <row r="590" spans="1:17" x14ac:dyDescent="0.25">
      <c r="A590" s="64">
        <v>240101</v>
      </c>
      <c r="B590" s="5" t="s">
        <v>685</v>
      </c>
      <c r="C590" s="96">
        <f>SUMIF(OBData[EconCode],OBTB[[#This Row],[EconCode]],OBData[Amount])</f>
        <v>0</v>
      </c>
      <c r="D590" s="96" t="str">
        <f>LEFT(OBTB[[#This Row],[EconCode]],6)</f>
        <v>240101</v>
      </c>
      <c r="E590" s="96" t="str">
        <f>LEFT(OBTB[[#This Row],[EconCode]],4)</f>
        <v>2401</v>
      </c>
      <c r="F590" s="96" t="str">
        <f>LEFT(OBTB[[#This Row],[EconCode]],2)</f>
        <v>24</v>
      </c>
      <c r="G590" s="96"/>
      <c r="H590" s="128"/>
      <c r="I590" s="96"/>
      <c r="J590" s="96"/>
      <c r="K590" s="96"/>
      <c r="L590" s="96"/>
      <c r="M590" s="15"/>
      <c r="N590" s="15"/>
      <c r="O590" s="15"/>
      <c r="P590" s="15"/>
      <c r="Q590" s="15"/>
    </row>
    <row r="591" spans="1:17" x14ac:dyDescent="0.25">
      <c r="A591" s="64">
        <v>24020101</v>
      </c>
      <c r="B591" s="5" t="s">
        <v>686</v>
      </c>
      <c r="C591" s="96">
        <f>SUMIF(OBData[EconCode],OBTB[[#This Row],[EconCode]],OBData[Amount])</f>
        <v>0</v>
      </c>
      <c r="D591" s="96" t="str">
        <f>LEFT(OBTB[[#This Row],[EconCode]],6)</f>
        <v>240201</v>
      </c>
      <c r="E591" s="96" t="str">
        <f>LEFT(OBTB[[#This Row],[EconCode]],4)</f>
        <v>2402</v>
      </c>
      <c r="F591" s="96" t="str">
        <f>LEFT(OBTB[[#This Row],[EconCode]],2)</f>
        <v>24</v>
      </c>
      <c r="G591" s="96"/>
      <c r="H591" s="128"/>
      <c r="I591" s="96"/>
      <c r="J591" s="96"/>
      <c r="K591" s="96"/>
      <c r="L591" s="96"/>
      <c r="M591" s="15"/>
      <c r="N591" s="15"/>
      <c r="O591" s="15"/>
      <c r="P591" s="15"/>
      <c r="Q591" s="15"/>
    </row>
    <row r="592" spans="1:17" x14ac:dyDescent="0.25">
      <c r="A592" s="64">
        <v>24020102</v>
      </c>
      <c r="B592" s="5" t="s">
        <v>687</v>
      </c>
      <c r="C592" s="96">
        <f>SUMIF(OBData[EconCode],OBTB[[#This Row],[EconCode]],OBData[Amount])</f>
        <v>0</v>
      </c>
      <c r="D592" s="96" t="str">
        <f>LEFT(OBTB[[#This Row],[EconCode]],6)</f>
        <v>240201</v>
      </c>
      <c r="E592" s="96" t="str">
        <f>LEFT(OBTB[[#This Row],[EconCode]],4)</f>
        <v>2402</v>
      </c>
      <c r="F592" s="96" t="str">
        <f>LEFT(OBTB[[#This Row],[EconCode]],2)</f>
        <v>24</v>
      </c>
      <c r="G592" s="96"/>
      <c r="H592" s="128"/>
      <c r="I592" s="96"/>
      <c r="J592" s="96"/>
      <c r="K592" s="96"/>
      <c r="L592" s="96"/>
      <c r="M592" s="15"/>
      <c r="N592" s="15"/>
      <c r="O592" s="15"/>
      <c r="P592" s="15"/>
      <c r="Q592" s="15"/>
    </row>
    <row r="593" spans="1:17" x14ac:dyDescent="0.25">
      <c r="A593" s="64">
        <v>24020103</v>
      </c>
      <c r="B593" s="5" t="s">
        <v>688</v>
      </c>
      <c r="C593" s="96">
        <f>SUMIF(OBData[EconCode],OBTB[[#This Row],[EconCode]],OBData[Amount])</f>
        <v>0</v>
      </c>
      <c r="D593" s="96" t="str">
        <f>LEFT(OBTB[[#This Row],[EconCode]],6)</f>
        <v>240201</v>
      </c>
      <c r="E593" s="96" t="str">
        <f>LEFT(OBTB[[#This Row],[EconCode]],4)</f>
        <v>2402</v>
      </c>
      <c r="F593" s="96" t="str">
        <f>LEFT(OBTB[[#This Row],[EconCode]],2)</f>
        <v>24</v>
      </c>
      <c r="G593" s="96"/>
      <c r="H593" s="128"/>
      <c r="I593" s="96"/>
      <c r="J593" s="96"/>
      <c r="K593" s="96"/>
      <c r="L593" s="96"/>
      <c r="M593" s="15"/>
      <c r="N593" s="15"/>
      <c r="O593" s="15"/>
      <c r="P593" s="15"/>
      <c r="Q593" s="15"/>
    </row>
    <row r="594" spans="1:17" x14ac:dyDescent="0.25">
      <c r="A594" s="64">
        <v>24020104</v>
      </c>
      <c r="B594" s="5" t="s">
        <v>689</v>
      </c>
      <c r="C594" s="96">
        <f>SUMIF(OBData[EconCode],OBTB[[#This Row],[EconCode]],OBData[Amount])</f>
        <v>0</v>
      </c>
      <c r="D594" s="96" t="str">
        <f>LEFT(OBTB[[#This Row],[EconCode]],6)</f>
        <v>240201</v>
      </c>
      <c r="E594" s="96" t="str">
        <f>LEFT(OBTB[[#This Row],[EconCode]],4)</f>
        <v>2402</v>
      </c>
      <c r="F594" s="96" t="str">
        <f>LEFT(OBTB[[#This Row],[EconCode]],2)</f>
        <v>24</v>
      </c>
      <c r="G594" s="96"/>
      <c r="H594" s="128"/>
      <c r="I594" s="96"/>
      <c r="J594" s="96"/>
      <c r="K594" s="96"/>
      <c r="L594" s="96"/>
      <c r="M594" s="15"/>
      <c r="N594" s="15"/>
      <c r="O594" s="15"/>
      <c r="P594" s="15"/>
      <c r="Q594" s="15"/>
    </row>
    <row r="595" spans="1:17" x14ac:dyDescent="0.25">
      <c r="A595" s="64">
        <v>240202</v>
      </c>
      <c r="B595" s="5" t="s">
        <v>690</v>
      </c>
      <c r="C595" s="96">
        <f>SUMIF(OBData[EconCode],OBTB[[#This Row],[EconCode]],OBData[Amount])</f>
        <v>0</v>
      </c>
      <c r="D595" s="96" t="str">
        <f>LEFT(OBTB[[#This Row],[EconCode]],6)</f>
        <v>240202</v>
      </c>
      <c r="E595" s="96" t="str">
        <f>LEFT(OBTB[[#This Row],[EconCode]],4)</f>
        <v>2402</v>
      </c>
      <c r="F595" s="96" t="str">
        <f>LEFT(OBTB[[#This Row],[EconCode]],2)</f>
        <v>24</v>
      </c>
      <c r="G595" s="96"/>
      <c r="H595" s="128"/>
      <c r="I595" s="96"/>
      <c r="J595" s="96"/>
      <c r="K595" s="96"/>
      <c r="L595" s="96"/>
      <c r="M595" s="15"/>
      <c r="N595" s="15"/>
      <c r="O595" s="15"/>
      <c r="P595" s="15"/>
      <c r="Q595" s="15"/>
    </row>
    <row r="596" spans="1:17" x14ac:dyDescent="0.25">
      <c r="A596" s="64">
        <v>24020201</v>
      </c>
      <c r="B596" s="5" t="s">
        <v>691</v>
      </c>
      <c r="C596" s="96">
        <f>SUMIF(OBData[EconCode],OBTB[[#This Row],[EconCode]],OBData[Amount])</f>
        <v>0</v>
      </c>
      <c r="D596" s="96" t="str">
        <f>LEFT(OBTB[[#This Row],[EconCode]],6)</f>
        <v>240202</v>
      </c>
      <c r="E596" s="96" t="str">
        <f>LEFT(OBTB[[#This Row],[EconCode]],4)</f>
        <v>2402</v>
      </c>
      <c r="F596" s="96" t="str">
        <f>LEFT(OBTB[[#This Row],[EconCode]],2)</f>
        <v>24</v>
      </c>
      <c r="G596" s="96"/>
      <c r="H596" s="128"/>
      <c r="I596" s="96"/>
      <c r="J596" s="96"/>
      <c r="K596" s="96"/>
      <c r="L596" s="96"/>
      <c r="M596" s="15"/>
      <c r="N596" s="15"/>
      <c r="O596" s="15"/>
      <c r="P596" s="15"/>
      <c r="Q596" s="15"/>
    </row>
    <row r="597" spans="1:17" x14ac:dyDescent="0.25">
      <c r="A597" s="64">
        <v>24020202</v>
      </c>
      <c r="B597" s="5" t="s">
        <v>692</v>
      </c>
      <c r="C597" s="96">
        <f>SUMIF(OBData[EconCode],OBTB[[#This Row],[EconCode]],OBData[Amount])</f>
        <v>0</v>
      </c>
      <c r="D597" s="96" t="str">
        <f>LEFT(OBTB[[#This Row],[EconCode]],6)</f>
        <v>240202</v>
      </c>
      <c r="E597" s="96" t="str">
        <f>LEFT(OBTB[[#This Row],[EconCode]],4)</f>
        <v>2402</v>
      </c>
      <c r="F597" s="96" t="str">
        <f>LEFT(OBTB[[#This Row],[EconCode]],2)</f>
        <v>24</v>
      </c>
      <c r="G597" s="96"/>
      <c r="H597" s="128"/>
      <c r="I597" s="96"/>
      <c r="J597" s="96"/>
      <c r="K597" s="96"/>
      <c r="L597" s="96"/>
      <c r="M597" s="15"/>
      <c r="N597" s="15"/>
      <c r="O597" s="15"/>
      <c r="P597" s="15"/>
      <c r="Q597" s="15"/>
    </row>
    <row r="598" spans="1:17" x14ac:dyDescent="0.25">
      <c r="A598" s="64">
        <v>24020203</v>
      </c>
      <c r="B598" s="5" t="s">
        <v>693</v>
      </c>
      <c r="C598" s="96">
        <f>SUMIF(OBData[EconCode],OBTB[[#This Row],[EconCode]],OBData[Amount])</f>
        <v>0</v>
      </c>
      <c r="D598" s="96" t="str">
        <f>LEFT(OBTB[[#This Row],[EconCode]],6)</f>
        <v>240202</v>
      </c>
      <c r="E598" s="96" t="str">
        <f>LEFT(OBTB[[#This Row],[EconCode]],4)</f>
        <v>2402</v>
      </c>
      <c r="F598" s="96" t="str">
        <f>LEFT(OBTB[[#This Row],[EconCode]],2)</f>
        <v>24</v>
      </c>
      <c r="G598" s="96"/>
      <c r="H598" s="128"/>
      <c r="I598" s="96"/>
      <c r="J598" s="96"/>
      <c r="K598" s="96"/>
      <c r="L598" s="96"/>
      <c r="M598" s="15"/>
      <c r="N598" s="15"/>
      <c r="O598" s="15"/>
      <c r="P598" s="15"/>
      <c r="Q598" s="15"/>
    </row>
    <row r="599" spans="1:17" x14ac:dyDescent="0.25">
      <c r="A599" s="64">
        <v>24020204</v>
      </c>
      <c r="B599" s="5" t="s">
        <v>694</v>
      </c>
      <c r="C599" s="96">
        <f>SUMIF(OBData[EconCode],OBTB[[#This Row],[EconCode]],OBData[Amount])</f>
        <v>0</v>
      </c>
      <c r="D599" s="96" t="str">
        <f>LEFT(OBTB[[#This Row],[EconCode]],6)</f>
        <v>240202</v>
      </c>
      <c r="E599" s="96" t="str">
        <f>LEFT(OBTB[[#This Row],[EconCode]],4)</f>
        <v>2402</v>
      </c>
      <c r="F599" s="96" t="str">
        <f>LEFT(OBTB[[#This Row],[EconCode]],2)</f>
        <v>24</v>
      </c>
      <c r="G599" s="96"/>
      <c r="H599" s="128"/>
      <c r="I599" s="96"/>
      <c r="J599" s="96"/>
      <c r="K599" s="96"/>
      <c r="L599" s="96"/>
      <c r="M599" s="15"/>
      <c r="N599" s="15"/>
      <c r="O599" s="15"/>
      <c r="P599" s="15"/>
      <c r="Q599" s="15"/>
    </row>
    <row r="600" spans="1:17" x14ac:dyDescent="0.25">
      <c r="A600" s="64">
        <v>24020205</v>
      </c>
      <c r="B600" s="5" t="s">
        <v>695</v>
      </c>
      <c r="C600" s="96">
        <f>SUMIF(OBData[EconCode],OBTB[[#This Row],[EconCode]],OBData[Amount])</f>
        <v>0</v>
      </c>
      <c r="D600" s="96" t="str">
        <f>LEFT(OBTB[[#This Row],[EconCode]],6)</f>
        <v>240202</v>
      </c>
      <c r="E600" s="96" t="str">
        <f>LEFT(OBTB[[#This Row],[EconCode]],4)</f>
        <v>2402</v>
      </c>
      <c r="F600" s="96" t="str">
        <f>LEFT(OBTB[[#This Row],[EconCode]],2)</f>
        <v>24</v>
      </c>
      <c r="G600" s="96"/>
      <c r="H600" s="128"/>
      <c r="I600" s="96"/>
      <c r="J600" s="96"/>
      <c r="K600" s="96"/>
      <c r="L600" s="96"/>
      <c r="M600" s="15"/>
      <c r="N600" s="15"/>
      <c r="O600" s="15"/>
      <c r="P600" s="15"/>
      <c r="Q600" s="15"/>
    </row>
    <row r="601" spans="1:17" x14ac:dyDescent="0.25">
      <c r="A601" s="64">
        <v>24020206</v>
      </c>
      <c r="B601" s="5" t="s">
        <v>696</v>
      </c>
      <c r="C601" s="96">
        <f>SUMIF(OBData[EconCode],OBTB[[#This Row],[EconCode]],OBData[Amount])</f>
        <v>0</v>
      </c>
      <c r="D601" s="96" t="str">
        <f>LEFT(OBTB[[#This Row],[EconCode]],6)</f>
        <v>240202</v>
      </c>
      <c r="E601" s="96" t="str">
        <f>LEFT(OBTB[[#This Row],[EconCode]],4)</f>
        <v>2402</v>
      </c>
      <c r="F601" s="96" t="str">
        <f>LEFT(OBTB[[#This Row],[EconCode]],2)</f>
        <v>24</v>
      </c>
      <c r="G601" s="96"/>
      <c r="H601" s="128"/>
      <c r="I601" s="96"/>
      <c r="J601" s="96"/>
      <c r="K601" s="96"/>
      <c r="L601" s="96"/>
      <c r="M601" s="15"/>
      <c r="N601" s="15"/>
      <c r="O601" s="15"/>
      <c r="P601" s="15"/>
      <c r="Q601" s="15"/>
    </row>
    <row r="602" spans="1:17" x14ac:dyDescent="0.25">
      <c r="A602" s="64">
        <v>24020207</v>
      </c>
      <c r="B602" s="5" t="s">
        <v>697</v>
      </c>
      <c r="C602" s="96">
        <f>SUMIF(OBData[EconCode],OBTB[[#This Row],[EconCode]],OBData[Amount])</f>
        <v>0</v>
      </c>
      <c r="D602" s="96" t="str">
        <f>LEFT(OBTB[[#This Row],[EconCode]],6)</f>
        <v>240202</v>
      </c>
      <c r="E602" s="96" t="str">
        <f>LEFT(OBTB[[#This Row],[EconCode]],4)</f>
        <v>2402</v>
      </c>
      <c r="F602" s="96" t="str">
        <f>LEFT(OBTB[[#This Row],[EconCode]],2)</f>
        <v>24</v>
      </c>
      <c r="G602" s="96"/>
      <c r="H602" s="128"/>
      <c r="I602" s="96"/>
      <c r="J602" s="96"/>
      <c r="K602" s="96"/>
      <c r="L602" s="96"/>
      <c r="M602" s="15"/>
      <c r="N602" s="15"/>
      <c r="O602" s="15"/>
      <c r="P602" s="15"/>
      <c r="Q602" s="15"/>
    </row>
    <row r="603" spans="1:17" x14ac:dyDescent="0.25">
      <c r="A603" s="64">
        <v>24020208</v>
      </c>
      <c r="B603" s="5" t="s">
        <v>698</v>
      </c>
      <c r="C603" s="96">
        <f>SUMIF(OBData[EconCode],OBTB[[#This Row],[EconCode]],OBData[Amount])</f>
        <v>0</v>
      </c>
      <c r="D603" s="96" t="str">
        <f>LEFT(OBTB[[#This Row],[EconCode]],6)</f>
        <v>240202</v>
      </c>
      <c r="E603" s="96" t="str">
        <f>LEFT(OBTB[[#This Row],[EconCode]],4)</f>
        <v>2402</v>
      </c>
      <c r="F603" s="96" t="str">
        <f>LEFT(OBTB[[#This Row],[EconCode]],2)</f>
        <v>24</v>
      </c>
      <c r="G603" s="96"/>
      <c r="H603" s="128"/>
      <c r="I603" s="96"/>
      <c r="J603" s="96"/>
      <c r="K603" s="96"/>
      <c r="L603" s="96"/>
      <c r="M603" s="15"/>
      <c r="N603" s="15"/>
      <c r="O603" s="15"/>
      <c r="P603" s="15"/>
      <c r="Q603" s="15"/>
    </row>
    <row r="604" spans="1:17" x14ac:dyDescent="0.25">
      <c r="A604" s="64">
        <v>24020209</v>
      </c>
      <c r="B604" s="5" t="s">
        <v>699</v>
      </c>
      <c r="C604" s="96">
        <f>SUMIF(OBData[EconCode],OBTB[[#This Row],[EconCode]],OBData[Amount])</f>
        <v>0</v>
      </c>
      <c r="D604" s="96" t="str">
        <f>LEFT(OBTB[[#This Row],[EconCode]],6)</f>
        <v>240202</v>
      </c>
      <c r="E604" s="96" t="str">
        <f>LEFT(OBTB[[#This Row],[EconCode]],4)</f>
        <v>2402</v>
      </c>
      <c r="F604" s="96" t="str">
        <f>LEFT(OBTB[[#This Row],[EconCode]],2)</f>
        <v>24</v>
      </c>
      <c r="G604" s="96"/>
      <c r="H604" s="128"/>
      <c r="I604" s="96"/>
      <c r="J604" s="96"/>
      <c r="K604" s="96"/>
      <c r="L604" s="96"/>
      <c r="M604" s="15"/>
      <c r="N604" s="15"/>
      <c r="O604" s="15"/>
      <c r="P604" s="15"/>
      <c r="Q604" s="15"/>
    </row>
    <row r="605" spans="1:17" x14ac:dyDescent="0.25">
      <c r="A605" s="64">
        <v>24020210</v>
      </c>
      <c r="B605" s="5" t="s">
        <v>700</v>
      </c>
      <c r="C605" s="96">
        <f>SUMIF(OBData[EconCode],OBTB[[#This Row],[EconCode]],OBData[Amount])</f>
        <v>0</v>
      </c>
      <c r="D605" s="96" t="str">
        <f>LEFT(OBTB[[#This Row],[EconCode]],6)</f>
        <v>240202</v>
      </c>
      <c r="E605" s="96" t="str">
        <f>LEFT(OBTB[[#This Row],[EconCode]],4)</f>
        <v>2402</v>
      </c>
      <c r="F605" s="96" t="str">
        <f>LEFT(OBTB[[#This Row],[EconCode]],2)</f>
        <v>24</v>
      </c>
      <c r="G605" s="96"/>
      <c r="H605" s="128"/>
      <c r="I605" s="96"/>
      <c r="J605" s="96"/>
      <c r="K605" s="96"/>
      <c r="L605" s="96"/>
      <c r="M605" s="15"/>
      <c r="N605" s="15"/>
      <c r="O605" s="15"/>
      <c r="P605" s="15"/>
      <c r="Q605" s="15"/>
    </row>
    <row r="606" spans="1:17" x14ac:dyDescent="0.25">
      <c r="A606" s="64">
        <v>24020211</v>
      </c>
      <c r="B606" s="5" t="s">
        <v>701</v>
      </c>
      <c r="C606" s="96">
        <f>SUMIF(OBData[EconCode],OBTB[[#This Row],[EconCode]],OBData[Amount])</f>
        <v>0</v>
      </c>
      <c r="D606" s="96" t="str">
        <f>LEFT(OBTB[[#This Row],[EconCode]],6)</f>
        <v>240202</v>
      </c>
      <c r="E606" s="96" t="str">
        <f>LEFT(OBTB[[#This Row],[EconCode]],4)</f>
        <v>2402</v>
      </c>
      <c r="F606" s="96" t="str">
        <f>LEFT(OBTB[[#This Row],[EconCode]],2)</f>
        <v>24</v>
      </c>
      <c r="G606" s="96"/>
      <c r="H606" s="128"/>
      <c r="I606" s="96"/>
      <c r="J606" s="96"/>
      <c r="K606" s="96"/>
      <c r="L606" s="96"/>
      <c r="M606" s="15"/>
      <c r="N606" s="15"/>
      <c r="O606" s="15"/>
      <c r="P606" s="15"/>
      <c r="Q606" s="15"/>
    </row>
    <row r="607" spans="1:17" x14ac:dyDescent="0.25">
      <c r="A607" s="64">
        <v>240203</v>
      </c>
      <c r="B607" s="5" t="s">
        <v>702</v>
      </c>
      <c r="C607" s="96">
        <f>SUMIF(OBData[EconCode],OBTB[[#This Row],[EconCode]],OBData[Amount])</f>
        <v>0</v>
      </c>
      <c r="D607" s="96" t="str">
        <f>LEFT(OBTB[[#This Row],[EconCode]],6)</f>
        <v>240203</v>
      </c>
      <c r="E607" s="96" t="str">
        <f>LEFT(OBTB[[#This Row],[EconCode]],4)</f>
        <v>2402</v>
      </c>
      <c r="F607" s="96" t="str">
        <f>LEFT(OBTB[[#This Row],[EconCode]],2)</f>
        <v>24</v>
      </c>
      <c r="G607" s="96"/>
      <c r="H607" s="128"/>
      <c r="I607" s="96"/>
      <c r="J607" s="96"/>
      <c r="K607" s="96"/>
      <c r="L607" s="96"/>
      <c r="M607" s="15"/>
      <c r="N607" s="15"/>
      <c r="O607" s="15"/>
      <c r="P607" s="15"/>
      <c r="Q607" s="15"/>
    </row>
    <row r="608" spans="1:17" x14ac:dyDescent="0.25">
      <c r="A608" s="64">
        <v>24020301</v>
      </c>
      <c r="B608" s="5" t="s">
        <v>703</v>
      </c>
      <c r="C608" s="96">
        <f>SUMIF(OBData[EconCode],OBTB[[#This Row],[EconCode]],OBData[Amount])</f>
        <v>0</v>
      </c>
      <c r="D608" s="96" t="str">
        <f>LEFT(OBTB[[#This Row],[EconCode]],6)</f>
        <v>240203</v>
      </c>
      <c r="E608" s="96" t="str">
        <f>LEFT(OBTB[[#This Row],[EconCode]],4)</f>
        <v>2402</v>
      </c>
      <c r="F608" s="96" t="str">
        <f>LEFT(OBTB[[#This Row],[EconCode]],2)</f>
        <v>24</v>
      </c>
      <c r="G608" s="96"/>
      <c r="H608" s="128"/>
      <c r="I608" s="96"/>
      <c r="J608" s="96"/>
      <c r="K608" s="96"/>
      <c r="L608" s="96"/>
      <c r="M608" s="15"/>
      <c r="N608" s="15"/>
      <c r="O608" s="15"/>
      <c r="P608" s="15"/>
      <c r="Q608" s="15"/>
    </row>
    <row r="609" spans="1:17" x14ac:dyDescent="0.25">
      <c r="A609" s="64">
        <v>24020302</v>
      </c>
      <c r="B609" s="5" t="s">
        <v>704</v>
      </c>
      <c r="C609" s="96">
        <f>SUMIF(OBData[EconCode],OBTB[[#This Row],[EconCode]],OBData[Amount])</f>
        <v>0</v>
      </c>
      <c r="D609" s="96" t="str">
        <f>LEFT(OBTB[[#This Row],[EconCode]],6)</f>
        <v>240203</v>
      </c>
      <c r="E609" s="96" t="str">
        <f>LEFT(OBTB[[#This Row],[EconCode]],4)</f>
        <v>2402</v>
      </c>
      <c r="F609" s="96" t="str">
        <f>LEFT(OBTB[[#This Row],[EconCode]],2)</f>
        <v>24</v>
      </c>
      <c r="G609" s="96"/>
      <c r="H609" s="128"/>
      <c r="I609" s="96"/>
      <c r="J609" s="96"/>
      <c r="K609" s="96"/>
      <c r="L609" s="96"/>
      <c r="M609" s="15"/>
      <c r="N609" s="15"/>
      <c r="O609" s="15"/>
      <c r="P609" s="15"/>
      <c r="Q609" s="15"/>
    </row>
    <row r="610" spans="1:17" x14ac:dyDescent="0.25">
      <c r="A610" s="64">
        <v>24020303</v>
      </c>
      <c r="B610" s="5" t="s">
        <v>705</v>
      </c>
      <c r="C610" s="96">
        <f>SUMIF(OBData[EconCode],OBTB[[#This Row],[EconCode]],OBData[Amount])</f>
        <v>0</v>
      </c>
      <c r="D610" s="96" t="str">
        <f>LEFT(OBTB[[#This Row],[EconCode]],6)</f>
        <v>240203</v>
      </c>
      <c r="E610" s="96" t="str">
        <f>LEFT(OBTB[[#This Row],[EconCode]],4)</f>
        <v>2402</v>
      </c>
      <c r="F610" s="96" t="str">
        <f>LEFT(OBTB[[#This Row],[EconCode]],2)</f>
        <v>24</v>
      </c>
      <c r="G610" s="96"/>
      <c r="H610" s="128"/>
      <c r="I610" s="96"/>
      <c r="J610" s="96"/>
      <c r="K610" s="96"/>
      <c r="L610" s="96"/>
      <c r="M610" s="15"/>
      <c r="N610" s="15"/>
      <c r="O610" s="15"/>
      <c r="P610" s="15"/>
      <c r="Q610" s="15"/>
    </row>
    <row r="611" spans="1:17" x14ac:dyDescent="0.25">
      <c r="A611" s="64">
        <v>24020304</v>
      </c>
      <c r="B611" s="5" t="s">
        <v>706</v>
      </c>
      <c r="C611" s="96">
        <f>SUMIF(OBData[EconCode],OBTB[[#This Row],[EconCode]],OBData[Amount])</f>
        <v>0</v>
      </c>
      <c r="D611" s="96" t="str">
        <f>LEFT(OBTB[[#This Row],[EconCode]],6)</f>
        <v>240203</v>
      </c>
      <c r="E611" s="96" t="str">
        <f>LEFT(OBTB[[#This Row],[EconCode]],4)</f>
        <v>2402</v>
      </c>
      <c r="F611" s="96" t="str">
        <f>LEFT(OBTB[[#This Row],[EconCode]],2)</f>
        <v>24</v>
      </c>
      <c r="G611" s="96"/>
      <c r="H611" s="128"/>
      <c r="I611" s="96"/>
      <c r="J611" s="96"/>
      <c r="K611" s="96"/>
      <c r="L611" s="96"/>
      <c r="M611" s="15"/>
      <c r="N611" s="15"/>
      <c r="O611" s="15"/>
      <c r="P611" s="15"/>
      <c r="Q611" s="15"/>
    </row>
    <row r="612" spans="1:17" x14ac:dyDescent="0.25">
      <c r="A612" s="64">
        <v>24020305</v>
      </c>
      <c r="B612" s="5" t="s">
        <v>707</v>
      </c>
      <c r="C612" s="96">
        <f>SUMIF(OBData[EconCode],OBTB[[#This Row],[EconCode]],OBData[Amount])</f>
        <v>0</v>
      </c>
      <c r="D612" s="96" t="str">
        <f>LEFT(OBTB[[#This Row],[EconCode]],6)</f>
        <v>240203</v>
      </c>
      <c r="E612" s="96" t="str">
        <f>LEFT(OBTB[[#This Row],[EconCode]],4)</f>
        <v>2402</v>
      </c>
      <c r="F612" s="96" t="str">
        <f>LEFT(OBTB[[#This Row],[EconCode]],2)</f>
        <v>24</v>
      </c>
      <c r="G612" s="96"/>
      <c r="H612" s="128"/>
      <c r="I612" s="96"/>
      <c r="J612" s="96"/>
      <c r="K612" s="96"/>
      <c r="L612" s="96"/>
      <c r="M612" s="15"/>
      <c r="N612" s="15"/>
      <c r="O612" s="15"/>
      <c r="P612" s="15"/>
      <c r="Q612" s="15"/>
    </row>
    <row r="613" spans="1:17" x14ac:dyDescent="0.25">
      <c r="A613" s="64">
        <v>240204</v>
      </c>
      <c r="B613" s="5" t="s">
        <v>708</v>
      </c>
      <c r="C613" s="96">
        <f>SUMIF(OBData[EconCode],OBTB[[#This Row],[EconCode]],OBData[Amount])</f>
        <v>0</v>
      </c>
      <c r="D613" s="96" t="str">
        <f>LEFT(OBTB[[#This Row],[EconCode]],6)</f>
        <v>240204</v>
      </c>
      <c r="E613" s="96" t="str">
        <f>LEFT(OBTB[[#This Row],[EconCode]],4)</f>
        <v>2402</v>
      </c>
      <c r="F613" s="96" t="str">
        <f>LEFT(OBTB[[#This Row],[EconCode]],2)</f>
        <v>24</v>
      </c>
      <c r="G613" s="96"/>
      <c r="H613" s="128"/>
      <c r="I613" s="96"/>
      <c r="J613" s="96"/>
      <c r="K613" s="96"/>
      <c r="L613" s="96"/>
      <c r="M613" s="15"/>
      <c r="N613" s="15"/>
      <c r="O613" s="15"/>
      <c r="P613" s="15"/>
      <c r="Q613" s="15"/>
    </row>
    <row r="614" spans="1:17" x14ac:dyDescent="0.25">
      <c r="A614" s="64">
        <v>24020401</v>
      </c>
      <c r="B614" s="5" t="s">
        <v>709</v>
      </c>
      <c r="C614" s="96">
        <f>SUMIF(OBData[EconCode],OBTB[[#This Row],[EconCode]],OBData[Amount])</f>
        <v>0</v>
      </c>
      <c r="D614" s="96" t="str">
        <f>LEFT(OBTB[[#This Row],[EconCode]],6)</f>
        <v>240204</v>
      </c>
      <c r="E614" s="96" t="str">
        <f>LEFT(OBTB[[#This Row],[EconCode]],4)</f>
        <v>2402</v>
      </c>
      <c r="F614" s="96" t="str">
        <f>LEFT(OBTB[[#This Row],[EconCode]],2)</f>
        <v>24</v>
      </c>
      <c r="G614" s="96"/>
      <c r="H614" s="128"/>
      <c r="I614" s="96"/>
      <c r="J614" s="96"/>
      <c r="K614" s="96"/>
      <c r="L614" s="96"/>
      <c r="M614" s="15"/>
      <c r="N614" s="15"/>
      <c r="O614" s="15"/>
      <c r="P614" s="15"/>
      <c r="Q614" s="15"/>
    </row>
    <row r="615" spans="1:17" x14ac:dyDescent="0.25">
      <c r="A615" s="64">
        <v>24020402</v>
      </c>
      <c r="B615" s="5" t="s">
        <v>710</v>
      </c>
      <c r="C615" s="96">
        <f>SUMIF(OBData[EconCode],OBTB[[#This Row],[EconCode]],OBData[Amount])</f>
        <v>0</v>
      </c>
      <c r="D615" s="96" t="str">
        <f>LEFT(OBTB[[#This Row],[EconCode]],6)</f>
        <v>240204</v>
      </c>
      <c r="E615" s="96" t="str">
        <f>LEFT(OBTB[[#This Row],[EconCode]],4)</f>
        <v>2402</v>
      </c>
      <c r="F615" s="96" t="str">
        <f>LEFT(OBTB[[#This Row],[EconCode]],2)</f>
        <v>24</v>
      </c>
      <c r="G615" s="96"/>
      <c r="H615" s="128"/>
      <c r="I615" s="96"/>
      <c r="J615" s="96"/>
      <c r="K615" s="96"/>
      <c r="L615" s="96"/>
      <c r="M615" s="15"/>
      <c r="N615" s="15"/>
      <c r="O615" s="15"/>
      <c r="P615" s="15"/>
      <c r="Q615" s="15"/>
    </row>
    <row r="616" spans="1:17" x14ac:dyDescent="0.25">
      <c r="A616" s="64">
        <v>24020403</v>
      </c>
      <c r="B616" s="5" t="s">
        <v>711</v>
      </c>
      <c r="C616" s="96">
        <f>SUMIF(OBData[EconCode],OBTB[[#This Row],[EconCode]],OBData[Amount])</f>
        <v>0</v>
      </c>
      <c r="D616" s="96" t="str">
        <f>LEFT(OBTB[[#This Row],[EconCode]],6)</f>
        <v>240204</v>
      </c>
      <c r="E616" s="96" t="str">
        <f>LEFT(OBTB[[#This Row],[EconCode]],4)</f>
        <v>2402</v>
      </c>
      <c r="F616" s="96" t="str">
        <f>LEFT(OBTB[[#This Row],[EconCode]],2)</f>
        <v>24</v>
      </c>
      <c r="G616" s="96"/>
      <c r="H616" s="128"/>
      <c r="I616" s="96"/>
      <c r="J616" s="96"/>
      <c r="K616" s="96"/>
      <c r="L616" s="96"/>
      <c r="M616" s="15"/>
      <c r="N616" s="15"/>
      <c r="O616" s="15"/>
      <c r="P616" s="15"/>
      <c r="Q616" s="15"/>
    </row>
    <row r="617" spans="1:17" x14ac:dyDescent="0.25">
      <c r="A617" s="64">
        <v>24020404</v>
      </c>
      <c r="B617" s="5" t="s">
        <v>712</v>
      </c>
      <c r="C617" s="96">
        <f>SUMIF(OBData[EconCode],OBTB[[#This Row],[EconCode]],OBData[Amount])</f>
        <v>0</v>
      </c>
      <c r="D617" s="96" t="str">
        <f>LEFT(OBTB[[#This Row],[EconCode]],6)</f>
        <v>240204</v>
      </c>
      <c r="E617" s="96" t="str">
        <f>LEFT(OBTB[[#This Row],[EconCode]],4)</f>
        <v>2402</v>
      </c>
      <c r="F617" s="96" t="str">
        <f>LEFT(OBTB[[#This Row],[EconCode]],2)</f>
        <v>24</v>
      </c>
      <c r="G617" s="96"/>
      <c r="H617" s="128"/>
      <c r="I617" s="96"/>
      <c r="J617" s="96"/>
      <c r="K617" s="96"/>
      <c r="L617" s="96"/>
      <c r="M617" s="15"/>
      <c r="N617" s="15"/>
      <c r="O617" s="15"/>
      <c r="P617" s="15"/>
      <c r="Q617" s="15"/>
    </row>
    <row r="618" spans="1:17" x14ac:dyDescent="0.25">
      <c r="A618" s="64">
        <v>24020405</v>
      </c>
      <c r="B618" s="5" t="s">
        <v>713</v>
      </c>
      <c r="C618" s="96">
        <f>SUMIF(OBData[EconCode],OBTB[[#This Row],[EconCode]],OBData[Amount])</f>
        <v>0</v>
      </c>
      <c r="D618" s="96" t="str">
        <f>LEFT(OBTB[[#This Row],[EconCode]],6)</f>
        <v>240204</v>
      </c>
      <c r="E618" s="96" t="str">
        <f>LEFT(OBTB[[#This Row],[EconCode]],4)</f>
        <v>2402</v>
      </c>
      <c r="F618" s="96" t="str">
        <f>LEFT(OBTB[[#This Row],[EconCode]],2)</f>
        <v>24</v>
      </c>
      <c r="G618" s="96"/>
      <c r="H618" s="128"/>
      <c r="I618" s="96"/>
      <c r="J618" s="96"/>
      <c r="K618" s="96"/>
      <c r="L618" s="96"/>
      <c r="M618" s="15"/>
      <c r="N618" s="15"/>
      <c r="O618" s="15"/>
      <c r="P618" s="15"/>
      <c r="Q618" s="15"/>
    </row>
    <row r="619" spans="1:17" x14ac:dyDescent="0.25">
      <c r="A619" s="64">
        <v>24020406</v>
      </c>
      <c r="B619" s="5" t="s">
        <v>714</v>
      </c>
      <c r="C619" s="96">
        <f>SUMIF(OBData[EconCode],OBTB[[#This Row],[EconCode]],OBData[Amount])</f>
        <v>0</v>
      </c>
      <c r="D619" s="96" t="str">
        <f>LEFT(OBTB[[#This Row],[EconCode]],6)</f>
        <v>240204</v>
      </c>
      <c r="E619" s="96" t="str">
        <f>LEFT(OBTB[[#This Row],[EconCode]],4)</f>
        <v>2402</v>
      </c>
      <c r="F619" s="96" t="str">
        <f>LEFT(OBTB[[#This Row],[EconCode]],2)</f>
        <v>24</v>
      </c>
      <c r="G619" s="96"/>
      <c r="H619" s="128"/>
      <c r="I619" s="96"/>
      <c r="J619" s="96"/>
      <c r="K619" s="96"/>
      <c r="L619" s="96"/>
      <c r="M619" s="15"/>
      <c r="N619" s="15"/>
      <c r="O619" s="15"/>
      <c r="P619" s="15"/>
      <c r="Q619" s="15"/>
    </row>
    <row r="620" spans="1:17" x14ac:dyDescent="0.25">
      <c r="A620" s="64">
        <v>24020407</v>
      </c>
      <c r="B620" s="5" t="s">
        <v>715</v>
      </c>
      <c r="C620" s="96">
        <f>SUMIF(OBData[EconCode],OBTB[[#This Row],[EconCode]],OBData[Amount])</f>
        <v>0</v>
      </c>
      <c r="D620" s="96" t="str">
        <f>LEFT(OBTB[[#This Row],[EconCode]],6)</f>
        <v>240204</v>
      </c>
      <c r="E620" s="96" t="str">
        <f>LEFT(OBTB[[#This Row],[EconCode]],4)</f>
        <v>2402</v>
      </c>
      <c r="F620" s="96" t="str">
        <f>LEFT(OBTB[[#This Row],[EconCode]],2)</f>
        <v>24</v>
      </c>
      <c r="G620" s="96"/>
      <c r="H620" s="128"/>
      <c r="I620" s="96"/>
      <c r="J620" s="96"/>
      <c r="K620" s="96"/>
      <c r="L620" s="96"/>
      <c r="M620" s="15"/>
      <c r="N620" s="15"/>
      <c r="O620" s="15"/>
      <c r="P620" s="15"/>
      <c r="Q620" s="15"/>
    </row>
    <row r="621" spans="1:17" x14ac:dyDescent="0.25">
      <c r="A621" s="64">
        <v>24020408</v>
      </c>
      <c r="B621" s="5" t="s">
        <v>716</v>
      </c>
      <c r="C621" s="96">
        <f>SUMIF(OBData[EconCode],OBTB[[#This Row],[EconCode]],OBData[Amount])</f>
        <v>0</v>
      </c>
      <c r="D621" s="96" t="str">
        <f>LEFT(OBTB[[#This Row],[EconCode]],6)</f>
        <v>240204</v>
      </c>
      <c r="E621" s="96" t="str">
        <f>LEFT(OBTB[[#This Row],[EconCode]],4)</f>
        <v>2402</v>
      </c>
      <c r="F621" s="96" t="str">
        <f>LEFT(OBTB[[#This Row],[EconCode]],2)</f>
        <v>24</v>
      </c>
      <c r="G621" s="96"/>
      <c r="H621" s="128"/>
      <c r="I621" s="96"/>
      <c r="J621" s="96"/>
      <c r="K621" s="96"/>
      <c r="L621" s="96"/>
      <c r="M621" s="15"/>
      <c r="N621" s="15"/>
      <c r="O621" s="15"/>
      <c r="P621" s="15"/>
      <c r="Q621" s="15"/>
    </row>
    <row r="622" spans="1:17" x14ac:dyDescent="0.25">
      <c r="A622" s="64">
        <v>240205</v>
      </c>
      <c r="B622" s="5" t="s">
        <v>717</v>
      </c>
      <c r="C622" s="96">
        <f>SUMIF(OBData[EconCode],OBTB[[#This Row],[EconCode]],OBData[Amount])</f>
        <v>0</v>
      </c>
      <c r="D622" s="96" t="str">
        <f>LEFT(OBTB[[#This Row],[EconCode]],6)</f>
        <v>240205</v>
      </c>
      <c r="E622" s="96" t="str">
        <f>LEFT(OBTB[[#This Row],[EconCode]],4)</f>
        <v>2402</v>
      </c>
      <c r="F622" s="96" t="str">
        <f>LEFT(OBTB[[#This Row],[EconCode]],2)</f>
        <v>24</v>
      </c>
      <c r="G622" s="96"/>
      <c r="H622" s="128"/>
      <c r="I622" s="96"/>
      <c r="J622" s="96"/>
      <c r="K622" s="96"/>
      <c r="L622" s="96"/>
      <c r="M622" s="15"/>
      <c r="N622" s="15"/>
      <c r="O622" s="15"/>
      <c r="P622" s="15"/>
      <c r="Q622" s="15"/>
    </row>
    <row r="623" spans="1:17" x14ac:dyDescent="0.25">
      <c r="A623" s="64">
        <v>24020501</v>
      </c>
      <c r="B623" s="5" t="s">
        <v>718</v>
      </c>
      <c r="C623" s="96">
        <f>SUMIF(OBData[EconCode],OBTB[[#This Row],[EconCode]],OBData[Amount])</f>
        <v>0</v>
      </c>
      <c r="D623" s="96" t="str">
        <f>LEFT(OBTB[[#This Row],[EconCode]],6)</f>
        <v>240205</v>
      </c>
      <c r="E623" s="96" t="str">
        <f>LEFT(OBTB[[#This Row],[EconCode]],4)</f>
        <v>2402</v>
      </c>
      <c r="F623" s="96" t="str">
        <f>LEFT(OBTB[[#This Row],[EconCode]],2)</f>
        <v>24</v>
      </c>
      <c r="G623" s="96"/>
      <c r="H623" s="128"/>
      <c r="I623" s="96"/>
      <c r="J623" s="96"/>
      <c r="K623" s="96"/>
      <c r="L623" s="96"/>
      <c r="M623" s="15"/>
      <c r="N623" s="15"/>
      <c r="O623" s="15"/>
      <c r="P623" s="15"/>
      <c r="Q623" s="15"/>
    </row>
    <row r="624" spans="1:17" x14ac:dyDescent="0.25">
      <c r="A624" s="64">
        <v>24020502</v>
      </c>
      <c r="B624" s="5" t="s">
        <v>719</v>
      </c>
      <c r="C624" s="96">
        <f>SUMIF(OBData[EconCode],OBTB[[#This Row],[EconCode]],OBData[Amount])</f>
        <v>0</v>
      </c>
      <c r="D624" s="96" t="str">
        <f>LEFT(OBTB[[#This Row],[EconCode]],6)</f>
        <v>240205</v>
      </c>
      <c r="E624" s="96" t="str">
        <f>LEFT(OBTB[[#This Row],[EconCode]],4)</f>
        <v>2402</v>
      </c>
      <c r="F624" s="96" t="str">
        <f>LEFT(OBTB[[#This Row],[EconCode]],2)</f>
        <v>24</v>
      </c>
      <c r="G624" s="96"/>
      <c r="H624" s="128"/>
      <c r="I624" s="96"/>
      <c r="J624" s="96"/>
      <c r="K624" s="96"/>
      <c r="L624" s="96"/>
      <c r="M624" s="15"/>
      <c r="N624" s="15"/>
      <c r="O624" s="15"/>
      <c r="P624" s="15"/>
      <c r="Q624" s="15"/>
    </row>
    <row r="625" spans="1:17" x14ac:dyDescent="0.25">
      <c r="A625" s="64">
        <v>24020503</v>
      </c>
      <c r="B625" s="5" t="s">
        <v>720</v>
      </c>
      <c r="C625" s="96">
        <f>SUMIF(OBData[EconCode],OBTB[[#This Row],[EconCode]],OBData[Amount])</f>
        <v>0</v>
      </c>
      <c r="D625" s="96" t="str">
        <f>LEFT(OBTB[[#This Row],[EconCode]],6)</f>
        <v>240205</v>
      </c>
      <c r="E625" s="96" t="str">
        <f>LEFT(OBTB[[#This Row],[EconCode]],4)</f>
        <v>2402</v>
      </c>
      <c r="F625" s="96" t="str">
        <f>LEFT(OBTB[[#This Row],[EconCode]],2)</f>
        <v>24</v>
      </c>
      <c r="G625" s="96"/>
      <c r="H625" s="128"/>
      <c r="I625" s="96"/>
      <c r="J625" s="96"/>
      <c r="K625" s="96"/>
      <c r="L625" s="96"/>
      <c r="M625" s="15"/>
      <c r="N625" s="15"/>
      <c r="O625" s="15"/>
      <c r="P625" s="15"/>
      <c r="Q625" s="15"/>
    </row>
    <row r="626" spans="1:17" x14ac:dyDescent="0.25">
      <c r="A626" s="64">
        <v>24020504</v>
      </c>
      <c r="B626" s="5" t="s">
        <v>721</v>
      </c>
      <c r="C626" s="96">
        <f>SUMIF(OBData[EconCode],OBTB[[#This Row],[EconCode]],OBData[Amount])</f>
        <v>0</v>
      </c>
      <c r="D626" s="96" t="str">
        <f>LEFT(OBTB[[#This Row],[EconCode]],6)</f>
        <v>240205</v>
      </c>
      <c r="E626" s="96" t="str">
        <f>LEFT(OBTB[[#This Row],[EconCode]],4)</f>
        <v>2402</v>
      </c>
      <c r="F626" s="96" t="str">
        <f>LEFT(OBTB[[#This Row],[EconCode]],2)</f>
        <v>24</v>
      </c>
      <c r="G626" s="96"/>
      <c r="H626" s="128"/>
      <c r="I626" s="96"/>
      <c r="J626" s="96"/>
      <c r="K626" s="96"/>
      <c r="L626" s="96"/>
      <c r="M626" s="15"/>
      <c r="N626" s="15"/>
      <c r="O626" s="15"/>
      <c r="P626" s="15"/>
      <c r="Q626" s="15"/>
    </row>
    <row r="627" spans="1:17" x14ac:dyDescent="0.25">
      <c r="A627" s="64">
        <v>24020505</v>
      </c>
      <c r="B627" s="5" t="s">
        <v>722</v>
      </c>
      <c r="C627" s="96">
        <f>SUMIF(OBData[EconCode],OBTB[[#This Row],[EconCode]],OBData[Amount])</f>
        <v>0</v>
      </c>
      <c r="D627" s="96" t="str">
        <f>LEFT(OBTB[[#This Row],[EconCode]],6)</f>
        <v>240205</v>
      </c>
      <c r="E627" s="96" t="str">
        <f>LEFT(OBTB[[#This Row],[EconCode]],4)</f>
        <v>2402</v>
      </c>
      <c r="F627" s="96" t="str">
        <f>LEFT(OBTB[[#This Row],[EconCode]],2)</f>
        <v>24</v>
      </c>
      <c r="G627" s="96"/>
      <c r="H627" s="128"/>
      <c r="I627" s="96"/>
      <c r="J627" s="96"/>
      <c r="K627" s="96"/>
      <c r="L627" s="96"/>
      <c r="M627" s="15"/>
      <c r="N627" s="15"/>
      <c r="O627" s="15"/>
      <c r="P627" s="15"/>
      <c r="Q627" s="15"/>
    </row>
    <row r="628" spans="1:17" x14ac:dyDescent="0.25">
      <c r="A628" s="64">
        <v>24020506</v>
      </c>
      <c r="B628" s="5" t="s">
        <v>723</v>
      </c>
      <c r="C628" s="96">
        <f>SUMIF(OBData[EconCode],OBTB[[#This Row],[EconCode]],OBData[Amount])</f>
        <v>0</v>
      </c>
      <c r="D628" s="96" t="str">
        <f>LEFT(OBTB[[#This Row],[EconCode]],6)</f>
        <v>240205</v>
      </c>
      <c r="E628" s="96" t="str">
        <f>LEFT(OBTB[[#This Row],[EconCode]],4)</f>
        <v>2402</v>
      </c>
      <c r="F628" s="96" t="str">
        <f>LEFT(OBTB[[#This Row],[EconCode]],2)</f>
        <v>24</v>
      </c>
      <c r="G628" s="96"/>
      <c r="H628" s="128"/>
      <c r="I628" s="96"/>
      <c r="J628" s="96"/>
      <c r="K628" s="96"/>
      <c r="L628" s="96"/>
      <c r="M628" s="15"/>
      <c r="N628" s="15"/>
      <c r="O628" s="15"/>
      <c r="P628" s="15"/>
      <c r="Q628" s="15"/>
    </row>
    <row r="629" spans="1:17" x14ac:dyDescent="0.25">
      <c r="A629" s="64">
        <v>24020507</v>
      </c>
      <c r="B629" s="5" t="s">
        <v>724</v>
      </c>
      <c r="C629" s="96">
        <f>SUMIF(OBData[EconCode],OBTB[[#This Row],[EconCode]],OBData[Amount])</f>
        <v>0</v>
      </c>
      <c r="D629" s="96" t="str">
        <f>LEFT(OBTB[[#This Row],[EconCode]],6)</f>
        <v>240205</v>
      </c>
      <c r="E629" s="96" t="str">
        <f>LEFT(OBTB[[#This Row],[EconCode]],4)</f>
        <v>2402</v>
      </c>
      <c r="F629" s="96" t="str">
        <f>LEFT(OBTB[[#This Row],[EconCode]],2)</f>
        <v>24</v>
      </c>
      <c r="G629" s="96"/>
      <c r="H629" s="128"/>
      <c r="I629" s="96"/>
      <c r="J629" s="96"/>
      <c r="K629" s="96"/>
      <c r="L629" s="96"/>
      <c r="M629" s="15"/>
      <c r="N629" s="15"/>
      <c r="O629" s="15"/>
      <c r="P629" s="15"/>
      <c r="Q629" s="15"/>
    </row>
    <row r="630" spans="1:17" x14ac:dyDescent="0.25">
      <c r="A630" s="64">
        <v>24020508</v>
      </c>
      <c r="B630" s="5" t="s">
        <v>725</v>
      </c>
      <c r="C630" s="96">
        <f>SUMIF(OBData[EconCode],OBTB[[#This Row],[EconCode]],OBData[Amount])</f>
        <v>0</v>
      </c>
      <c r="D630" s="96" t="str">
        <f>LEFT(OBTB[[#This Row],[EconCode]],6)</f>
        <v>240205</v>
      </c>
      <c r="E630" s="96" t="str">
        <f>LEFT(OBTB[[#This Row],[EconCode]],4)</f>
        <v>2402</v>
      </c>
      <c r="F630" s="96" t="str">
        <f>LEFT(OBTB[[#This Row],[EconCode]],2)</f>
        <v>24</v>
      </c>
      <c r="G630" s="96"/>
      <c r="H630" s="128"/>
      <c r="I630" s="96"/>
      <c r="J630" s="96"/>
      <c r="K630" s="96"/>
      <c r="L630" s="96"/>
      <c r="M630" s="15"/>
      <c r="N630" s="15"/>
      <c r="O630" s="15"/>
      <c r="P630" s="15"/>
      <c r="Q630" s="15"/>
    </row>
    <row r="631" spans="1:17" x14ac:dyDescent="0.25">
      <c r="A631" s="64">
        <v>24020509</v>
      </c>
      <c r="B631" s="5" t="s">
        <v>726</v>
      </c>
      <c r="C631" s="96">
        <f>SUMIF(OBData[EconCode],OBTB[[#This Row],[EconCode]],OBData[Amount])</f>
        <v>0</v>
      </c>
      <c r="D631" s="96" t="str">
        <f>LEFT(OBTB[[#This Row],[EconCode]],6)</f>
        <v>240205</v>
      </c>
      <c r="E631" s="96" t="str">
        <f>LEFT(OBTB[[#This Row],[EconCode]],4)</f>
        <v>2402</v>
      </c>
      <c r="F631" s="96" t="str">
        <f>LEFT(OBTB[[#This Row],[EconCode]],2)</f>
        <v>24</v>
      </c>
      <c r="G631" s="96"/>
      <c r="H631" s="128"/>
      <c r="I631" s="96"/>
      <c r="J631" s="96"/>
      <c r="K631" s="96"/>
      <c r="L631" s="96"/>
      <c r="M631" s="15"/>
      <c r="N631" s="15"/>
      <c r="O631" s="15"/>
      <c r="P631" s="15"/>
      <c r="Q631" s="15"/>
    </row>
    <row r="632" spans="1:17" x14ac:dyDescent="0.25">
      <c r="A632" s="64">
        <v>24020510</v>
      </c>
      <c r="B632" s="5" t="s">
        <v>727</v>
      </c>
      <c r="C632" s="96">
        <f>SUMIF(OBData[EconCode],OBTB[[#This Row],[EconCode]],OBData[Amount])</f>
        <v>0</v>
      </c>
      <c r="D632" s="96" t="str">
        <f>LEFT(OBTB[[#This Row],[EconCode]],6)</f>
        <v>240205</v>
      </c>
      <c r="E632" s="96" t="str">
        <f>LEFT(OBTB[[#This Row],[EconCode]],4)</f>
        <v>2402</v>
      </c>
      <c r="F632" s="96" t="str">
        <f>LEFT(OBTB[[#This Row],[EconCode]],2)</f>
        <v>24</v>
      </c>
      <c r="G632" s="96"/>
      <c r="H632" s="128"/>
      <c r="I632" s="96"/>
      <c r="J632" s="96"/>
      <c r="K632" s="96"/>
      <c r="L632" s="96"/>
      <c r="M632" s="15"/>
      <c r="N632" s="15"/>
      <c r="O632" s="15"/>
      <c r="P632" s="15"/>
      <c r="Q632" s="15"/>
    </row>
    <row r="633" spans="1:17" x14ac:dyDescent="0.25">
      <c r="A633" s="64">
        <v>24020511</v>
      </c>
      <c r="B633" s="5" t="s">
        <v>728</v>
      </c>
      <c r="C633" s="96">
        <f>SUMIF(OBData[EconCode],OBTB[[#This Row],[EconCode]],OBData[Amount])</f>
        <v>0</v>
      </c>
      <c r="D633" s="96" t="str">
        <f>LEFT(OBTB[[#This Row],[EconCode]],6)</f>
        <v>240205</v>
      </c>
      <c r="E633" s="96" t="str">
        <f>LEFT(OBTB[[#This Row],[EconCode]],4)</f>
        <v>2402</v>
      </c>
      <c r="F633" s="96" t="str">
        <f>LEFT(OBTB[[#This Row],[EconCode]],2)</f>
        <v>24</v>
      </c>
      <c r="G633" s="96"/>
      <c r="H633" s="128"/>
      <c r="I633" s="96"/>
      <c r="J633" s="96"/>
      <c r="K633" s="96"/>
      <c r="L633" s="96"/>
      <c r="M633" s="15"/>
      <c r="N633" s="15"/>
      <c r="O633" s="15"/>
      <c r="P633" s="15"/>
      <c r="Q633" s="15"/>
    </row>
    <row r="634" spans="1:17" x14ac:dyDescent="0.25">
      <c r="A634" s="64">
        <v>24020512</v>
      </c>
      <c r="B634" s="5" t="s">
        <v>729</v>
      </c>
      <c r="C634" s="96">
        <f>SUMIF(OBData[EconCode],OBTB[[#This Row],[EconCode]],OBData[Amount])</f>
        <v>0</v>
      </c>
      <c r="D634" s="96" t="str">
        <f>LEFT(OBTB[[#This Row],[EconCode]],6)</f>
        <v>240205</v>
      </c>
      <c r="E634" s="96" t="str">
        <f>LEFT(OBTB[[#This Row],[EconCode]],4)</f>
        <v>2402</v>
      </c>
      <c r="F634" s="96" t="str">
        <f>LEFT(OBTB[[#This Row],[EconCode]],2)</f>
        <v>24</v>
      </c>
      <c r="G634" s="96"/>
      <c r="H634" s="128"/>
      <c r="I634" s="96"/>
      <c r="J634" s="96"/>
      <c r="K634" s="96"/>
      <c r="L634" s="96"/>
      <c r="M634" s="15"/>
      <c r="N634" s="15"/>
      <c r="O634" s="15"/>
      <c r="P634" s="15"/>
      <c r="Q634" s="15"/>
    </row>
    <row r="635" spans="1:17" x14ac:dyDescent="0.25">
      <c r="A635" s="64">
        <v>240206</v>
      </c>
      <c r="B635" s="5" t="s">
        <v>730</v>
      </c>
      <c r="C635" s="96">
        <f>SUMIF(OBData[EconCode],OBTB[[#This Row],[EconCode]],OBData[Amount])</f>
        <v>0</v>
      </c>
      <c r="D635" s="96" t="str">
        <f>LEFT(OBTB[[#This Row],[EconCode]],6)</f>
        <v>240206</v>
      </c>
      <c r="E635" s="96" t="str">
        <f>LEFT(OBTB[[#This Row],[EconCode]],4)</f>
        <v>2402</v>
      </c>
      <c r="F635" s="96" t="str">
        <f>LEFT(OBTB[[#This Row],[EconCode]],2)</f>
        <v>24</v>
      </c>
      <c r="G635" s="96"/>
      <c r="H635" s="128"/>
      <c r="I635" s="96"/>
      <c r="J635" s="96"/>
      <c r="K635" s="96"/>
      <c r="L635" s="96"/>
      <c r="M635" s="15"/>
      <c r="N635" s="15"/>
      <c r="O635" s="15"/>
      <c r="P635" s="15"/>
      <c r="Q635" s="15"/>
    </row>
    <row r="636" spans="1:17" x14ac:dyDescent="0.25">
      <c r="A636" s="64">
        <v>24020601</v>
      </c>
      <c r="B636" s="5" t="s">
        <v>731</v>
      </c>
      <c r="C636" s="96">
        <f>SUMIF(OBData[EconCode],OBTB[[#This Row],[EconCode]],OBData[Amount])</f>
        <v>0</v>
      </c>
      <c r="D636" s="96" t="str">
        <f>LEFT(OBTB[[#This Row],[EconCode]],6)</f>
        <v>240206</v>
      </c>
      <c r="E636" s="96" t="str">
        <f>LEFT(OBTB[[#This Row],[EconCode]],4)</f>
        <v>2402</v>
      </c>
      <c r="F636" s="96" t="str">
        <f>LEFT(OBTB[[#This Row],[EconCode]],2)</f>
        <v>24</v>
      </c>
      <c r="G636" s="96"/>
      <c r="H636" s="128"/>
      <c r="I636" s="96"/>
      <c r="J636" s="96"/>
      <c r="K636" s="96"/>
      <c r="L636" s="96"/>
      <c r="M636" s="15"/>
      <c r="N636" s="15"/>
      <c r="O636" s="15"/>
      <c r="P636" s="15"/>
      <c r="Q636" s="15"/>
    </row>
    <row r="637" spans="1:17" x14ac:dyDescent="0.25">
      <c r="A637" s="64">
        <v>24020602</v>
      </c>
      <c r="B637" s="5" t="s">
        <v>732</v>
      </c>
      <c r="C637" s="96">
        <f>SUMIF(OBData[EconCode],OBTB[[#This Row],[EconCode]],OBData[Amount])</f>
        <v>0</v>
      </c>
      <c r="D637" s="96" t="str">
        <f>LEFT(OBTB[[#This Row],[EconCode]],6)</f>
        <v>240206</v>
      </c>
      <c r="E637" s="96" t="str">
        <f>LEFT(OBTB[[#This Row],[EconCode]],4)</f>
        <v>2402</v>
      </c>
      <c r="F637" s="96" t="str">
        <f>LEFT(OBTB[[#This Row],[EconCode]],2)</f>
        <v>24</v>
      </c>
      <c r="G637" s="96"/>
      <c r="H637" s="128"/>
      <c r="I637" s="96"/>
      <c r="J637" s="96"/>
      <c r="K637" s="96"/>
      <c r="L637" s="96"/>
      <c r="M637" s="15"/>
      <c r="N637" s="15"/>
      <c r="O637" s="15"/>
      <c r="P637" s="15"/>
      <c r="Q637" s="15"/>
    </row>
    <row r="638" spans="1:17" x14ac:dyDescent="0.25">
      <c r="A638" s="64">
        <v>24020603</v>
      </c>
      <c r="B638" s="5" t="s">
        <v>733</v>
      </c>
      <c r="C638" s="96">
        <f>SUMIF(OBData[EconCode],OBTB[[#This Row],[EconCode]],OBData[Amount])</f>
        <v>0</v>
      </c>
      <c r="D638" s="96" t="str">
        <f>LEFT(OBTB[[#This Row],[EconCode]],6)</f>
        <v>240206</v>
      </c>
      <c r="E638" s="96" t="str">
        <f>LEFT(OBTB[[#This Row],[EconCode]],4)</f>
        <v>2402</v>
      </c>
      <c r="F638" s="96" t="str">
        <f>LEFT(OBTB[[#This Row],[EconCode]],2)</f>
        <v>24</v>
      </c>
      <c r="G638" s="96"/>
      <c r="H638" s="128"/>
      <c r="I638" s="96"/>
      <c r="J638" s="96"/>
      <c r="K638" s="96"/>
      <c r="L638" s="96"/>
      <c r="M638" s="15"/>
      <c r="N638" s="15"/>
      <c r="O638" s="15"/>
      <c r="P638" s="15"/>
      <c r="Q638" s="15"/>
    </row>
    <row r="639" spans="1:17" x14ac:dyDescent="0.25">
      <c r="A639" s="64">
        <v>24020604</v>
      </c>
      <c r="B639" s="5" t="s">
        <v>734</v>
      </c>
      <c r="C639" s="96">
        <f>SUMIF(OBData[EconCode],OBTB[[#This Row],[EconCode]],OBData[Amount])</f>
        <v>0</v>
      </c>
      <c r="D639" s="96" t="str">
        <f>LEFT(OBTB[[#This Row],[EconCode]],6)</f>
        <v>240206</v>
      </c>
      <c r="E639" s="96" t="str">
        <f>LEFT(OBTB[[#This Row],[EconCode]],4)</f>
        <v>2402</v>
      </c>
      <c r="F639" s="96" t="str">
        <f>LEFT(OBTB[[#This Row],[EconCode]],2)</f>
        <v>24</v>
      </c>
      <c r="G639" s="96"/>
      <c r="H639" s="128"/>
      <c r="I639" s="96"/>
      <c r="J639" s="96"/>
      <c r="K639" s="96"/>
      <c r="L639" s="96"/>
      <c r="M639" s="15"/>
      <c r="N639" s="15"/>
      <c r="O639" s="15"/>
      <c r="P639" s="15"/>
      <c r="Q639" s="15"/>
    </row>
    <row r="640" spans="1:17" x14ac:dyDescent="0.25">
      <c r="A640" s="64">
        <v>24020605</v>
      </c>
      <c r="B640" s="5" t="s">
        <v>735</v>
      </c>
      <c r="C640" s="96">
        <f>SUMIF(OBData[EconCode],OBTB[[#This Row],[EconCode]],OBData[Amount])</f>
        <v>0</v>
      </c>
      <c r="D640" s="96" t="str">
        <f>LEFT(OBTB[[#This Row],[EconCode]],6)</f>
        <v>240206</v>
      </c>
      <c r="E640" s="96" t="str">
        <f>LEFT(OBTB[[#This Row],[EconCode]],4)</f>
        <v>2402</v>
      </c>
      <c r="F640" s="96" t="str">
        <f>LEFT(OBTB[[#This Row],[EconCode]],2)</f>
        <v>24</v>
      </c>
      <c r="G640" s="96"/>
      <c r="H640" s="128"/>
      <c r="I640" s="96"/>
      <c r="J640" s="96"/>
      <c r="K640" s="96"/>
      <c r="L640" s="96"/>
      <c r="M640" s="15"/>
      <c r="N640" s="15"/>
      <c r="O640" s="15"/>
      <c r="P640" s="15"/>
      <c r="Q640" s="15"/>
    </row>
    <row r="641" spans="1:17" x14ac:dyDescent="0.25">
      <c r="A641" s="64">
        <v>24020606</v>
      </c>
      <c r="B641" s="5" t="s">
        <v>736</v>
      </c>
      <c r="C641" s="96">
        <f>SUMIF(OBData[EconCode],OBTB[[#This Row],[EconCode]],OBData[Amount])</f>
        <v>0</v>
      </c>
      <c r="D641" s="96" t="str">
        <f>LEFT(OBTB[[#This Row],[EconCode]],6)</f>
        <v>240206</v>
      </c>
      <c r="E641" s="96" t="str">
        <f>LEFT(OBTB[[#This Row],[EconCode]],4)</f>
        <v>2402</v>
      </c>
      <c r="F641" s="96" t="str">
        <f>LEFT(OBTB[[#This Row],[EconCode]],2)</f>
        <v>24</v>
      </c>
      <c r="G641" s="96"/>
      <c r="H641" s="128"/>
      <c r="I641" s="96"/>
      <c r="J641" s="96"/>
      <c r="K641" s="96"/>
      <c r="L641" s="96"/>
      <c r="M641" s="15"/>
      <c r="N641" s="15"/>
      <c r="O641" s="15"/>
      <c r="P641" s="15"/>
      <c r="Q641" s="15"/>
    </row>
    <row r="642" spans="1:17" x14ac:dyDescent="0.25">
      <c r="A642" s="64">
        <v>25</v>
      </c>
      <c r="B642" s="5" t="s">
        <v>737</v>
      </c>
      <c r="C642" s="96">
        <f>SUMIF(OBData[EconCode],OBTB[[#This Row],[EconCode]],OBData[Amount])</f>
        <v>0</v>
      </c>
      <c r="D642" s="96" t="str">
        <f>LEFT(OBTB[[#This Row],[EconCode]],6)</f>
        <v>25</v>
      </c>
      <c r="E642" s="96" t="str">
        <f>LEFT(OBTB[[#This Row],[EconCode]],4)</f>
        <v>25</v>
      </c>
      <c r="F642" s="96" t="str">
        <f>LEFT(OBTB[[#This Row],[EconCode]],2)</f>
        <v>25</v>
      </c>
      <c r="G642" s="96"/>
      <c r="H642" s="128"/>
      <c r="I642" s="96"/>
      <c r="J642" s="96"/>
      <c r="K642" s="96"/>
      <c r="L642" s="96"/>
      <c r="M642" s="15"/>
      <c r="N642" s="15"/>
      <c r="O642" s="15"/>
      <c r="P642" s="15"/>
      <c r="Q642" s="15"/>
    </row>
    <row r="643" spans="1:17" x14ac:dyDescent="0.25">
      <c r="A643" s="64">
        <v>2501</v>
      </c>
      <c r="B643" s="5" t="s">
        <v>738</v>
      </c>
      <c r="C643" s="96">
        <f>SUMIF(OBData[EconCode],OBTB[[#This Row],[EconCode]],OBData[Amount])</f>
        <v>0</v>
      </c>
      <c r="D643" s="96" t="str">
        <f>LEFT(OBTB[[#This Row],[EconCode]],6)</f>
        <v>2501</v>
      </c>
      <c r="E643" s="96" t="str">
        <f>LEFT(OBTB[[#This Row],[EconCode]],4)</f>
        <v>2501</v>
      </c>
      <c r="F643" s="96" t="str">
        <f>LEFT(OBTB[[#This Row],[EconCode]],2)</f>
        <v>25</v>
      </c>
      <c r="G643" s="96"/>
      <c r="H643" s="128"/>
      <c r="I643" s="96"/>
      <c r="J643" s="96"/>
      <c r="K643" s="96"/>
      <c r="L643" s="96"/>
      <c r="M643" s="15"/>
      <c r="N643" s="15" t="s">
        <v>1592</v>
      </c>
      <c r="O643" s="15"/>
      <c r="P643" s="15"/>
      <c r="Q643" s="15"/>
    </row>
    <row r="644" spans="1:17" x14ac:dyDescent="0.25">
      <c r="A644" s="64">
        <v>250101</v>
      </c>
      <c r="B644" s="5" t="s">
        <v>739</v>
      </c>
      <c r="C644" s="96">
        <f>SUMIF(OBData[EconCode],OBTB[[#This Row],[EconCode]],OBData[Amount])</f>
        <v>0</v>
      </c>
      <c r="D644" s="96" t="str">
        <f>LEFT(OBTB[[#This Row],[EconCode]],6)</f>
        <v>250101</v>
      </c>
      <c r="E644" s="96" t="str">
        <f>LEFT(OBTB[[#This Row],[EconCode]],4)</f>
        <v>2501</v>
      </c>
      <c r="F644" s="96" t="str">
        <f>LEFT(OBTB[[#This Row],[EconCode]],2)</f>
        <v>25</v>
      </c>
      <c r="G644" s="96"/>
      <c r="H644" s="128"/>
      <c r="I644" s="96"/>
      <c r="J644" s="96"/>
      <c r="K644" s="96"/>
      <c r="L644" s="96"/>
      <c r="M644" s="15"/>
      <c r="N644" s="15" t="s">
        <v>1588</v>
      </c>
      <c r="O644" s="15"/>
      <c r="P644" s="15"/>
      <c r="Q644" s="15"/>
    </row>
    <row r="645" spans="1:17" x14ac:dyDescent="0.25">
      <c r="A645" s="64">
        <v>25010101</v>
      </c>
      <c r="B645" s="5" t="s">
        <v>740</v>
      </c>
      <c r="C645" s="96">
        <f>SUMIF(OBData[EconCode],OBTB[[#This Row],[EconCode]],OBData[Amount])</f>
        <v>0</v>
      </c>
      <c r="D645" s="96" t="str">
        <f>LEFT(OBTB[[#This Row],[EconCode]],6)</f>
        <v>250101</v>
      </c>
      <c r="E645" s="96" t="str">
        <f>LEFT(OBTB[[#This Row],[EconCode]],4)</f>
        <v>2501</v>
      </c>
      <c r="F645" s="96" t="str">
        <f>LEFT(OBTB[[#This Row],[EconCode]],2)</f>
        <v>25</v>
      </c>
      <c r="G645" s="96"/>
      <c r="H645" s="128"/>
      <c r="I645" s="96"/>
      <c r="J645" s="96"/>
      <c r="K645" s="96"/>
      <c r="L645" s="96"/>
      <c r="M645" s="15"/>
      <c r="N645" s="15"/>
      <c r="O645" s="15"/>
      <c r="P645" s="15"/>
      <c r="Q645" s="15"/>
    </row>
    <row r="646" spans="1:17" x14ac:dyDescent="0.25">
      <c r="A646" s="64">
        <v>25010102</v>
      </c>
      <c r="B646" s="5" t="s">
        <v>741</v>
      </c>
      <c r="C646" s="96">
        <f>SUMIF(OBData[EconCode],OBTB[[#This Row],[EconCode]],OBData[Amount])</f>
        <v>0</v>
      </c>
      <c r="D646" s="96" t="str">
        <f>LEFT(OBTB[[#This Row],[EconCode]],6)</f>
        <v>250101</v>
      </c>
      <c r="E646" s="96" t="str">
        <f>LEFT(OBTB[[#This Row],[EconCode]],4)</f>
        <v>2501</v>
      </c>
      <c r="F646" s="96" t="str">
        <f>LEFT(OBTB[[#This Row],[EconCode]],2)</f>
        <v>25</v>
      </c>
      <c r="G646" s="96"/>
      <c r="H646" s="128"/>
      <c r="I646" s="96"/>
      <c r="J646" s="96"/>
      <c r="K646" s="96"/>
      <c r="L646" s="96"/>
      <c r="M646" s="15"/>
      <c r="N646" s="15"/>
      <c r="O646" s="15"/>
      <c r="P646" s="15"/>
      <c r="Q646" s="15"/>
    </row>
    <row r="647" spans="1:17" x14ac:dyDescent="0.25">
      <c r="A647" s="64">
        <v>25010103</v>
      </c>
      <c r="B647" s="5" t="s">
        <v>742</v>
      </c>
      <c r="C647" s="96">
        <f>SUMIF(OBData[EconCode],OBTB[[#This Row],[EconCode]],OBData[Amount])</f>
        <v>0</v>
      </c>
      <c r="D647" s="96" t="str">
        <f>LEFT(OBTB[[#This Row],[EconCode]],6)</f>
        <v>250101</v>
      </c>
      <c r="E647" s="96" t="str">
        <f>LEFT(OBTB[[#This Row],[EconCode]],4)</f>
        <v>2501</v>
      </c>
      <c r="F647" s="96" t="str">
        <f>LEFT(OBTB[[#This Row],[EconCode]],2)</f>
        <v>25</v>
      </c>
      <c r="G647" s="96"/>
      <c r="H647" s="128"/>
      <c r="I647" s="96"/>
      <c r="J647" s="96"/>
      <c r="K647" s="96"/>
      <c r="L647" s="96"/>
      <c r="M647" s="15"/>
      <c r="N647" s="15"/>
      <c r="O647" s="15"/>
      <c r="P647" s="15"/>
      <c r="Q647" s="15"/>
    </row>
    <row r="648" spans="1:17" x14ac:dyDescent="0.25">
      <c r="A648" s="64">
        <v>25010104</v>
      </c>
      <c r="B648" s="5" t="s">
        <v>743</v>
      </c>
      <c r="C648" s="96">
        <f>SUMIF(OBData[EconCode],OBTB[[#This Row],[EconCode]],OBData[Amount])</f>
        <v>0</v>
      </c>
      <c r="D648" s="96" t="str">
        <f>LEFT(OBTB[[#This Row],[EconCode]],6)</f>
        <v>250101</v>
      </c>
      <c r="E648" s="96" t="str">
        <f>LEFT(OBTB[[#This Row],[EconCode]],4)</f>
        <v>2501</v>
      </c>
      <c r="F648" s="96" t="str">
        <f>LEFT(OBTB[[#This Row],[EconCode]],2)</f>
        <v>25</v>
      </c>
      <c r="G648" s="96"/>
      <c r="H648" s="128"/>
      <c r="I648" s="96"/>
      <c r="J648" s="96"/>
      <c r="K648" s="96"/>
      <c r="L648" s="96"/>
      <c r="M648" s="15"/>
      <c r="N648" s="15"/>
      <c r="O648" s="15"/>
      <c r="P648" s="15"/>
      <c r="Q648" s="15"/>
    </row>
    <row r="649" spans="1:17" x14ac:dyDescent="0.25">
      <c r="A649" s="64">
        <v>250102</v>
      </c>
      <c r="B649" s="5" t="s">
        <v>744</v>
      </c>
      <c r="C649" s="96">
        <f>SUMIF(OBData[EconCode],OBTB[[#This Row],[EconCode]],OBData[Amount])</f>
        <v>0</v>
      </c>
      <c r="D649" s="96" t="str">
        <f>LEFT(OBTB[[#This Row],[EconCode]],6)</f>
        <v>250102</v>
      </c>
      <c r="E649" s="96" t="str">
        <f>LEFT(OBTB[[#This Row],[EconCode]],4)</f>
        <v>2501</v>
      </c>
      <c r="F649" s="96" t="str">
        <f>LEFT(OBTB[[#This Row],[EconCode]],2)</f>
        <v>25</v>
      </c>
      <c r="G649" s="96"/>
      <c r="H649" s="128"/>
      <c r="I649" s="96"/>
      <c r="J649" s="96"/>
      <c r="K649" s="96"/>
      <c r="L649" s="96"/>
      <c r="M649" s="15"/>
      <c r="N649" s="15"/>
      <c r="O649" s="15"/>
      <c r="P649" s="15"/>
      <c r="Q649" s="15"/>
    </row>
    <row r="650" spans="1:17" x14ac:dyDescent="0.25">
      <c r="A650" s="64">
        <v>25010201</v>
      </c>
      <c r="B650" s="5" t="s">
        <v>745</v>
      </c>
      <c r="C650" s="96">
        <f>SUMIF(OBData[EconCode],OBTB[[#This Row],[EconCode]],OBData[Amount])</f>
        <v>0</v>
      </c>
      <c r="D650" s="96" t="str">
        <f>LEFT(OBTB[[#This Row],[EconCode]],6)</f>
        <v>250102</v>
      </c>
      <c r="E650" s="96" t="str">
        <f>LEFT(OBTB[[#This Row],[EconCode]],4)</f>
        <v>2501</v>
      </c>
      <c r="F650" s="96" t="str">
        <f>LEFT(OBTB[[#This Row],[EconCode]],2)</f>
        <v>25</v>
      </c>
      <c r="G650" s="96"/>
      <c r="H650" s="128"/>
      <c r="I650" s="96"/>
      <c r="J650" s="96"/>
      <c r="K650" s="96"/>
      <c r="L650" s="96"/>
      <c r="M650" s="15"/>
      <c r="N650" s="15"/>
      <c r="O650" s="15"/>
      <c r="P650" s="15"/>
      <c r="Q650" s="15"/>
    </row>
    <row r="651" spans="1:17" x14ac:dyDescent="0.25">
      <c r="A651" s="64">
        <v>25010202</v>
      </c>
      <c r="B651" s="5" t="s">
        <v>746</v>
      </c>
      <c r="C651" s="96">
        <f>SUMIF(OBData[EconCode],OBTB[[#This Row],[EconCode]],OBData[Amount])</f>
        <v>0</v>
      </c>
      <c r="D651" s="96" t="str">
        <f>LEFT(OBTB[[#This Row],[EconCode]],6)</f>
        <v>250102</v>
      </c>
      <c r="E651" s="96" t="str">
        <f>LEFT(OBTB[[#This Row],[EconCode]],4)</f>
        <v>2501</v>
      </c>
      <c r="F651" s="96" t="str">
        <f>LEFT(OBTB[[#This Row],[EconCode]],2)</f>
        <v>25</v>
      </c>
      <c r="G651" s="96"/>
      <c r="H651" s="128"/>
      <c r="I651" s="96"/>
      <c r="J651" s="96"/>
      <c r="K651" s="96"/>
      <c r="L651" s="96"/>
      <c r="M651" s="15"/>
      <c r="N651" s="15"/>
      <c r="O651" s="15"/>
      <c r="P651" s="15"/>
      <c r="Q651" s="15"/>
    </row>
    <row r="652" spans="1:17" x14ac:dyDescent="0.25">
      <c r="A652" s="64">
        <v>25010203</v>
      </c>
      <c r="B652" s="5" t="s">
        <v>747</v>
      </c>
      <c r="C652" s="96">
        <f>SUMIF(OBData[EconCode],OBTB[[#This Row],[EconCode]],OBData[Amount])</f>
        <v>0</v>
      </c>
      <c r="D652" s="96" t="str">
        <f>LEFT(OBTB[[#This Row],[EconCode]],6)</f>
        <v>250102</v>
      </c>
      <c r="E652" s="96" t="str">
        <f>LEFT(OBTB[[#This Row],[EconCode]],4)</f>
        <v>2501</v>
      </c>
      <c r="F652" s="96" t="str">
        <f>LEFT(OBTB[[#This Row],[EconCode]],2)</f>
        <v>25</v>
      </c>
      <c r="G652" s="96"/>
      <c r="H652" s="128"/>
      <c r="I652" s="96"/>
      <c r="J652" s="96"/>
      <c r="K652" s="96"/>
      <c r="L652" s="96"/>
      <c r="M652" s="15"/>
      <c r="N652" s="15"/>
      <c r="O652" s="15"/>
      <c r="P652" s="15"/>
      <c r="Q652" s="15"/>
    </row>
    <row r="653" spans="1:17" x14ac:dyDescent="0.25">
      <c r="A653" s="64">
        <v>25010204</v>
      </c>
      <c r="B653" s="5" t="s">
        <v>748</v>
      </c>
      <c r="C653" s="96">
        <f>SUMIF(OBData[EconCode],OBTB[[#This Row],[EconCode]],OBData[Amount])</f>
        <v>0</v>
      </c>
      <c r="D653" s="96" t="str">
        <f>LEFT(OBTB[[#This Row],[EconCode]],6)</f>
        <v>250102</v>
      </c>
      <c r="E653" s="96" t="str">
        <f>LEFT(OBTB[[#This Row],[EconCode]],4)</f>
        <v>2501</v>
      </c>
      <c r="F653" s="96" t="str">
        <f>LEFT(OBTB[[#This Row],[EconCode]],2)</f>
        <v>25</v>
      </c>
      <c r="G653" s="96"/>
      <c r="H653" s="128"/>
      <c r="I653" s="96"/>
      <c r="J653" s="96"/>
      <c r="K653" s="96"/>
      <c r="L653" s="96"/>
      <c r="M653" s="15"/>
      <c r="N653" s="15"/>
      <c r="O653" s="15"/>
      <c r="P653" s="15"/>
      <c r="Q653" s="15"/>
    </row>
    <row r="654" spans="1:17" x14ac:dyDescent="0.25">
      <c r="A654" s="64">
        <v>25010205</v>
      </c>
      <c r="B654" s="5" t="s">
        <v>749</v>
      </c>
      <c r="C654" s="96">
        <f>SUMIF(OBData[EconCode],OBTB[[#This Row],[EconCode]],OBData[Amount])</f>
        <v>0</v>
      </c>
      <c r="D654" s="96" t="str">
        <f>LEFT(OBTB[[#This Row],[EconCode]],6)</f>
        <v>250102</v>
      </c>
      <c r="E654" s="96" t="str">
        <f>LEFT(OBTB[[#This Row],[EconCode]],4)</f>
        <v>2501</v>
      </c>
      <c r="F654" s="96" t="str">
        <f>LEFT(OBTB[[#This Row],[EconCode]],2)</f>
        <v>25</v>
      </c>
      <c r="G654" s="96"/>
      <c r="H654" s="128"/>
      <c r="I654" s="96"/>
      <c r="J654" s="96"/>
      <c r="K654" s="96"/>
      <c r="L654" s="96"/>
      <c r="M654" s="15"/>
      <c r="N654" s="15"/>
      <c r="O654" s="15"/>
      <c r="P654" s="15"/>
      <c r="Q654" s="15"/>
    </row>
    <row r="655" spans="1:17" x14ac:dyDescent="0.25">
      <c r="A655" s="64">
        <v>25010206</v>
      </c>
      <c r="B655" s="5" t="s">
        <v>750</v>
      </c>
      <c r="C655" s="96">
        <f>SUMIF(OBData[EconCode],OBTB[[#This Row],[EconCode]],OBData[Amount])</f>
        <v>0</v>
      </c>
      <c r="D655" s="96" t="str">
        <f>LEFT(OBTB[[#This Row],[EconCode]],6)</f>
        <v>250102</v>
      </c>
      <c r="E655" s="96" t="str">
        <f>LEFT(OBTB[[#This Row],[EconCode]],4)</f>
        <v>2501</v>
      </c>
      <c r="F655" s="96" t="str">
        <f>LEFT(OBTB[[#This Row],[EconCode]],2)</f>
        <v>25</v>
      </c>
      <c r="G655" s="96"/>
      <c r="H655" s="128"/>
      <c r="I655" s="96"/>
      <c r="J655" s="96"/>
      <c r="K655" s="96"/>
      <c r="L655" s="96"/>
      <c r="M655" s="15"/>
      <c r="N655" s="15"/>
      <c r="O655" s="15"/>
      <c r="P655" s="15"/>
      <c r="Q655" s="15"/>
    </row>
    <row r="656" spans="1:17" x14ac:dyDescent="0.25">
      <c r="A656" s="64">
        <v>25010207</v>
      </c>
      <c r="B656" s="5" t="s">
        <v>751</v>
      </c>
      <c r="C656" s="96">
        <f>SUMIF(OBData[EconCode],OBTB[[#This Row],[EconCode]],OBData[Amount])</f>
        <v>0</v>
      </c>
      <c r="D656" s="96" t="str">
        <f>LEFT(OBTB[[#This Row],[EconCode]],6)</f>
        <v>250102</v>
      </c>
      <c r="E656" s="96" t="str">
        <f>LEFT(OBTB[[#This Row],[EconCode]],4)</f>
        <v>2501</v>
      </c>
      <c r="F656" s="96" t="str">
        <f>LEFT(OBTB[[#This Row],[EconCode]],2)</f>
        <v>25</v>
      </c>
      <c r="G656" s="96"/>
      <c r="H656" s="128"/>
      <c r="I656" s="96"/>
      <c r="J656" s="96"/>
      <c r="K656" s="96"/>
      <c r="L656" s="96"/>
      <c r="M656" s="15"/>
      <c r="N656" s="15"/>
      <c r="O656" s="15"/>
      <c r="P656" s="15"/>
      <c r="Q656" s="15"/>
    </row>
    <row r="657" spans="1:17" x14ac:dyDescent="0.25">
      <c r="A657" s="64">
        <v>25010208</v>
      </c>
      <c r="B657" s="5" t="s">
        <v>752</v>
      </c>
      <c r="C657" s="96">
        <f>SUMIF(OBData[EconCode],OBTB[[#This Row],[EconCode]],OBData[Amount])</f>
        <v>0</v>
      </c>
      <c r="D657" s="96" t="str">
        <f>LEFT(OBTB[[#This Row],[EconCode]],6)</f>
        <v>250102</v>
      </c>
      <c r="E657" s="96" t="str">
        <f>LEFT(OBTB[[#This Row],[EconCode]],4)</f>
        <v>2501</v>
      </c>
      <c r="F657" s="96" t="str">
        <f>LEFT(OBTB[[#This Row],[EconCode]],2)</f>
        <v>25</v>
      </c>
      <c r="G657" s="96"/>
      <c r="H657" s="128"/>
      <c r="I657" s="96"/>
      <c r="J657" s="96"/>
      <c r="K657" s="96"/>
      <c r="L657" s="96"/>
      <c r="M657" s="15"/>
      <c r="N657" s="15"/>
      <c r="O657" s="15"/>
      <c r="P657" s="15"/>
      <c r="Q657" s="15"/>
    </row>
    <row r="658" spans="1:17" x14ac:dyDescent="0.25">
      <c r="A658" s="64">
        <v>25010209</v>
      </c>
      <c r="B658" s="5" t="s">
        <v>753</v>
      </c>
      <c r="C658" s="96">
        <f>SUMIF(OBData[EconCode],OBTB[[#This Row],[EconCode]],OBData[Amount])</f>
        <v>0</v>
      </c>
      <c r="D658" s="96" t="str">
        <f>LEFT(OBTB[[#This Row],[EconCode]],6)</f>
        <v>250102</v>
      </c>
      <c r="E658" s="96" t="str">
        <f>LEFT(OBTB[[#This Row],[EconCode]],4)</f>
        <v>2501</v>
      </c>
      <c r="F658" s="96" t="str">
        <f>LEFT(OBTB[[#This Row],[EconCode]],2)</f>
        <v>25</v>
      </c>
      <c r="G658" s="96"/>
      <c r="H658" s="128"/>
      <c r="I658" s="96"/>
      <c r="J658" s="96"/>
      <c r="K658" s="96"/>
      <c r="L658" s="96"/>
      <c r="M658" s="15"/>
      <c r="N658" s="15"/>
      <c r="O658" s="15"/>
      <c r="P658" s="15"/>
      <c r="Q658" s="15"/>
    </row>
    <row r="659" spans="1:17" x14ac:dyDescent="0.25">
      <c r="A659" s="64">
        <v>25010210</v>
      </c>
      <c r="B659" s="5" t="s">
        <v>754</v>
      </c>
      <c r="C659" s="96">
        <f>SUMIF(OBData[EconCode],OBTB[[#This Row],[EconCode]],OBData[Amount])</f>
        <v>0</v>
      </c>
      <c r="D659" s="96" t="str">
        <f>LEFT(OBTB[[#This Row],[EconCode]],6)</f>
        <v>250102</v>
      </c>
      <c r="E659" s="96" t="str">
        <f>LEFT(OBTB[[#This Row],[EconCode]],4)</f>
        <v>2501</v>
      </c>
      <c r="F659" s="96" t="str">
        <f>LEFT(OBTB[[#This Row],[EconCode]],2)</f>
        <v>25</v>
      </c>
      <c r="G659" s="96"/>
      <c r="H659" s="128"/>
      <c r="I659" s="96"/>
      <c r="J659" s="96"/>
      <c r="K659" s="96"/>
      <c r="L659" s="96"/>
      <c r="M659" s="15"/>
      <c r="N659" s="15"/>
      <c r="O659" s="15"/>
      <c r="P659" s="15"/>
      <c r="Q659" s="15"/>
    </row>
    <row r="660" spans="1:17" x14ac:dyDescent="0.25">
      <c r="A660" s="64">
        <v>25010211</v>
      </c>
      <c r="B660" s="5" t="s">
        <v>755</v>
      </c>
      <c r="C660" s="96">
        <f>SUMIF(OBData[EconCode],OBTB[[#This Row],[EconCode]],OBData[Amount])</f>
        <v>0</v>
      </c>
      <c r="D660" s="96" t="str">
        <f>LEFT(OBTB[[#This Row],[EconCode]],6)</f>
        <v>250102</v>
      </c>
      <c r="E660" s="96" t="str">
        <f>LEFT(OBTB[[#This Row],[EconCode]],4)</f>
        <v>2501</v>
      </c>
      <c r="F660" s="96" t="str">
        <f>LEFT(OBTB[[#This Row],[EconCode]],2)</f>
        <v>25</v>
      </c>
      <c r="G660" s="96"/>
      <c r="H660" s="128"/>
      <c r="I660" s="96"/>
      <c r="J660" s="96"/>
      <c r="K660" s="96"/>
      <c r="L660" s="96"/>
      <c r="M660" s="15"/>
      <c r="N660" s="15"/>
      <c r="O660" s="15"/>
      <c r="P660" s="15"/>
      <c r="Q660" s="15"/>
    </row>
    <row r="661" spans="1:17" x14ac:dyDescent="0.25">
      <c r="A661" s="64">
        <v>250103</v>
      </c>
      <c r="B661" s="5" t="s">
        <v>756</v>
      </c>
      <c r="C661" s="96">
        <f>SUMIF(OBData[EconCode],OBTB[[#This Row],[EconCode]],OBData[Amount])</f>
        <v>0</v>
      </c>
      <c r="D661" s="96" t="str">
        <f>LEFT(OBTB[[#This Row],[EconCode]],6)</f>
        <v>250103</v>
      </c>
      <c r="E661" s="96" t="str">
        <f>LEFT(OBTB[[#This Row],[EconCode]],4)</f>
        <v>2501</v>
      </c>
      <c r="F661" s="96" t="str">
        <f>LEFT(OBTB[[#This Row],[EconCode]],2)</f>
        <v>25</v>
      </c>
      <c r="G661" s="96"/>
      <c r="H661" s="128"/>
      <c r="I661" s="96"/>
      <c r="J661" s="96"/>
      <c r="K661" s="96"/>
      <c r="L661" s="96"/>
      <c r="M661" s="15"/>
      <c r="N661" s="15"/>
      <c r="O661" s="15"/>
      <c r="P661" s="15"/>
      <c r="Q661" s="15"/>
    </row>
    <row r="662" spans="1:17" x14ac:dyDescent="0.25">
      <c r="A662" s="64">
        <v>25010301</v>
      </c>
      <c r="B662" s="5" t="s">
        <v>757</v>
      </c>
      <c r="C662" s="96">
        <f>SUMIF(OBData[EconCode],OBTB[[#This Row],[EconCode]],OBData[Amount])</f>
        <v>0</v>
      </c>
      <c r="D662" s="96" t="str">
        <f>LEFT(OBTB[[#This Row],[EconCode]],6)</f>
        <v>250103</v>
      </c>
      <c r="E662" s="96" t="str">
        <f>LEFT(OBTB[[#This Row],[EconCode]],4)</f>
        <v>2501</v>
      </c>
      <c r="F662" s="96" t="str">
        <f>LEFT(OBTB[[#This Row],[EconCode]],2)</f>
        <v>25</v>
      </c>
      <c r="G662" s="96"/>
      <c r="H662" s="128"/>
      <c r="I662" s="96"/>
      <c r="J662" s="96"/>
      <c r="K662" s="96"/>
      <c r="L662" s="96"/>
      <c r="M662" s="15"/>
      <c r="N662" s="15"/>
      <c r="O662" s="15"/>
      <c r="P662" s="15"/>
      <c r="Q662" s="15"/>
    </row>
    <row r="663" spans="1:17" x14ac:dyDescent="0.25">
      <c r="A663" s="64">
        <v>25010302</v>
      </c>
      <c r="B663" s="5" t="s">
        <v>758</v>
      </c>
      <c r="C663" s="96">
        <f>SUMIF(OBData[EconCode],OBTB[[#This Row],[EconCode]],OBData[Amount])</f>
        <v>0</v>
      </c>
      <c r="D663" s="96" t="str">
        <f>LEFT(OBTB[[#This Row],[EconCode]],6)</f>
        <v>250103</v>
      </c>
      <c r="E663" s="96" t="str">
        <f>LEFT(OBTB[[#This Row],[EconCode]],4)</f>
        <v>2501</v>
      </c>
      <c r="F663" s="96" t="str">
        <f>LEFT(OBTB[[#This Row],[EconCode]],2)</f>
        <v>25</v>
      </c>
      <c r="G663" s="96"/>
      <c r="H663" s="128"/>
      <c r="I663" s="96"/>
      <c r="J663" s="96"/>
      <c r="K663" s="96"/>
      <c r="L663" s="96"/>
      <c r="M663" s="15"/>
      <c r="N663" s="15"/>
      <c r="O663" s="15"/>
      <c r="P663" s="15"/>
      <c r="Q663" s="15"/>
    </row>
    <row r="664" spans="1:17" x14ac:dyDescent="0.25">
      <c r="A664" s="64">
        <v>25010303</v>
      </c>
      <c r="B664" s="5" t="s">
        <v>759</v>
      </c>
      <c r="C664" s="96">
        <f>SUMIF(OBData[EconCode],OBTB[[#This Row],[EconCode]],OBData[Amount])</f>
        <v>0</v>
      </c>
      <c r="D664" s="96" t="str">
        <f>LEFT(OBTB[[#This Row],[EconCode]],6)</f>
        <v>250103</v>
      </c>
      <c r="E664" s="96" t="str">
        <f>LEFT(OBTB[[#This Row],[EconCode]],4)</f>
        <v>2501</v>
      </c>
      <c r="F664" s="96" t="str">
        <f>LEFT(OBTB[[#This Row],[EconCode]],2)</f>
        <v>25</v>
      </c>
      <c r="G664" s="96"/>
      <c r="H664" s="128"/>
      <c r="I664" s="96"/>
      <c r="J664" s="96"/>
      <c r="K664" s="96"/>
      <c r="L664" s="96"/>
      <c r="M664" s="15"/>
      <c r="N664" s="15"/>
      <c r="O664" s="15"/>
      <c r="P664" s="15"/>
      <c r="Q664" s="15"/>
    </row>
    <row r="665" spans="1:17" x14ac:dyDescent="0.25">
      <c r="A665" s="64">
        <v>25010304</v>
      </c>
      <c r="B665" s="5" t="s">
        <v>760</v>
      </c>
      <c r="C665" s="96">
        <f>SUMIF(OBData[EconCode],OBTB[[#This Row],[EconCode]],OBData[Amount])</f>
        <v>0</v>
      </c>
      <c r="D665" s="96" t="str">
        <f>LEFT(OBTB[[#This Row],[EconCode]],6)</f>
        <v>250103</v>
      </c>
      <c r="E665" s="96" t="str">
        <f>LEFT(OBTB[[#This Row],[EconCode]],4)</f>
        <v>2501</v>
      </c>
      <c r="F665" s="96" t="str">
        <f>LEFT(OBTB[[#This Row],[EconCode]],2)</f>
        <v>25</v>
      </c>
      <c r="G665" s="96"/>
      <c r="H665" s="128"/>
      <c r="I665" s="96"/>
      <c r="J665" s="96"/>
      <c r="K665" s="96"/>
      <c r="L665" s="96"/>
      <c r="M665" s="15"/>
      <c r="N665" s="15"/>
      <c r="O665" s="15"/>
      <c r="P665" s="15"/>
      <c r="Q665" s="15"/>
    </row>
    <row r="666" spans="1:17" x14ac:dyDescent="0.25">
      <c r="A666" s="64">
        <v>25010305</v>
      </c>
      <c r="B666" s="5" t="s">
        <v>761</v>
      </c>
      <c r="C666" s="96">
        <f>SUMIF(OBData[EconCode],OBTB[[#This Row],[EconCode]],OBData[Amount])</f>
        <v>0</v>
      </c>
      <c r="D666" s="96" t="str">
        <f>LEFT(OBTB[[#This Row],[EconCode]],6)</f>
        <v>250103</v>
      </c>
      <c r="E666" s="96" t="str">
        <f>LEFT(OBTB[[#This Row],[EconCode]],4)</f>
        <v>2501</v>
      </c>
      <c r="F666" s="96" t="str">
        <f>LEFT(OBTB[[#This Row],[EconCode]],2)</f>
        <v>25</v>
      </c>
      <c r="G666" s="96"/>
      <c r="H666" s="128"/>
      <c r="I666" s="96"/>
      <c r="J666" s="96"/>
      <c r="K666" s="96"/>
      <c r="L666" s="96"/>
      <c r="M666" s="15"/>
      <c r="N666" s="15"/>
      <c r="O666" s="15"/>
      <c r="P666" s="15"/>
      <c r="Q666" s="15"/>
    </row>
    <row r="667" spans="1:17" x14ac:dyDescent="0.25">
      <c r="A667" s="64">
        <v>250104</v>
      </c>
      <c r="B667" s="5" t="s">
        <v>762</v>
      </c>
      <c r="C667" s="96">
        <f>SUMIF(OBData[EconCode],OBTB[[#This Row],[EconCode]],OBData[Amount])</f>
        <v>0</v>
      </c>
      <c r="D667" s="96" t="str">
        <f>LEFT(OBTB[[#This Row],[EconCode]],6)</f>
        <v>250104</v>
      </c>
      <c r="E667" s="96" t="str">
        <f>LEFT(OBTB[[#This Row],[EconCode]],4)</f>
        <v>2501</v>
      </c>
      <c r="F667" s="96" t="str">
        <f>LEFT(OBTB[[#This Row],[EconCode]],2)</f>
        <v>25</v>
      </c>
      <c r="G667" s="96"/>
      <c r="H667" s="128"/>
      <c r="I667" s="96"/>
      <c r="J667" s="96"/>
      <c r="K667" s="96"/>
      <c r="L667" s="96"/>
      <c r="M667" s="15"/>
      <c r="N667" s="15"/>
      <c r="O667" s="15"/>
      <c r="P667" s="15"/>
      <c r="Q667" s="15"/>
    </row>
    <row r="668" spans="1:17" x14ac:dyDescent="0.25">
      <c r="A668" s="64">
        <v>25010401</v>
      </c>
      <c r="B668" s="5" t="s">
        <v>763</v>
      </c>
      <c r="C668" s="96">
        <f>SUMIF(OBData[EconCode],OBTB[[#This Row],[EconCode]],OBData[Amount])</f>
        <v>0</v>
      </c>
      <c r="D668" s="96" t="str">
        <f>LEFT(OBTB[[#This Row],[EconCode]],6)</f>
        <v>250104</v>
      </c>
      <c r="E668" s="96" t="str">
        <f>LEFT(OBTB[[#This Row],[EconCode]],4)</f>
        <v>2501</v>
      </c>
      <c r="F668" s="96" t="str">
        <f>LEFT(OBTB[[#This Row],[EconCode]],2)</f>
        <v>25</v>
      </c>
      <c r="G668" s="96"/>
      <c r="H668" s="128"/>
      <c r="I668" s="96"/>
      <c r="J668" s="96"/>
      <c r="K668" s="96"/>
      <c r="L668" s="96"/>
      <c r="M668" s="15"/>
      <c r="N668" s="15"/>
      <c r="O668" s="15"/>
      <c r="P668" s="15"/>
      <c r="Q668" s="15"/>
    </row>
    <row r="669" spans="1:17" x14ac:dyDescent="0.25">
      <c r="A669" s="64">
        <v>25010402</v>
      </c>
      <c r="B669" s="5" t="s">
        <v>764</v>
      </c>
      <c r="C669" s="96">
        <f>SUMIF(OBData[EconCode],OBTB[[#This Row],[EconCode]],OBData[Amount])</f>
        <v>0</v>
      </c>
      <c r="D669" s="96" t="str">
        <f>LEFT(OBTB[[#This Row],[EconCode]],6)</f>
        <v>250104</v>
      </c>
      <c r="E669" s="96" t="str">
        <f>LEFT(OBTB[[#This Row],[EconCode]],4)</f>
        <v>2501</v>
      </c>
      <c r="F669" s="96" t="str">
        <f>LEFT(OBTB[[#This Row],[EconCode]],2)</f>
        <v>25</v>
      </c>
      <c r="G669" s="96"/>
      <c r="H669" s="128"/>
      <c r="I669" s="96"/>
      <c r="J669" s="96"/>
      <c r="K669" s="96"/>
      <c r="L669" s="96"/>
      <c r="M669" s="15"/>
      <c r="N669" s="15"/>
      <c r="O669" s="15"/>
      <c r="P669" s="15"/>
      <c r="Q669" s="15"/>
    </row>
    <row r="670" spans="1:17" x14ac:dyDescent="0.25">
      <c r="A670" s="64">
        <v>25010403</v>
      </c>
      <c r="B670" s="5" t="s">
        <v>765</v>
      </c>
      <c r="C670" s="96">
        <f>SUMIF(OBData[EconCode],OBTB[[#This Row],[EconCode]],OBData[Amount])</f>
        <v>0</v>
      </c>
      <c r="D670" s="96" t="str">
        <f>LEFT(OBTB[[#This Row],[EconCode]],6)</f>
        <v>250104</v>
      </c>
      <c r="E670" s="96" t="str">
        <f>LEFT(OBTB[[#This Row],[EconCode]],4)</f>
        <v>2501</v>
      </c>
      <c r="F670" s="96" t="str">
        <f>LEFT(OBTB[[#This Row],[EconCode]],2)</f>
        <v>25</v>
      </c>
      <c r="G670" s="96"/>
      <c r="H670" s="128"/>
      <c r="I670" s="96"/>
      <c r="J670" s="96"/>
      <c r="K670" s="96"/>
      <c r="L670" s="96"/>
      <c r="M670" s="15"/>
      <c r="N670" s="15"/>
      <c r="O670" s="15"/>
      <c r="P670" s="15"/>
      <c r="Q670" s="15"/>
    </row>
    <row r="671" spans="1:17" x14ac:dyDescent="0.25">
      <c r="A671" s="64">
        <v>25010404</v>
      </c>
      <c r="B671" s="5" t="s">
        <v>766</v>
      </c>
      <c r="C671" s="96">
        <f>SUMIF(OBData[EconCode],OBTB[[#This Row],[EconCode]],OBData[Amount])</f>
        <v>0</v>
      </c>
      <c r="D671" s="96" t="str">
        <f>LEFT(OBTB[[#This Row],[EconCode]],6)</f>
        <v>250104</v>
      </c>
      <c r="E671" s="96" t="str">
        <f>LEFT(OBTB[[#This Row],[EconCode]],4)</f>
        <v>2501</v>
      </c>
      <c r="F671" s="96" t="str">
        <f>LEFT(OBTB[[#This Row],[EconCode]],2)</f>
        <v>25</v>
      </c>
      <c r="G671" s="96"/>
      <c r="H671" s="128"/>
      <c r="I671" s="96"/>
      <c r="J671" s="96"/>
      <c r="K671" s="96"/>
      <c r="L671" s="96"/>
      <c r="M671" s="15"/>
      <c r="N671" s="15"/>
      <c r="O671" s="15"/>
      <c r="P671" s="15"/>
      <c r="Q671" s="15"/>
    </row>
    <row r="672" spans="1:17" x14ac:dyDescent="0.25">
      <c r="A672" s="64">
        <v>25010405</v>
      </c>
      <c r="B672" s="5" t="s">
        <v>767</v>
      </c>
      <c r="C672" s="96">
        <f>SUMIF(OBData[EconCode],OBTB[[#This Row],[EconCode]],OBData[Amount])</f>
        <v>0</v>
      </c>
      <c r="D672" s="96" t="str">
        <f>LEFT(OBTB[[#This Row],[EconCode]],6)</f>
        <v>250104</v>
      </c>
      <c r="E672" s="96" t="str">
        <f>LEFT(OBTB[[#This Row],[EconCode]],4)</f>
        <v>2501</v>
      </c>
      <c r="F672" s="96" t="str">
        <f>LEFT(OBTB[[#This Row],[EconCode]],2)</f>
        <v>25</v>
      </c>
      <c r="G672" s="96"/>
      <c r="H672" s="128"/>
      <c r="I672" s="96"/>
      <c r="J672" s="96"/>
      <c r="K672" s="96"/>
      <c r="L672" s="96"/>
      <c r="M672" s="15"/>
      <c r="N672" s="15"/>
      <c r="O672" s="15"/>
      <c r="P672" s="15"/>
      <c r="Q672" s="15"/>
    </row>
    <row r="673" spans="1:17" x14ac:dyDescent="0.25">
      <c r="A673" s="64">
        <v>25010406</v>
      </c>
      <c r="B673" s="5" t="s">
        <v>768</v>
      </c>
      <c r="C673" s="96">
        <f>SUMIF(OBData[EconCode],OBTB[[#This Row],[EconCode]],OBData[Amount])</f>
        <v>0</v>
      </c>
      <c r="D673" s="96" t="str">
        <f>LEFT(OBTB[[#This Row],[EconCode]],6)</f>
        <v>250104</v>
      </c>
      <c r="E673" s="96" t="str">
        <f>LEFT(OBTB[[#This Row],[EconCode]],4)</f>
        <v>2501</v>
      </c>
      <c r="F673" s="96" t="str">
        <f>LEFT(OBTB[[#This Row],[EconCode]],2)</f>
        <v>25</v>
      </c>
      <c r="G673" s="96"/>
      <c r="H673" s="128"/>
      <c r="I673" s="96"/>
      <c r="J673" s="96"/>
      <c r="K673" s="96"/>
      <c r="L673" s="96"/>
      <c r="M673" s="15"/>
      <c r="N673" s="15"/>
      <c r="O673" s="15"/>
      <c r="P673" s="15"/>
      <c r="Q673" s="15"/>
    </row>
    <row r="674" spans="1:17" x14ac:dyDescent="0.25">
      <c r="A674" s="64">
        <v>25010407</v>
      </c>
      <c r="B674" s="5" t="s">
        <v>769</v>
      </c>
      <c r="C674" s="96">
        <f>SUMIF(OBData[EconCode],OBTB[[#This Row],[EconCode]],OBData[Amount])</f>
        <v>0</v>
      </c>
      <c r="D674" s="96" t="str">
        <f>LEFT(OBTB[[#This Row],[EconCode]],6)</f>
        <v>250104</v>
      </c>
      <c r="E674" s="96" t="str">
        <f>LEFT(OBTB[[#This Row],[EconCode]],4)</f>
        <v>2501</v>
      </c>
      <c r="F674" s="96" t="str">
        <f>LEFT(OBTB[[#This Row],[EconCode]],2)</f>
        <v>25</v>
      </c>
      <c r="G674" s="96"/>
      <c r="H674" s="128"/>
      <c r="I674" s="96"/>
      <c r="J674" s="96"/>
      <c r="K674" s="96"/>
      <c r="L674" s="96"/>
      <c r="M674" s="15"/>
      <c r="N674" s="15"/>
      <c r="O674" s="15"/>
      <c r="P674" s="15"/>
      <c r="Q674" s="15"/>
    </row>
    <row r="675" spans="1:17" x14ac:dyDescent="0.25">
      <c r="A675" s="64">
        <v>25010408</v>
      </c>
      <c r="B675" s="5" t="s">
        <v>770</v>
      </c>
      <c r="C675" s="96">
        <f>SUMIF(OBData[EconCode],OBTB[[#This Row],[EconCode]],OBData[Amount])</f>
        <v>0</v>
      </c>
      <c r="D675" s="96" t="str">
        <f>LEFT(OBTB[[#This Row],[EconCode]],6)</f>
        <v>250104</v>
      </c>
      <c r="E675" s="96" t="str">
        <f>LEFT(OBTB[[#This Row],[EconCode]],4)</f>
        <v>2501</v>
      </c>
      <c r="F675" s="96" t="str">
        <f>LEFT(OBTB[[#This Row],[EconCode]],2)</f>
        <v>25</v>
      </c>
      <c r="G675" s="96"/>
      <c r="H675" s="128"/>
      <c r="I675" s="96"/>
      <c r="J675" s="96"/>
      <c r="K675" s="96"/>
      <c r="L675" s="96"/>
      <c r="M675" s="15"/>
      <c r="N675" s="15"/>
      <c r="O675" s="15"/>
      <c r="P675" s="15"/>
      <c r="Q675" s="15"/>
    </row>
    <row r="676" spans="1:17" x14ac:dyDescent="0.25">
      <c r="A676" s="64">
        <v>250105</v>
      </c>
      <c r="B676" s="5" t="s">
        <v>771</v>
      </c>
      <c r="C676" s="96">
        <f>SUMIF(OBData[EconCode],OBTB[[#This Row],[EconCode]],OBData[Amount])</f>
        <v>0</v>
      </c>
      <c r="D676" s="96" t="str">
        <f>LEFT(OBTB[[#This Row],[EconCode]],6)</f>
        <v>250105</v>
      </c>
      <c r="E676" s="96" t="str">
        <f>LEFT(OBTB[[#This Row],[EconCode]],4)</f>
        <v>2501</v>
      </c>
      <c r="F676" s="96" t="str">
        <f>LEFT(OBTB[[#This Row],[EconCode]],2)</f>
        <v>25</v>
      </c>
      <c r="G676" s="96"/>
      <c r="H676" s="128"/>
      <c r="I676" s="96"/>
      <c r="J676" s="96"/>
      <c r="K676" s="96"/>
      <c r="L676" s="96"/>
      <c r="M676" s="15"/>
      <c r="N676" s="15"/>
      <c r="O676" s="15"/>
      <c r="P676" s="15"/>
      <c r="Q676" s="15"/>
    </row>
    <row r="677" spans="1:17" x14ac:dyDescent="0.25">
      <c r="A677" s="64">
        <v>25010501</v>
      </c>
      <c r="B677" s="5" t="s">
        <v>772</v>
      </c>
      <c r="C677" s="96">
        <f>SUMIF(OBData[EconCode],OBTB[[#This Row],[EconCode]],OBData[Amount])</f>
        <v>0</v>
      </c>
      <c r="D677" s="96" t="str">
        <f>LEFT(OBTB[[#This Row],[EconCode]],6)</f>
        <v>250105</v>
      </c>
      <c r="E677" s="96" t="str">
        <f>LEFT(OBTB[[#This Row],[EconCode]],4)</f>
        <v>2501</v>
      </c>
      <c r="F677" s="96" t="str">
        <f>LEFT(OBTB[[#This Row],[EconCode]],2)</f>
        <v>25</v>
      </c>
      <c r="G677" s="96"/>
      <c r="H677" s="128"/>
      <c r="I677" s="96"/>
      <c r="J677" s="96"/>
      <c r="K677" s="96"/>
      <c r="L677" s="96"/>
      <c r="M677" s="15"/>
      <c r="N677" s="15"/>
      <c r="O677" s="15"/>
      <c r="P677" s="15"/>
      <c r="Q677" s="15"/>
    </row>
    <row r="678" spans="1:17" x14ac:dyDescent="0.25">
      <c r="A678" s="64">
        <v>25010502</v>
      </c>
      <c r="B678" s="5" t="s">
        <v>773</v>
      </c>
      <c r="C678" s="96">
        <f>SUMIF(OBData[EconCode],OBTB[[#This Row],[EconCode]],OBData[Amount])</f>
        <v>0</v>
      </c>
      <c r="D678" s="96" t="str">
        <f>LEFT(OBTB[[#This Row],[EconCode]],6)</f>
        <v>250105</v>
      </c>
      <c r="E678" s="96" t="str">
        <f>LEFT(OBTB[[#This Row],[EconCode]],4)</f>
        <v>2501</v>
      </c>
      <c r="F678" s="96" t="str">
        <f>LEFT(OBTB[[#This Row],[EconCode]],2)</f>
        <v>25</v>
      </c>
      <c r="G678" s="96"/>
      <c r="H678" s="128"/>
      <c r="I678" s="96"/>
      <c r="J678" s="96"/>
      <c r="K678" s="96"/>
      <c r="L678" s="96"/>
      <c r="M678" s="15"/>
      <c r="N678" s="15"/>
      <c r="O678" s="15"/>
      <c r="P678" s="15"/>
      <c r="Q678" s="15"/>
    </row>
    <row r="679" spans="1:17" x14ac:dyDescent="0.25">
      <c r="A679" s="64">
        <v>25010503</v>
      </c>
      <c r="B679" s="5" t="s">
        <v>774</v>
      </c>
      <c r="C679" s="96">
        <f>SUMIF(OBData[EconCode],OBTB[[#This Row],[EconCode]],OBData[Amount])</f>
        <v>0</v>
      </c>
      <c r="D679" s="96" t="str">
        <f>LEFT(OBTB[[#This Row],[EconCode]],6)</f>
        <v>250105</v>
      </c>
      <c r="E679" s="96" t="str">
        <f>LEFT(OBTB[[#This Row],[EconCode]],4)</f>
        <v>2501</v>
      </c>
      <c r="F679" s="96" t="str">
        <f>LEFT(OBTB[[#This Row],[EconCode]],2)</f>
        <v>25</v>
      </c>
      <c r="G679" s="96"/>
      <c r="H679" s="128"/>
      <c r="I679" s="96"/>
      <c r="J679" s="96"/>
      <c r="K679" s="96"/>
      <c r="L679" s="96"/>
      <c r="M679" s="15"/>
      <c r="N679" s="15"/>
      <c r="O679" s="15"/>
      <c r="P679" s="15"/>
      <c r="Q679" s="15"/>
    </row>
    <row r="680" spans="1:17" x14ac:dyDescent="0.25">
      <c r="A680" s="64">
        <v>25010504</v>
      </c>
      <c r="B680" s="5" t="s">
        <v>775</v>
      </c>
      <c r="C680" s="96">
        <f>SUMIF(OBData[EconCode],OBTB[[#This Row],[EconCode]],OBData[Amount])</f>
        <v>0</v>
      </c>
      <c r="D680" s="96" t="str">
        <f>LEFT(OBTB[[#This Row],[EconCode]],6)</f>
        <v>250105</v>
      </c>
      <c r="E680" s="96" t="str">
        <f>LEFT(OBTB[[#This Row],[EconCode]],4)</f>
        <v>2501</v>
      </c>
      <c r="F680" s="96" t="str">
        <f>LEFT(OBTB[[#This Row],[EconCode]],2)</f>
        <v>25</v>
      </c>
      <c r="G680" s="96"/>
      <c r="H680" s="128"/>
      <c r="I680" s="96"/>
      <c r="J680" s="96"/>
      <c r="K680" s="96"/>
      <c r="L680" s="96"/>
      <c r="M680" s="15"/>
      <c r="N680" s="15"/>
      <c r="O680" s="15"/>
      <c r="P680" s="15"/>
      <c r="Q680" s="15"/>
    </row>
    <row r="681" spans="1:17" x14ac:dyDescent="0.25">
      <c r="A681" s="64">
        <v>25010505</v>
      </c>
      <c r="B681" s="5" t="s">
        <v>776</v>
      </c>
      <c r="C681" s="96">
        <f>SUMIF(OBData[EconCode],OBTB[[#This Row],[EconCode]],OBData[Amount])</f>
        <v>0</v>
      </c>
      <c r="D681" s="96" t="str">
        <f>LEFT(OBTB[[#This Row],[EconCode]],6)</f>
        <v>250105</v>
      </c>
      <c r="E681" s="96" t="str">
        <f>LEFT(OBTB[[#This Row],[EconCode]],4)</f>
        <v>2501</v>
      </c>
      <c r="F681" s="96" t="str">
        <f>LEFT(OBTB[[#This Row],[EconCode]],2)</f>
        <v>25</v>
      </c>
      <c r="G681" s="96"/>
      <c r="H681" s="128"/>
      <c r="I681" s="96"/>
      <c r="J681" s="96"/>
      <c r="K681" s="96"/>
      <c r="L681" s="96"/>
      <c r="M681" s="15"/>
      <c r="N681" s="15"/>
      <c r="O681" s="15"/>
      <c r="P681" s="15"/>
      <c r="Q681" s="15"/>
    </row>
    <row r="682" spans="1:17" x14ac:dyDescent="0.25">
      <c r="A682" s="64">
        <v>25010506</v>
      </c>
      <c r="B682" s="5" t="s">
        <v>777</v>
      </c>
      <c r="C682" s="96">
        <f>SUMIF(OBData[EconCode],OBTB[[#This Row],[EconCode]],OBData[Amount])</f>
        <v>0</v>
      </c>
      <c r="D682" s="96" t="str">
        <f>LEFT(OBTB[[#This Row],[EconCode]],6)</f>
        <v>250105</v>
      </c>
      <c r="E682" s="96" t="str">
        <f>LEFT(OBTB[[#This Row],[EconCode]],4)</f>
        <v>2501</v>
      </c>
      <c r="F682" s="96" t="str">
        <f>LEFT(OBTB[[#This Row],[EconCode]],2)</f>
        <v>25</v>
      </c>
      <c r="G682" s="96"/>
      <c r="H682" s="128"/>
      <c r="I682" s="96"/>
      <c r="J682" s="96"/>
      <c r="K682" s="96"/>
      <c r="L682" s="96"/>
      <c r="M682" s="15"/>
      <c r="N682" s="15"/>
      <c r="O682" s="15"/>
      <c r="P682" s="15"/>
      <c r="Q682" s="15"/>
    </row>
    <row r="683" spans="1:17" x14ac:dyDescent="0.25">
      <c r="A683" s="64">
        <v>25010507</v>
      </c>
      <c r="B683" s="5" t="s">
        <v>778</v>
      </c>
      <c r="C683" s="96">
        <f>SUMIF(OBData[EconCode],OBTB[[#This Row],[EconCode]],OBData[Amount])</f>
        <v>0</v>
      </c>
      <c r="D683" s="96" t="str">
        <f>LEFT(OBTB[[#This Row],[EconCode]],6)</f>
        <v>250105</v>
      </c>
      <c r="E683" s="96" t="str">
        <f>LEFT(OBTB[[#This Row],[EconCode]],4)</f>
        <v>2501</v>
      </c>
      <c r="F683" s="96" t="str">
        <f>LEFT(OBTB[[#This Row],[EconCode]],2)</f>
        <v>25</v>
      </c>
      <c r="G683" s="96"/>
      <c r="H683" s="128"/>
      <c r="I683" s="96"/>
      <c r="J683" s="96"/>
      <c r="K683" s="96"/>
      <c r="L683" s="96"/>
      <c r="M683" s="15"/>
      <c r="N683" s="15"/>
      <c r="O683" s="15"/>
      <c r="P683" s="15"/>
      <c r="Q683" s="15"/>
    </row>
    <row r="684" spans="1:17" x14ac:dyDescent="0.25">
      <c r="A684" s="64">
        <v>25010508</v>
      </c>
      <c r="B684" s="5" t="s">
        <v>779</v>
      </c>
      <c r="C684" s="96">
        <f>SUMIF(OBData[EconCode],OBTB[[#This Row],[EconCode]],OBData[Amount])</f>
        <v>0</v>
      </c>
      <c r="D684" s="96" t="str">
        <f>LEFT(OBTB[[#This Row],[EconCode]],6)</f>
        <v>250105</v>
      </c>
      <c r="E684" s="96" t="str">
        <f>LEFT(OBTB[[#This Row],[EconCode]],4)</f>
        <v>2501</v>
      </c>
      <c r="F684" s="96" t="str">
        <f>LEFT(OBTB[[#This Row],[EconCode]],2)</f>
        <v>25</v>
      </c>
      <c r="G684" s="96"/>
      <c r="H684" s="128"/>
      <c r="I684" s="96"/>
      <c r="J684" s="96"/>
      <c r="K684" s="96"/>
      <c r="L684" s="96"/>
      <c r="M684" s="15"/>
      <c r="N684" s="15"/>
      <c r="O684" s="15"/>
      <c r="P684" s="15"/>
      <c r="Q684" s="15"/>
    </row>
    <row r="685" spans="1:17" x14ac:dyDescent="0.25">
      <c r="A685" s="64">
        <v>25010509</v>
      </c>
      <c r="B685" s="5" t="s">
        <v>780</v>
      </c>
      <c r="C685" s="96">
        <f>SUMIF(OBData[EconCode],OBTB[[#This Row],[EconCode]],OBData[Amount])</f>
        <v>0</v>
      </c>
      <c r="D685" s="96" t="str">
        <f>LEFT(OBTB[[#This Row],[EconCode]],6)</f>
        <v>250105</v>
      </c>
      <c r="E685" s="96" t="str">
        <f>LEFT(OBTB[[#This Row],[EconCode]],4)</f>
        <v>2501</v>
      </c>
      <c r="F685" s="96" t="str">
        <f>LEFT(OBTB[[#This Row],[EconCode]],2)</f>
        <v>25</v>
      </c>
      <c r="G685" s="96"/>
      <c r="H685" s="128"/>
      <c r="I685" s="96"/>
      <c r="J685" s="96"/>
      <c r="K685" s="96"/>
      <c r="L685" s="96"/>
      <c r="M685" s="15"/>
      <c r="N685" s="15"/>
      <c r="O685" s="15"/>
      <c r="P685" s="15"/>
      <c r="Q685" s="15"/>
    </row>
    <row r="686" spans="1:17" x14ac:dyDescent="0.25">
      <c r="A686" s="64">
        <v>25010510</v>
      </c>
      <c r="B686" s="5" t="s">
        <v>781</v>
      </c>
      <c r="C686" s="96">
        <f>SUMIF(OBData[EconCode],OBTB[[#This Row],[EconCode]],OBData[Amount])</f>
        <v>0</v>
      </c>
      <c r="D686" s="96" t="str">
        <f>LEFT(OBTB[[#This Row],[EconCode]],6)</f>
        <v>250105</v>
      </c>
      <c r="E686" s="96" t="str">
        <f>LEFT(OBTB[[#This Row],[EconCode]],4)</f>
        <v>2501</v>
      </c>
      <c r="F686" s="96" t="str">
        <f>LEFT(OBTB[[#This Row],[EconCode]],2)</f>
        <v>25</v>
      </c>
      <c r="G686" s="96"/>
      <c r="H686" s="128"/>
      <c r="I686" s="96"/>
      <c r="J686" s="96"/>
      <c r="K686" s="96"/>
      <c r="L686" s="96"/>
      <c r="M686" s="15"/>
      <c r="N686" s="15"/>
      <c r="O686" s="15"/>
      <c r="P686" s="15"/>
      <c r="Q686" s="15"/>
    </row>
    <row r="687" spans="1:17" x14ac:dyDescent="0.25">
      <c r="A687" s="64">
        <v>25010511</v>
      </c>
      <c r="B687" s="5" t="s">
        <v>782</v>
      </c>
      <c r="C687" s="96">
        <f>SUMIF(OBData[EconCode],OBTB[[#This Row],[EconCode]],OBData[Amount])</f>
        <v>0</v>
      </c>
      <c r="D687" s="96" t="str">
        <f>LEFT(OBTB[[#This Row],[EconCode]],6)</f>
        <v>250105</v>
      </c>
      <c r="E687" s="96" t="str">
        <f>LEFT(OBTB[[#This Row],[EconCode]],4)</f>
        <v>2501</v>
      </c>
      <c r="F687" s="96" t="str">
        <f>LEFT(OBTB[[#This Row],[EconCode]],2)</f>
        <v>25</v>
      </c>
      <c r="G687" s="96"/>
      <c r="H687" s="128"/>
      <c r="I687" s="96"/>
      <c r="J687" s="96"/>
      <c r="K687" s="96"/>
      <c r="L687" s="96"/>
      <c r="M687" s="15"/>
      <c r="N687" s="15"/>
      <c r="O687" s="15"/>
      <c r="P687" s="15"/>
      <c r="Q687" s="15"/>
    </row>
    <row r="688" spans="1:17" x14ac:dyDescent="0.25">
      <c r="A688" s="64">
        <v>25010512</v>
      </c>
      <c r="B688" s="5" t="s">
        <v>783</v>
      </c>
      <c r="C688" s="96">
        <f>SUMIF(OBData[EconCode],OBTB[[#This Row],[EconCode]],OBData[Amount])</f>
        <v>0</v>
      </c>
      <c r="D688" s="96" t="str">
        <f>LEFT(OBTB[[#This Row],[EconCode]],6)</f>
        <v>250105</v>
      </c>
      <c r="E688" s="96" t="str">
        <f>LEFT(OBTB[[#This Row],[EconCode]],4)</f>
        <v>2501</v>
      </c>
      <c r="F688" s="96" t="str">
        <f>LEFT(OBTB[[#This Row],[EconCode]],2)</f>
        <v>25</v>
      </c>
      <c r="G688" s="96"/>
      <c r="H688" s="128"/>
      <c r="I688" s="96"/>
      <c r="J688" s="96"/>
      <c r="K688" s="96"/>
      <c r="L688" s="96"/>
      <c r="M688" s="15"/>
      <c r="N688" s="15"/>
      <c r="O688" s="15"/>
      <c r="P688" s="15"/>
      <c r="Q688" s="15"/>
    </row>
    <row r="689" spans="1:17" x14ac:dyDescent="0.25">
      <c r="A689" s="64">
        <v>250106</v>
      </c>
      <c r="B689" s="5" t="s">
        <v>784</v>
      </c>
      <c r="C689" s="96">
        <f>SUMIF(OBData[EconCode],OBTB[[#This Row],[EconCode]],OBData[Amount])</f>
        <v>0</v>
      </c>
      <c r="D689" s="96" t="str">
        <f>LEFT(OBTB[[#This Row],[EconCode]],6)</f>
        <v>250106</v>
      </c>
      <c r="E689" s="96" t="str">
        <f>LEFT(OBTB[[#This Row],[EconCode]],4)</f>
        <v>2501</v>
      </c>
      <c r="F689" s="96" t="str">
        <f>LEFT(OBTB[[#This Row],[EconCode]],2)</f>
        <v>25</v>
      </c>
      <c r="G689" s="96"/>
      <c r="H689" s="128"/>
      <c r="I689" s="96"/>
      <c r="J689" s="96"/>
      <c r="K689" s="96"/>
      <c r="L689" s="96"/>
      <c r="M689" s="15"/>
      <c r="N689" s="15"/>
      <c r="O689" s="15"/>
      <c r="P689" s="15"/>
      <c r="Q689" s="15"/>
    </row>
    <row r="690" spans="1:17" x14ac:dyDescent="0.25">
      <c r="A690" s="64">
        <v>25010601</v>
      </c>
      <c r="B690" s="5" t="s">
        <v>785</v>
      </c>
      <c r="C690" s="96">
        <f>SUMIF(OBData[EconCode],OBTB[[#This Row],[EconCode]],OBData[Amount])</f>
        <v>0</v>
      </c>
      <c r="D690" s="96" t="str">
        <f>LEFT(OBTB[[#This Row],[EconCode]],6)</f>
        <v>250106</v>
      </c>
      <c r="E690" s="96" t="str">
        <f>LEFT(OBTB[[#This Row],[EconCode]],4)</f>
        <v>2501</v>
      </c>
      <c r="F690" s="96" t="str">
        <f>LEFT(OBTB[[#This Row],[EconCode]],2)</f>
        <v>25</v>
      </c>
      <c r="G690" s="96"/>
      <c r="H690" s="128"/>
      <c r="I690" s="96"/>
      <c r="J690" s="96"/>
      <c r="K690" s="96"/>
      <c r="L690" s="96"/>
      <c r="M690" s="15"/>
      <c r="N690" s="15"/>
      <c r="O690" s="15"/>
      <c r="P690" s="15"/>
      <c r="Q690" s="15"/>
    </row>
    <row r="691" spans="1:17" x14ac:dyDescent="0.25">
      <c r="A691" s="64">
        <v>25010602</v>
      </c>
      <c r="B691" s="5" t="s">
        <v>786</v>
      </c>
      <c r="C691" s="96">
        <f>SUMIF(OBData[EconCode],OBTB[[#This Row],[EconCode]],OBData[Amount])</f>
        <v>0</v>
      </c>
      <c r="D691" s="96" t="str">
        <f>LEFT(OBTB[[#This Row],[EconCode]],6)</f>
        <v>250106</v>
      </c>
      <c r="E691" s="96" t="str">
        <f>LEFT(OBTB[[#This Row],[EconCode]],4)</f>
        <v>2501</v>
      </c>
      <c r="F691" s="96" t="str">
        <f>LEFT(OBTB[[#This Row],[EconCode]],2)</f>
        <v>25</v>
      </c>
      <c r="G691" s="96"/>
      <c r="H691" s="128"/>
      <c r="I691" s="96"/>
      <c r="J691" s="96"/>
      <c r="K691" s="96"/>
      <c r="L691" s="96"/>
      <c r="M691" s="15"/>
      <c r="N691" s="15"/>
      <c r="O691" s="15"/>
      <c r="P691" s="15"/>
      <c r="Q691" s="15"/>
    </row>
    <row r="692" spans="1:17" x14ac:dyDescent="0.25">
      <c r="A692" s="64">
        <v>25010603</v>
      </c>
      <c r="B692" s="5" t="s">
        <v>787</v>
      </c>
      <c r="C692" s="96">
        <f>SUMIF(OBData[EconCode],OBTB[[#This Row],[EconCode]],OBData[Amount])</f>
        <v>0</v>
      </c>
      <c r="D692" s="96" t="str">
        <f>LEFT(OBTB[[#This Row],[EconCode]],6)</f>
        <v>250106</v>
      </c>
      <c r="E692" s="96" t="str">
        <f>LEFT(OBTB[[#This Row],[EconCode]],4)</f>
        <v>2501</v>
      </c>
      <c r="F692" s="96" t="str">
        <f>LEFT(OBTB[[#This Row],[EconCode]],2)</f>
        <v>25</v>
      </c>
      <c r="G692" s="96"/>
      <c r="H692" s="128"/>
      <c r="I692" s="96"/>
      <c r="J692" s="96"/>
      <c r="K692" s="96"/>
      <c r="L692" s="96"/>
      <c r="M692" s="15"/>
      <c r="N692" s="15"/>
      <c r="O692" s="15"/>
      <c r="P692" s="15"/>
      <c r="Q692" s="15"/>
    </row>
    <row r="693" spans="1:17" x14ac:dyDescent="0.25">
      <c r="A693" s="64">
        <v>25010604</v>
      </c>
      <c r="B693" s="5" t="s">
        <v>788</v>
      </c>
      <c r="C693" s="96">
        <f>SUMIF(OBData[EconCode],OBTB[[#This Row],[EconCode]],OBData[Amount])</f>
        <v>0</v>
      </c>
      <c r="D693" s="96" t="str">
        <f>LEFT(OBTB[[#This Row],[EconCode]],6)</f>
        <v>250106</v>
      </c>
      <c r="E693" s="96" t="str">
        <f>LEFT(OBTB[[#This Row],[EconCode]],4)</f>
        <v>2501</v>
      </c>
      <c r="F693" s="96" t="str">
        <f>LEFT(OBTB[[#This Row],[EconCode]],2)</f>
        <v>25</v>
      </c>
      <c r="G693" s="96"/>
      <c r="H693" s="128"/>
      <c r="I693" s="96"/>
      <c r="J693" s="96"/>
      <c r="K693" s="96"/>
      <c r="L693" s="96"/>
      <c r="M693" s="15"/>
      <c r="N693" s="15"/>
      <c r="O693" s="15"/>
      <c r="P693" s="15"/>
      <c r="Q693" s="15"/>
    </row>
    <row r="694" spans="1:17" x14ac:dyDescent="0.25">
      <c r="A694" s="64">
        <v>25010605</v>
      </c>
      <c r="B694" s="5" t="s">
        <v>789</v>
      </c>
      <c r="C694" s="96">
        <f>SUMIF(OBData[EconCode],OBTB[[#This Row],[EconCode]],OBData[Amount])</f>
        <v>0</v>
      </c>
      <c r="D694" s="96" t="str">
        <f>LEFT(OBTB[[#This Row],[EconCode]],6)</f>
        <v>250106</v>
      </c>
      <c r="E694" s="96" t="str">
        <f>LEFT(OBTB[[#This Row],[EconCode]],4)</f>
        <v>2501</v>
      </c>
      <c r="F694" s="96" t="str">
        <f>LEFT(OBTB[[#This Row],[EconCode]],2)</f>
        <v>25</v>
      </c>
      <c r="G694" s="96"/>
      <c r="H694" s="128"/>
      <c r="I694" s="96"/>
      <c r="J694" s="96"/>
      <c r="K694" s="96"/>
      <c r="L694" s="96"/>
      <c r="M694" s="15"/>
      <c r="N694" s="15"/>
      <c r="O694" s="15"/>
      <c r="P694" s="15"/>
      <c r="Q694" s="15"/>
    </row>
    <row r="695" spans="1:17" x14ac:dyDescent="0.25">
      <c r="A695" s="64">
        <v>25010606</v>
      </c>
      <c r="B695" s="5" t="s">
        <v>790</v>
      </c>
      <c r="C695" s="96">
        <f>SUMIF(OBData[EconCode],OBTB[[#This Row],[EconCode]],OBData[Amount])</f>
        <v>0</v>
      </c>
      <c r="D695" s="96" t="str">
        <f>LEFT(OBTB[[#This Row],[EconCode]],6)</f>
        <v>250106</v>
      </c>
      <c r="E695" s="96" t="str">
        <f>LEFT(OBTB[[#This Row],[EconCode]],4)</f>
        <v>2501</v>
      </c>
      <c r="F695" s="96" t="str">
        <f>LEFT(OBTB[[#This Row],[EconCode]],2)</f>
        <v>25</v>
      </c>
      <c r="G695" s="96"/>
      <c r="H695" s="128"/>
      <c r="I695" s="96"/>
      <c r="J695" s="96"/>
      <c r="K695" s="96"/>
      <c r="L695" s="96"/>
      <c r="M695" s="15"/>
      <c r="N695" s="15"/>
      <c r="O695" s="15"/>
      <c r="P695" s="15"/>
      <c r="Q695" s="15"/>
    </row>
    <row r="696" spans="1:17" x14ac:dyDescent="0.25">
      <c r="A696" s="64">
        <v>2502</v>
      </c>
      <c r="B696" s="5" t="s">
        <v>791</v>
      </c>
      <c r="C696" s="96">
        <f>SUMIF(OBData[EconCode],OBTB[[#This Row],[EconCode]],OBData[Amount])</f>
        <v>0</v>
      </c>
      <c r="D696" s="96" t="str">
        <f>LEFT(OBTB[[#This Row],[EconCode]],6)</f>
        <v>2502</v>
      </c>
      <c r="E696" s="96" t="str">
        <f>LEFT(OBTB[[#This Row],[EconCode]],4)</f>
        <v>2502</v>
      </c>
      <c r="F696" s="96" t="str">
        <f>LEFT(OBTB[[#This Row],[EconCode]],2)</f>
        <v>25</v>
      </c>
      <c r="G696" s="96"/>
      <c r="H696" s="128"/>
      <c r="I696" s="96"/>
      <c r="J696" s="96"/>
      <c r="K696" s="96"/>
      <c r="L696" s="96"/>
      <c r="M696" s="15"/>
      <c r="N696" s="15"/>
      <c r="O696" s="15"/>
      <c r="P696" s="15"/>
      <c r="Q696" s="15"/>
    </row>
    <row r="697" spans="1:17" x14ac:dyDescent="0.25">
      <c r="A697" s="64">
        <v>250201</v>
      </c>
      <c r="B697" s="5" t="s">
        <v>792</v>
      </c>
      <c r="C697" s="96">
        <f>SUMIF(OBData[EconCode],OBTB[[#This Row],[EconCode]],OBData[Amount])</f>
        <v>0</v>
      </c>
      <c r="D697" s="96" t="str">
        <f>LEFT(OBTB[[#This Row],[EconCode]],6)</f>
        <v>250201</v>
      </c>
      <c r="E697" s="96" t="str">
        <f>LEFT(OBTB[[#This Row],[EconCode]],4)</f>
        <v>2502</v>
      </c>
      <c r="F697" s="96" t="str">
        <f>LEFT(OBTB[[#This Row],[EconCode]],2)</f>
        <v>25</v>
      </c>
      <c r="G697" s="96"/>
      <c r="H697" s="128"/>
      <c r="I697" s="96"/>
      <c r="J697" s="96"/>
      <c r="K697" s="96"/>
      <c r="L697" s="96"/>
      <c r="M697" s="15"/>
      <c r="N697" s="15"/>
      <c r="O697" s="15"/>
      <c r="P697" s="15"/>
      <c r="Q697" s="15"/>
    </row>
    <row r="698" spans="1:17" x14ac:dyDescent="0.25">
      <c r="A698" s="64">
        <v>25020101</v>
      </c>
      <c r="B698" s="5" t="s">
        <v>793</v>
      </c>
      <c r="C698" s="96">
        <f>SUMIF(OBData[EconCode],OBTB[[#This Row],[EconCode]],OBData[Amount])</f>
        <v>0</v>
      </c>
      <c r="D698" s="96" t="str">
        <f>LEFT(OBTB[[#This Row],[EconCode]],6)</f>
        <v>250201</v>
      </c>
      <c r="E698" s="96" t="str">
        <f>LEFT(OBTB[[#This Row],[EconCode]],4)</f>
        <v>2502</v>
      </c>
      <c r="F698" s="96" t="str">
        <f>LEFT(OBTB[[#This Row],[EconCode]],2)</f>
        <v>25</v>
      </c>
      <c r="G698" s="96"/>
      <c r="H698" s="128"/>
      <c r="I698" s="96"/>
      <c r="J698" s="96"/>
      <c r="K698" s="96"/>
      <c r="L698" s="96"/>
      <c r="M698" s="15"/>
      <c r="N698" s="15"/>
      <c r="O698" s="15"/>
      <c r="P698" s="15"/>
      <c r="Q698" s="15"/>
    </row>
    <row r="699" spans="1:17" x14ac:dyDescent="0.25">
      <c r="A699" s="64">
        <v>25020102</v>
      </c>
      <c r="B699" s="5" t="s">
        <v>794</v>
      </c>
      <c r="C699" s="96">
        <f>SUMIF(OBData[EconCode],OBTB[[#This Row],[EconCode]],OBData[Amount])</f>
        <v>0</v>
      </c>
      <c r="D699" s="96" t="str">
        <f>LEFT(OBTB[[#This Row],[EconCode]],6)</f>
        <v>250201</v>
      </c>
      <c r="E699" s="96" t="str">
        <f>LEFT(OBTB[[#This Row],[EconCode]],4)</f>
        <v>2502</v>
      </c>
      <c r="F699" s="96" t="str">
        <f>LEFT(OBTB[[#This Row],[EconCode]],2)</f>
        <v>25</v>
      </c>
      <c r="G699" s="96"/>
      <c r="H699" s="128"/>
      <c r="I699" s="96"/>
      <c r="J699" s="96"/>
      <c r="K699" s="96"/>
      <c r="L699" s="96"/>
      <c r="M699" s="15"/>
      <c r="N699" s="15"/>
      <c r="O699" s="15"/>
      <c r="P699" s="15"/>
      <c r="Q699" s="15"/>
    </row>
    <row r="700" spans="1:17" x14ac:dyDescent="0.25">
      <c r="A700" s="64">
        <v>25020103</v>
      </c>
      <c r="B700" s="5" t="s">
        <v>795</v>
      </c>
      <c r="C700" s="96">
        <f>SUMIF(OBData[EconCode],OBTB[[#This Row],[EconCode]],OBData[Amount])</f>
        <v>0</v>
      </c>
      <c r="D700" s="96" t="str">
        <f>LEFT(OBTB[[#This Row],[EconCode]],6)</f>
        <v>250201</v>
      </c>
      <c r="E700" s="96" t="str">
        <f>LEFT(OBTB[[#This Row],[EconCode]],4)</f>
        <v>2502</v>
      </c>
      <c r="F700" s="96" t="str">
        <f>LEFT(OBTB[[#This Row],[EconCode]],2)</f>
        <v>25</v>
      </c>
      <c r="G700" s="96"/>
      <c r="H700" s="128"/>
      <c r="I700" s="96"/>
      <c r="J700" s="96"/>
      <c r="K700" s="96"/>
      <c r="L700" s="96"/>
      <c r="M700" s="15"/>
      <c r="N700" s="15"/>
      <c r="O700" s="15"/>
      <c r="P700" s="15"/>
      <c r="Q700" s="15"/>
    </row>
    <row r="701" spans="1:17" x14ac:dyDescent="0.25">
      <c r="A701" s="64">
        <v>25020104</v>
      </c>
      <c r="B701" s="5" t="s">
        <v>796</v>
      </c>
      <c r="C701" s="96">
        <f>SUMIF(OBData[EconCode],OBTB[[#This Row],[EconCode]],OBData[Amount])</f>
        <v>0</v>
      </c>
      <c r="D701" s="96" t="str">
        <f>LEFT(OBTB[[#This Row],[EconCode]],6)</f>
        <v>250201</v>
      </c>
      <c r="E701" s="96" t="str">
        <f>LEFT(OBTB[[#This Row],[EconCode]],4)</f>
        <v>2502</v>
      </c>
      <c r="F701" s="96" t="str">
        <f>LEFT(OBTB[[#This Row],[EconCode]],2)</f>
        <v>25</v>
      </c>
      <c r="G701" s="96"/>
      <c r="H701" s="128"/>
      <c r="I701" s="96"/>
      <c r="J701" s="96"/>
      <c r="K701" s="96"/>
      <c r="L701" s="96"/>
      <c r="M701" s="15"/>
      <c r="N701" s="15"/>
      <c r="O701" s="15"/>
      <c r="P701" s="15"/>
      <c r="Q701" s="15"/>
    </row>
    <row r="702" spans="1:17" x14ac:dyDescent="0.25">
      <c r="A702" s="64">
        <v>250202</v>
      </c>
      <c r="B702" s="5" t="s">
        <v>797</v>
      </c>
      <c r="C702" s="96">
        <f>SUMIF(OBData[EconCode],OBTB[[#This Row],[EconCode]],OBData[Amount])</f>
        <v>0</v>
      </c>
      <c r="D702" s="96" t="str">
        <f>LEFT(OBTB[[#This Row],[EconCode]],6)</f>
        <v>250202</v>
      </c>
      <c r="E702" s="96" t="str">
        <f>LEFT(OBTB[[#This Row],[EconCode]],4)</f>
        <v>2502</v>
      </c>
      <c r="F702" s="96" t="str">
        <f>LEFT(OBTB[[#This Row],[EconCode]],2)</f>
        <v>25</v>
      </c>
      <c r="G702" s="96"/>
      <c r="H702" s="128"/>
      <c r="I702" s="96"/>
      <c r="J702" s="96"/>
      <c r="K702" s="96"/>
      <c r="L702" s="96"/>
      <c r="M702" s="15"/>
      <c r="N702" s="15"/>
      <c r="O702" s="15"/>
      <c r="P702" s="15"/>
      <c r="Q702" s="15"/>
    </row>
    <row r="703" spans="1:17" x14ac:dyDescent="0.25">
      <c r="A703" s="64">
        <v>25020201</v>
      </c>
      <c r="B703" s="5" t="s">
        <v>798</v>
      </c>
      <c r="C703" s="96">
        <f>SUMIF(OBData[EconCode],OBTB[[#This Row],[EconCode]],OBData[Amount])</f>
        <v>0</v>
      </c>
      <c r="D703" s="96" t="str">
        <f>LEFT(OBTB[[#This Row],[EconCode]],6)</f>
        <v>250202</v>
      </c>
      <c r="E703" s="96" t="str">
        <f>LEFT(OBTB[[#This Row],[EconCode]],4)</f>
        <v>2502</v>
      </c>
      <c r="F703" s="96" t="str">
        <f>LEFT(OBTB[[#This Row],[EconCode]],2)</f>
        <v>25</v>
      </c>
      <c r="G703" s="96"/>
      <c r="H703" s="128"/>
      <c r="I703" s="96"/>
      <c r="J703" s="96"/>
      <c r="K703" s="96"/>
      <c r="L703" s="96"/>
      <c r="M703" s="15"/>
      <c r="N703" s="15"/>
      <c r="O703" s="15"/>
      <c r="P703" s="15"/>
      <c r="Q703" s="15"/>
    </row>
    <row r="704" spans="1:17" x14ac:dyDescent="0.25">
      <c r="A704" s="64">
        <v>25020202</v>
      </c>
      <c r="B704" s="5" t="s">
        <v>799</v>
      </c>
      <c r="C704" s="96">
        <f>SUMIF(OBData[EconCode],OBTB[[#This Row],[EconCode]],OBData[Amount])</f>
        <v>0</v>
      </c>
      <c r="D704" s="96" t="str">
        <f>LEFT(OBTB[[#This Row],[EconCode]],6)</f>
        <v>250202</v>
      </c>
      <c r="E704" s="96" t="str">
        <f>LEFT(OBTB[[#This Row],[EconCode]],4)</f>
        <v>2502</v>
      </c>
      <c r="F704" s="96" t="str">
        <f>LEFT(OBTB[[#This Row],[EconCode]],2)</f>
        <v>25</v>
      </c>
      <c r="G704" s="96"/>
      <c r="H704" s="128"/>
      <c r="I704" s="96"/>
      <c r="J704" s="96"/>
      <c r="K704" s="96"/>
      <c r="L704" s="96"/>
      <c r="M704" s="15"/>
      <c r="N704" s="15"/>
      <c r="O704" s="15"/>
      <c r="P704" s="15"/>
      <c r="Q704" s="15"/>
    </row>
    <row r="705" spans="1:17" x14ac:dyDescent="0.25">
      <c r="A705" s="64">
        <v>25020203</v>
      </c>
      <c r="B705" s="5" t="s">
        <v>800</v>
      </c>
      <c r="C705" s="96">
        <f>SUMIF(OBData[EconCode],OBTB[[#This Row],[EconCode]],OBData[Amount])</f>
        <v>0</v>
      </c>
      <c r="D705" s="96" t="str">
        <f>LEFT(OBTB[[#This Row],[EconCode]],6)</f>
        <v>250202</v>
      </c>
      <c r="E705" s="96" t="str">
        <f>LEFT(OBTB[[#This Row],[EconCode]],4)</f>
        <v>2502</v>
      </c>
      <c r="F705" s="96" t="str">
        <f>LEFT(OBTB[[#This Row],[EconCode]],2)</f>
        <v>25</v>
      </c>
      <c r="G705" s="96"/>
      <c r="H705" s="128"/>
      <c r="I705" s="96"/>
      <c r="J705" s="96"/>
      <c r="K705" s="96"/>
      <c r="L705" s="96"/>
      <c r="M705" s="15"/>
      <c r="N705" s="15"/>
      <c r="O705" s="15"/>
      <c r="P705" s="15"/>
      <c r="Q705" s="15"/>
    </row>
    <row r="706" spans="1:17" x14ac:dyDescent="0.25">
      <c r="A706" s="64">
        <v>25020204</v>
      </c>
      <c r="B706" s="5" t="s">
        <v>801</v>
      </c>
      <c r="C706" s="96">
        <f>SUMIF(OBData[EconCode],OBTB[[#This Row],[EconCode]],OBData[Amount])</f>
        <v>0</v>
      </c>
      <c r="D706" s="96" t="str">
        <f>LEFT(OBTB[[#This Row],[EconCode]],6)</f>
        <v>250202</v>
      </c>
      <c r="E706" s="96" t="str">
        <f>LEFT(OBTB[[#This Row],[EconCode]],4)</f>
        <v>2502</v>
      </c>
      <c r="F706" s="96" t="str">
        <f>LEFT(OBTB[[#This Row],[EconCode]],2)</f>
        <v>25</v>
      </c>
      <c r="G706" s="96"/>
      <c r="H706" s="128"/>
      <c r="I706" s="96"/>
      <c r="J706" s="96"/>
      <c r="K706" s="96"/>
      <c r="L706" s="96"/>
      <c r="M706" s="15"/>
      <c r="N706" s="15"/>
      <c r="O706" s="15"/>
      <c r="P706" s="15"/>
      <c r="Q706" s="15"/>
    </row>
    <row r="707" spans="1:17" x14ac:dyDescent="0.25">
      <c r="A707" s="64">
        <v>25020205</v>
      </c>
      <c r="B707" s="5" t="s">
        <v>802</v>
      </c>
      <c r="C707" s="96">
        <f>SUMIF(OBData[EconCode],OBTB[[#This Row],[EconCode]],OBData[Amount])</f>
        <v>0</v>
      </c>
      <c r="D707" s="96" t="str">
        <f>LEFT(OBTB[[#This Row],[EconCode]],6)</f>
        <v>250202</v>
      </c>
      <c r="E707" s="96" t="str">
        <f>LEFT(OBTB[[#This Row],[EconCode]],4)</f>
        <v>2502</v>
      </c>
      <c r="F707" s="96" t="str">
        <f>LEFT(OBTB[[#This Row],[EconCode]],2)</f>
        <v>25</v>
      </c>
      <c r="G707" s="96"/>
      <c r="H707" s="128"/>
      <c r="I707" s="96"/>
      <c r="J707" s="96"/>
      <c r="K707" s="96"/>
      <c r="L707" s="96"/>
      <c r="M707" s="15"/>
      <c r="N707" s="15"/>
      <c r="O707" s="15"/>
      <c r="P707" s="15"/>
      <c r="Q707" s="15"/>
    </row>
    <row r="708" spans="1:17" x14ac:dyDescent="0.25">
      <c r="A708" s="64">
        <v>25020206</v>
      </c>
      <c r="B708" s="5" t="s">
        <v>803</v>
      </c>
      <c r="C708" s="96">
        <f>SUMIF(OBData[EconCode],OBTB[[#This Row],[EconCode]],OBData[Amount])</f>
        <v>0</v>
      </c>
      <c r="D708" s="96" t="str">
        <f>LEFT(OBTB[[#This Row],[EconCode]],6)</f>
        <v>250202</v>
      </c>
      <c r="E708" s="96" t="str">
        <f>LEFT(OBTB[[#This Row],[EconCode]],4)</f>
        <v>2502</v>
      </c>
      <c r="F708" s="96" t="str">
        <f>LEFT(OBTB[[#This Row],[EconCode]],2)</f>
        <v>25</v>
      </c>
      <c r="G708" s="96"/>
      <c r="H708" s="128"/>
      <c r="I708" s="96"/>
      <c r="J708" s="96"/>
      <c r="K708" s="96"/>
      <c r="L708" s="96"/>
      <c r="M708" s="15"/>
      <c r="N708" s="15"/>
      <c r="O708" s="15"/>
      <c r="P708" s="15"/>
      <c r="Q708" s="15"/>
    </row>
    <row r="709" spans="1:17" x14ac:dyDescent="0.25">
      <c r="A709" s="64">
        <v>25020207</v>
      </c>
      <c r="B709" s="5" t="s">
        <v>804</v>
      </c>
      <c r="C709" s="96">
        <f>SUMIF(OBData[EconCode],OBTB[[#This Row],[EconCode]],OBData[Amount])</f>
        <v>0</v>
      </c>
      <c r="D709" s="96" t="str">
        <f>LEFT(OBTB[[#This Row],[EconCode]],6)</f>
        <v>250202</v>
      </c>
      <c r="E709" s="96" t="str">
        <f>LEFT(OBTB[[#This Row],[EconCode]],4)</f>
        <v>2502</v>
      </c>
      <c r="F709" s="96" t="str">
        <f>LEFT(OBTB[[#This Row],[EconCode]],2)</f>
        <v>25</v>
      </c>
      <c r="G709" s="96"/>
      <c r="H709" s="128"/>
      <c r="I709" s="96"/>
      <c r="J709" s="96"/>
      <c r="K709" s="96"/>
      <c r="L709" s="96"/>
      <c r="M709" s="15"/>
      <c r="N709" s="15"/>
      <c r="O709" s="15"/>
      <c r="P709" s="15"/>
      <c r="Q709" s="15"/>
    </row>
    <row r="710" spans="1:17" x14ac:dyDescent="0.25">
      <c r="A710" s="64">
        <v>25020208</v>
      </c>
      <c r="B710" s="5" t="s">
        <v>805</v>
      </c>
      <c r="C710" s="96">
        <f>SUMIF(OBData[EconCode],OBTB[[#This Row],[EconCode]],OBData[Amount])</f>
        <v>0</v>
      </c>
      <c r="D710" s="96" t="str">
        <f>LEFT(OBTB[[#This Row],[EconCode]],6)</f>
        <v>250202</v>
      </c>
      <c r="E710" s="96" t="str">
        <f>LEFT(OBTB[[#This Row],[EconCode]],4)</f>
        <v>2502</v>
      </c>
      <c r="F710" s="96" t="str">
        <f>LEFT(OBTB[[#This Row],[EconCode]],2)</f>
        <v>25</v>
      </c>
      <c r="G710" s="96"/>
      <c r="H710" s="128"/>
      <c r="I710" s="96"/>
      <c r="J710" s="96"/>
      <c r="K710" s="96"/>
      <c r="L710" s="96"/>
      <c r="M710" s="15"/>
      <c r="N710" s="15"/>
      <c r="O710" s="15"/>
      <c r="P710" s="15"/>
      <c r="Q710" s="15"/>
    </row>
    <row r="711" spans="1:17" x14ac:dyDescent="0.25">
      <c r="A711" s="64">
        <v>25020209</v>
      </c>
      <c r="B711" s="5" t="s">
        <v>806</v>
      </c>
      <c r="C711" s="96">
        <f>SUMIF(OBData[EconCode],OBTB[[#This Row],[EconCode]],OBData[Amount])</f>
        <v>0</v>
      </c>
      <c r="D711" s="96" t="str">
        <f>LEFT(OBTB[[#This Row],[EconCode]],6)</f>
        <v>250202</v>
      </c>
      <c r="E711" s="96" t="str">
        <f>LEFT(OBTB[[#This Row],[EconCode]],4)</f>
        <v>2502</v>
      </c>
      <c r="F711" s="96" t="str">
        <f>LEFT(OBTB[[#This Row],[EconCode]],2)</f>
        <v>25</v>
      </c>
      <c r="G711" s="96"/>
      <c r="H711" s="128"/>
      <c r="I711" s="96"/>
      <c r="J711" s="96"/>
      <c r="K711" s="96"/>
      <c r="L711" s="96"/>
      <c r="M711" s="15"/>
      <c r="N711" s="15"/>
      <c r="O711" s="15"/>
      <c r="P711" s="15"/>
      <c r="Q711" s="15"/>
    </row>
    <row r="712" spans="1:17" x14ac:dyDescent="0.25">
      <c r="A712" s="64">
        <v>25020210</v>
      </c>
      <c r="B712" s="5" t="s">
        <v>807</v>
      </c>
      <c r="C712" s="96">
        <f>SUMIF(OBData[EconCode],OBTB[[#This Row],[EconCode]],OBData[Amount])</f>
        <v>0</v>
      </c>
      <c r="D712" s="96" t="str">
        <f>LEFT(OBTB[[#This Row],[EconCode]],6)</f>
        <v>250202</v>
      </c>
      <c r="E712" s="96" t="str">
        <f>LEFT(OBTB[[#This Row],[EconCode]],4)</f>
        <v>2502</v>
      </c>
      <c r="F712" s="96" t="str">
        <f>LEFT(OBTB[[#This Row],[EconCode]],2)</f>
        <v>25</v>
      </c>
      <c r="G712" s="96"/>
      <c r="H712" s="128"/>
      <c r="I712" s="96"/>
      <c r="J712" s="96"/>
      <c r="K712" s="96"/>
      <c r="L712" s="96"/>
      <c r="M712" s="15"/>
      <c r="N712" s="15"/>
      <c r="O712" s="15"/>
      <c r="P712" s="15"/>
      <c r="Q712" s="15"/>
    </row>
    <row r="713" spans="1:17" x14ac:dyDescent="0.25">
      <c r="A713" s="64">
        <v>25020211</v>
      </c>
      <c r="B713" s="5" t="s">
        <v>808</v>
      </c>
      <c r="C713" s="96">
        <f>SUMIF(OBData[EconCode],OBTB[[#This Row],[EconCode]],OBData[Amount])</f>
        <v>0</v>
      </c>
      <c r="D713" s="96" t="str">
        <f>LEFT(OBTB[[#This Row],[EconCode]],6)</f>
        <v>250202</v>
      </c>
      <c r="E713" s="96" t="str">
        <f>LEFT(OBTB[[#This Row],[EconCode]],4)</f>
        <v>2502</v>
      </c>
      <c r="F713" s="96" t="str">
        <f>LEFT(OBTB[[#This Row],[EconCode]],2)</f>
        <v>25</v>
      </c>
      <c r="G713" s="96"/>
      <c r="H713" s="128"/>
      <c r="I713" s="96"/>
      <c r="J713" s="96"/>
      <c r="K713" s="96"/>
      <c r="L713" s="96"/>
      <c r="M713" s="15"/>
      <c r="N713" s="15"/>
      <c r="O713" s="15"/>
      <c r="P713" s="15"/>
      <c r="Q713" s="15"/>
    </row>
    <row r="714" spans="1:17" x14ac:dyDescent="0.25">
      <c r="A714" s="64">
        <v>250203</v>
      </c>
      <c r="B714" s="5" t="s">
        <v>809</v>
      </c>
      <c r="C714" s="96">
        <f>SUMIF(OBData[EconCode],OBTB[[#This Row],[EconCode]],OBData[Amount])</f>
        <v>0</v>
      </c>
      <c r="D714" s="96" t="str">
        <f>LEFT(OBTB[[#This Row],[EconCode]],6)</f>
        <v>250203</v>
      </c>
      <c r="E714" s="96" t="str">
        <f>LEFT(OBTB[[#This Row],[EconCode]],4)</f>
        <v>2502</v>
      </c>
      <c r="F714" s="96" t="str">
        <f>LEFT(OBTB[[#This Row],[EconCode]],2)</f>
        <v>25</v>
      </c>
      <c r="G714" s="96"/>
      <c r="H714" s="128"/>
      <c r="I714" s="96"/>
      <c r="J714" s="96"/>
      <c r="K714" s="96"/>
      <c r="L714" s="96"/>
      <c r="M714" s="15"/>
      <c r="N714" s="15"/>
      <c r="O714" s="15"/>
      <c r="P714" s="15"/>
      <c r="Q714" s="15"/>
    </row>
    <row r="715" spans="1:17" x14ac:dyDescent="0.25">
      <c r="A715" s="64">
        <v>25020301</v>
      </c>
      <c r="B715" s="5" t="s">
        <v>810</v>
      </c>
      <c r="C715" s="96">
        <f>SUMIF(OBData[EconCode],OBTB[[#This Row],[EconCode]],OBData[Amount])</f>
        <v>0</v>
      </c>
      <c r="D715" s="96" t="str">
        <f>LEFT(OBTB[[#This Row],[EconCode]],6)</f>
        <v>250203</v>
      </c>
      <c r="E715" s="96" t="str">
        <f>LEFT(OBTB[[#This Row],[EconCode]],4)</f>
        <v>2502</v>
      </c>
      <c r="F715" s="96" t="str">
        <f>LEFT(OBTB[[#This Row],[EconCode]],2)</f>
        <v>25</v>
      </c>
      <c r="G715" s="96"/>
      <c r="H715" s="128"/>
      <c r="I715" s="96"/>
      <c r="J715" s="96"/>
      <c r="K715" s="96"/>
      <c r="L715" s="96"/>
      <c r="M715" s="15"/>
      <c r="N715" s="15"/>
      <c r="O715" s="15"/>
      <c r="P715" s="15"/>
      <c r="Q715" s="15"/>
    </row>
    <row r="716" spans="1:17" x14ac:dyDescent="0.25">
      <c r="A716" s="64">
        <v>25020302</v>
      </c>
      <c r="B716" s="5" t="s">
        <v>811</v>
      </c>
      <c r="C716" s="96">
        <f>SUMIF(OBData[EconCode],OBTB[[#This Row],[EconCode]],OBData[Amount])</f>
        <v>0</v>
      </c>
      <c r="D716" s="96" t="str">
        <f>LEFT(OBTB[[#This Row],[EconCode]],6)</f>
        <v>250203</v>
      </c>
      <c r="E716" s="96" t="str">
        <f>LEFT(OBTB[[#This Row],[EconCode]],4)</f>
        <v>2502</v>
      </c>
      <c r="F716" s="96" t="str">
        <f>LEFT(OBTB[[#This Row],[EconCode]],2)</f>
        <v>25</v>
      </c>
      <c r="G716" s="96"/>
      <c r="H716" s="128"/>
      <c r="I716" s="96"/>
      <c r="J716" s="96"/>
      <c r="K716" s="96"/>
      <c r="L716" s="96"/>
      <c r="M716" s="15"/>
      <c r="N716" s="15"/>
      <c r="O716" s="15"/>
      <c r="P716" s="15"/>
      <c r="Q716" s="15"/>
    </row>
    <row r="717" spans="1:17" x14ac:dyDescent="0.25">
      <c r="A717" s="64">
        <v>25020303</v>
      </c>
      <c r="B717" s="5" t="s">
        <v>812</v>
      </c>
      <c r="C717" s="96">
        <f>SUMIF(OBData[EconCode],OBTB[[#This Row],[EconCode]],OBData[Amount])</f>
        <v>0</v>
      </c>
      <c r="D717" s="96" t="str">
        <f>LEFT(OBTB[[#This Row],[EconCode]],6)</f>
        <v>250203</v>
      </c>
      <c r="E717" s="96" t="str">
        <f>LEFT(OBTB[[#This Row],[EconCode]],4)</f>
        <v>2502</v>
      </c>
      <c r="F717" s="96" t="str">
        <f>LEFT(OBTB[[#This Row],[EconCode]],2)</f>
        <v>25</v>
      </c>
      <c r="G717" s="96"/>
      <c r="H717" s="128"/>
      <c r="I717" s="96"/>
      <c r="J717" s="96"/>
      <c r="K717" s="96"/>
      <c r="L717" s="96"/>
      <c r="M717" s="15"/>
      <c r="N717" s="15"/>
      <c r="O717" s="15"/>
      <c r="P717" s="15"/>
      <c r="Q717" s="15"/>
    </row>
    <row r="718" spans="1:17" x14ac:dyDescent="0.25">
      <c r="A718" s="64">
        <v>25020304</v>
      </c>
      <c r="B718" s="5" t="s">
        <v>813</v>
      </c>
      <c r="C718" s="96">
        <f>SUMIF(OBData[EconCode],OBTB[[#This Row],[EconCode]],OBData[Amount])</f>
        <v>0</v>
      </c>
      <c r="D718" s="96" t="str">
        <f>LEFT(OBTB[[#This Row],[EconCode]],6)</f>
        <v>250203</v>
      </c>
      <c r="E718" s="96" t="str">
        <f>LEFT(OBTB[[#This Row],[EconCode]],4)</f>
        <v>2502</v>
      </c>
      <c r="F718" s="96" t="str">
        <f>LEFT(OBTB[[#This Row],[EconCode]],2)</f>
        <v>25</v>
      </c>
      <c r="G718" s="96"/>
      <c r="H718" s="128"/>
      <c r="I718" s="96"/>
      <c r="J718" s="96"/>
      <c r="K718" s="96"/>
      <c r="L718" s="96"/>
      <c r="M718" s="15"/>
      <c r="N718" s="15"/>
      <c r="O718" s="15"/>
      <c r="P718" s="15"/>
      <c r="Q718" s="15"/>
    </row>
    <row r="719" spans="1:17" x14ac:dyDescent="0.25">
      <c r="A719" s="64">
        <v>25020305</v>
      </c>
      <c r="B719" s="5" t="s">
        <v>814</v>
      </c>
      <c r="C719" s="96">
        <f>SUMIF(OBData[EconCode],OBTB[[#This Row],[EconCode]],OBData[Amount])</f>
        <v>0</v>
      </c>
      <c r="D719" s="96" t="str">
        <f>LEFT(OBTB[[#This Row],[EconCode]],6)</f>
        <v>250203</v>
      </c>
      <c r="E719" s="96" t="str">
        <f>LEFT(OBTB[[#This Row],[EconCode]],4)</f>
        <v>2502</v>
      </c>
      <c r="F719" s="96" t="str">
        <f>LEFT(OBTB[[#This Row],[EconCode]],2)</f>
        <v>25</v>
      </c>
      <c r="G719" s="96"/>
      <c r="H719" s="128"/>
      <c r="I719" s="96"/>
      <c r="J719" s="96"/>
      <c r="K719" s="96"/>
      <c r="L719" s="96"/>
      <c r="M719" s="15"/>
      <c r="N719" s="15"/>
      <c r="O719" s="15"/>
      <c r="P719" s="15"/>
      <c r="Q719" s="15"/>
    </row>
    <row r="720" spans="1:17" x14ac:dyDescent="0.25">
      <c r="A720" s="64">
        <v>250204</v>
      </c>
      <c r="B720" s="5" t="s">
        <v>815</v>
      </c>
      <c r="C720" s="96">
        <f>SUMIF(OBData[EconCode],OBTB[[#This Row],[EconCode]],OBData[Amount])</f>
        <v>0</v>
      </c>
      <c r="D720" s="96" t="str">
        <f>LEFT(OBTB[[#This Row],[EconCode]],6)</f>
        <v>250204</v>
      </c>
      <c r="E720" s="96" t="str">
        <f>LEFT(OBTB[[#This Row],[EconCode]],4)</f>
        <v>2502</v>
      </c>
      <c r="F720" s="96" t="str">
        <f>LEFT(OBTB[[#This Row],[EconCode]],2)</f>
        <v>25</v>
      </c>
      <c r="G720" s="96"/>
      <c r="H720" s="128"/>
      <c r="I720" s="96"/>
      <c r="J720" s="96"/>
      <c r="K720" s="96"/>
      <c r="L720" s="96"/>
      <c r="M720" s="15"/>
      <c r="N720" s="15"/>
      <c r="O720" s="15"/>
      <c r="P720" s="15"/>
      <c r="Q720" s="15"/>
    </row>
    <row r="721" spans="1:17" x14ac:dyDescent="0.25">
      <c r="A721" s="64">
        <v>25020401</v>
      </c>
      <c r="B721" s="5" t="s">
        <v>816</v>
      </c>
      <c r="C721" s="96">
        <f>SUMIF(OBData[EconCode],OBTB[[#This Row],[EconCode]],OBData[Amount])</f>
        <v>0</v>
      </c>
      <c r="D721" s="96" t="str">
        <f>LEFT(OBTB[[#This Row],[EconCode]],6)</f>
        <v>250204</v>
      </c>
      <c r="E721" s="96" t="str">
        <f>LEFT(OBTB[[#This Row],[EconCode]],4)</f>
        <v>2502</v>
      </c>
      <c r="F721" s="96" t="str">
        <f>LEFT(OBTB[[#This Row],[EconCode]],2)</f>
        <v>25</v>
      </c>
      <c r="G721" s="96"/>
      <c r="H721" s="128"/>
      <c r="I721" s="96"/>
      <c r="J721" s="96"/>
      <c r="K721" s="96"/>
      <c r="L721" s="96"/>
      <c r="M721" s="15"/>
      <c r="N721" s="15"/>
      <c r="O721" s="15"/>
      <c r="P721" s="15"/>
      <c r="Q721" s="15"/>
    </row>
    <row r="722" spans="1:17" x14ac:dyDescent="0.25">
      <c r="A722" s="64">
        <v>25020402</v>
      </c>
      <c r="B722" s="5" t="s">
        <v>817</v>
      </c>
      <c r="C722" s="96">
        <f>SUMIF(OBData[EconCode],OBTB[[#This Row],[EconCode]],OBData[Amount])</f>
        <v>0</v>
      </c>
      <c r="D722" s="96" t="str">
        <f>LEFT(OBTB[[#This Row],[EconCode]],6)</f>
        <v>250204</v>
      </c>
      <c r="E722" s="96" t="str">
        <f>LEFT(OBTB[[#This Row],[EconCode]],4)</f>
        <v>2502</v>
      </c>
      <c r="F722" s="96" t="str">
        <f>LEFT(OBTB[[#This Row],[EconCode]],2)</f>
        <v>25</v>
      </c>
      <c r="G722" s="96"/>
      <c r="H722" s="128"/>
      <c r="I722" s="96"/>
      <c r="J722" s="96"/>
      <c r="K722" s="96"/>
      <c r="L722" s="96"/>
      <c r="M722" s="15"/>
      <c r="N722" s="15"/>
      <c r="O722" s="15"/>
      <c r="P722" s="15"/>
      <c r="Q722" s="15"/>
    </row>
    <row r="723" spans="1:17" x14ac:dyDescent="0.25">
      <c r="A723" s="64">
        <v>25020403</v>
      </c>
      <c r="B723" s="5" t="s">
        <v>818</v>
      </c>
      <c r="C723" s="96">
        <f>SUMIF(OBData[EconCode],OBTB[[#This Row],[EconCode]],OBData[Amount])</f>
        <v>0</v>
      </c>
      <c r="D723" s="96" t="str">
        <f>LEFT(OBTB[[#This Row],[EconCode]],6)</f>
        <v>250204</v>
      </c>
      <c r="E723" s="96" t="str">
        <f>LEFT(OBTB[[#This Row],[EconCode]],4)</f>
        <v>2502</v>
      </c>
      <c r="F723" s="96" t="str">
        <f>LEFT(OBTB[[#This Row],[EconCode]],2)</f>
        <v>25</v>
      </c>
      <c r="G723" s="96"/>
      <c r="H723" s="128"/>
      <c r="I723" s="96"/>
      <c r="J723" s="96"/>
      <c r="K723" s="96"/>
      <c r="L723" s="96"/>
      <c r="M723" s="15"/>
      <c r="N723" s="15"/>
      <c r="O723" s="15"/>
      <c r="P723" s="15"/>
      <c r="Q723" s="15"/>
    </row>
    <row r="724" spans="1:17" x14ac:dyDescent="0.25">
      <c r="A724" s="64">
        <v>25020404</v>
      </c>
      <c r="B724" s="5" t="s">
        <v>819</v>
      </c>
      <c r="C724" s="96">
        <f>SUMIF(OBData[EconCode],OBTB[[#This Row],[EconCode]],OBData[Amount])</f>
        <v>0</v>
      </c>
      <c r="D724" s="96" t="str">
        <f>LEFT(OBTB[[#This Row],[EconCode]],6)</f>
        <v>250204</v>
      </c>
      <c r="E724" s="96" t="str">
        <f>LEFT(OBTB[[#This Row],[EconCode]],4)</f>
        <v>2502</v>
      </c>
      <c r="F724" s="96" t="str">
        <f>LEFT(OBTB[[#This Row],[EconCode]],2)</f>
        <v>25</v>
      </c>
      <c r="G724" s="96"/>
      <c r="H724" s="128"/>
      <c r="I724" s="96"/>
      <c r="J724" s="96"/>
      <c r="K724" s="96"/>
      <c r="L724" s="96"/>
      <c r="M724" s="15"/>
      <c r="N724" s="15"/>
      <c r="O724" s="15"/>
      <c r="P724" s="15"/>
      <c r="Q724" s="15"/>
    </row>
    <row r="725" spans="1:17" x14ac:dyDescent="0.25">
      <c r="A725" s="64">
        <v>25020405</v>
      </c>
      <c r="B725" s="5" t="s">
        <v>820</v>
      </c>
      <c r="C725" s="96">
        <f>SUMIF(OBData[EconCode],OBTB[[#This Row],[EconCode]],OBData[Amount])</f>
        <v>0</v>
      </c>
      <c r="D725" s="96" t="str">
        <f>LEFT(OBTB[[#This Row],[EconCode]],6)</f>
        <v>250204</v>
      </c>
      <c r="E725" s="96" t="str">
        <f>LEFT(OBTB[[#This Row],[EconCode]],4)</f>
        <v>2502</v>
      </c>
      <c r="F725" s="96" t="str">
        <f>LEFT(OBTB[[#This Row],[EconCode]],2)</f>
        <v>25</v>
      </c>
      <c r="G725" s="96"/>
      <c r="H725" s="128"/>
      <c r="I725" s="96"/>
      <c r="J725" s="96"/>
      <c r="K725" s="96"/>
      <c r="L725" s="96"/>
      <c r="M725" s="15"/>
      <c r="N725" s="15"/>
      <c r="O725" s="15"/>
      <c r="P725" s="15"/>
      <c r="Q725" s="15"/>
    </row>
    <row r="726" spans="1:17" x14ac:dyDescent="0.25">
      <c r="A726" s="64">
        <v>25020406</v>
      </c>
      <c r="B726" s="5" t="s">
        <v>821</v>
      </c>
      <c r="C726" s="96">
        <f>SUMIF(OBData[EconCode],OBTB[[#This Row],[EconCode]],OBData[Amount])</f>
        <v>0</v>
      </c>
      <c r="D726" s="96" t="str">
        <f>LEFT(OBTB[[#This Row],[EconCode]],6)</f>
        <v>250204</v>
      </c>
      <c r="E726" s="96" t="str">
        <f>LEFT(OBTB[[#This Row],[EconCode]],4)</f>
        <v>2502</v>
      </c>
      <c r="F726" s="96" t="str">
        <f>LEFT(OBTB[[#This Row],[EconCode]],2)</f>
        <v>25</v>
      </c>
      <c r="G726" s="96"/>
      <c r="H726" s="128"/>
      <c r="I726" s="96"/>
      <c r="J726" s="96"/>
      <c r="K726" s="96"/>
      <c r="L726" s="96"/>
      <c r="M726" s="15"/>
      <c r="N726" s="15"/>
      <c r="O726" s="15"/>
      <c r="P726" s="15"/>
      <c r="Q726" s="15"/>
    </row>
    <row r="727" spans="1:17" x14ac:dyDescent="0.25">
      <c r="A727" s="64">
        <v>25020407</v>
      </c>
      <c r="B727" s="5" t="s">
        <v>822</v>
      </c>
      <c r="C727" s="96">
        <f>SUMIF(OBData[EconCode],OBTB[[#This Row],[EconCode]],OBData[Amount])</f>
        <v>0</v>
      </c>
      <c r="D727" s="96" t="str">
        <f>LEFT(OBTB[[#This Row],[EconCode]],6)</f>
        <v>250204</v>
      </c>
      <c r="E727" s="96" t="str">
        <f>LEFT(OBTB[[#This Row],[EconCode]],4)</f>
        <v>2502</v>
      </c>
      <c r="F727" s="96" t="str">
        <f>LEFT(OBTB[[#This Row],[EconCode]],2)</f>
        <v>25</v>
      </c>
      <c r="G727" s="96"/>
      <c r="H727" s="128"/>
      <c r="I727" s="96"/>
      <c r="J727" s="96"/>
      <c r="K727" s="96"/>
      <c r="L727" s="96"/>
      <c r="M727" s="15"/>
      <c r="N727" s="15"/>
      <c r="O727" s="15"/>
      <c r="P727" s="15"/>
      <c r="Q727" s="15"/>
    </row>
    <row r="728" spans="1:17" x14ac:dyDescent="0.25">
      <c r="A728" s="64">
        <v>25020408</v>
      </c>
      <c r="B728" s="5" t="s">
        <v>823</v>
      </c>
      <c r="C728" s="96">
        <f>SUMIF(OBData[EconCode],OBTB[[#This Row],[EconCode]],OBData[Amount])</f>
        <v>0</v>
      </c>
      <c r="D728" s="96" t="str">
        <f>LEFT(OBTB[[#This Row],[EconCode]],6)</f>
        <v>250204</v>
      </c>
      <c r="E728" s="96" t="str">
        <f>LEFT(OBTB[[#This Row],[EconCode]],4)</f>
        <v>2502</v>
      </c>
      <c r="F728" s="96" t="str">
        <f>LEFT(OBTB[[#This Row],[EconCode]],2)</f>
        <v>25</v>
      </c>
      <c r="G728" s="96"/>
      <c r="H728" s="128"/>
      <c r="I728" s="96"/>
      <c r="J728" s="96"/>
      <c r="K728" s="96"/>
      <c r="L728" s="96"/>
      <c r="M728" s="15"/>
      <c r="N728" s="15"/>
      <c r="O728" s="15"/>
      <c r="P728" s="15"/>
      <c r="Q728" s="15"/>
    </row>
    <row r="729" spans="1:17" x14ac:dyDescent="0.25">
      <c r="A729" s="64">
        <v>250205</v>
      </c>
      <c r="B729" s="5" t="s">
        <v>824</v>
      </c>
      <c r="C729" s="96">
        <f>SUMIF(OBData[EconCode],OBTB[[#This Row],[EconCode]],OBData[Amount])</f>
        <v>0</v>
      </c>
      <c r="D729" s="96" t="str">
        <f>LEFT(OBTB[[#This Row],[EconCode]],6)</f>
        <v>250205</v>
      </c>
      <c r="E729" s="96" t="str">
        <f>LEFT(OBTB[[#This Row],[EconCode]],4)</f>
        <v>2502</v>
      </c>
      <c r="F729" s="96" t="str">
        <f>LEFT(OBTB[[#This Row],[EconCode]],2)</f>
        <v>25</v>
      </c>
      <c r="G729" s="96"/>
      <c r="H729" s="128"/>
      <c r="I729" s="96"/>
      <c r="J729" s="96"/>
      <c r="K729" s="96"/>
      <c r="L729" s="96"/>
      <c r="M729" s="15"/>
      <c r="N729" s="15"/>
      <c r="O729" s="15"/>
      <c r="P729" s="15"/>
      <c r="Q729" s="15"/>
    </row>
    <row r="730" spans="1:17" x14ac:dyDescent="0.25">
      <c r="A730" s="64">
        <v>25020501</v>
      </c>
      <c r="B730" s="5" t="s">
        <v>825</v>
      </c>
      <c r="C730" s="96">
        <f>SUMIF(OBData[EconCode],OBTB[[#This Row],[EconCode]],OBData[Amount])</f>
        <v>0</v>
      </c>
      <c r="D730" s="96" t="str">
        <f>LEFT(OBTB[[#This Row],[EconCode]],6)</f>
        <v>250205</v>
      </c>
      <c r="E730" s="96" t="str">
        <f>LEFT(OBTB[[#This Row],[EconCode]],4)</f>
        <v>2502</v>
      </c>
      <c r="F730" s="96" t="str">
        <f>LEFT(OBTB[[#This Row],[EconCode]],2)</f>
        <v>25</v>
      </c>
      <c r="G730" s="96"/>
      <c r="H730" s="128"/>
      <c r="I730" s="96"/>
      <c r="J730" s="96"/>
      <c r="K730" s="96"/>
      <c r="L730" s="96"/>
      <c r="M730" s="15"/>
      <c r="N730" s="15"/>
      <c r="O730" s="15"/>
      <c r="P730" s="15"/>
      <c r="Q730" s="15"/>
    </row>
    <row r="731" spans="1:17" x14ac:dyDescent="0.25">
      <c r="A731" s="64">
        <v>25020502</v>
      </c>
      <c r="B731" s="5" t="s">
        <v>826</v>
      </c>
      <c r="C731" s="96">
        <f>SUMIF(OBData[EconCode],OBTB[[#This Row],[EconCode]],OBData[Amount])</f>
        <v>0</v>
      </c>
      <c r="D731" s="96" t="str">
        <f>LEFT(OBTB[[#This Row],[EconCode]],6)</f>
        <v>250205</v>
      </c>
      <c r="E731" s="96" t="str">
        <f>LEFT(OBTB[[#This Row],[EconCode]],4)</f>
        <v>2502</v>
      </c>
      <c r="F731" s="96" t="str">
        <f>LEFT(OBTB[[#This Row],[EconCode]],2)</f>
        <v>25</v>
      </c>
      <c r="G731" s="96"/>
      <c r="H731" s="128"/>
      <c r="I731" s="96"/>
      <c r="J731" s="96"/>
      <c r="K731" s="96"/>
      <c r="L731" s="96"/>
      <c r="M731" s="15"/>
      <c r="N731" s="15"/>
      <c r="O731" s="15"/>
      <c r="P731" s="15"/>
      <c r="Q731" s="15"/>
    </row>
    <row r="732" spans="1:17" x14ac:dyDescent="0.25">
      <c r="A732" s="64">
        <v>25020503</v>
      </c>
      <c r="B732" s="5" t="s">
        <v>827</v>
      </c>
      <c r="C732" s="96">
        <f>SUMIF(OBData[EconCode],OBTB[[#This Row],[EconCode]],OBData[Amount])</f>
        <v>0</v>
      </c>
      <c r="D732" s="96" t="str">
        <f>LEFT(OBTB[[#This Row],[EconCode]],6)</f>
        <v>250205</v>
      </c>
      <c r="E732" s="96" t="str">
        <f>LEFT(OBTB[[#This Row],[EconCode]],4)</f>
        <v>2502</v>
      </c>
      <c r="F732" s="96" t="str">
        <f>LEFT(OBTB[[#This Row],[EconCode]],2)</f>
        <v>25</v>
      </c>
      <c r="G732" s="96"/>
      <c r="H732" s="128"/>
      <c r="I732" s="96"/>
      <c r="J732" s="96"/>
      <c r="K732" s="96"/>
      <c r="L732" s="96"/>
      <c r="M732" s="15"/>
      <c r="N732" s="15"/>
      <c r="O732" s="15"/>
      <c r="P732" s="15"/>
      <c r="Q732" s="15"/>
    </row>
    <row r="733" spans="1:17" x14ac:dyDescent="0.25">
      <c r="A733" s="64">
        <v>25020504</v>
      </c>
      <c r="B733" s="5" t="s">
        <v>828</v>
      </c>
      <c r="C733" s="96">
        <f>SUMIF(OBData[EconCode],OBTB[[#This Row],[EconCode]],OBData[Amount])</f>
        <v>0</v>
      </c>
      <c r="D733" s="96" t="str">
        <f>LEFT(OBTB[[#This Row],[EconCode]],6)</f>
        <v>250205</v>
      </c>
      <c r="E733" s="96" t="str">
        <f>LEFT(OBTB[[#This Row],[EconCode]],4)</f>
        <v>2502</v>
      </c>
      <c r="F733" s="96" t="str">
        <f>LEFT(OBTB[[#This Row],[EconCode]],2)</f>
        <v>25</v>
      </c>
      <c r="G733" s="96"/>
      <c r="H733" s="128"/>
      <c r="I733" s="96"/>
      <c r="J733" s="96"/>
      <c r="K733" s="96"/>
      <c r="L733" s="96"/>
      <c r="M733" s="15"/>
      <c r="N733" s="15"/>
      <c r="O733" s="15"/>
      <c r="P733" s="15"/>
      <c r="Q733" s="15"/>
    </row>
    <row r="734" spans="1:17" x14ac:dyDescent="0.25">
      <c r="A734" s="64">
        <v>25020505</v>
      </c>
      <c r="B734" s="5" t="s">
        <v>829</v>
      </c>
      <c r="C734" s="96">
        <f>SUMIF(OBData[EconCode],OBTB[[#This Row],[EconCode]],OBData[Amount])</f>
        <v>0</v>
      </c>
      <c r="D734" s="96" t="str">
        <f>LEFT(OBTB[[#This Row],[EconCode]],6)</f>
        <v>250205</v>
      </c>
      <c r="E734" s="96" t="str">
        <f>LEFT(OBTB[[#This Row],[EconCode]],4)</f>
        <v>2502</v>
      </c>
      <c r="F734" s="96" t="str">
        <f>LEFT(OBTB[[#This Row],[EconCode]],2)</f>
        <v>25</v>
      </c>
      <c r="G734" s="96"/>
      <c r="H734" s="128"/>
      <c r="I734" s="96"/>
      <c r="J734" s="96"/>
      <c r="K734" s="96"/>
      <c r="L734" s="96"/>
      <c r="M734" s="15"/>
      <c r="N734" s="15"/>
      <c r="O734" s="15"/>
      <c r="P734" s="15"/>
      <c r="Q734" s="15"/>
    </row>
    <row r="735" spans="1:17" x14ac:dyDescent="0.25">
      <c r="A735" s="64">
        <v>25020506</v>
      </c>
      <c r="B735" s="5" t="s">
        <v>830</v>
      </c>
      <c r="C735" s="96">
        <f>SUMIF(OBData[EconCode],OBTB[[#This Row],[EconCode]],OBData[Amount])</f>
        <v>0</v>
      </c>
      <c r="D735" s="96" t="str">
        <f>LEFT(OBTB[[#This Row],[EconCode]],6)</f>
        <v>250205</v>
      </c>
      <c r="E735" s="96" t="str">
        <f>LEFT(OBTB[[#This Row],[EconCode]],4)</f>
        <v>2502</v>
      </c>
      <c r="F735" s="96" t="str">
        <f>LEFT(OBTB[[#This Row],[EconCode]],2)</f>
        <v>25</v>
      </c>
      <c r="G735" s="96"/>
      <c r="H735" s="128"/>
      <c r="I735" s="96"/>
      <c r="J735" s="96"/>
      <c r="K735" s="96"/>
      <c r="L735" s="96"/>
      <c r="M735" s="15"/>
      <c r="N735" s="15"/>
      <c r="O735" s="15"/>
      <c r="P735" s="15"/>
      <c r="Q735" s="15"/>
    </row>
    <row r="736" spans="1:17" x14ac:dyDescent="0.25">
      <c r="A736" s="64">
        <v>25020507</v>
      </c>
      <c r="B736" s="5" t="s">
        <v>831</v>
      </c>
      <c r="C736" s="96">
        <f>SUMIF(OBData[EconCode],OBTB[[#This Row],[EconCode]],OBData[Amount])</f>
        <v>0</v>
      </c>
      <c r="D736" s="96" t="str">
        <f>LEFT(OBTB[[#This Row],[EconCode]],6)</f>
        <v>250205</v>
      </c>
      <c r="E736" s="96" t="str">
        <f>LEFT(OBTB[[#This Row],[EconCode]],4)</f>
        <v>2502</v>
      </c>
      <c r="F736" s="96" t="str">
        <f>LEFT(OBTB[[#This Row],[EconCode]],2)</f>
        <v>25</v>
      </c>
      <c r="G736" s="96"/>
      <c r="H736" s="128"/>
      <c r="I736" s="96"/>
      <c r="J736" s="96"/>
      <c r="K736" s="96"/>
      <c r="L736" s="96"/>
      <c r="M736" s="15"/>
      <c r="N736" s="15"/>
      <c r="O736" s="15"/>
      <c r="P736" s="15"/>
      <c r="Q736" s="15"/>
    </row>
    <row r="737" spans="1:17" x14ac:dyDescent="0.25">
      <c r="A737" s="64">
        <v>25020508</v>
      </c>
      <c r="B737" s="5" t="s">
        <v>832</v>
      </c>
      <c r="C737" s="96">
        <f>SUMIF(OBData[EconCode],OBTB[[#This Row],[EconCode]],OBData[Amount])</f>
        <v>0</v>
      </c>
      <c r="D737" s="96" t="str">
        <f>LEFT(OBTB[[#This Row],[EconCode]],6)</f>
        <v>250205</v>
      </c>
      <c r="E737" s="96" t="str">
        <f>LEFT(OBTB[[#This Row],[EconCode]],4)</f>
        <v>2502</v>
      </c>
      <c r="F737" s="96" t="str">
        <f>LEFT(OBTB[[#This Row],[EconCode]],2)</f>
        <v>25</v>
      </c>
      <c r="G737" s="96"/>
      <c r="H737" s="128"/>
      <c r="I737" s="96"/>
      <c r="J737" s="96"/>
      <c r="K737" s="96"/>
      <c r="L737" s="96"/>
      <c r="M737" s="15"/>
      <c r="N737" s="15"/>
      <c r="O737" s="15"/>
      <c r="P737" s="15"/>
      <c r="Q737" s="15"/>
    </row>
    <row r="738" spans="1:17" x14ac:dyDescent="0.25">
      <c r="A738" s="64">
        <v>25020509</v>
      </c>
      <c r="B738" s="5" t="s">
        <v>833</v>
      </c>
      <c r="C738" s="96">
        <f>SUMIF(OBData[EconCode],OBTB[[#This Row],[EconCode]],OBData[Amount])</f>
        <v>0</v>
      </c>
      <c r="D738" s="96" t="str">
        <f>LEFT(OBTB[[#This Row],[EconCode]],6)</f>
        <v>250205</v>
      </c>
      <c r="E738" s="96" t="str">
        <f>LEFT(OBTB[[#This Row],[EconCode]],4)</f>
        <v>2502</v>
      </c>
      <c r="F738" s="96" t="str">
        <f>LEFT(OBTB[[#This Row],[EconCode]],2)</f>
        <v>25</v>
      </c>
      <c r="G738" s="96"/>
      <c r="H738" s="128"/>
      <c r="I738" s="96"/>
      <c r="J738" s="96"/>
      <c r="K738" s="96"/>
      <c r="L738" s="96"/>
      <c r="M738" s="15"/>
      <c r="N738" s="15"/>
      <c r="O738" s="15"/>
      <c r="P738" s="15"/>
      <c r="Q738" s="15"/>
    </row>
    <row r="739" spans="1:17" x14ac:dyDescent="0.25">
      <c r="A739" s="64">
        <v>25020510</v>
      </c>
      <c r="B739" s="5" t="s">
        <v>834</v>
      </c>
      <c r="C739" s="96">
        <f>SUMIF(OBData[EconCode],OBTB[[#This Row],[EconCode]],OBData[Amount])</f>
        <v>0</v>
      </c>
      <c r="D739" s="96" t="str">
        <f>LEFT(OBTB[[#This Row],[EconCode]],6)</f>
        <v>250205</v>
      </c>
      <c r="E739" s="96" t="str">
        <f>LEFT(OBTB[[#This Row],[EconCode]],4)</f>
        <v>2502</v>
      </c>
      <c r="F739" s="96" t="str">
        <f>LEFT(OBTB[[#This Row],[EconCode]],2)</f>
        <v>25</v>
      </c>
      <c r="G739" s="96"/>
      <c r="H739" s="128"/>
      <c r="I739" s="96"/>
      <c r="J739" s="96"/>
      <c r="K739" s="96"/>
      <c r="L739" s="96"/>
      <c r="M739" s="15"/>
      <c r="N739" s="15"/>
      <c r="O739" s="15"/>
      <c r="P739" s="15"/>
      <c r="Q739" s="15"/>
    </row>
    <row r="740" spans="1:17" x14ac:dyDescent="0.25">
      <c r="A740" s="64">
        <v>25020511</v>
      </c>
      <c r="B740" s="5" t="s">
        <v>835</v>
      </c>
      <c r="C740" s="96">
        <f>SUMIF(OBData[EconCode],OBTB[[#This Row],[EconCode]],OBData[Amount])</f>
        <v>0</v>
      </c>
      <c r="D740" s="96" t="str">
        <f>LEFT(OBTB[[#This Row],[EconCode]],6)</f>
        <v>250205</v>
      </c>
      <c r="E740" s="96" t="str">
        <f>LEFT(OBTB[[#This Row],[EconCode]],4)</f>
        <v>2502</v>
      </c>
      <c r="F740" s="96" t="str">
        <f>LEFT(OBTB[[#This Row],[EconCode]],2)</f>
        <v>25</v>
      </c>
      <c r="G740" s="96"/>
      <c r="H740" s="128"/>
      <c r="I740" s="96"/>
      <c r="J740" s="96"/>
      <c r="K740" s="96"/>
      <c r="L740" s="96"/>
      <c r="M740" s="15"/>
      <c r="N740" s="15"/>
      <c r="O740" s="15"/>
      <c r="P740" s="15"/>
      <c r="Q740" s="15"/>
    </row>
    <row r="741" spans="1:17" x14ac:dyDescent="0.25">
      <c r="A741" s="64">
        <v>25020512</v>
      </c>
      <c r="B741" s="5" t="s">
        <v>836</v>
      </c>
      <c r="C741" s="96">
        <f>SUMIF(OBData[EconCode],OBTB[[#This Row],[EconCode]],OBData[Amount])</f>
        <v>0</v>
      </c>
      <c r="D741" s="96" t="str">
        <f>LEFT(OBTB[[#This Row],[EconCode]],6)</f>
        <v>250205</v>
      </c>
      <c r="E741" s="96" t="str">
        <f>LEFT(OBTB[[#This Row],[EconCode]],4)</f>
        <v>2502</v>
      </c>
      <c r="F741" s="96" t="str">
        <f>LEFT(OBTB[[#This Row],[EconCode]],2)</f>
        <v>25</v>
      </c>
      <c r="G741" s="96"/>
      <c r="H741" s="128"/>
      <c r="I741" s="96"/>
      <c r="J741" s="96"/>
      <c r="K741" s="96"/>
      <c r="L741" s="96"/>
      <c r="M741" s="15"/>
      <c r="N741" s="15"/>
      <c r="O741" s="15"/>
      <c r="P741" s="15"/>
      <c r="Q741" s="15"/>
    </row>
    <row r="742" spans="1:17" x14ac:dyDescent="0.25">
      <c r="A742" s="64">
        <v>250206</v>
      </c>
      <c r="B742" s="5" t="s">
        <v>837</v>
      </c>
      <c r="C742" s="96">
        <f>SUMIF(OBData[EconCode],OBTB[[#This Row],[EconCode]],OBData[Amount])</f>
        <v>0</v>
      </c>
      <c r="D742" s="96" t="str">
        <f>LEFT(OBTB[[#This Row],[EconCode]],6)</f>
        <v>250206</v>
      </c>
      <c r="E742" s="96" t="str">
        <f>LEFT(OBTB[[#This Row],[EconCode]],4)</f>
        <v>2502</v>
      </c>
      <c r="F742" s="96" t="str">
        <f>LEFT(OBTB[[#This Row],[EconCode]],2)</f>
        <v>25</v>
      </c>
      <c r="G742" s="96"/>
      <c r="H742" s="128"/>
      <c r="I742" s="96"/>
      <c r="J742" s="96"/>
      <c r="K742" s="96"/>
      <c r="L742" s="96"/>
      <c r="M742" s="15"/>
      <c r="N742" s="15"/>
      <c r="O742" s="15"/>
      <c r="P742" s="15"/>
      <c r="Q742" s="15"/>
    </row>
    <row r="743" spans="1:17" x14ac:dyDescent="0.25">
      <c r="A743" s="64">
        <v>25020601</v>
      </c>
      <c r="B743" s="5" t="s">
        <v>838</v>
      </c>
      <c r="C743" s="96">
        <f>SUMIF(OBData[EconCode],OBTB[[#This Row],[EconCode]],OBData[Amount])</f>
        <v>0</v>
      </c>
      <c r="D743" s="96" t="str">
        <f>LEFT(OBTB[[#This Row],[EconCode]],6)</f>
        <v>250206</v>
      </c>
      <c r="E743" s="96" t="str">
        <f>LEFT(OBTB[[#This Row],[EconCode]],4)</f>
        <v>2502</v>
      </c>
      <c r="F743" s="96" t="str">
        <f>LEFT(OBTB[[#This Row],[EconCode]],2)</f>
        <v>25</v>
      </c>
      <c r="G743" s="96"/>
      <c r="H743" s="128"/>
      <c r="I743" s="96"/>
      <c r="J743" s="96"/>
      <c r="K743" s="96"/>
      <c r="L743" s="96"/>
      <c r="M743" s="15"/>
      <c r="N743" s="15"/>
      <c r="O743" s="15"/>
      <c r="P743" s="15"/>
      <c r="Q743" s="15"/>
    </row>
    <row r="744" spans="1:17" x14ac:dyDescent="0.25">
      <c r="A744" s="64">
        <v>25020602</v>
      </c>
      <c r="B744" s="5" t="s">
        <v>839</v>
      </c>
      <c r="C744" s="96">
        <f>SUMIF(OBData[EconCode],OBTB[[#This Row],[EconCode]],OBData[Amount])</f>
        <v>0</v>
      </c>
      <c r="D744" s="96" t="str">
        <f>LEFT(OBTB[[#This Row],[EconCode]],6)</f>
        <v>250206</v>
      </c>
      <c r="E744" s="96" t="str">
        <f>LEFT(OBTB[[#This Row],[EconCode]],4)</f>
        <v>2502</v>
      </c>
      <c r="F744" s="96" t="str">
        <f>LEFT(OBTB[[#This Row],[EconCode]],2)</f>
        <v>25</v>
      </c>
      <c r="G744" s="96"/>
      <c r="H744" s="128"/>
      <c r="I744" s="96"/>
      <c r="J744" s="96"/>
      <c r="K744" s="96"/>
      <c r="L744" s="96"/>
      <c r="M744" s="15"/>
      <c r="N744" s="15"/>
      <c r="O744" s="15"/>
      <c r="P744" s="15"/>
      <c r="Q744" s="15"/>
    </row>
    <row r="745" spans="1:17" x14ac:dyDescent="0.25">
      <c r="A745" s="64">
        <v>25020603</v>
      </c>
      <c r="B745" s="5" t="s">
        <v>840</v>
      </c>
      <c r="C745" s="96">
        <f>SUMIF(OBData[EconCode],OBTB[[#This Row],[EconCode]],OBData[Amount])</f>
        <v>0</v>
      </c>
      <c r="D745" s="96" t="str">
        <f>LEFT(OBTB[[#This Row],[EconCode]],6)</f>
        <v>250206</v>
      </c>
      <c r="E745" s="96" t="str">
        <f>LEFT(OBTB[[#This Row],[EconCode]],4)</f>
        <v>2502</v>
      </c>
      <c r="F745" s="96" t="str">
        <f>LEFT(OBTB[[#This Row],[EconCode]],2)</f>
        <v>25</v>
      </c>
      <c r="G745" s="96"/>
      <c r="H745" s="128"/>
      <c r="I745" s="96"/>
      <c r="J745" s="96"/>
      <c r="K745" s="96"/>
      <c r="L745" s="96"/>
      <c r="M745" s="15"/>
      <c r="N745" s="15"/>
      <c r="O745" s="15"/>
      <c r="P745" s="15"/>
      <c r="Q745" s="15"/>
    </row>
    <row r="746" spans="1:17" x14ac:dyDescent="0.25">
      <c r="A746" s="64">
        <v>25020604</v>
      </c>
      <c r="B746" s="5" t="s">
        <v>841</v>
      </c>
      <c r="C746" s="96">
        <f>SUMIF(OBData[EconCode],OBTB[[#This Row],[EconCode]],OBData[Amount])</f>
        <v>0</v>
      </c>
      <c r="D746" s="96" t="str">
        <f>LEFT(OBTB[[#This Row],[EconCode]],6)</f>
        <v>250206</v>
      </c>
      <c r="E746" s="96" t="str">
        <f>LEFT(OBTB[[#This Row],[EconCode]],4)</f>
        <v>2502</v>
      </c>
      <c r="F746" s="96" t="str">
        <f>LEFT(OBTB[[#This Row],[EconCode]],2)</f>
        <v>25</v>
      </c>
      <c r="G746" s="96"/>
      <c r="H746" s="128"/>
      <c r="I746" s="96"/>
      <c r="J746" s="96"/>
      <c r="K746" s="96"/>
      <c r="L746" s="96"/>
      <c r="M746" s="15"/>
      <c r="N746" s="15"/>
      <c r="O746" s="15"/>
      <c r="P746" s="15"/>
      <c r="Q746" s="15"/>
    </row>
    <row r="747" spans="1:17" x14ac:dyDescent="0.25">
      <c r="A747" s="64">
        <v>25020605</v>
      </c>
      <c r="B747" s="5" t="s">
        <v>842</v>
      </c>
      <c r="C747" s="96">
        <f>SUMIF(OBData[EconCode],OBTB[[#This Row],[EconCode]],OBData[Amount])</f>
        <v>0</v>
      </c>
      <c r="D747" s="96" t="str">
        <f>LEFT(OBTB[[#This Row],[EconCode]],6)</f>
        <v>250206</v>
      </c>
      <c r="E747" s="96" t="str">
        <f>LEFT(OBTB[[#This Row],[EconCode]],4)</f>
        <v>2502</v>
      </c>
      <c r="F747" s="96" t="str">
        <f>LEFT(OBTB[[#This Row],[EconCode]],2)</f>
        <v>25</v>
      </c>
      <c r="G747" s="96"/>
      <c r="H747" s="128"/>
      <c r="I747" s="96"/>
      <c r="J747" s="96"/>
      <c r="K747" s="96"/>
      <c r="L747" s="96"/>
      <c r="M747" s="15"/>
      <c r="N747" s="15"/>
      <c r="O747" s="15"/>
      <c r="P747" s="15"/>
      <c r="Q747" s="15"/>
    </row>
    <row r="748" spans="1:17" x14ac:dyDescent="0.25">
      <c r="A748" s="64">
        <v>25020606</v>
      </c>
      <c r="B748" s="5" t="s">
        <v>843</v>
      </c>
      <c r="C748" s="96">
        <f>SUMIF(OBData[EconCode],OBTB[[#This Row],[EconCode]],OBData[Amount])</f>
        <v>0</v>
      </c>
      <c r="D748" s="96" t="str">
        <f>LEFT(OBTB[[#This Row],[EconCode]],6)</f>
        <v>250206</v>
      </c>
      <c r="E748" s="96" t="str">
        <f>LEFT(OBTB[[#This Row],[EconCode]],4)</f>
        <v>2502</v>
      </c>
      <c r="F748" s="96" t="str">
        <f>LEFT(OBTB[[#This Row],[EconCode]],2)</f>
        <v>25</v>
      </c>
      <c r="G748" s="96"/>
      <c r="H748" s="128"/>
      <c r="I748" s="96"/>
      <c r="J748" s="96"/>
      <c r="K748" s="96"/>
      <c r="L748" s="96"/>
      <c r="M748" s="15"/>
      <c r="N748" s="15"/>
      <c r="O748" s="15"/>
      <c r="P748" s="15"/>
      <c r="Q748" s="15"/>
    </row>
    <row r="749" spans="1:17" x14ac:dyDescent="0.25">
      <c r="A749" s="64">
        <v>2503</v>
      </c>
      <c r="B749" s="5" t="s">
        <v>844</v>
      </c>
      <c r="C749" s="96">
        <f>SUMIF(OBData[EconCode],OBTB[[#This Row],[EconCode]],OBData[Amount])</f>
        <v>0</v>
      </c>
      <c r="D749" s="96" t="str">
        <f>LEFT(OBTB[[#This Row],[EconCode]],6)</f>
        <v>2503</v>
      </c>
      <c r="E749" s="96" t="str">
        <f>LEFT(OBTB[[#This Row],[EconCode]],4)</f>
        <v>2503</v>
      </c>
      <c r="F749" s="96" t="str">
        <f>LEFT(OBTB[[#This Row],[EconCode]],2)</f>
        <v>25</v>
      </c>
      <c r="G749" s="96"/>
      <c r="H749" s="128"/>
      <c r="I749" s="96"/>
      <c r="J749" s="96"/>
      <c r="K749" s="96"/>
      <c r="L749" s="96"/>
      <c r="M749" s="15"/>
      <c r="N749" s="15"/>
      <c r="O749" s="15"/>
      <c r="P749" s="15"/>
      <c r="Q749" s="15"/>
    </row>
    <row r="750" spans="1:17" x14ac:dyDescent="0.25">
      <c r="A750" s="64">
        <v>250301</v>
      </c>
      <c r="B750" s="5" t="s">
        <v>844</v>
      </c>
      <c r="C750" s="96">
        <f>SUMIF(OBData[EconCode],OBTB[[#This Row],[EconCode]],OBData[Amount])</f>
        <v>0</v>
      </c>
      <c r="D750" s="96" t="str">
        <f>LEFT(OBTB[[#This Row],[EconCode]],6)</f>
        <v>250301</v>
      </c>
      <c r="E750" s="96" t="str">
        <f>LEFT(OBTB[[#This Row],[EconCode]],4)</f>
        <v>2503</v>
      </c>
      <c r="F750" s="96" t="str">
        <f>LEFT(OBTB[[#This Row],[EconCode]],2)</f>
        <v>25</v>
      </c>
      <c r="G750" s="96"/>
      <c r="H750" s="128"/>
      <c r="I750" s="96"/>
      <c r="J750" s="96"/>
      <c r="K750" s="96"/>
      <c r="L750" s="96"/>
      <c r="M750" s="15"/>
      <c r="N750" s="15"/>
      <c r="O750" s="15"/>
      <c r="P750" s="15"/>
      <c r="Q750" s="15"/>
    </row>
    <row r="751" spans="1:17" x14ac:dyDescent="0.25">
      <c r="A751" s="64">
        <v>25030101</v>
      </c>
      <c r="B751" s="5" t="s">
        <v>845</v>
      </c>
      <c r="C751" s="96">
        <f>SUMIF(OBData[EconCode],OBTB[[#This Row],[EconCode]],OBData[Amount])</f>
        <v>0</v>
      </c>
      <c r="D751" s="96" t="str">
        <f>LEFT(OBTB[[#This Row],[EconCode]],6)</f>
        <v>250301</v>
      </c>
      <c r="E751" s="96" t="str">
        <f>LEFT(OBTB[[#This Row],[EconCode]],4)</f>
        <v>2503</v>
      </c>
      <c r="F751" s="96" t="str">
        <f>LEFT(OBTB[[#This Row],[EconCode]],2)</f>
        <v>25</v>
      </c>
      <c r="G751" s="96"/>
      <c r="H751" s="128"/>
      <c r="I751" s="96"/>
      <c r="J751" s="96"/>
      <c r="K751" s="96"/>
      <c r="L751" s="96"/>
      <c r="M751" s="15"/>
      <c r="N751" s="15"/>
      <c r="O751" s="15"/>
      <c r="P751" s="15"/>
      <c r="Q751" s="15"/>
    </row>
    <row r="752" spans="1:17" x14ac:dyDescent="0.25">
      <c r="A752" s="64">
        <v>25030102</v>
      </c>
      <c r="B752" s="5" t="s">
        <v>846</v>
      </c>
      <c r="C752" s="96">
        <f>SUMIF(OBData[EconCode],OBTB[[#This Row],[EconCode]],OBData[Amount])</f>
        <v>0</v>
      </c>
      <c r="D752" s="96" t="str">
        <f>LEFT(OBTB[[#This Row],[EconCode]],6)</f>
        <v>250301</v>
      </c>
      <c r="E752" s="96" t="str">
        <f>LEFT(OBTB[[#This Row],[EconCode]],4)</f>
        <v>2503</v>
      </c>
      <c r="F752" s="96" t="str">
        <f>LEFT(OBTB[[#This Row],[EconCode]],2)</f>
        <v>25</v>
      </c>
      <c r="G752" s="96"/>
      <c r="H752" s="128"/>
      <c r="I752" s="96"/>
      <c r="J752" s="96"/>
      <c r="K752" s="96"/>
      <c r="L752" s="96"/>
      <c r="M752" s="15"/>
      <c r="N752" s="15"/>
      <c r="O752" s="15"/>
      <c r="P752" s="15"/>
      <c r="Q752" s="15"/>
    </row>
    <row r="753" spans="1:17" x14ac:dyDescent="0.25">
      <c r="A753" s="64">
        <v>25030103</v>
      </c>
      <c r="B753" s="5" t="s">
        <v>847</v>
      </c>
      <c r="C753" s="96">
        <f>SUMIF(OBData[EconCode],OBTB[[#This Row],[EconCode]],OBData[Amount])</f>
        <v>0</v>
      </c>
      <c r="D753" s="96" t="str">
        <f>LEFT(OBTB[[#This Row],[EconCode]],6)</f>
        <v>250301</v>
      </c>
      <c r="E753" s="96" t="str">
        <f>LEFT(OBTB[[#This Row],[EconCode]],4)</f>
        <v>2503</v>
      </c>
      <c r="F753" s="96" t="str">
        <f>LEFT(OBTB[[#This Row],[EconCode]],2)</f>
        <v>25</v>
      </c>
      <c r="G753" s="96"/>
      <c r="H753" s="128"/>
      <c r="I753" s="96"/>
      <c r="J753" s="96"/>
      <c r="K753" s="96"/>
      <c r="L753" s="96"/>
      <c r="M753" s="15"/>
      <c r="N753" s="15"/>
      <c r="O753" s="15"/>
      <c r="P753" s="15"/>
      <c r="Q753" s="15"/>
    </row>
    <row r="754" spans="1:17" x14ac:dyDescent="0.25">
      <c r="A754" s="64">
        <v>25030104</v>
      </c>
      <c r="B754" s="5" t="s">
        <v>848</v>
      </c>
      <c r="C754" s="96">
        <f>SUMIF(OBData[EconCode],OBTB[[#This Row],[EconCode]],OBData[Amount])</f>
        <v>0</v>
      </c>
      <c r="D754" s="96" t="str">
        <f>LEFT(OBTB[[#This Row],[EconCode]],6)</f>
        <v>250301</v>
      </c>
      <c r="E754" s="96" t="str">
        <f>LEFT(OBTB[[#This Row],[EconCode]],4)</f>
        <v>2503</v>
      </c>
      <c r="F754" s="96" t="str">
        <f>LEFT(OBTB[[#This Row],[EconCode]],2)</f>
        <v>25</v>
      </c>
      <c r="G754" s="96"/>
      <c r="H754" s="128"/>
      <c r="I754" s="96"/>
      <c r="J754" s="96"/>
      <c r="K754" s="96"/>
      <c r="L754" s="96"/>
      <c r="M754" s="15"/>
      <c r="N754" s="15"/>
      <c r="O754" s="15"/>
      <c r="P754" s="15"/>
      <c r="Q754" s="15"/>
    </row>
    <row r="755" spans="1:17" x14ac:dyDescent="0.25">
      <c r="A755" s="64">
        <v>25030105</v>
      </c>
      <c r="B755" s="5" t="s">
        <v>849</v>
      </c>
      <c r="C755" s="96">
        <f>SUMIF(OBData[EconCode],OBTB[[#This Row],[EconCode]],OBData[Amount])</f>
        <v>0</v>
      </c>
      <c r="D755" s="96" t="str">
        <f>LEFT(OBTB[[#This Row],[EconCode]],6)</f>
        <v>250301</v>
      </c>
      <c r="E755" s="96" t="str">
        <f>LEFT(OBTB[[#This Row],[EconCode]],4)</f>
        <v>2503</v>
      </c>
      <c r="F755" s="96" t="str">
        <f>LEFT(OBTB[[#This Row],[EconCode]],2)</f>
        <v>25</v>
      </c>
      <c r="G755" s="96"/>
      <c r="H755" s="128"/>
      <c r="I755" s="96"/>
      <c r="J755" s="96"/>
      <c r="K755" s="96"/>
      <c r="L755" s="96"/>
      <c r="M755" s="15"/>
      <c r="N755" s="15"/>
      <c r="O755" s="15"/>
      <c r="P755" s="15"/>
      <c r="Q755" s="15"/>
    </row>
    <row r="756" spans="1:17" x14ac:dyDescent="0.25">
      <c r="A756" s="64">
        <v>26</v>
      </c>
      <c r="B756" s="5" t="s">
        <v>850</v>
      </c>
      <c r="C756" s="96">
        <f>SUMIF(OBData[EconCode],OBTB[[#This Row],[EconCode]],OBData[Amount])</f>
        <v>0</v>
      </c>
      <c r="D756" s="96" t="str">
        <f>LEFT(OBTB[[#This Row],[EconCode]],6)</f>
        <v>26</v>
      </c>
      <c r="E756" s="96" t="str">
        <f>LEFT(OBTB[[#This Row],[EconCode]],4)</f>
        <v>26</v>
      </c>
      <c r="F756" s="96" t="str">
        <f>LEFT(OBTB[[#This Row],[EconCode]],2)</f>
        <v>26</v>
      </c>
      <c r="G756" s="96"/>
      <c r="H756" s="128"/>
      <c r="I756" s="96"/>
      <c r="J756" s="96"/>
      <c r="K756" s="96"/>
      <c r="L756" s="96"/>
      <c r="M756" s="15"/>
      <c r="N756" s="15"/>
      <c r="O756" s="15"/>
      <c r="P756" s="15"/>
      <c r="Q756" s="15"/>
    </row>
    <row r="757" spans="1:17" x14ac:dyDescent="0.25">
      <c r="A757" s="64">
        <v>2601</v>
      </c>
      <c r="B757" s="5" t="s">
        <v>850</v>
      </c>
      <c r="C757" s="96">
        <f>SUMIF(OBData[EconCode],OBTB[[#This Row],[EconCode]],OBData[Amount])</f>
        <v>0</v>
      </c>
      <c r="D757" s="96" t="str">
        <f>LEFT(OBTB[[#This Row],[EconCode]],6)</f>
        <v>2601</v>
      </c>
      <c r="E757" s="96" t="str">
        <f>LEFT(OBTB[[#This Row],[EconCode]],4)</f>
        <v>2601</v>
      </c>
      <c r="F757" s="96" t="str">
        <f>LEFT(OBTB[[#This Row],[EconCode]],2)</f>
        <v>26</v>
      </c>
      <c r="G757" s="96"/>
      <c r="H757" s="128"/>
      <c r="I757" s="96"/>
      <c r="J757" s="96"/>
      <c r="K757" s="96"/>
      <c r="L757" s="96"/>
      <c r="M757" s="15"/>
      <c r="N757" s="15" t="s">
        <v>1593</v>
      </c>
      <c r="O757" s="15"/>
      <c r="P757" s="15"/>
      <c r="Q757" s="15"/>
    </row>
    <row r="758" spans="1:17" x14ac:dyDescent="0.25">
      <c r="A758" s="64">
        <v>260101</v>
      </c>
      <c r="B758" s="5" t="s">
        <v>850</v>
      </c>
      <c r="C758" s="96">
        <f>SUMIF(OBData[EconCode],OBTB[[#This Row],[EconCode]],OBData[Amount])</f>
        <v>0</v>
      </c>
      <c r="D758" s="96" t="str">
        <f>LEFT(OBTB[[#This Row],[EconCode]],6)</f>
        <v>260101</v>
      </c>
      <c r="E758" s="96" t="str">
        <f>LEFT(OBTB[[#This Row],[EconCode]],4)</f>
        <v>2601</v>
      </c>
      <c r="F758" s="96" t="str">
        <f>LEFT(OBTB[[#This Row],[EconCode]],2)</f>
        <v>26</v>
      </c>
      <c r="G758" s="96"/>
      <c r="H758" s="128"/>
      <c r="I758" s="96"/>
      <c r="J758" s="96"/>
      <c r="K758" s="96"/>
      <c r="L758" s="96"/>
      <c r="M758" s="15"/>
      <c r="N758" s="15" t="s">
        <v>1588</v>
      </c>
      <c r="O758" s="15"/>
      <c r="P758" s="15"/>
      <c r="Q758" s="15"/>
    </row>
    <row r="759" spans="1:17" x14ac:dyDescent="0.25">
      <c r="A759" s="64">
        <v>26010101</v>
      </c>
      <c r="B759" s="5" t="s">
        <v>851</v>
      </c>
      <c r="C759" s="96">
        <f>SUMIF(OBData[EconCode],OBTB[[#This Row],[EconCode]],OBData[Amount])</f>
        <v>0</v>
      </c>
      <c r="D759" s="96" t="str">
        <f>LEFT(OBTB[[#This Row],[EconCode]],6)</f>
        <v>260101</v>
      </c>
      <c r="E759" s="96" t="str">
        <f>LEFT(OBTB[[#This Row],[EconCode]],4)</f>
        <v>2601</v>
      </c>
      <c r="F759" s="96" t="str">
        <f>LEFT(OBTB[[#This Row],[EconCode]],2)</f>
        <v>26</v>
      </c>
      <c r="G759" s="96"/>
      <c r="H759" s="128"/>
      <c r="I759" s="96"/>
      <c r="J759" s="96"/>
      <c r="K759" s="96"/>
      <c r="L759" s="96"/>
      <c r="M759" s="15"/>
      <c r="N759" s="15"/>
      <c r="O759" s="15"/>
      <c r="P759" s="15"/>
      <c r="Q759" s="15"/>
    </row>
    <row r="760" spans="1:17" x14ac:dyDescent="0.25">
      <c r="A760" s="64">
        <v>26010102</v>
      </c>
      <c r="B760" s="5" t="s">
        <v>852</v>
      </c>
      <c r="C760" s="96">
        <f>SUMIF(OBData[EconCode],OBTB[[#This Row],[EconCode]],OBData[Amount])</f>
        <v>0</v>
      </c>
      <c r="D760" s="96" t="str">
        <f>LEFT(OBTB[[#This Row],[EconCode]],6)</f>
        <v>260101</v>
      </c>
      <c r="E760" s="96" t="str">
        <f>LEFT(OBTB[[#This Row],[EconCode]],4)</f>
        <v>2601</v>
      </c>
      <c r="F760" s="96" t="str">
        <f>LEFT(OBTB[[#This Row],[EconCode]],2)</f>
        <v>26</v>
      </c>
      <c r="G760" s="96"/>
      <c r="H760" s="128"/>
      <c r="I760" s="96"/>
      <c r="J760" s="96"/>
      <c r="K760" s="96"/>
      <c r="L760" s="96"/>
      <c r="M760" s="15"/>
      <c r="N760" s="15"/>
      <c r="O760" s="15"/>
      <c r="P760" s="15"/>
      <c r="Q760" s="15"/>
    </row>
    <row r="761" spans="1:17" x14ac:dyDescent="0.25">
      <c r="A761" s="64">
        <v>26010103</v>
      </c>
      <c r="B761" s="5" t="s">
        <v>853</v>
      </c>
      <c r="C761" s="96">
        <f>SUMIF(OBData[EconCode],OBTB[[#This Row],[EconCode]],OBData[Amount])</f>
        <v>0</v>
      </c>
      <c r="D761" s="96" t="str">
        <f>LEFT(OBTB[[#This Row],[EconCode]],6)</f>
        <v>260101</v>
      </c>
      <c r="E761" s="96" t="str">
        <f>LEFT(OBTB[[#This Row],[EconCode]],4)</f>
        <v>2601</v>
      </c>
      <c r="F761" s="96" t="str">
        <f>LEFT(OBTB[[#This Row],[EconCode]],2)</f>
        <v>26</v>
      </c>
      <c r="G761" s="96"/>
      <c r="H761" s="128"/>
      <c r="I761" s="96"/>
      <c r="J761" s="96"/>
      <c r="K761" s="96"/>
      <c r="L761" s="96"/>
      <c r="M761" s="15"/>
      <c r="N761" s="15"/>
      <c r="O761" s="15"/>
      <c r="P761" s="15"/>
      <c r="Q761" s="15"/>
    </row>
    <row r="762" spans="1:17" x14ac:dyDescent="0.25">
      <c r="A762" s="64">
        <v>26010104</v>
      </c>
      <c r="B762" s="5" t="s">
        <v>854</v>
      </c>
      <c r="C762" s="96">
        <f>SUMIF(OBData[EconCode],OBTB[[#This Row],[EconCode]],OBData[Amount])</f>
        <v>0</v>
      </c>
      <c r="D762" s="96" t="str">
        <f>LEFT(OBTB[[#This Row],[EconCode]],6)</f>
        <v>260101</v>
      </c>
      <c r="E762" s="96" t="str">
        <f>LEFT(OBTB[[#This Row],[EconCode]],4)</f>
        <v>2601</v>
      </c>
      <c r="F762" s="96" t="str">
        <f>LEFT(OBTB[[#This Row],[EconCode]],2)</f>
        <v>26</v>
      </c>
      <c r="G762" s="96"/>
      <c r="H762" s="128"/>
      <c r="I762" s="96"/>
      <c r="J762" s="96"/>
      <c r="K762" s="96"/>
      <c r="L762" s="96"/>
      <c r="M762" s="15"/>
      <c r="N762" s="15"/>
      <c r="O762" s="15"/>
      <c r="P762" s="15"/>
      <c r="Q762" s="15"/>
    </row>
    <row r="763" spans="1:17" x14ac:dyDescent="0.25">
      <c r="A763" s="64">
        <v>26010105</v>
      </c>
      <c r="B763" s="5" t="s">
        <v>855</v>
      </c>
      <c r="C763" s="96">
        <f>SUMIF(OBData[EconCode],OBTB[[#This Row],[EconCode]],OBData[Amount])</f>
        <v>0</v>
      </c>
      <c r="D763" s="96" t="str">
        <f>LEFT(OBTB[[#This Row],[EconCode]],6)</f>
        <v>260101</v>
      </c>
      <c r="E763" s="96" t="str">
        <f>LEFT(OBTB[[#This Row],[EconCode]],4)</f>
        <v>2601</v>
      </c>
      <c r="F763" s="96" t="str">
        <f>LEFT(OBTB[[#This Row],[EconCode]],2)</f>
        <v>26</v>
      </c>
      <c r="G763" s="96"/>
      <c r="H763" s="128"/>
      <c r="I763" s="96"/>
      <c r="J763" s="96"/>
      <c r="K763" s="96"/>
      <c r="L763" s="96"/>
      <c r="M763" s="15"/>
      <c r="N763" s="15"/>
      <c r="O763" s="15"/>
      <c r="P763" s="15"/>
      <c r="Q763" s="15"/>
    </row>
    <row r="764" spans="1:17" x14ac:dyDescent="0.25">
      <c r="A764" s="64">
        <v>27</v>
      </c>
      <c r="B764" s="5" t="s">
        <v>856</v>
      </c>
      <c r="C764" s="96">
        <f>SUMIF(OBData[EconCode],OBTB[[#This Row],[EconCode]],OBData[Amount])</f>
        <v>0</v>
      </c>
      <c r="D764" s="96" t="str">
        <f>LEFT(OBTB[[#This Row],[EconCode]],6)</f>
        <v>27</v>
      </c>
      <c r="E764" s="96" t="str">
        <f>LEFT(OBTB[[#This Row],[EconCode]],4)</f>
        <v>27</v>
      </c>
      <c r="F764" s="96" t="str">
        <f>LEFT(OBTB[[#This Row],[EconCode]],2)</f>
        <v>27</v>
      </c>
      <c r="G764" s="96"/>
      <c r="H764" s="96"/>
      <c r="I764" s="96"/>
      <c r="J764" s="96"/>
      <c r="K764" s="96"/>
      <c r="L764" s="96"/>
      <c r="M764" s="15"/>
      <c r="N764" s="15"/>
      <c r="O764" s="15"/>
      <c r="P764" s="15"/>
      <c r="Q764" s="15"/>
    </row>
    <row r="765" spans="1:17" x14ac:dyDescent="0.25">
      <c r="A765" s="64">
        <v>2701</v>
      </c>
      <c r="B765" s="5" t="s">
        <v>856</v>
      </c>
      <c r="C765" s="96">
        <f>SUMIF(OBData[EconCode],OBTB[[#This Row],[EconCode]],OBData[Amount])</f>
        <v>0</v>
      </c>
      <c r="D765" s="96" t="str">
        <f>LEFT(OBTB[[#This Row],[EconCode]],6)</f>
        <v>2701</v>
      </c>
      <c r="E765" s="96" t="str">
        <f>LEFT(OBTB[[#This Row],[EconCode]],4)</f>
        <v>2701</v>
      </c>
      <c r="F765" s="96" t="str">
        <f>LEFT(OBTB[[#This Row],[EconCode]],2)</f>
        <v>27</v>
      </c>
      <c r="G765" s="96"/>
      <c r="H765" s="96"/>
      <c r="I765" s="96"/>
      <c r="J765" s="96"/>
      <c r="K765" s="96"/>
      <c r="L765" s="96"/>
      <c r="M765" s="15"/>
      <c r="N765" s="15" t="s">
        <v>1589</v>
      </c>
      <c r="O765" s="15"/>
      <c r="P765" s="15"/>
      <c r="Q765" s="15"/>
    </row>
    <row r="766" spans="1:17" x14ac:dyDescent="0.25">
      <c r="A766" s="64">
        <v>270101</v>
      </c>
      <c r="B766" s="5" t="s">
        <v>857</v>
      </c>
      <c r="C766" s="96">
        <f>SUMIF(OBData[EconCode],OBTB[[#This Row],[EconCode]],OBData[Amount])</f>
        <v>0</v>
      </c>
      <c r="D766" s="96" t="str">
        <f>LEFT(OBTB[[#This Row],[EconCode]],6)</f>
        <v>270101</v>
      </c>
      <c r="E766" s="96" t="str">
        <f>LEFT(OBTB[[#This Row],[EconCode]],4)</f>
        <v>2701</v>
      </c>
      <c r="F766" s="96" t="str">
        <f>LEFT(OBTB[[#This Row],[EconCode]],2)</f>
        <v>27</v>
      </c>
      <c r="G766" s="96"/>
      <c r="H766" s="96"/>
      <c r="I766" s="96"/>
      <c r="J766" s="96"/>
      <c r="K766" s="96"/>
      <c r="L766" s="96"/>
      <c r="M766" s="15"/>
      <c r="N766" s="15" t="s">
        <v>1588</v>
      </c>
      <c r="O766" s="15"/>
      <c r="P766" s="15"/>
      <c r="Q766" s="15"/>
    </row>
    <row r="767" spans="1:17" x14ac:dyDescent="0.25">
      <c r="A767" s="64">
        <v>27010101</v>
      </c>
      <c r="B767" s="5" t="s">
        <v>858</v>
      </c>
      <c r="C767" s="96">
        <f>SUMIF(OBData[EconCode],OBTB[[#This Row],[EconCode]],OBData[Amount])</f>
        <v>0</v>
      </c>
      <c r="D767" s="96" t="str">
        <f>LEFT(OBTB[[#This Row],[EconCode]],6)</f>
        <v>270101</v>
      </c>
      <c r="E767" s="96" t="str">
        <f>LEFT(OBTB[[#This Row],[EconCode]],4)</f>
        <v>2701</v>
      </c>
      <c r="F767" s="96" t="str">
        <f>LEFT(OBTB[[#This Row],[EconCode]],2)</f>
        <v>27</v>
      </c>
      <c r="G767" s="96"/>
      <c r="H767" s="96"/>
      <c r="I767" s="96"/>
      <c r="J767" s="96"/>
      <c r="K767" s="96"/>
      <c r="L767" s="96"/>
      <c r="M767" s="15"/>
      <c r="N767" s="15"/>
      <c r="O767" s="15"/>
      <c r="P767" s="15"/>
      <c r="Q767" s="15"/>
    </row>
    <row r="768" spans="1:17" x14ac:dyDescent="0.25">
      <c r="A768" s="64">
        <v>270102</v>
      </c>
      <c r="B768" s="5" t="s">
        <v>859</v>
      </c>
      <c r="C768" s="96">
        <f>SUMIF(OBData[EconCode],OBTB[[#This Row],[EconCode]],OBData[Amount])</f>
        <v>0</v>
      </c>
      <c r="D768" s="96" t="str">
        <f>LEFT(OBTB[[#This Row],[EconCode]],6)</f>
        <v>270102</v>
      </c>
      <c r="E768" s="96" t="str">
        <f>LEFT(OBTB[[#This Row],[EconCode]],4)</f>
        <v>2701</v>
      </c>
      <c r="F768" s="96" t="str">
        <f>LEFT(OBTB[[#This Row],[EconCode]],2)</f>
        <v>27</v>
      </c>
      <c r="G768" s="96"/>
      <c r="H768" s="96"/>
      <c r="I768" s="96"/>
      <c r="J768" s="96"/>
      <c r="K768" s="96"/>
      <c r="L768" s="96"/>
      <c r="M768" s="15"/>
      <c r="N768" s="15"/>
      <c r="O768" s="15"/>
      <c r="P768" s="15"/>
      <c r="Q768" s="15"/>
    </row>
    <row r="769" spans="1:17" x14ac:dyDescent="0.25">
      <c r="A769" s="64">
        <v>27010201</v>
      </c>
      <c r="B769" s="5" t="s">
        <v>860</v>
      </c>
      <c r="C769" s="96">
        <f>SUMIF(OBData[EconCode],OBTB[[#This Row],[EconCode]],OBData[Amount])</f>
        <v>0</v>
      </c>
      <c r="D769" s="96" t="str">
        <f>LEFT(OBTB[[#This Row],[EconCode]],6)</f>
        <v>270102</v>
      </c>
      <c r="E769" s="96" t="str">
        <f>LEFT(OBTB[[#This Row],[EconCode]],4)</f>
        <v>2701</v>
      </c>
      <c r="F769" s="96" t="str">
        <f>LEFT(OBTB[[#This Row],[EconCode]],2)</f>
        <v>27</v>
      </c>
      <c r="G769" s="96"/>
      <c r="H769" s="96"/>
      <c r="I769" s="96"/>
      <c r="J769" s="96"/>
      <c r="K769" s="96"/>
      <c r="L769" s="96"/>
      <c r="M769" s="15"/>
      <c r="N769" s="15"/>
      <c r="O769" s="15"/>
      <c r="P769" s="15"/>
      <c r="Q769" s="15"/>
    </row>
    <row r="770" spans="1:17" x14ac:dyDescent="0.25">
      <c r="A770" s="64">
        <v>27010202</v>
      </c>
      <c r="B770" s="5" t="s">
        <v>861</v>
      </c>
      <c r="C770" s="96">
        <f>SUMIF(OBData[EconCode],OBTB[[#This Row],[EconCode]],OBData[Amount])</f>
        <v>0</v>
      </c>
      <c r="D770" s="96" t="str">
        <f>LEFT(OBTB[[#This Row],[EconCode]],6)</f>
        <v>270102</v>
      </c>
      <c r="E770" s="96" t="str">
        <f>LEFT(OBTB[[#This Row],[EconCode]],4)</f>
        <v>2701</v>
      </c>
      <c r="F770" s="96" t="str">
        <f>LEFT(OBTB[[#This Row],[EconCode]],2)</f>
        <v>27</v>
      </c>
      <c r="G770" s="96"/>
      <c r="H770" s="96"/>
      <c r="I770" s="96"/>
      <c r="J770" s="96"/>
      <c r="K770" s="96"/>
      <c r="L770" s="96"/>
      <c r="M770" s="15"/>
      <c r="N770" s="15"/>
      <c r="O770" s="15"/>
      <c r="P770" s="15"/>
      <c r="Q770" s="15"/>
    </row>
    <row r="771" spans="1:17" x14ac:dyDescent="0.25">
      <c r="A771" s="64">
        <v>27010203</v>
      </c>
      <c r="B771" s="5" t="s">
        <v>862</v>
      </c>
      <c r="C771" s="96">
        <f>SUMIF(OBData[EconCode],OBTB[[#This Row],[EconCode]],OBData[Amount])</f>
        <v>0</v>
      </c>
      <c r="D771" s="96" t="str">
        <f>LEFT(OBTB[[#This Row],[EconCode]],6)</f>
        <v>270102</v>
      </c>
      <c r="E771" s="96" t="str">
        <f>LEFT(OBTB[[#This Row],[EconCode]],4)</f>
        <v>2701</v>
      </c>
      <c r="F771" s="96" t="str">
        <f>LEFT(OBTB[[#This Row],[EconCode]],2)</f>
        <v>27</v>
      </c>
      <c r="G771" s="96"/>
      <c r="H771" s="96"/>
      <c r="I771" s="96"/>
      <c r="J771" s="96"/>
      <c r="K771" s="96"/>
      <c r="L771" s="96"/>
      <c r="M771" s="15"/>
      <c r="N771" s="15"/>
      <c r="O771" s="15"/>
      <c r="P771" s="15"/>
      <c r="Q771" s="15"/>
    </row>
    <row r="772" spans="1:17" x14ac:dyDescent="0.25">
      <c r="A772" s="64">
        <v>27010204</v>
      </c>
      <c r="B772" s="5" t="s">
        <v>863</v>
      </c>
      <c r="C772" s="96">
        <f>SUMIF(OBData[EconCode],OBTB[[#This Row],[EconCode]],OBData[Amount])</f>
        <v>0</v>
      </c>
      <c r="D772" s="96" t="str">
        <f>LEFT(OBTB[[#This Row],[EconCode]],6)</f>
        <v>270102</v>
      </c>
      <c r="E772" s="96" t="str">
        <f>LEFT(OBTB[[#This Row],[EconCode]],4)</f>
        <v>2701</v>
      </c>
      <c r="F772" s="96" t="str">
        <f>LEFT(OBTB[[#This Row],[EconCode]],2)</f>
        <v>27</v>
      </c>
      <c r="G772" s="96"/>
      <c r="H772" s="96"/>
      <c r="I772" s="96"/>
      <c r="J772" s="96"/>
      <c r="K772" s="96"/>
      <c r="L772" s="96"/>
      <c r="M772" s="15"/>
      <c r="N772" s="15"/>
      <c r="O772" s="15"/>
      <c r="P772" s="15"/>
      <c r="Q772" s="15"/>
    </row>
    <row r="773" spans="1:17" x14ac:dyDescent="0.25">
      <c r="A773" s="64">
        <v>27010205</v>
      </c>
      <c r="B773" s="5" t="s">
        <v>864</v>
      </c>
      <c r="C773" s="96">
        <f>SUMIF(OBData[EconCode],OBTB[[#This Row],[EconCode]],OBData[Amount])</f>
        <v>0</v>
      </c>
      <c r="D773" s="96" t="str">
        <f>LEFT(OBTB[[#This Row],[EconCode]],6)</f>
        <v>270102</v>
      </c>
      <c r="E773" s="96" t="str">
        <f>LEFT(OBTB[[#This Row],[EconCode]],4)</f>
        <v>2701</v>
      </c>
      <c r="F773" s="96" t="str">
        <f>LEFT(OBTB[[#This Row],[EconCode]],2)</f>
        <v>27</v>
      </c>
      <c r="G773" s="96"/>
      <c r="H773" s="96"/>
      <c r="I773" s="96"/>
      <c r="J773" s="96"/>
      <c r="K773" s="96"/>
      <c r="L773" s="96"/>
      <c r="M773" s="15"/>
      <c r="N773" s="15"/>
      <c r="O773" s="15"/>
      <c r="P773" s="15"/>
      <c r="Q773" s="15"/>
    </row>
    <row r="774" spans="1:17" x14ac:dyDescent="0.25">
      <c r="A774" s="64">
        <v>28</v>
      </c>
      <c r="B774" s="5" t="s">
        <v>865</v>
      </c>
      <c r="C774" s="96">
        <f>SUMIF(OBData[EconCode],OBTB[[#This Row],[EconCode]],OBData[Amount])</f>
        <v>0</v>
      </c>
      <c r="D774" s="96" t="str">
        <f>LEFT(OBTB[[#This Row],[EconCode]],6)</f>
        <v>28</v>
      </c>
      <c r="E774" s="96" t="str">
        <f>LEFT(OBTB[[#This Row],[EconCode]],4)</f>
        <v>28</v>
      </c>
      <c r="F774" s="96" t="str">
        <f>LEFT(OBTB[[#This Row],[EconCode]],2)</f>
        <v>28</v>
      </c>
      <c r="G774" s="96"/>
      <c r="H774" s="96"/>
      <c r="I774" s="96"/>
      <c r="J774" s="96"/>
      <c r="K774" s="96"/>
      <c r="L774" s="96"/>
      <c r="M774" s="15"/>
      <c r="N774" s="15"/>
      <c r="O774" s="15"/>
      <c r="P774" s="15"/>
      <c r="Q774" s="15"/>
    </row>
    <row r="775" spans="1:17" x14ac:dyDescent="0.25">
      <c r="A775" s="64">
        <v>2801</v>
      </c>
      <c r="B775" s="5" t="s">
        <v>866</v>
      </c>
      <c r="C775" s="96">
        <f>SUMIF(OBData[EconCode],OBTB[[#This Row],[EconCode]],OBData[Amount])</f>
        <v>0</v>
      </c>
      <c r="D775" s="96" t="str">
        <f>LEFT(OBTB[[#This Row],[EconCode]],6)</f>
        <v>2801</v>
      </c>
      <c r="E775" s="96" t="str">
        <f>LEFT(OBTB[[#This Row],[EconCode]],4)</f>
        <v>2801</v>
      </c>
      <c r="F775" s="96" t="str">
        <f>LEFT(OBTB[[#This Row],[EconCode]],2)</f>
        <v>28</v>
      </c>
      <c r="G775" s="96"/>
      <c r="H775" s="96"/>
      <c r="I775" s="96"/>
      <c r="J775" s="96"/>
      <c r="K775" s="96"/>
      <c r="L775" s="96"/>
      <c r="M775" s="15"/>
      <c r="N775" s="15" t="s">
        <v>1590</v>
      </c>
      <c r="O775" s="15"/>
      <c r="P775" s="15"/>
      <c r="Q775" s="15"/>
    </row>
    <row r="776" spans="1:17" x14ac:dyDescent="0.25">
      <c r="A776" s="64">
        <v>280101</v>
      </c>
      <c r="B776" s="5" t="s">
        <v>867</v>
      </c>
      <c r="C776" s="96">
        <f>SUMIF(OBData[EconCode],OBTB[[#This Row],[EconCode]],OBData[Amount])</f>
        <v>0</v>
      </c>
      <c r="D776" s="96" t="str">
        <f>LEFT(OBTB[[#This Row],[EconCode]],6)</f>
        <v>280101</v>
      </c>
      <c r="E776" s="96" t="str">
        <f>LEFT(OBTB[[#This Row],[EconCode]],4)</f>
        <v>2801</v>
      </c>
      <c r="F776" s="96" t="str">
        <f>LEFT(OBTB[[#This Row],[EconCode]],2)</f>
        <v>28</v>
      </c>
      <c r="G776" s="96"/>
      <c r="H776" s="96"/>
      <c r="I776" s="96"/>
      <c r="J776" s="96"/>
      <c r="K776" s="96"/>
      <c r="L776" s="96"/>
      <c r="M776" s="15"/>
      <c r="N776" s="15" t="s">
        <v>1588</v>
      </c>
      <c r="O776" s="15"/>
      <c r="P776" s="15"/>
      <c r="Q776" s="15"/>
    </row>
    <row r="777" spans="1:17" x14ac:dyDescent="0.25">
      <c r="A777" s="64">
        <v>28010101</v>
      </c>
      <c r="B777" s="5" t="s">
        <v>867</v>
      </c>
      <c r="C777" s="96">
        <f>SUMIF(OBData[EconCode],OBTB[[#This Row],[EconCode]],OBData[Amount])</f>
        <v>0</v>
      </c>
      <c r="D777" s="96" t="str">
        <f>LEFT(OBTB[[#This Row],[EconCode]],6)</f>
        <v>280101</v>
      </c>
      <c r="E777" s="96" t="str">
        <f>LEFT(OBTB[[#This Row],[EconCode]],4)</f>
        <v>2801</v>
      </c>
      <c r="F777" s="96" t="str">
        <f>LEFT(OBTB[[#This Row],[EconCode]],2)</f>
        <v>28</v>
      </c>
      <c r="G777" s="96"/>
      <c r="H777" s="96"/>
      <c r="I777" s="96"/>
      <c r="J777" s="96"/>
      <c r="K777" s="96"/>
      <c r="L777" s="96"/>
      <c r="M777" s="15"/>
      <c r="N777" s="15"/>
      <c r="O777" s="15"/>
      <c r="P777" s="15"/>
      <c r="Q777" s="15"/>
    </row>
    <row r="778" spans="1:17" x14ac:dyDescent="0.25">
      <c r="A778" s="64">
        <v>280102</v>
      </c>
      <c r="B778" s="5" t="s">
        <v>868</v>
      </c>
      <c r="C778" s="96">
        <f>SUMIF(OBData[EconCode],OBTB[[#This Row],[EconCode]],OBData[Amount])</f>
        <v>0</v>
      </c>
      <c r="D778" s="96" t="str">
        <f>LEFT(OBTB[[#This Row],[EconCode]],6)</f>
        <v>280102</v>
      </c>
      <c r="E778" s="96" t="str">
        <f>LEFT(OBTB[[#This Row],[EconCode]],4)</f>
        <v>2801</v>
      </c>
      <c r="F778" s="96" t="str">
        <f>LEFT(OBTB[[#This Row],[EconCode]],2)</f>
        <v>28</v>
      </c>
      <c r="G778" s="96"/>
      <c r="H778" s="96"/>
      <c r="I778" s="96"/>
      <c r="J778" s="96"/>
      <c r="K778" s="96"/>
      <c r="L778" s="96"/>
      <c r="M778" s="15"/>
      <c r="N778" s="15"/>
      <c r="O778" s="15"/>
      <c r="P778" s="15"/>
      <c r="Q778" s="15"/>
    </row>
    <row r="779" spans="1:17" x14ac:dyDescent="0.25">
      <c r="A779" s="64">
        <v>28010201</v>
      </c>
      <c r="B779" s="5" t="s">
        <v>868</v>
      </c>
      <c r="C779" s="96">
        <f>SUMIF(OBData[EconCode],OBTB[[#This Row],[EconCode]],OBData[Amount])</f>
        <v>0</v>
      </c>
      <c r="D779" s="96" t="str">
        <f>LEFT(OBTB[[#This Row],[EconCode]],6)</f>
        <v>280102</v>
      </c>
      <c r="E779" s="96" t="str">
        <f>LEFT(OBTB[[#This Row],[EconCode]],4)</f>
        <v>2801</v>
      </c>
      <c r="F779" s="96" t="str">
        <f>LEFT(OBTB[[#This Row],[EconCode]],2)</f>
        <v>28</v>
      </c>
      <c r="G779" s="96"/>
      <c r="H779" s="96"/>
      <c r="I779" s="96"/>
      <c r="J779" s="96"/>
      <c r="K779" s="96"/>
      <c r="L779" s="96"/>
      <c r="M779" s="15"/>
      <c r="N779" s="15"/>
      <c r="O779" s="15"/>
      <c r="P779" s="15"/>
      <c r="Q779" s="15"/>
    </row>
    <row r="780" spans="1:17" x14ac:dyDescent="0.25">
      <c r="A780" s="64">
        <v>29010101</v>
      </c>
      <c r="B780" s="5" t="s">
        <v>1410</v>
      </c>
      <c r="C780" s="67">
        <f>SUMIF(OBData[EconCode],OBTB[[#This Row],[EconCode]],OBData[Amount])</f>
        <v>0</v>
      </c>
      <c r="D780" s="58" t="str">
        <f>LEFT(OBTB[[#This Row],[EconCode]],6)</f>
        <v>290101</v>
      </c>
      <c r="E780" s="58" t="str">
        <f>LEFT(OBTB[[#This Row],[EconCode]],4)</f>
        <v>2901</v>
      </c>
      <c r="F780" s="58" t="str">
        <f>LEFT(OBTB[[#This Row],[EconCode]],2)</f>
        <v>29</v>
      </c>
      <c r="G780" s="65"/>
      <c r="H780" s="74"/>
      <c r="I780" s="65"/>
      <c r="J780" s="65"/>
      <c r="K780" s="65"/>
      <c r="L780" s="66" t="s">
        <v>1549</v>
      </c>
      <c r="M780" s="15"/>
      <c r="N780" s="15"/>
      <c r="O780" s="15"/>
      <c r="P780" s="15"/>
      <c r="Q780" s="15"/>
    </row>
    <row r="781" spans="1:17" x14ac:dyDescent="0.25">
      <c r="A781" s="64">
        <v>3</v>
      </c>
      <c r="B781" s="5" t="s">
        <v>109</v>
      </c>
      <c r="C781" s="93">
        <f>SUMIF(OBData[EconCode],OBTB[[#This Row],[EconCode]],OBData[Amount])</f>
        <v>0</v>
      </c>
      <c r="D781" s="93" t="str">
        <f>LEFT(OBTB[[#This Row],[EconCode]],6)</f>
        <v>3</v>
      </c>
      <c r="E781" s="93" t="str">
        <f>LEFT(OBTB[[#This Row],[EconCode]],4)</f>
        <v>3</v>
      </c>
      <c r="F781" s="93" t="str">
        <f>LEFT(OBTB[[#This Row],[EconCode]],2)</f>
        <v>3</v>
      </c>
      <c r="G781" s="93"/>
      <c r="H781" s="93"/>
      <c r="I781" s="93"/>
      <c r="J781" s="93"/>
      <c r="K781" s="93"/>
      <c r="L781" s="93"/>
      <c r="M781" s="15"/>
      <c r="N781" s="15" t="s">
        <v>1594</v>
      </c>
      <c r="O781" s="15"/>
      <c r="P781" s="15"/>
      <c r="Q781" s="15"/>
    </row>
    <row r="782" spans="1:17" x14ac:dyDescent="0.25">
      <c r="A782" s="64">
        <v>31</v>
      </c>
      <c r="B782" s="5" t="s">
        <v>869</v>
      </c>
      <c r="C782" s="93">
        <f>SUMIF(OBData[EconCode],OBTB[[#This Row],[EconCode]],OBData[Amount])</f>
        <v>0</v>
      </c>
      <c r="D782" s="93" t="str">
        <f>LEFT(OBTB[[#This Row],[EconCode]],6)</f>
        <v>31</v>
      </c>
      <c r="E782" s="93" t="str">
        <f>LEFT(OBTB[[#This Row],[EconCode]],4)</f>
        <v>31</v>
      </c>
      <c r="F782" s="93" t="str">
        <f>LEFT(OBTB[[#This Row],[EconCode]],2)</f>
        <v>31</v>
      </c>
      <c r="G782" s="93"/>
      <c r="H782" s="93"/>
      <c r="I782" s="93"/>
      <c r="J782" s="93"/>
      <c r="K782" s="93"/>
      <c r="L782" s="93"/>
      <c r="M782" s="15"/>
      <c r="N782" s="15"/>
      <c r="O782" s="15"/>
      <c r="P782" s="15"/>
      <c r="Q782" s="15"/>
    </row>
    <row r="783" spans="1:17" x14ac:dyDescent="0.25">
      <c r="A783" s="64">
        <v>3101</v>
      </c>
      <c r="B783" s="5" t="s">
        <v>870</v>
      </c>
      <c r="C783" s="93">
        <f>SUMIF(OBData[EconCode],OBTB[[#This Row],[EconCode]],OBData[Amount])</f>
        <v>0</v>
      </c>
      <c r="D783" s="93" t="str">
        <f>LEFT(OBTB[[#This Row],[EconCode]],6)</f>
        <v>3101</v>
      </c>
      <c r="E783" s="93" t="str">
        <f>LEFT(OBTB[[#This Row],[EconCode]],4)</f>
        <v>3101</v>
      </c>
      <c r="F783" s="93" t="str">
        <f>LEFT(OBTB[[#This Row],[EconCode]],2)</f>
        <v>31</v>
      </c>
      <c r="G783" s="93"/>
      <c r="H783" s="93"/>
      <c r="I783" s="93"/>
      <c r="J783" s="93"/>
      <c r="K783" s="93"/>
      <c r="L783" s="93"/>
      <c r="M783" s="15"/>
      <c r="N783" s="15"/>
      <c r="O783" s="15"/>
      <c r="P783" s="15"/>
      <c r="Q783" s="15"/>
    </row>
    <row r="784" spans="1:17" x14ac:dyDescent="0.25">
      <c r="A784" s="64">
        <v>310101</v>
      </c>
      <c r="B784" s="5" t="s">
        <v>871</v>
      </c>
      <c r="C784" s="93">
        <f>SUMIF(OBData[EconCode],OBTB[[#This Row],[EconCode]],OBData[Amount])</f>
        <v>0</v>
      </c>
      <c r="D784" s="93" t="str">
        <f>LEFT(OBTB[[#This Row],[EconCode]],6)</f>
        <v>310101</v>
      </c>
      <c r="E784" s="93" t="str">
        <f>LEFT(OBTB[[#This Row],[EconCode]],4)</f>
        <v>3101</v>
      </c>
      <c r="F784" s="93" t="str">
        <f>LEFT(OBTB[[#This Row],[EconCode]],2)</f>
        <v>31</v>
      </c>
      <c r="G784" s="93"/>
      <c r="H784" s="93"/>
      <c r="I784" s="93"/>
      <c r="J784" s="93"/>
      <c r="K784" s="93"/>
      <c r="L784" s="93"/>
      <c r="M784" s="15"/>
      <c r="N784" s="15"/>
      <c r="O784" s="15"/>
      <c r="P784" s="15"/>
      <c r="Q784" s="15"/>
    </row>
    <row r="785" spans="1:17" x14ac:dyDescent="0.25">
      <c r="A785" s="64">
        <v>31010101</v>
      </c>
      <c r="B785" s="5" t="s">
        <v>1425</v>
      </c>
      <c r="C785" s="67">
        <f>SUMIF(OBData[EconCode],OBTB[[#This Row],[EconCode]],OBData[Amount])</f>
        <v>2000</v>
      </c>
      <c r="D785" s="58" t="str">
        <f>LEFT(OBTB[[#This Row],[EconCode]],6)</f>
        <v>310101</v>
      </c>
      <c r="E785" s="58" t="str">
        <f>LEFT(OBTB[[#This Row],[EconCode]],4)</f>
        <v>3101</v>
      </c>
      <c r="F785" s="58" t="str">
        <f>LEFT(OBTB[[#This Row],[EconCode]],2)</f>
        <v>31</v>
      </c>
      <c r="G785" s="65"/>
      <c r="H785" s="66" t="s">
        <v>1569</v>
      </c>
      <c r="I785" s="65"/>
      <c r="J785" s="65"/>
      <c r="K785" s="65"/>
      <c r="L785" s="65"/>
      <c r="M785" s="15"/>
      <c r="N785" s="15"/>
      <c r="O785" s="15"/>
      <c r="P785" s="15"/>
      <c r="Q785" s="15"/>
    </row>
    <row r="786" spans="1:17" x14ac:dyDescent="0.25">
      <c r="A786" s="64">
        <v>310102</v>
      </c>
      <c r="B786" s="5" t="s">
        <v>872</v>
      </c>
      <c r="C786" s="93">
        <f>SUMIF(OBData[EconCode],OBTB[[#This Row],[EconCode]],OBData[Amount])</f>
        <v>0</v>
      </c>
      <c r="D786" s="93" t="str">
        <f>LEFT(OBTB[[#This Row],[EconCode]],6)</f>
        <v>310102</v>
      </c>
      <c r="E786" s="93" t="str">
        <f>LEFT(OBTB[[#This Row],[EconCode]],4)</f>
        <v>3101</v>
      </c>
      <c r="F786" s="93" t="str">
        <f>LEFT(OBTB[[#This Row],[EconCode]],2)</f>
        <v>31</v>
      </c>
      <c r="G786" s="93"/>
      <c r="H786" s="93"/>
      <c r="I786" s="93"/>
      <c r="J786" s="93"/>
      <c r="K786" s="93"/>
      <c r="L786" s="93"/>
      <c r="M786" s="15"/>
      <c r="N786" s="15"/>
      <c r="O786" s="15"/>
      <c r="P786" s="15"/>
      <c r="Q786" s="15"/>
    </row>
    <row r="787" spans="1:17" x14ac:dyDescent="0.25">
      <c r="A787" s="64">
        <v>31010201</v>
      </c>
      <c r="B787" s="5" t="s">
        <v>1416</v>
      </c>
      <c r="C787" s="67">
        <f>SUMIF(OBData[EconCode],OBTB[[#This Row],[EconCode]],OBData[Amount])</f>
        <v>4000</v>
      </c>
      <c r="D787" s="58" t="str">
        <f>LEFT(OBTB[[#This Row],[EconCode]],6)</f>
        <v>310102</v>
      </c>
      <c r="E787" s="58" t="str">
        <f>LEFT(OBTB[[#This Row],[EconCode]],4)</f>
        <v>3101</v>
      </c>
      <c r="F787" s="58" t="str">
        <f>LEFT(OBTB[[#This Row],[EconCode]],2)</f>
        <v>31</v>
      </c>
      <c r="G787" s="65"/>
      <c r="H787" s="66" t="s">
        <v>1570</v>
      </c>
      <c r="I787" s="65"/>
      <c r="J787" s="65"/>
      <c r="K787" s="65"/>
      <c r="L787" s="65"/>
      <c r="M787" s="15"/>
      <c r="N787" s="15"/>
      <c r="O787" s="15"/>
      <c r="P787" s="15"/>
      <c r="Q787" s="15"/>
    </row>
    <row r="788" spans="1:17" x14ac:dyDescent="0.25">
      <c r="A788" s="64">
        <v>310103</v>
      </c>
      <c r="B788" s="5" t="s">
        <v>1595</v>
      </c>
      <c r="C788" s="93">
        <f>SUMIF(OBData[EconCode],OBTB[[#This Row],[EconCode]],OBData[Amount])</f>
        <v>0</v>
      </c>
      <c r="D788" s="93" t="str">
        <f>LEFT(OBTB[[#This Row],[EconCode]],6)</f>
        <v>310103</v>
      </c>
      <c r="E788" s="93" t="str">
        <f>LEFT(OBTB[[#This Row],[EconCode]],4)</f>
        <v>3101</v>
      </c>
      <c r="F788" s="93" t="str">
        <f>LEFT(OBTB[[#This Row],[EconCode]],2)</f>
        <v>31</v>
      </c>
      <c r="G788" s="93"/>
      <c r="H788" s="93"/>
      <c r="I788" s="93"/>
      <c r="J788" s="93"/>
      <c r="K788" s="93"/>
      <c r="L788" s="93"/>
      <c r="M788" s="15"/>
      <c r="N788" s="15"/>
      <c r="O788" s="15"/>
      <c r="P788" s="15"/>
      <c r="Q788" s="15"/>
    </row>
    <row r="789" spans="1:17" x14ac:dyDescent="0.25">
      <c r="A789" s="64">
        <v>31010301</v>
      </c>
      <c r="B789" s="5" t="s">
        <v>1424</v>
      </c>
      <c r="C789" s="67">
        <f>SUMIF(OBData[EconCode],OBTB[[#This Row],[EconCode]],OBData[Amount])</f>
        <v>0</v>
      </c>
      <c r="D789" s="58" t="str">
        <f>LEFT(OBTB[[#This Row],[EconCode]],6)</f>
        <v>310103</v>
      </c>
      <c r="E789" s="58" t="str">
        <f>LEFT(OBTB[[#This Row],[EconCode]],4)</f>
        <v>3101</v>
      </c>
      <c r="F789" s="58" t="str">
        <f>LEFT(OBTB[[#This Row],[EconCode]],2)</f>
        <v>31</v>
      </c>
      <c r="G789" s="65"/>
      <c r="H789" s="66" t="s">
        <v>1572</v>
      </c>
      <c r="I789" s="65"/>
      <c r="J789" s="65"/>
      <c r="K789" s="65"/>
      <c r="L789" s="65"/>
      <c r="M789" s="15"/>
      <c r="N789" s="15"/>
      <c r="O789" s="15"/>
      <c r="P789" s="15"/>
      <c r="Q789" s="15"/>
    </row>
    <row r="790" spans="1:17" x14ac:dyDescent="0.25">
      <c r="A790" s="64">
        <v>3101014</v>
      </c>
      <c r="B790" s="5" t="s">
        <v>1369</v>
      </c>
      <c r="C790" s="93">
        <f>SUMIF(OBData[EconCode],OBTB[[#This Row],[EconCode]],OBData[Amount])</f>
        <v>0</v>
      </c>
      <c r="D790" s="93" t="str">
        <f>LEFT(OBTB[[#This Row],[EconCode]],6)</f>
        <v>310101</v>
      </c>
      <c r="E790" s="93" t="str">
        <f>LEFT(OBTB[[#This Row],[EconCode]],4)</f>
        <v>3101</v>
      </c>
      <c r="F790" s="93" t="str">
        <f>LEFT(OBTB[[#This Row],[EconCode]],2)</f>
        <v>31</v>
      </c>
      <c r="G790" s="93"/>
      <c r="H790" s="93"/>
      <c r="I790" s="93"/>
      <c r="J790" s="93"/>
      <c r="K790" s="93"/>
      <c r="L790" s="93"/>
      <c r="M790" s="15"/>
      <c r="N790" s="15"/>
      <c r="O790" s="15"/>
      <c r="P790" s="15"/>
      <c r="Q790" s="15"/>
    </row>
    <row r="791" spans="1:17" x14ac:dyDescent="0.25">
      <c r="A791" s="64">
        <v>31010401</v>
      </c>
      <c r="B791" s="5" t="s">
        <v>1368</v>
      </c>
      <c r="C791" s="67">
        <f>SUMIF(OBData[EconCode],OBTB[[#This Row],[EconCode]],OBData[Amount])</f>
        <v>0</v>
      </c>
      <c r="D791" s="58" t="str">
        <f>LEFT(OBTB[[#This Row],[EconCode]],6)</f>
        <v>310104</v>
      </c>
      <c r="E791" s="58" t="str">
        <f>LEFT(OBTB[[#This Row],[EconCode]],4)</f>
        <v>3101</v>
      </c>
      <c r="F791" s="58" t="str">
        <f>LEFT(OBTB[[#This Row],[EconCode]],2)</f>
        <v>31</v>
      </c>
      <c r="G791" s="65"/>
      <c r="H791" s="66" t="s">
        <v>1571</v>
      </c>
      <c r="I791" s="65"/>
      <c r="J791" s="65"/>
      <c r="K791" s="65"/>
      <c r="L791" s="65"/>
      <c r="M791" s="15"/>
      <c r="N791" s="15"/>
      <c r="O791" s="15"/>
      <c r="P791" s="15"/>
      <c r="Q791" s="15"/>
    </row>
    <row r="792" spans="1:17" x14ac:dyDescent="0.25">
      <c r="A792" s="64">
        <v>3102</v>
      </c>
      <c r="B792" s="5" t="s">
        <v>873</v>
      </c>
      <c r="C792" s="93">
        <f>SUMIF(OBData[EconCode],OBTB[[#This Row],[EconCode]],OBData[Amount])</f>
        <v>0</v>
      </c>
      <c r="D792" s="93" t="str">
        <f>LEFT(OBTB[[#This Row],[EconCode]],6)</f>
        <v>3102</v>
      </c>
      <c r="E792" s="93" t="str">
        <f>LEFT(OBTB[[#This Row],[EconCode]],4)</f>
        <v>3102</v>
      </c>
      <c r="F792" s="93" t="str">
        <f>LEFT(OBTB[[#This Row],[EconCode]],2)</f>
        <v>31</v>
      </c>
      <c r="G792" s="93"/>
      <c r="H792" s="93"/>
      <c r="I792" s="93"/>
      <c r="J792" s="93"/>
      <c r="K792" s="93"/>
      <c r="L792" s="93"/>
      <c r="M792" s="15"/>
      <c r="N792" s="15"/>
      <c r="O792" s="15"/>
      <c r="P792" s="15"/>
      <c r="Q792" s="15"/>
    </row>
    <row r="793" spans="1:17" x14ac:dyDescent="0.25">
      <c r="A793" s="64">
        <v>310201</v>
      </c>
      <c r="B793" s="5" t="s">
        <v>874</v>
      </c>
      <c r="C793" s="93">
        <f>SUMIF(OBData[EconCode],OBTB[[#This Row],[EconCode]],OBData[Amount])</f>
        <v>0</v>
      </c>
      <c r="D793" s="93" t="str">
        <f>LEFT(OBTB[[#This Row],[EconCode]],6)</f>
        <v>310201</v>
      </c>
      <c r="E793" s="93" t="str">
        <f>LEFT(OBTB[[#This Row],[EconCode]],4)</f>
        <v>3102</v>
      </c>
      <c r="F793" s="93" t="str">
        <f>LEFT(OBTB[[#This Row],[EconCode]],2)</f>
        <v>31</v>
      </c>
      <c r="G793" s="93"/>
      <c r="H793" s="93"/>
      <c r="I793" s="93"/>
      <c r="J793" s="93"/>
      <c r="K793" s="93"/>
      <c r="L793" s="93"/>
      <c r="M793" s="15"/>
      <c r="N793" s="15"/>
      <c r="O793" s="15"/>
      <c r="P793" s="15"/>
      <c r="Q793" s="15"/>
    </row>
    <row r="794" spans="1:17" x14ac:dyDescent="0.25">
      <c r="A794" s="64">
        <v>31020101</v>
      </c>
      <c r="B794" s="5" t="s">
        <v>875</v>
      </c>
      <c r="C794" s="67">
        <f>SUMIF(OBData[EconCode],OBTB[[#This Row],[EconCode]],OBData[Amount])</f>
        <v>0</v>
      </c>
      <c r="D794" s="58" t="str">
        <f>LEFT(OBTB[[#This Row],[EconCode]],6)</f>
        <v>310201</v>
      </c>
      <c r="E794" s="58" t="str">
        <f>LEFT(OBTB[[#This Row],[EconCode]],4)</f>
        <v>3102</v>
      </c>
      <c r="F794" s="58" t="str">
        <f>LEFT(OBTB[[#This Row],[EconCode]],2)</f>
        <v>31</v>
      </c>
      <c r="G794" s="65"/>
      <c r="H794" s="66" t="s">
        <v>1575</v>
      </c>
      <c r="I794" s="65"/>
      <c r="J794" s="65"/>
      <c r="K794" s="65"/>
      <c r="L794" s="65"/>
      <c r="M794" s="15"/>
      <c r="N794" s="15"/>
      <c r="O794" s="15"/>
      <c r="P794" s="15"/>
      <c r="Q794" s="15"/>
    </row>
    <row r="795" spans="1:17" x14ac:dyDescent="0.25">
      <c r="A795" s="64">
        <v>31020102</v>
      </c>
      <c r="B795" s="5" t="s">
        <v>876</v>
      </c>
      <c r="C795" s="67">
        <f>SUMIF(OBData[EconCode],OBTB[[#This Row],[EconCode]],OBData[Amount])</f>
        <v>0</v>
      </c>
      <c r="D795" s="58" t="str">
        <f>LEFT(OBTB[[#This Row],[EconCode]],6)</f>
        <v>310201</v>
      </c>
      <c r="E795" s="58" t="str">
        <f>LEFT(OBTB[[#This Row],[EconCode]],4)</f>
        <v>3102</v>
      </c>
      <c r="F795" s="58" t="str">
        <f>LEFT(OBTB[[#This Row],[EconCode]],2)</f>
        <v>31</v>
      </c>
      <c r="G795" s="65"/>
      <c r="H795" s="66" t="s">
        <v>1575</v>
      </c>
      <c r="I795" s="65"/>
      <c r="J795" s="65"/>
      <c r="K795" s="65"/>
      <c r="L795" s="65"/>
      <c r="M795" s="15"/>
      <c r="N795" s="15"/>
      <c r="O795" s="15"/>
      <c r="P795" s="15"/>
      <c r="Q795" s="15"/>
    </row>
    <row r="796" spans="1:17" x14ac:dyDescent="0.25">
      <c r="A796" s="64">
        <v>31020103</v>
      </c>
      <c r="B796" s="5" t="s">
        <v>877</v>
      </c>
      <c r="C796" s="67">
        <f>SUMIF(OBData[EconCode],OBTB[[#This Row],[EconCode]],OBData[Amount])</f>
        <v>30</v>
      </c>
      <c r="D796" s="58" t="str">
        <f>LEFT(OBTB[[#This Row],[EconCode]],6)</f>
        <v>310201</v>
      </c>
      <c r="E796" s="58" t="str">
        <f>LEFT(OBTB[[#This Row],[EconCode]],4)</f>
        <v>3102</v>
      </c>
      <c r="F796" s="58" t="str">
        <f>LEFT(OBTB[[#This Row],[EconCode]],2)</f>
        <v>31</v>
      </c>
      <c r="G796" s="65"/>
      <c r="H796" s="66" t="s">
        <v>1575</v>
      </c>
      <c r="I796" s="65"/>
      <c r="J796" s="65"/>
      <c r="K796" s="65"/>
      <c r="L796" s="65"/>
      <c r="M796" s="15"/>
      <c r="N796" s="15"/>
      <c r="O796" s="15"/>
      <c r="P796" s="15"/>
      <c r="Q796" s="15"/>
    </row>
    <row r="797" spans="1:17" x14ac:dyDescent="0.25">
      <c r="A797" s="64">
        <v>31020104</v>
      </c>
      <c r="B797" s="5" t="s">
        <v>878</v>
      </c>
      <c r="C797" s="67">
        <f>SUMIF(OBData[EconCode],OBTB[[#This Row],[EconCode]],OBData[Amount])</f>
        <v>0</v>
      </c>
      <c r="D797" s="58" t="str">
        <f>LEFT(OBTB[[#This Row],[EconCode]],6)</f>
        <v>310201</v>
      </c>
      <c r="E797" s="58" t="str">
        <f>LEFT(OBTB[[#This Row],[EconCode]],4)</f>
        <v>3102</v>
      </c>
      <c r="F797" s="58" t="str">
        <f>LEFT(OBTB[[#This Row],[EconCode]],2)</f>
        <v>31</v>
      </c>
      <c r="G797" s="65"/>
      <c r="H797" s="66" t="s">
        <v>1575</v>
      </c>
      <c r="I797" s="65"/>
      <c r="J797" s="65"/>
      <c r="K797" s="65"/>
      <c r="L797" s="65"/>
      <c r="M797" s="15"/>
      <c r="N797" s="15"/>
      <c r="O797" s="15"/>
      <c r="P797" s="15"/>
      <c r="Q797" s="15"/>
    </row>
    <row r="798" spans="1:17" x14ac:dyDescent="0.25">
      <c r="A798" s="64">
        <v>31020105</v>
      </c>
      <c r="B798" s="5" t="s">
        <v>879</v>
      </c>
      <c r="C798" s="67">
        <f>SUMIF(OBData[EconCode],OBTB[[#This Row],[EconCode]],OBData[Amount])</f>
        <v>0</v>
      </c>
      <c r="D798" s="58" t="str">
        <f>LEFT(OBTB[[#This Row],[EconCode]],6)</f>
        <v>310201</v>
      </c>
      <c r="E798" s="58" t="str">
        <f>LEFT(OBTB[[#This Row],[EconCode]],4)</f>
        <v>3102</v>
      </c>
      <c r="F798" s="58" t="str">
        <f>LEFT(OBTB[[#This Row],[EconCode]],2)</f>
        <v>31</v>
      </c>
      <c r="G798" s="65"/>
      <c r="H798" s="66" t="s">
        <v>1575</v>
      </c>
      <c r="I798" s="65"/>
      <c r="J798" s="65"/>
      <c r="K798" s="65"/>
      <c r="L798" s="65"/>
      <c r="M798" s="15"/>
      <c r="N798" s="15"/>
      <c r="O798" s="15"/>
      <c r="P798" s="15"/>
      <c r="Q798" s="15"/>
    </row>
    <row r="799" spans="1:17" x14ac:dyDescent="0.25">
      <c r="A799" s="64">
        <v>31020106</v>
      </c>
      <c r="B799" s="5" t="s">
        <v>880</v>
      </c>
      <c r="C799" s="67">
        <f>SUMIF(OBData[EconCode],OBTB[[#This Row],[EconCode]],OBData[Amount])</f>
        <v>0</v>
      </c>
      <c r="D799" s="58" t="str">
        <f>LEFT(OBTB[[#This Row],[EconCode]],6)</f>
        <v>310201</v>
      </c>
      <c r="E799" s="58" t="str">
        <f>LEFT(OBTB[[#This Row],[EconCode]],4)</f>
        <v>3102</v>
      </c>
      <c r="F799" s="58" t="str">
        <f>LEFT(OBTB[[#This Row],[EconCode]],2)</f>
        <v>31</v>
      </c>
      <c r="G799" s="65"/>
      <c r="H799" s="66" t="s">
        <v>1575</v>
      </c>
      <c r="I799" s="65"/>
      <c r="J799" s="65"/>
      <c r="K799" s="65"/>
      <c r="L799" s="65"/>
      <c r="M799" s="15"/>
      <c r="N799" s="15"/>
      <c r="O799" s="15"/>
      <c r="P799" s="15"/>
      <c r="Q799" s="15"/>
    </row>
    <row r="800" spans="1:17" x14ac:dyDescent="0.25">
      <c r="A800" s="64">
        <v>31020107</v>
      </c>
      <c r="B800" s="5" t="s">
        <v>881</v>
      </c>
      <c r="C800" s="67">
        <f>SUMIF(OBData[EconCode],OBTB[[#This Row],[EconCode]],OBData[Amount])</f>
        <v>0</v>
      </c>
      <c r="D800" s="58" t="str">
        <f>LEFT(OBTB[[#This Row],[EconCode]],6)</f>
        <v>310201</v>
      </c>
      <c r="E800" s="58" t="str">
        <f>LEFT(OBTB[[#This Row],[EconCode]],4)</f>
        <v>3102</v>
      </c>
      <c r="F800" s="58" t="str">
        <f>LEFT(OBTB[[#This Row],[EconCode]],2)</f>
        <v>31</v>
      </c>
      <c r="G800" s="65"/>
      <c r="H800" s="66" t="s">
        <v>1575</v>
      </c>
      <c r="I800" s="65"/>
      <c r="J800" s="65"/>
      <c r="K800" s="65"/>
      <c r="L800" s="65"/>
      <c r="M800" s="15"/>
      <c r="N800" s="15"/>
      <c r="O800" s="15"/>
      <c r="P800" s="15"/>
      <c r="Q800" s="15"/>
    </row>
    <row r="801" spans="1:17" x14ac:dyDescent="0.25">
      <c r="A801" s="64">
        <v>31020108</v>
      </c>
      <c r="B801" s="5" t="s">
        <v>882</v>
      </c>
      <c r="C801" s="67">
        <f>SUMIF(OBData[EconCode],OBTB[[#This Row],[EconCode]],OBData[Amount])</f>
        <v>0</v>
      </c>
      <c r="D801" s="58" t="str">
        <f>LEFT(OBTB[[#This Row],[EconCode]],6)</f>
        <v>310201</v>
      </c>
      <c r="E801" s="58" t="str">
        <f>LEFT(OBTB[[#This Row],[EconCode]],4)</f>
        <v>3102</v>
      </c>
      <c r="F801" s="58" t="str">
        <f>LEFT(OBTB[[#This Row],[EconCode]],2)</f>
        <v>31</v>
      </c>
      <c r="G801" s="65"/>
      <c r="H801" s="66" t="s">
        <v>1575</v>
      </c>
      <c r="I801" s="65"/>
      <c r="J801" s="65"/>
      <c r="K801" s="65"/>
      <c r="L801" s="65"/>
      <c r="M801" s="15"/>
      <c r="N801" s="15"/>
      <c r="O801" s="15"/>
      <c r="P801" s="15"/>
      <c r="Q801" s="15"/>
    </row>
    <row r="802" spans="1:17" x14ac:dyDescent="0.25">
      <c r="A802" s="64">
        <v>3103</v>
      </c>
      <c r="B802" s="5" t="s">
        <v>883</v>
      </c>
      <c r="C802" s="93">
        <f>SUMIF(OBData[EconCode],OBTB[[#This Row],[EconCode]],OBData[Amount])</f>
        <v>0</v>
      </c>
      <c r="D802" s="93" t="str">
        <f>LEFT(OBTB[[#This Row],[EconCode]],6)</f>
        <v>3103</v>
      </c>
      <c r="E802" s="93" t="str">
        <f>LEFT(OBTB[[#This Row],[EconCode]],4)</f>
        <v>3103</v>
      </c>
      <c r="F802" s="93" t="str">
        <f>LEFT(OBTB[[#This Row],[EconCode]],2)</f>
        <v>31</v>
      </c>
      <c r="G802" s="93"/>
      <c r="H802" s="93"/>
      <c r="I802" s="93"/>
      <c r="J802" s="93"/>
      <c r="K802" s="93"/>
      <c r="L802" s="93"/>
      <c r="M802" s="15"/>
      <c r="N802" s="15"/>
      <c r="O802" s="15"/>
      <c r="P802" s="15"/>
      <c r="Q802" s="15"/>
    </row>
    <row r="803" spans="1:17" x14ac:dyDescent="0.25">
      <c r="A803" s="64">
        <v>310301</v>
      </c>
      <c r="B803" s="5" t="s">
        <v>884</v>
      </c>
      <c r="C803" s="93">
        <f>SUMIF(OBData[EconCode],OBTB[[#This Row],[EconCode]],OBData[Amount])</f>
        <v>0</v>
      </c>
      <c r="D803" s="93" t="str">
        <f>LEFT(OBTB[[#This Row],[EconCode]],6)</f>
        <v>310301</v>
      </c>
      <c r="E803" s="93" t="str">
        <f>LEFT(OBTB[[#This Row],[EconCode]],4)</f>
        <v>3103</v>
      </c>
      <c r="F803" s="93" t="str">
        <f>LEFT(OBTB[[#This Row],[EconCode]],2)</f>
        <v>31</v>
      </c>
      <c r="G803" s="93"/>
      <c r="H803" s="93"/>
      <c r="I803" s="93"/>
      <c r="J803" s="93"/>
      <c r="K803" s="93"/>
      <c r="L803" s="93"/>
      <c r="M803" s="15"/>
      <c r="N803" s="15"/>
      <c r="O803" s="15"/>
      <c r="P803" s="15"/>
      <c r="Q803" s="15"/>
    </row>
    <row r="804" spans="1:17" x14ac:dyDescent="0.25">
      <c r="A804" s="64">
        <v>31030101</v>
      </c>
      <c r="B804" s="5" t="s">
        <v>884</v>
      </c>
      <c r="C804" s="67">
        <f>SUMIF(OBData[EconCode],OBTB[[#This Row],[EconCode]],OBData[Amount])</f>
        <v>0</v>
      </c>
      <c r="D804" s="58" t="str">
        <f>LEFT(OBTB[[#This Row],[EconCode]],6)</f>
        <v>310301</v>
      </c>
      <c r="E804" s="58" t="str">
        <f>LEFT(OBTB[[#This Row],[EconCode]],4)</f>
        <v>3103</v>
      </c>
      <c r="F804" s="58" t="str">
        <f>LEFT(OBTB[[#This Row],[EconCode]],2)</f>
        <v>31</v>
      </c>
      <c r="G804" s="65"/>
      <c r="H804" s="66" t="s">
        <v>1572</v>
      </c>
      <c r="I804" s="65"/>
      <c r="J804" s="65"/>
      <c r="K804" s="65"/>
      <c r="L804" s="65"/>
      <c r="M804" s="15"/>
      <c r="N804" s="15"/>
      <c r="O804" s="15"/>
      <c r="P804" s="15"/>
      <c r="Q804" s="15"/>
    </row>
    <row r="805" spans="1:17" x14ac:dyDescent="0.25">
      <c r="A805" s="64">
        <v>310302</v>
      </c>
      <c r="B805" s="5" t="s">
        <v>885</v>
      </c>
      <c r="C805" s="93">
        <f>SUMIF(OBData[EconCode],OBTB[[#This Row],[EconCode]],OBData[Amount])</f>
        <v>0</v>
      </c>
      <c r="D805" s="93" t="str">
        <f>LEFT(OBTB[[#This Row],[EconCode]],6)</f>
        <v>310302</v>
      </c>
      <c r="E805" s="93" t="str">
        <f>LEFT(OBTB[[#This Row],[EconCode]],4)</f>
        <v>3103</v>
      </c>
      <c r="F805" s="93" t="str">
        <f>LEFT(OBTB[[#This Row],[EconCode]],2)</f>
        <v>31</v>
      </c>
      <c r="G805" s="93"/>
      <c r="H805" s="93"/>
      <c r="I805" s="93"/>
      <c r="J805" s="93"/>
      <c r="K805" s="93"/>
      <c r="L805" s="93"/>
      <c r="M805" s="15"/>
      <c r="N805" s="15"/>
      <c r="O805" s="15"/>
      <c r="P805" s="15"/>
      <c r="Q805" s="15"/>
    </row>
    <row r="806" spans="1:17" x14ac:dyDescent="0.25">
      <c r="A806" s="64">
        <v>31030201</v>
      </c>
      <c r="B806" s="5" t="s">
        <v>886</v>
      </c>
      <c r="C806" s="67">
        <f>SUMIF(OBData[EconCode],OBTB[[#This Row],[EconCode]],OBData[Amount])</f>
        <v>0</v>
      </c>
      <c r="D806" s="58" t="str">
        <f>LEFT(OBTB[[#This Row],[EconCode]],6)</f>
        <v>310302</v>
      </c>
      <c r="E806" s="58" t="str">
        <f>LEFT(OBTB[[#This Row],[EconCode]],4)</f>
        <v>3103</v>
      </c>
      <c r="F806" s="58" t="str">
        <f>LEFT(OBTB[[#This Row],[EconCode]],2)</f>
        <v>31</v>
      </c>
      <c r="G806" s="65"/>
      <c r="H806" s="66" t="s">
        <v>1572</v>
      </c>
      <c r="I806" s="65"/>
      <c r="J806" s="65"/>
      <c r="K806" s="65"/>
      <c r="L806" s="65"/>
      <c r="M806" s="15"/>
      <c r="N806" s="15"/>
      <c r="O806" s="15"/>
      <c r="P806" s="15"/>
      <c r="Q806" s="15"/>
    </row>
    <row r="807" spans="1:17" x14ac:dyDescent="0.25">
      <c r="A807" s="64">
        <v>31030202</v>
      </c>
      <c r="B807" s="5" t="s">
        <v>887</v>
      </c>
      <c r="C807" s="67">
        <f>SUMIF(OBData[EconCode],OBTB[[#This Row],[EconCode]],OBData[Amount])</f>
        <v>0</v>
      </c>
      <c r="D807" s="58" t="str">
        <f>LEFT(OBTB[[#This Row],[EconCode]],6)</f>
        <v>310302</v>
      </c>
      <c r="E807" s="58" t="str">
        <f>LEFT(OBTB[[#This Row],[EconCode]],4)</f>
        <v>3103</v>
      </c>
      <c r="F807" s="58" t="str">
        <f>LEFT(OBTB[[#This Row],[EconCode]],2)</f>
        <v>31</v>
      </c>
      <c r="G807" s="65"/>
      <c r="H807" s="66" t="s">
        <v>1572</v>
      </c>
      <c r="I807" s="65"/>
      <c r="J807" s="65"/>
      <c r="K807" s="65"/>
      <c r="L807" s="65"/>
      <c r="M807" s="15"/>
      <c r="N807" s="15"/>
      <c r="O807" s="15"/>
      <c r="P807" s="15"/>
      <c r="Q807" s="15"/>
    </row>
    <row r="808" spans="1:17" x14ac:dyDescent="0.25">
      <c r="A808" s="64">
        <v>31030203</v>
      </c>
      <c r="B808" s="5" t="s">
        <v>888</v>
      </c>
      <c r="C808" s="67">
        <f>SUMIF(OBData[EconCode],OBTB[[#This Row],[EconCode]],OBData[Amount])</f>
        <v>0</v>
      </c>
      <c r="D808" s="58" t="str">
        <f>LEFT(OBTB[[#This Row],[EconCode]],6)</f>
        <v>310302</v>
      </c>
      <c r="E808" s="58" t="str">
        <f>LEFT(OBTB[[#This Row],[EconCode]],4)</f>
        <v>3103</v>
      </c>
      <c r="F808" s="58" t="str">
        <f>LEFT(OBTB[[#This Row],[EconCode]],2)</f>
        <v>31</v>
      </c>
      <c r="G808" s="65"/>
      <c r="H808" s="66" t="s">
        <v>1572</v>
      </c>
      <c r="I808" s="65"/>
      <c r="J808" s="65"/>
      <c r="K808" s="65"/>
      <c r="L808" s="65"/>
      <c r="M808" s="15"/>
      <c r="N808" s="15"/>
      <c r="O808" s="15"/>
      <c r="P808" s="15"/>
      <c r="Q808" s="15"/>
    </row>
    <row r="809" spans="1:17" x14ac:dyDescent="0.25">
      <c r="A809" s="64">
        <v>31030204</v>
      </c>
      <c r="B809" s="5" t="s">
        <v>889</v>
      </c>
      <c r="C809" s="67">
        <f>SUMIF(OBData[EconCode],OBTB[[#This Row],[EconCode]],OBData[Amount])</f>
        <v>0</v>
      </c>
      <c r="D809" s="58" t="str">
        <f>LEFT(OBTB[[#This Row],[EconCode]],6)</f>
        <v>310302</v>
      </c>
      <c r="E809" s="58" t="str">
        <f>LEFT(OBTB[[#This Row],[EconCode]],4)</f>
        <v>3103</v>
      </c>
      <c r="F809" s="58" t="str">
        <f>LEFT(OBTB[[#This Row],[EconCode]],2)</f>
        <v>31</v>
      </c>
      <c r="G809" s="65"/>
      <c r="H809" s="66" t="s">
        <v>1573</v>
      </c>
      <c r="I809" s="65"/>
      <c r="J809" s="65"/>
      <c r="K809" s="65"/>
      <c r="L809" s="65"/>
      <c r="M809" s="15"/>
      <c r="N809" s="15"/>
      <c r="O809" s="15"/>
      <c r="P809" s="15"/>
      <c r="Q809" s="15"/>
    </row>
    <row r="810" spans="1:17" x14ac:dyDescent="0.25">
      <c r="A810" s="64">
        <v>31030205</v>
      </c>
      <c r="B810" s="5" t="s">
        <v>890</v>
      </c>
      <c r="C810" s="67">
        <f>SUMIF(OBData[EconCode],OBTB[[#This Row],[EconCode]],OBData[Amount])</f>
        <v>0</v>
      </c>
      <c r="D810" s="58" t="str">
        <f>LEFT(OBTB[[#This Row],[EconCode]],6)</f>
        <v>310302</v>
      </c>
      <c r="E810" s="58" t="str">
        <f>LEFT(OBTB[[#This Row],[EconCode]],4)</f>
        <v>3103</v>
      </c>
      <c r="F810" s="58" t="str">
        <f>LEFT(OBTB[[#This Row],[EconCode]],2)</f>
        <v>31</v>
      </c>
      <c r="G810" s="65"/>
      <c r="H810" s="66" t="s">
        <v>1573</v>
      </c>
      <c r="I810" s="65"/>
      <c r="J810" s="65"/>
      <c r="K810" s="65"/>
      <c r="L810" s="65"/>
      <c r="M810" s="15"/>
      <c r="N810" s="15"/>
      <c r="O810" s="15"/>
      <c r="P810" s="15"/>
      <c r="Q810" s="15"/>
    </row>
    <row r="811" spans="1:17" x14ac:dyDescent="0.25">
      <c r="A811" s="64">
        <v>31030206</v>
      </c>
      <c r="B811" s="5" t="s">
        <v>891</v>
      </c>
      <c r="C811" s="67">
        <f>SUMIF(OBData[EconCode],OBTB[[#This Row],[EconCode]],OBData[Amount])</f>
        <v>0</v>
      </c>
      <c r="D811" s="58" t="str">
        <f>LEFT(OBTB[[#This Row],[EconCode]],6)</f>
        <v>310302</v>
      </c>
      <c r="E811" s="58" t="str">
        <f>LEFT(OBTB[[#This Row],[EconCode]],4)</f>
        <v>3103</v>
      </c>
      <c r="F811" s="58" t="str">
        <f>LEFT(OBTB[[#This Row],[EconCode]],2)</f>
        <v>31</v>
      </c>
      <c r="G811" s="65"/>
      <c r="H811" s="66" t="s">
        <v>1573</v>
      </c>
      <c r="I811" s="65"/>
      <c r="J811" s="65"/>
      <c r="K811" s="65"/>
      <c r="L811" s="65"/>
      <c r="M811" s="15"/>
      <c r="N811" s="15"/>
      <c r="O811" s="15"/>
      <c r="P811" s="15"/>
      <c r="Q811" s="15"/>
    </row>
    <row r="812" spans="1:17" x14ac:dyDescent="0.25">
      <c r="A812" s="64">
        <v>310303</v>
      </c>
      <c r="B812" s="5" t="s">
        <v>892</v>
      </c>
      <c r="C812" s="93">
        <f>SUMIF(OBData[EconCode],OBTB[[#This Row],[EconCode]],OBData[Amount])</f>
        <v>0</v>
      </c>
      <c r="D812" s="93" t="str">
        <f>LEFT(OBTB[[#This Row],[EconCode]],6)</f>
        <v>310303</v>
      </c>
      <c r="E812" s="93" t="str">
        <f>LEFT(OBTB[[#This Row],[EconCode]],4)</f>
        <v>3103</v>
      </c>
      <c r="F812" s="93" t="str">
        <f>LEFT(OBTB[[#This Row],[EconCode]],2)</f>
        <v>31</v>
      </c>
      <c r="G812" s="93"/>
      <c r="H812" s="93"/>
      <c r="I812" s="93"/>
      <c r="J812" s="93"/>
      <c r="K812" s="93"/>
      <c r="L812" s="93"/>
      <c r="M812" s="15"/>
      <c r="N812" s="15"/>
      <c r="O812" s="15"/>
      <c r="P812" s="15"/>
      <c r="Q812" s="15"/>
    </row>
    <row r="813" spans="1:17" x14ac:dyDescent="0.25">
      <c r="A813" s="64">
        <v>31030301</v>
      </c>
      <c r="B813" s="5" t="s">
        <v>892</v>
      </c>
      <c r="C813" s="67">
        <f>SUMIF(OBData[EconCode],OBTB[[#This Row],[EconCode]],OBData[Amount])</f>
        <v>0</v>
      </c>
      <c r="D813" s="58" t="str">
        <f>LEFT(OBTB[[#This Row],[EconCode]],6)</f>
        <v>310303</v>
      </c>
      <c r="E813" s="58" t="str">
        <f>LEFT(OBTB[[#This Row],[EconCode]],4)</f>
        <v>3103</v>
      </c>
      <c r="F813" s="58" t="str">
        <f>LEFT(OBTB[[#This Row],[EconCode]],2)</f>
        <v>31</v>
      </c>
      <c r="G813" s="65"/>
      <c r="H813" s="66" t="s">
        <v>1573</v>
      </c>
      <c r="I813" s="65"/>
      <c r="J813" s="65"/>
      <c r="K813" s="65"/>
      <c r="L813" s="65"/>
      <c r="M813" s="15"/>
      <c r="N813" s="15"/>
      <c r="O813" s="15"/>
      <c r="P813" s="15"/>
      <c r="Q813" s="15"/>
    </row>
    <row r="814" spans="1:17" x14ac:dyDescent="0.25">
      <c r="A814" s="64">
        <v>3104</v>
      </c>
      <c r="B814" s="5" t="s">
        <v>893</v>
      </c>
      <c r="C814" s="93">
        <f>SUMIF(OBData[EconCode],OBTB[[#This Row],[EconCode]],OBData[Amount])</f>
        <v>0</v>
      </c>
      <c r="D814" s="93" t="str">
        <f>LEFT(OBTB[[#This Row],[EconCode]],6)</f>
        <v>3104</v>
      </c>
      <c r="E814" s="93" t="str">
        <f>LEFT(OBTB[[#This Row],[EconCode]],4)</f>
        <v>3104</v>
      </c>
      <c r="F814" s="93" t="str">
        <f>LEFT(OBTB[[#This Row],[EconCode]],2)</f>
        <v>31</v>
      </c>
      <c r="G814" s="93"/>
      <c r="H814" s="93"/>
      <c r="I814" s="93"/>
      <c r="J814" s="93"/>
      <c r="K814" s="93"/>
      <c r="L814" s="93"/>
      <c r="M814" s="15"/>
      <c r="N814" s="15"/>
      <c r="O814" s="15"/>
      <c r="P814" s="15"/>
      <c r="Q814" s="15"/>
    </row>
    <row r="815" spans="1:17" x14ac:dyDescent="0.25">
      <c r="A815" s="64">
        <v>310401</v>
      </c>
      <c r="B815" s="5" t="s">
        <v>894</v>
      </c>
      <c r="C815" s="93">
        <f>SUMIF(OBData[EconCode],OBTB[[#This Row],[EconCode]],OBData[Amount])</f>
        <v>0</v>
      </c>
      <c r="D815" s="93" t="str">
        <f>LEFT(OBTB[[#This Row],[EconCode]],6)</f>
        <v>310401</v>
      </c>
      <c r="E815" s="93" t="str">
        <f>LEFT(OBTB[[#This Row],[EconCode]],4)</f>
        <v>3104</v>
      </c>
      <c r="F815" s="93" t="str">
        <f>LEFT(OBTB[[#This Row],[EconCode]],2)</f>
        <v>31</v>
      </c>
      <c r="G815" s="93"/>
      <c r="H815" s="93"/>
      <c r="I815" s="93"/>
      <c r="J815" s="93"/>
      <c r="K815" s="93"/>
      <c r="L815" s="93"/>
      <c r="M815" s="15"/>
      <c r="N815" s="15"/>
      <c r="O815" s="15"/>
      <c r="P815" s="15"/>
      <c r="Q815" s="15"/>
    </row>
    <row r="816" spans="1:17" x14ac:dyDescent="0.25">
      <c r="A816" s="64">
        <v>31040101</v>
      </c>
      <c r="B816" s="5" t="s">
        <v>895</v>
      </c>
      <c r="C816" s="67">
        <f>SUMIF(OBData[EconCode],OBTB[[#This Row],[EconCode]],OBData[Amount])</f>
        <v>0</v>
      </c>
      <c r="D816" s="58" t="str">
        <f>LEFT(OBTB[[#This Row],[EconCode]],6)</f>
        <v>310401</v>
      </c>
      <c r="E816" s="58" t="str">
        <f>LEFT(OBTB[[#This Row],[EconCode]],4)</f>
        <v>3104</v>
      </c>
      <c r="F816" s="58" t="str">
        <f>LEFT(OBTB[[#This Row],[EconCode]],2)</f>
        <v>31</v>
      </c>
      <c r="G816" s="65"/>
      <c r="H816" s="66" t="s">
        <v>1574</v>
      </c>
      <c r="I816" s="65"/>
      <c r="J816" s="65"/>
      <c r="K816" s="65"/>
      <c r="L816" s="65"/>
      <c r="M816" s="15"/>
      <c r="N816" s="15"/>
      <c r="O816" s="15"/>
      <c r="P816" s="15"/>
      <c r="Q816" s="15"/>
    </row>
    <row r="817" spans="1:17" x14ac:dyDescent="0.25">
      <c r="A817" s="64">
        <v>31040102</v>
      </c>
      <c r="B817" s="5" t="s">
        <v>896</v>
      </c>
      <c r="C817" s="67">
        <f>SUMIF(OBData[EconCode],OBTB[[#This Row],[EconCode]],OBData[Amount])</f>
        <v>0</v>
      </c>
      <c r="D817" s="58" t="str">
        <f>LEFT(OBTB[[#This Row],[EconCode]],6)</f>
        <v>310401</v>
      </c>
      <c r="E817" s="58" t="str">
        <f>LEFT(OBTB[[#This Row],[EconCode]],4)</f>
        <v>3104</v>
      </c>
      <c r="F817" s="58" t="str">
        <f>LEFT(OBTB[[#This Row],[EconCode]],2)</f>
        <v>31</v>
      </c>
      <c r="G817" s="65"/>
      <c r="H817" s="66" t="s">
        <v>1572</v>
      </c>
      <c r="I817" s="65"/>
      <c r="J817" s="65"/>
      <c r="K817" s="65"/>
      <c r="L817" s="65"/>
      <c r="M817" s="15"/>
      <c r="N817" s="15"/>
      <c r="O817" s="15"/>
      <c r="P817" s="15"/>
      <c r="Q817" s="15"/>
    </row>
    <row r="818" spans="1:17" x14ac:dyDescent="0.25">
      <c r="A818" s="64">
        <v>31040103</v>
      </c>
      <c r="B818" s="5" t="s">
        <v>897</v>
      </c>
      <c r="C818" s="67">
        <f>SUMIF(OBData[EconCode],OBTB[[#This Row],[EconCode]],OBData[Amount])</f>
        <v>0</v>
      </c>
      <c r="D818" s="58" t="str">
        <f>LEFT(OBTB[[#This Row],[EconCode]],6)</f>
        <v>310401</v>
      </c>
      <c r="E818" s="58" t="str">
        <f>LEFT(OBTB[[#This Row],[EconCode]],4)</f>
        <v>3104</v>
      </c>
      <c r="F818" s="58" t="str">
        <f>LEFT(OBTB[[#This Row],[EconCode]],2)</f>
        <v>31</v>
      </c>
      <c r="G818" s="65"/>
      <c r="H818" s="66" t="s">
        <v>1575</v>
      </c>
      <c r="I818" s="65"/>
      <c r="J818" s="65"/>
      <c r="K818" s="65"/>
      <c r="L818" s="65"/>
      <c r="M818" s="15"/>
      <c r="N818" s="15"/>
      <c r="O818" s="15"/>
      <c r="P818" s="15"/>
      <c r="Q818" s="15"/>
    </row>
    <row r="819" spans="1:17" x14ac:dyDescent="0.25">
      <c r="A819" s="64">
        <v>31040104</v>
      </c>
      <c r="B819" s="5" t="s">
        <v>898</v>
      </c>
      <c r="C819" s="67">
        <f>SUMIF(OBData[EconCode],OBTB[[#This Row],[EconCode]],OBData[Amount])</f>
        <v>0</v>
      </c>
      <c r="D819" s="58" t="str">
        <f>LEFT(OBTB[[#This Row],[EconCode]],6)</f>
        <v>310401</v>
      </c>
      <c r="E819" s="58" t="str">
        <f>LEFT(OBTB[[#This Row],[EconCode]],4)</f>
        <v>3104</v>
      </c>
      <c r="F819" s="58" t="str">
        <f>LEFT(OBTB[[#This Row],[EconCode]],2)</f>
        <v>31</v>
      </c>
      <c r="G819" s="65"/>
      <c r="H819" s="66" t="s">
        <v>1572</v>
      </c>
      <c r="I819" s="65"/>
      <c r="J819" s="65"/>
      <c r="K819" s="65"/>
      <c r="L819" s="65"/>
      <c r="M819" s="15"/>
      <c r="N819" s="15"/>
      <c r="O819" s="15"/>
      <c r="P819" s="15"/>
      <c r="Q819" s="15"/>
    </row>
    <row r="820" spans="1:17" x14ac:dyDescent="0.25">
      <c r="A820" s="64">
        <v>3105</v>
      </c>
      <c r="B820" s="5" t="s">
        <v>899</v>
      </c>
      <c r="C820" s="96">
        <f>SUMIF(OBData[EconCode],OBTB[[#This Row],[EconCode]],OBData[Amount])</f>
        <v>0</v>
      </c>
      <c r="D820" s="96" t="str">
        <f>LEFT(OBTB[[#This Row],[EconCode]],6)</f>
        <v>3105</v>
      </c>
      <c r="E820" s="96" t="str">
        <f>LEFT(OBTB[[#This Row],[EconCode]],4)</f>
        <v>3105</v>
      </c>
      <c r="F820" s="96" t="str">
        <f>LEFT(OBTB[[#This Row],[EconCode]],2)</f>
        <v>31</v>
      </c>
      <c r="G820" s="96"/>
      <c r="H820" s="96"/>
      <c r="I820" s="96"/>
      <c r="J820" s="96"/>
      <c r="K820" s="96"/>
      <c r="L820" s="96"/>
      <c r="M820" s="15"/>
      <c r="N820" s="15"/>
      <c r="O820" s="15"/>
      <c r="P820" s="15"/>
      <c r="Q820" s="15"/>
    </row>
    <row r="821" spans="1:17" x14ac:dyDescent="0.25">
      <c r="A821" s="64">
        <v>310501</v>
      </c>
      <c r="B821" s="5" t="s">
        <v>899</v>
      </c>
      <c r="C821" s="96">
        <f>SUMIF(OBData[EconCode],OBTB[[#This Row],[EconCode]],OBData[Amount])</f>
        <v>0</v>
      </c>
      <c r="D821" s="96" t="str">
        <f>LEFT(OBTB[[#This Row],[EconCode]],6)</f>
        <v>310501</v>
      </c>
      <c r="E821" s="96" t="str">
        <f>LEFT(OBTB[[#This Row],[EconCode]],4)</f>
        <v>3105</v>
      </c>
      <c r="F821" s="96" t="str">
        <f>LEFT(OBTB[[#This Row],[EconCode]],2)</f>
        <v>31</v>
      </c>
      <c r="G821" s="96"/>
      <c r="H821" s="96"/>
      <c r="I821" s="96"/>
      <c r="J821" s="96"/>
      <c r="K821" s="96"/>
      <c r="L821" s="96"/>
      <c r="M821" s="15"/>
      <c r="N821" s="15" t="s">
        <v>1596</v>
      </c>
      <c r="O821" s="15"/>
      <c r="P821" s="15"/>
      <c r="Q821" s="15"/>
    </row>
    <row r="822" spans="1:17" x14ac:dyDescent="0.25">
      <c r="A822" s="64">
        <v>31050101</v>
      </c>
      <c r="B822" s="5" t="s">
        <v>900</v>
      </c>
      <c r="C822" s="96">
        <f>SUMIF(OBData[EconCode],OBTB[[#This Row],[EconCode]],OBData[Amount])</f>
        <v>0</v>
      </c>
      <c r="D822" s="96" t="str">
        <f>LEFT(OBTB[[#This Row],[EconCode]],6)</f>
        <v>310501</v>
      </c>
      <c r="E822" s="96" t="str">
        <f>LEFT(OBTB[[#This Row],[EconCode]],4)</f>
        <v>3105</v>
      </c>
      <c r="F822" s="96" t="str">
        <f>LEFT(OBTB[[#This Row],[EconCode]],2)</f>
        <v>31</v>
      </c>
      <c r="G822" s="96"/>
      <c r="H822" s="96"/>
      <c r="I822" s="96"/>
      <c r="J822" s="96"/>
      <c r="K822" s="96"/>
      <c r="L822" s="96"/>
      <c r="M822" s="15"/>
      <c r="N822" s="15" t="s">
        <v>1588</v>
      </c>
      <c r="O822" s="15"/>
      <c r="P822" s="15"/>
      <c r="Q822" s="15"/>
    </row>
    <row r="823" spans="1:17" x14ac:dyDescent="0.25">
      <c r="A823" s="64">
        <v>31050102</v>
      </c>
      <c r="B823" s="5" t="s">
        <v>901</v>
      </c>
      <c r="C823" s="96">
        <f>SUMIF(OBData[EconCode],OBTB[[#This Row],[EconCode]],OBData[Amount])</f>
        <v>0</v>
      </c>
      <c r="D823" s="96" t="str">
        <f>LEFT(OBTB[[#This Row],[EconCode]],6)</f>
        <v>310501</v>
      </c>
      <c r="E823" s="96" t="str">
        <f>LEFT(OBTB[[#This Row],[EconCode]],4)</f>
        <v>3105</v>
      </c>
      <c r="F823" s="96" t="str">
        <f>LEFT(OBTB[[#This Row],[EconCode]],2)</f>
        <v>31</v>
      </c>
      <c r="G823" s="96"/>
      <c r="H823" s="96"/>
      <c r="I823" s="96"/>
      <c r="J823" s="96"/>
      <c r="K823" s="96"/>
      <c r="L823" s="96"/>
      <c r="M823" s="15"/>
      <c r="N823" s="15"/>
      <c r="O823" s="15"/>
      <c r="P823" s="15"/>
      <c r="Q823" s="15"/>
    </row>
    <row r="824" spans="1:17" x14ac:dyDescent="0.25">
      <c r="A824" s="64">
        <v>31050103</v>
      </c>
      <c r="B824" s="5" t="s">
        <v>902</v>
      </c>
      <c r="C824" s="96">
        <f>SUMIF(OBData[EconCode],OBTB[[#This Row],[EconCode]],OBData[Amount])</f>
        <v>0</v>
      </c>
      <c r="D824" s="96" t="str">
        <f>LEFT(OBTB[[#This Row],[EconCode]],6)</f>
        <v>310501</v>
      </c>
      <c r="E824" s="96" t="str">
        <f>LEFT(OBTB[[#This Row],[EconCode]],4)</f>
        <v>3105</v>
      </c>
      <c r="F824" s="96" t="str">
        <f>LEFT(OBTB[[#This Row],[EconCode]],2)</f>
        <v>31</v>
      </c>
      <c r="G824" s="96"/>
      <c r="H824" s="96"/>
      <c r="I824" s="96"/>
      <c r="J824" s="96"/>
      <c r="K824" s="96"/>
      <c r="L824" s="96"/>
      <c r="M824" s="15"/>
      <c r="N824" s="15"/>
      <c r="O824" s="15"/>
      <c r="P824" s="15"/>
      <c r="Q824" s="15"/>
    </row>
    <row r="825" spans="1:17" x14ac:dyDescent="0.25">
      <c r="A825" s="64">
        <v>31050104</v>
      </c>
      <c r="B825" s="5" t="s">
        <v>903</v>
      </c>
      <c r="C825" s="96">
        <f>SUMIF(OBData[EconCode],OBTB[[#This Row],[EconCode]],OBData[Amount])</f>
        <v>0</v>
      </c>
      <c r="D825" s="96" t="str">
        <f>LEFT(OBTB[[#This Row],[EconCode]],6)</f>
        <v>310501</v>
      </c>
      <c r="E825" s="96" t="str">
        <f>LEFT(OBTB[[#This Row],[EconCode]],4)</f>
        <v>3105</v>
      </c>
      <c r="F825" s="96" t="str">
        <f>LEFT(OBTB[[#This Row],[EconCode]],2)</f>
        <v>31</v>
      </c>
      <c r="G825" s="96"/>
      <c r="H825" s="96"/>
      <c r="I825" s="96"/>
      <c r="J825" s="96"/>
      <c r="K825" s="96"/>
      <c r="L825" s="96"/>
      <c r="M825" s="15"/>
      <c r="N825" s="15"/>
      <c r="O825" s="15"/>
      <c r="P825" s="15"/>
      <c r="Q825" s="15"/>
    </row>
    <row r="826" spans="1:17" x14ac:dyDescent="0.25">
      <c r="A826" s="64">
        <v>31050105</v>
      </c>
      <c r="B826" s="5" t="s">
        <v>904</v>
      </c>
      <c r="C826" s="96">
        <f>SUMIF(OBData[EconCode],OBTB[[#This Row],[EconCode]],OBData[Amount])</f>
        <v>0</v>
      </c>
      <c r="D826" s="96" t="str">
        <f>LEFT(OBTB[[#This Row],[EconCode]],6)</f>
        <v>310501</v>
      </c>
      <c r="E826" s="96" t="str">
        <f>LEFT(OBTB[[#This Row],[EconCode]],4)</f>
        <v>3105</v>
      </c>
      <c r="F826" s="96" t="str">
        <f>LEFT(OBTB[[#This Row],[EconCode]],2)</f>
        <v>31</v>
      </c>
      <c r="G826" s="96"/>
      <c r="H826" s="96"/>
      <c r="I826" s="96"/>
      <c r="J826" s="96"/>
      <c r="K826" s="96"/>
      <c r="L826" s="96"/>
      <c r="M826" s="15"/>
      <c r="N826" s="15"/>
      <c r="O826" s="15"/>
      <c r="P826" s="15"/>
      <c r="Q826" s="15"/>
    </row>
    <row r="827" spans="1:17" x14ac:dyDescent="0.25">
      <c r="A827" s="64">
        <v>31050106</v>
      </c>
      <c r="B827" s="5" t="s">
        <v>905</v>
      </c>
      <c r="C827" s="96">
        <f>SUMIF(OBData[EconCode],OBTB[[#This Row],[EconCode]],OBData[Amount])</f>
        <v>0</v>
      </c>
      <c r="D827" s="96" t="str">
        <f>LEFT(OBTB[[#This Row],[EconCode]],6)</f>
        <v>310501</v>
      </c>
      <c r="E827" s="96" t="str">
        <f>LEFT(OBTB[[#This Row],[EconCode]],4)</f>
        <v>3105</v>
      </c>
      <c r="F827" s="96" t="str">
        <f>LEFT(OBTB[[#This Row],[EconCode]],2)</f>
        <v>31</v>
      </c>
      <c r="G827" s="96"/>
      <c r="H827" s="96"/>
      <c r="I827" s="96"/>
      <c r="J827" s="96"/>
      <c r="K827" s="96"/>
      <c r="L827" s="96"/>
      <c r="M827" s="15"/>
      <c r="N827" s="15"/>
      <c r="O827" s="15"/>
      <c r="P827" s="15"/>
      <c r="Q827" s="15"/>
    </row>
    <row r="828" spans="1:17" x14ac:dyDescent="0.25">
      <c r="A828" s="64">
        <v>31050107</v>
      </c>
      <c r="B828" s="5" t="s">
        <v>906</v>
      </c>
      <c r="C828" s="96">
        <f>SUMIF(OBData[EconCode],OBTB[[#This Row],[EconCode]],OBData[Amount])</f>
        <v>0</v>
      </c>
      <c r="D828" s="96" t="str">
        <f>LEFT(OBTB[[#This Row],[EconCode]],6)</f>
        <v>310501</v>
      </c>
      <c r="E828" s="96" t="str">
        <f>LEFT(OBTB[[#This Row],[EconCode]],4)</f>
        <v>3105</v>
      </c>
      <c r="F828" s="96" t="str">
        <f>LEFT(OBTB[[#This Row],[EconCode]],2)</f>
        <v>31</v>
      </c>
      <c r="G828" s="96"/>
      <c r="H828" s="96"/>
      <c r="I828" s="96"/>
      <c r="J828" s="96"/>
      <c r="K828" s="96"/>
      <c r="L828" s="96"/>
      <c r="M828" s="15"/>
      <c r="N828" s="15"/>
      <c r="O828" s="15"/>
      <c r="P828" s="15"/>
      <c r="Q828" s="15"/>
    </row>
    <row r="829" spans="1:17" x14ac:dyDescent="0.25">
      <c r="A829" s="64">
        <v>31050108</v>
      </c>
      <c r="B829" s="5" t="s">
        <v>907</v>
      </c>
      <c r="C829" s="96">
        <f>SUMIF(OBData[EconCode],OBTB[[#This Row],[EconCode]],OBData[Amount])</f>
        <v>0</v>
      </c>
      <c r="D829" s="96" t="str">
        <f>LEFT(OBTB[[#This Row],[EconCode]],6)</f>
        <v>310501</v>
      </c>
      <c r="E829" s="96" t="str">
        <f>LEFT(OBTB[[#This Row],[EconCode]],4)</f>
        <v>3105</v>
      </c>
      <c r="F829" s="96" t="str">
        <f>LEFT(OBTB[[#This Row],[EconCode]],2)</f>
        <v>31</v>
      </c>
      <c r="G829" s="96"/>
      <c r="H829" s="96"/>
      <c r="I829" s="96"/>
      <c r="J829" s="96"/>
      <c r="K829" s="96"/>
      <c r="L829" s="96"/>
      <c r="M829" s="15"/>
      <c r="N829" s="15"/>
      <c r="O829" s="15"/>
      <c r="P829" s="15"/>
      <c r="Q829" s="15"/>
    </row>
    <row r="830" spans="1:17" x14ac:dyDescent="0.25">
      <c r="A830" s="64">
        <v>31050109</v>
      </c>
      <c r="B830" s="5" t="s">
        <v>908</v>
      </c>
      <c r="C830" s="96">
        <f>SUMIF(OBData[EconCode],OBTB[[#This Row],[EconCode]],OBData[Amount])</f>
        <v>0</v>
      </c>
      <c r="D830" s="96" t="str">
        <f>LEFT(OBTB[[#This Row],[EconCode]],6)</f>
        <v>310501</v>
      </c>
      <c r="E830" s="96" t="str">
        <f>LEFT(OBTB[[#This Row],[EconCode]],4)</f>
        <v>3105</v>
      </c>
      <c r="F830" s="96" t="str">
        <f>LEFT(OBTB[[#This Row],[EconCode]],2)</f>
        <v>31</v>
      </c>
      <c r="G830" s="96"/>
      <c r="H830" s="96"/>
      <c r="I830" s="96"/>
      <c r="J830" s="96"/>
      <c r="K830" s="96"/>
      <c r="L830" s="96"/>
      <c r="M830" s="15"/>
      <c r="N830" s="15"/>
      <c r="O830" s="15"/>
      <c r="P830" s="15"/>
      <c r="Q830" s="15"/>
    </row>
    <row r="831" spans="1:17" x14ac:dyDescent="0.25">
      <c r="A831" s="64">
        <v>31050110</v>
      </c>
      <c r="B831" s="5" t="s">
        <v>909</v>
      </c>
      <c r="C831" s="96">
        <f>SUMIF(OBData[EconCode],OBTB[[#This Row],[EconCode]],OBData[Amount])</f>
        <v>0</v>
      </c>
      <c r="D831" s="96" t="str">
        <f>LEFT(OBTB[[#This Row],[EconCode]],6)</f>
        <v>310501</v>
      </c>
      <c r="E831" s="96" t="str">
        <f>LEFT(OBTB[[#This Row],[EconCode]],4)</f>
        <v>3105</v>
      </c>
      <c r="F831" s="96" t="str">
        <f>LEFT(OBTB[[#This Row],[EconCode]],2)</f>
        <v>31</v>
      </c>
      <c r="G831" s="96"/>
      <c r="H831" s="96"/>
      <c r="I831" s="96"/>
      <c r="J831" s="96"/>
      <c r="K831" s="96"/>
      <c r="L831" s="96"/>
      <c r="M831" s="15"/>
      <c r="N831" s="15"/>
      <c r="O831" s="15"/>
      <c r="P831" s="15"/>
      <c r="Q831" s="15"/>
    </row>
    <row r="832" spans="1:17" x14ac:dyDescent="0.25">
      <c r="A832" s="64">
        <v>31050111</v>
      </c>
      <c r="B832" s="5" t="s">
        <v>910</v>
      </c>
      <c r="C832" s="96">
        <f>SUMIF(OBData[EconCode],OBTB[[#This Row],[EconCode]],OBData[Amount])</f>
        <v>0</v>
      </c>
      <c r="D832" s="96" t="str">
        <f>LEFT(OBTB[[#This Row],[EconCode]],6)</f>
        <v>310501</v>
      </c>
      <c r="E832" s="96" t="str">
        <f>LEFT(OBTB[[#This Row],[EconCode]],4)</f>
        <v>3105</v>
      </c>
      <c r="F832" s="96" t="str">
        <f>LEFT(OBTB[[#This Row],[EconCode]],2)</f>
        <v>31</v>
      </c>
      <c r="G832" s="96"/>
      <c r="H832" s="96"/>
      <c r="I832" s="96"/>
      <c r="J832" s="96"/>
      <c r="K832" s="96"/>
      <c r="L832" s="96"/>
      <c r="M832" s="15"/>
      <c r="N832" s="15"/>
      <c r="O832" s="15"/>
      <c r="P832" s="15"/>
      <c r="Q832" s="15"/>
    </row>
    <row r="833" spans="1:17" x14ac:dyDescent="0.25">
      <c r="A833" s="64">
        <v>31050112</v>
      </c>
      <c r="B833" s="5" t="s">
        <v>911</v>
      </c>
      <c r="C833" s="96">
        <f>SUMIF(OBData[EconCode],OBTB[[#This Row],[EconCode]],OBData[Amount])</f>
        <v>0</v>
      </c>
      <c r="D833" s="96" t="str">
        <f>LEFT(OBTB[[#This Row],[EconCode]],6)</f>
        <v>310501</v>
      </c>
      <c r="E833" s="96" t="str">
        <f>LEFT(OBTB[[#This Row],[EconCode]],4)</f>
        <v>3105</v>
      </c>
      <c r="F833" s="96" t="str">
        <f>LEFT(OBTB[[#This Row],[EconCode]],2)</f>
        <v>31</v>
      </c>
      <c r="G833" s="96"/>
      <c r="H833" s="96"/>
      <c r="I833" s="96"/>
      <c r="J833" s="96"/>
      <c r="K833" s="96"/>
      <c r="L833" s="96"/>
      <c r="M833" s="15"/>
      <c r="N833" s="15"/>
      <c r="O833" s="15"/>
      <c r="P833" s="15"/>
      <c r="Q833" s="15"/>
    </row>
    <row r="834" spans="1:17" x14ac:dyDescent="0.25">
      <c r="A834" s="64">
        <v>31050113</v>
      </c>
      <c r="B834" s="5" t="s">
        <v>912</v>
      </c>
      <c r="C834" s="96">
        <f>SUMIF(OBData[EconCode],OBTB[[#This Row],[EconCode]],OBData[Amount])</f>
        <v>0</v>
      </c>
      <c r="D834" s="96" t="str">
        <f>LEFT(OBTB[[#This Row],[EconCode]],6)</f>
        <v>310501</v>
      </c>
      <c r="E834" s="96" t="str">
        <f>LEFT(OBTB[[#This Row],[EconCode]],4)</f>
        <v>3105</v>
      </c>
      <c r="F834" s="96" t="str">
        <f>LEFT(OBTB[[#This Row],[EconCode]],2)</f>
        <v>31</v>
      </c>
      <c r="G834" s="96"/>
      <c r="H834" s="96"/>
      <c r="I834" s="96"/>
      <c r="J834" s="96"/>
      <c r="K834" s="96"/>
      <c r="L834" s="96"/>
      <c r="M834" s="15"/>
      <c r="N834" s="15"/>
      <c r="O834" s="15"/>
      <c r="P834" s="15"/>
      <c r="Q834" s="15"/>
    </row>
    <row r="835" spans="1:17" x14ac:dyDescent="0.25">
      <c r="A835" s="64">
        <v>31050114</v>
      </c>
      <c r="B835" s="5" t="s">
        <v>913</v>
      </c>
      <c r="C835" s="96">
        <f>SUMIF(OBData[EconCode],OBTB[[#This Row],[EconCode]],OBData[Amount])</f>
        <v>0</v>
      </c>
      <c r="D835" s="96" t="str">
        <f>LEFT(OBTB[[#This Row],[EconCode]],6)</f>
        <v>310501</v>
      </c>
      <c r="E835" s="96" t="str">
        <f>LEFT(OBTB[[#This Row],[EconCode]],4)</f>
        <v>3105</v>
      </c>
      <c r="F835" s="96" t="str">
        <f>LEFT(OBTB[[#This Row],[EconCode]],2)</f>
        <v>31</v>
      </c>
      <c r="G835" s="96"/>
      <c r="H835" s="96"/>
      <c r="I835" s="96"/>
      <c r="J835" s="96"/>
      <c r="K835" s="96"/>
      <c r="L835" s="96"/>
      <c r="M835" s="15"/>
      <c r="N835" s="15"/>
      <c r="O835" s="15"/>
      <c r="P835" s="15"/>
      <c r="Q835" s="15"/>
    </row>
    <row r="836" spans="1:17" x14ac:dyDescent="0.25">
      <c r="A836" s="64">
        <v>31050115</v>
      </c>
      <c r="B836" s="5" t="s">
        <v>914</v>
      </c>
      <c r="C836" s="96">
        <f>SUMIF(OBData[EconCode],OBTB[[#This Row],[EconCode]],OBData[Amount])</f>
        <v>0</v>
      </c>
      <c r="D836" s="96" t="str">
        <f>LEFT(OBTB[[#This Row],[EconCode]],6)</f>
        <v>310501</v>
      </c>
      <c r="E836" s="96" t="str">
        <f>LEFT(OBTB[[#This Row],[EconCode]],4)</f>
        <v>3105</v>
      </c>
      <c r="F836" s="96" t="str">
        <f>LEFT(OBTB[[#This Row],[EconCode]],2)</f>
        <v>31</v>
      </c>
      <c r="G836" s="96"/>
      <c r="H836" s="96"/>
      <c r="I836" s="96"/>
      <c r="J836" s="96"/>
      <c r="K836" s="96"/>
      <c r="L836" s="96"/>
      <c r="M836" s="15"/>
      <c r="N836" s="15"/>
      <c r="O836" s="15"/>
      <c r="P836" s="15"/>
      <c r="Q836" s="15"/>
    </row>
    <row r="837" spans="1:17" x14ac:dyDescent="0.25">
      <c r="A837" s="64">
        <v>31050116</v>
      </c>
      <c r="B837" s="5" t="s">
        <v>915</v>
      </c>
      <c r="C837" s="96">
        <f>SUMIF(OBData[EconCode],OBTB[[#This Row],[EconCode]],OBData[Amount])</f>
        <v>0</v>
      </c>
      <c r="D837" s="96" t="str">
        <f>LEFT(OBTB[[#This Row],[EconCode]],6)</f>
        <v>310501</v>
      </c>
      <c r="E837" s="96" t="str">
        <f>LEFT(OBTB[[#This Row],[EconCode]],4)</f>
        <v>3105</v>
      </c>
      <c r="F837" s="96" t="str">
        <f>LEFT(OBTB[[#This Row],[EconCode]],2)</f>
        <v>31</v>
      </c>
      <c r="G837" s="96"/>
      <c r="H837" s="96"/>
      <c r="I837" s="96"/>
      <c r="J837" s="96"/>
      <c r="K837" s="96"/>
      <c r="L837" s="96"/>
      <c r="M837" s="15"/>
      <c r="N837" s="15"/>
      <c r="O837" s="15"/>
      <c r="P837" s="15"/>
      <c r="Q837" s="15"/>
    </row>
    <row r="838" spans="1:17" x14ac:dyDescent="0.25">
      <c r="A838" s="70">
        <v>310502</v>
      </c>
      <c r="B838" s="7" t="s">
        <v>916</v>
      </c>
      <c r="C838" s="96">
        <f>SUMIF(OBData[EconCode],OBTB[[#This Row],[EconCode]],OBData[Amount])</f>
        <v>0</v>
      </c>
      <c r="D838" s="96" t="str">
        <f>LEFT(OBTB[[#This Row],[EconCode]],6)</f>
        <v>310502</v>
      </c>
      <c r="E838" s="96" t="str">
        <f>LEFT(OBTB[[#This Row],[EconCode]],4)</f>
        <v>3105</v>
      </c>
      <c r="F838" s="96" t="str">
        <f>LEFT(OBTB[[#This Row],[EconCode]],2)</f>
        <v>31</v>
      </c>
      <c r="G838" s="96"/>
      <c r="H838" s="96"/>
      <c r="I838" s="96"/>
      <c r="J838" s="96"/>
      <c r="K838" s="96"/>
      <c r="L838" s="96"/>
      <c r="M838" s="15"/>
      <c r="N838" s="15"/>
      <c r="O838" s="15"/>
      <c r="P838" s="15"/>
      <c r="Q838" s="15"/>
    </row>
    <row r="839" spans="1:17" x14ac:dyDescent="0.25">
      <c r="A839" s="70">
        <v>31050201</v>
      </c>
      <c r="B839" s="8" t="s">
        <v>916</v>
      </c>
      <c r="C839" s="96">
        <f>SUMIF(OBData[EconCode],OBTB[[#This Row],[EconCode]],OBData[Amount])</f>
        <v>0</v>
      </c>
      <c r="D839" s="96" t="str">
        <f>LEFT(OBTB[[#This Row],[EconCode]],6)</f>
        <v>310502</v>
      </c>
      <c r="E839" s="96" t="str">
        <f>LEFT(OBTB[[#This Row],[EconCode]],4)</f>
        <v>3105</v>
      </c>
      <c r="F839" s="96" t="str">
        <f>LEFT(OBTB[[#This Row],[EconCode]],2)</f>
        <v>31</v>
      </c>
      <c r="G839" s="96"/>
      <c r="H839" s="96"/>
      <c r="I839" s="96"/>
      <c r="J839" s="96"/>
      <c r="K839" s="96"/>
      <c r="L839" s="96"/>
      <c r="M839" s="15"/>
      <c r="N839" s="15" t="s">
        <v>1597</v>
      </c>
      <c r="O839" s="15"/>
      <c r="P839" s="15"/>
      <c r="Q839" s="15"/>
    </row>
    <row r="840" spans="1:17" x14ac:dyDescent="0.25">
      <c r="A840" s="70">
        <v>3106</v>
      </c>
      <c r="B840" s="7" t="s">
        <v>917</v>
      </c>
      <c r="C840" s="93">
        <f>SUMIF(OBData[EconCode],OBTB[[#This Row],[EconCode]],OBData[Amount])</f>
        <v>0</v>
      </c>
      <c r="D840" s="93" t="str">
        <f>LEFT(OBTB[[#This Row],[EconCode]],6)</f>
        <v>3106</v>
      </c>
      <c r="E840" s="93" t="str">
        <f>LEFT(OBTB[[#This Row],[EconCode]],4)</f>
        <v>3106</v>
      </c>
      <c r="F840" s="93" t="str">
        <f>LEFT(OBTB[[#This Row],[EconCode]],2)</f>
        <v>31</v>
      </c>
      <c r="G840" s="93"/>
      <c r="H840" s="93"/>
      <c r="I840" s="93"/>
      <c r="J840" s="93"/>
      <c r="K840" s="93"/>
      <c r="L840" s="93"/>
      <c r="M840" s="15"/>
      <c r="N840" s="15"/>
      <c r="O840" s="15"/>
      <c r="P840" s="15"/>
      <c r="Q840" s="15"/>
    </row>
    <row r="841" spans="1:17" x14ac:dyDescent="0.25">
      <c r="A841" s="70">
        <v>310601</v>
      </c>
      <c r="B841" s="7" t="s">
        <v>918</v>
      </c>
      <c r="C841" s="93">
        <f>SUMIF(OBData[EconCode],OBTB[[#This Row],[EconCode]],OBData[Amount])</f>
        <v>0</v>
      </c>
      <c r="D841" s="93" t="str">
        <f>LEFT(OBTB[[#This Row],[EconCode]],6)</f>
        <v>310601</v>
      </c>
      <c r="E841" s="93" t="str">
        <f>LEFT(OBTB[[#This Row],[EconCode]],4)</f>
        <v>3106</v>
      </c>
      <c r="F841" s="93" t="str">
        <f>LEFT(OBTB[[#This Row],[EconCode]],2)</f>
        <v>31</v>
      </c>
      <c r="G841" s="93"/>
      <c r="H841" s="93"/>
      <c r="I841" s="93"/>
      <c r="J841" s="93"/>
      <c r="K841" s="93"/>
      <c r="L841" s="93"/>
      <c r="M841" s="15"/>
      <c r="N841" s="15"/>
      <c r="O841" s="15"/>
      <c r="P841" s="15"/>
      <c r="Q841" s="15"/>
    </row>
    <row r="842" spans="1:17" x14ac:dyDescent="0.25">
      <c r="A842" s="70">
        <v>31060101</v>
      </c>
      <c r="B842" s="8" t="s">
        <v>918</v>
      </c>
      <c r="C842" s="71">
        <f>SUMIF(OBData[EconCode],OBTB[[#This Row],[EconCode]],OBData[Amount])</f>
        <v>0</v>
      </c>
      <c r="D842" s="58" t="str">
        <f>LEFT(OBTB[[#This Row],[EconCode]],6)</f>
        <v>310601</v>
      </c>
      <c r="E842" s="58" t="str">
        <f>LEFT(OBTB[[#This Row],[EconCode]],4)</f>
        <v>3106</v>
      </c>
      <c r="F842" s="58" t="str">
        <f>LEFT(OBTB[[#This Row],[EconCode]],2)</f>
        <v>31</v>
      </c>
      <c r="G842" s="65"/>
      <c r="H842" s="66" t="s">
        <v>1568</v>
      </c>
      <c r="I842" s="65"/>
      <c r="J842" s="65"/>
      <c r="K842" s="65"/>
      <c r="L842" s="65"/>
      <c r="M842" s="15"/>
      <c r="N842" s="15"/>
      <c r="O842" s="15"/>
      <c r="P842" s="15"/>
      <c r="Q842" s="15"/>
    </row>
    <row r="843" spans="1:17" x14ac:dyDescent="0.25">
      <c r="A843" s="70">
        <v>310602</v>
      </c>
      <c r="B843" s="7" t="s">
        <v>919</v>
      </c>
      <c r="C843" s="93">
        <f>SUMIF(OBData[EconCode],OBTB[[#This Row],[EconCode]],OBData[Amount])</f>
        <v>0</v>
      </c>
      <c r="D843" s="93" t="str">
        <f>LEFT(OBTB[[#This Row],[EconCode]],6)</f>
        <v>310602</v>
      </c>
      <c r="E843" s="93" t="str">
        <f>LEFT(OBTB[[#This Row],[EconCode]],4)</f>
        <v>3106</v>
      </c>
      <c r="F843" s="93" t="str">
        <f>LEFT(OBTB[[#This Row],[EconCode]],2)</f>
        <v>31</v>
      </c>
      <c r="G843" s="93"/>
      <c r="H843" s="93"/>
      <c r="I843" s="93"/>
      <c r="J843" s="93"/>
      <c r="K843" s="93"/>
      <c r="L843" s="93"/>
      <c r="M843" s="15"/>
      <c r="N843" s="15"/>
      <c r="O843" s="15"/>
      <c r="P843" s="15"/>
      <c r="Q843" s="15"/>
    </row>
    <row r="844" spans="1:17" x14ac:dyDescent="0.25">
      <c r="A844" s="70">
        <v>31060201</v>
      </c>
      <c r="B844" s="8" t="s">
        <v>919</v>
      </c>
      <c r="C844" s="71">
        <f>SUMIF(OBData[EconCode],OBTB[[#This Row],[EconCode]],OBData[Amount])</f>
        <v>20</v>
      </c>
      <c r="D844" s="58" t="str">
        <f>LEFT(OBTB[[#This Row],[EconCode]],6)</f>
        <v>310602</v>
      </c>
      <c r="E844" s="58" t="str">
        <f>LEFT(OBTB[[#This Row],[EconCode]],4)</f>
        <v>3106</v>
      </c>
      <c r="F844" s="58" t="str">
        <f>LEFT(OBTB[[#This Row],[EconCode]],2)</f>
        <v>31</v>
      </c>
      <c r="G844" s="65"/>
      <c r="H844" s="66" t="s">
        <v>1568</v>
      </c>
      <c r="I844" s="65"/>
      <c r="J844" s="65"/>
      <c r="K844" s="65"/>
      <c r="L844" s="65"/>
      <c r="M844" s="15"/>
      <c r="N844" s="15"/>
      <c r="O844" s="15"/>
      <c r="P844" s="15"/>
      <c r="Q844" s="15"/>
    </row>
    <row r="845" spans="1:17" x14ac:dyDescent="0.25">
      <c r="A845" s="70">
        <v>3107</v>
      </c>
      <c r="B845" s="7" t="s">
        <v>920</v>
      </c>
      <c r="C845" s="93">
        <f>SUMIF(OBData[EconCode],OBTB[[#This Row],[EconCode]],OBData[Amount])</f>
        <v>0</v>
      </c>
      <c r="D845" s="93" t="str">
        <f>LEFT(OBTB[[#This Row],[EconCode]],6)</f>
        <v>3107</v>
      </c>
      <c r="E845" s="93" t="str">
        <f>LEFT(OBTB[[#This Row],[EconCode]],4)</f>
        <v>3107</v>
      </c>
      <c r="F845" s="93" t="str">
        <f>LEFT(OBTB[[#This Row],[EconCode]],2)</f>
        <v>31</v>
      </c>
      <c r="G845" s="93"/>
      <c r="H845" s="93"/>
      <c r="I845" s="93"/>
      <c r="J845" s="93"/>
      <c r="K845" s="93"/>
      <c r="L845" s="93"/>
      <c r="M845" s="15"/>
      <c r="N845" s="15"/>
      <c r="O845" s="15"/>
      <c r="P845" s="15"/>
      <c r="Q845" s="15"/>
    </row>
    <row r="846" spans="1:17" x14ac:dyDescent="0.25">
      <c r="A846" s="70">
        <v>310701</v>
      </c>
      <c r="B846" s="7" t="s">
        <v>921</v>
      </c>
      <c r="C846" s="93">
        <f>SUMIF(OBData[EconCode],OBTB[[#This Row],[EconCode]],OBData[Amount])</f>
        <v>0</v>
      </c>
      <c r="D846" s="93" t="str">
        <f>LEFT(OBTB[[#This Row],[EconCode]],6)</f>
        <v>310701</v>
      </c>
      <c r="E846" s="93" t="str">
        <f>LEFT(OBTB[[#This Row],[EconCode]],4)</f>
        <v>3107</v>
      </c>
      <c r="F846" s="93" t="str">
        <f>LEFT(OBTB[[#This Row],[EconCode]],2)</f>
        <v>31</v>
      </c>
      <c r="G846" s="93"/>
      <c r="H846" s="93"/>
      <c r="I846" s="93"/>
      <c r="J846" s="93"/>
      <c r="K846" s="93"/>
      <c r="L846" s="93"/>
      <c r="M846" s="15"/>
      <c r="N846" s="15"/>
      <c r="O846" s="15"/>
      <c r="P846" s="15"/>
      <c r="Q846" s="15"/>
    </row>
    <row r="847" spans="1:17" x14ac:dyDescent="0.25">
      <c r="A847" s="70">
        <v>31070101</v>
      </c>
      <c r="B847" s="8" t="s">
        <v>920</v>
      </c>
      <c r="C847" s="71">
        <f>SUMIF(OBData[EconCode],OBTB[[#This Row],[EconCode]],OBData[Amount])</f>
        <v>0</v>
      </c>
      <c r="D847" s="58" t="str">
        <f>LEFT(OBTB[[#This Row],[EconCode]],6)</f>
        <v>310701</v>
      </c>
      <c r="E847" s="58" t="str">
        <f>LEFT(OBTB[[#This Row],[EconCode]],4)</f>
        <v>3107</v>
      </c>
      <c r="F847" s="58" t="str">
        <f>LEFT(OBTB[[#This Row],[EconCode]],2)</f>
        <v>31</v>
      </c>
      <c r="G847" s="65"/>
      <c r="H847" s="66" t="s">
        <v>1577</v>
      </c>
      <c r="I847" s="65"/>
      <c r="J847" s="65"/>
      <c r="K847" s="65"/>
      <c r="L847" s="65"/>
      <c r="M847" s="15"/>
      <c r="N847" s="15"/>
      <c r="O847" s="15"/>
      <c r="P847" s="15"/>
      <c r="Q847" s="15"/>
    </row>
    <row r="848" spans="1:17" x14ac:dyDescent="0.25">
      <c r="A848" s="70">
        <v>3108</v>
      </c>
      <c r="B848" s="7" t="s">
        <v>922</v>
      </c>
      <c r="C848" s="96">
        <f>SUMIF(OBData[EconCode],OBTB[[#This Row],[EconCode]],OBData[Amount])</f>
        <v>0</v>
      </c>
      <c r="D848" s="96" t="str">
        <f>LEFT(OBTB[[#This Row],[EconCode]],6)</f>
        <v>3108</v>
      </c>
      <c r="E848" s="96" t="str">
        <f>LEFT(OBTB[[#This Row],[EconCode]],4)</f>
        <v>3108</v>
      </c>
      <c r="F848" s="96" t="str">
        <f>LEFT(OBTB[[#This Row],[EconCode]],2)</f>
        <v>31</v>
      </c>
      <c r="G848" s="96"/>
      <c r="H848" s="96"/>
      <c r="I848" s="96"/>
      <c r="J848" s="96"/>
      <c r="K848" s="96"/>
      <c r="L848" s="96"/>
      <c r="M848" s="15"/>
      <c r="N848" s="15"/>
      <c r="O848" s="15"/>
      <c r="P848" s="15"/>
      <c r="Q848" s="15"/>
    </row>
    <row r="849" spans="1:17" x14ac:dyDescent="0.25">
      <c r="A849" s="70">
        <v>310801</v>
      </c>
      <c r="B849" s="7" t="s">
        <v>923</v>
      </c>
      <c r="C849" s="96">
        <f>SUMIF(OBData[EconCode],OBTB[[#This Row],[EconCode]],OBData[Amount])</f>
        <v>0</v>
      </c>
      <c r="D849" s="96" t="str">
        <f>LEFT(OBTB[[#This Row],[EconCode]],6)</f>
        <v>310801</v>
      </c>
      <c r="E849" s="96" t="str">
        <f>LEFT(OBTB[[#This Row],[EconCode]],4)</f>
        <v>3108</v>
      </c>
      <c r="F849" s="96" t="str">
        <f>LEFT(OBTB[[#This Row],[EconCode]],2)</f>
        <v>31</v>
      </c>
      <c r="G849" s="96"/>
      <c r="H849" s="96"/>
      <c r="I849" s="96"/>
      <c r="J849" s="96"/>
      <c r="K849" s="96"/>
      <c r="L849" s="96"/>
      <c r="M849" s="15"/>
      <c r="N849" s="15" t="s">
        <v>1598</v>
      </c>
      <c r="O849" s="15"/>
      <c r="P849" s="15"/>
      <c r="Q849" s="15"/>
    </row>
    <row r="850" spans="1:17" x14ac:dyDescent="0.25">
      <c r="A850" s="70">
        <v>31080101</v>
      </c>
      <c r="B850" s="8" t="s">
        <v>924</v>
      </c>
      <c r="C850" s="96">
        <f>SUMIF(OBData[EconCode],OBTB[[#This Row],[EconCode]],OBData[Amount])</f>
        <v>0</v>
      </c>
      <c r="D850" s="96" t="str">
        <f>LEFT(OBTB[[#This Row],[EconCode]],6)</f>
        <v>310801</v>
      </c>
      <c r="E850" s="96" t="str">
        <f>LEFT(OBTB[[#This Row],[EconCode]],4)</f>
        <v>3108</v>
      </c>
      <c r="F850" s="96" t="str">
        <f>LEFT(OBTB[[#This Row],[EconCode]],2)</f>
        <v>31</v>
      </c>
      <c r="G850" s="96"/>
      <c r="H850" s="96"/>
      <c r="I850" s="96"/>
      <c r="J850" s="96"/>
      <c r="K850" s="96"/>
      <c r="L850" s="96"/>
      <c r="M850" s="15"/>
      <c r="N850" s="15" t="s">
        <v>1599</v>
      </c>
      <c r="O850" s="15"/>
      <c r="P850" s="15"/>
      <c r="Q850" s="15"/>
    </row>
    <row r="851" spans="1:17" x14ac:dyDescent="0.25">
      <c r="A851" s="70">
        <v>310802</v>
      </c>
      <c r="B851" s="7" t="s">
        <v>1600</v>
      </c>
      <c r="C851" s="96">
        <f>SUMIF(OBData[EconCode],OBTB[[#This Row],[EconCode]],OBData[Amount])</f>
        <v>0</v>
      </c>
      <c r="D851" s="96" t="str">
        <f>LEFT(OBTB[[#This Row],[EconCode]],6)</f>
        <v>310802</v>
      </c>
      <c r="E851" s="96" t="str">
        <f>LEFT(OBTB[[#This Row],[EconCode]],4)</f>
        <v>3108</v>
      </c>
      <c r="F851" s="96" t="str">
        <f>LEFT(OBTB[[#This Row],[EconCode]],2)</f>
        <v>31</v>
      </c>
      <c r="G851" s="96"/>
      <c r="H851" s="96"/>
      <c r="I851" s="96"/>
      <c r="J851" s="96"/>
      <c r="K851" s="96"/>
      <c r="L851" s="96"/>
      <c r="M851" s="15"/>
      <c r="N851" s="15"/>
      <c r="O851" s="15"/>
      <c r="P851" s="15"/>
      <c r="Q851" s="15"/>
    </row>
    <row r="852" spans="1:17" x14ac:dyDescent="0.25">
      <c r="A852" s="70">
        <v>31080101</v>
      </c>
      <c r="B852" s="8" t="s">
        <v>1601</v>
      </c>
      <c r="C852" s="96">
        <f>SUMIF(OBData[EconCode],OBTB[[#This Row],[EconCode]],OBData[Amount])</f>
        <v>0</v>
      </c>
      <c r="D852" s="96" t="str">
        <f>LEFT(OBTB[[#This Row],[EconCode]],6)</f>
        <v>310801</v>
      </c>
      <c r="E852" s="96" t="str">
        <f>LEFT(OBTB[[#This Row],[EconCode]],4)</f>
        <v>3108</v>
      </c>
      <c r="F852" s="96" t="str">
        <f>LEFT(OBTB[[#This Row],[EconCode]],2)</f>
        <v>31</v>
      </c>
      <c r="G852" s="96"/>
      <c r="H852" s="96"/>
      <c r="I852" s="96"/>
      <c r="J852" s="96"/>
      <c r="K852" s="96"/>
      <c r="L852" s="96"/>
      <c r="M852" s="15"/>
      <c r="N852" s="15"/>
      <c r="O852" s="15"/>
      <c r="P852" s="15"/>
      <c r="Q852" s="15"/>
    </row>
    <row r="853" spans="1:17" x14ac:dyDescent="0.25">
      <c r="A853" s="70">
        <v>3109</v>
      </c>
      <c r="B853" s="7" t="s">
        <v>925</v>
      </c>
      <c r="C853" s="93">
        <f>SUMIF(OBData[EconCode],OBTB[[#This Row],[EconCode]],OBData[Amount])</f>
        <v>0</v>
      </c>
      <c r="D853" s="93" t="str">
        <f>LEFT(OBTB[[#This Row],[EconCode]],6)</f>
        <v>3109</v>
      </c>
      <c r="E853" s="93" t="str">
        <f>LEFT(OBTB[[#This Row],[EconCode]],4)</f>
        <v>3109</v>
      </c>
      <c r="F853" s="93" t="str">
        <f>LEFT(OBTB[[#This Row],[EconCode]],2)</f>
        <v>31</v>
      </c>
      <c r="G853" s="93"/>
      <c r="H853" s="93"/>
      <c r="I853" s="93"/>
      <c r="J853" s="93"/>
      <c r="K853" s="93"/>
      <c r="L853" s="93"/>
      <c r="M853" s="15"/>
      <c r="N853" s="15"/>
      <c r="O853" s="15"/>
      <c r="P853" s="15"/>
      <c r="Q853" s="15"/>
    </row>
    <row r="854" spans="1:17" x14ac:dyDescent="0.25">
      <c r="A854" s="70">
        <v>310901</v>
      </c>
      <c r="B854" s="7" t="s">
        <v>926</v>
      </c>
      <c r="C854" s="93">
        <f>SUMIF(OBData[EconCode],OBTB[[#This Row],[EconCode]],OBData[Amount])</f>
        <v>0</v>
      </c>
      <c r="D854" s="93" t="str">
        <f>LEFT(OBTB[[#This Row],[EconCode]],6)</f>
        <v>310901</v>
      </c>
      <c r="E854" s="93" t="str">
        <f>LEFT(OBTB[[#This Row],[EconCode]],4)</f>
        <v>3109</v>
      </c>
      <c r="F854" s="93" t="str">
        <f>LEFT(OBTB[[#This Row],[EconCode]],2)</f>
        <v>31</v>
      </c>
      <c r="G854" s="93"/>
      <c r="H854" s="93"/>
      <c r="I854" s="93"/>
      <c r="J854" s="93"/>
      <c r="K854" s="93"/>
      <c r="L854" s="93"/>
      <c r="M854" s="15"/>
      <c r="N854" s="15"/>
      <c r="O854" s="15"/>
      <c r="P854" s="15"/>
      <c r="Q854" s="15"/>
    </row>
    <row r="855" spans="1:17" x14ac:dyDescent="0.25">
      <c r="A855" s="70">
        <v>31090101</v>
      </c>
      <c r="B855" s="8" t="s">
        <v>1412</v>
      </c>
      <c r="C855" s="71">
        <f>SUMIF(OBData[EconCode],OBTB[[#This Row],[EconCode]],OBData[Amount])</f>
        <v>0</v>
      </c>
      <c r="D855" s="58" t="str">
        <f>LEFT(OBTB[[#This Row],[EconCode]],6)</f>
        <v>310901</v>
      </c>
      <c r="E855" s="58" t="str">
        <f>LEFT(OBTB[[#This Row],[EconCode]],4)</f>
        <v>3109</v>
      </c>
      <c r="F855" s="58" t="str">
        <f>LEFT(OBTB[[#This Row],[EconCode]],2)</f>
        <v>31</v>
      </c>
      <c r="G855" s="65"/>
      <c r="H855" s="66" t="s">
        <v>1576</v>
      </c>
      <c r="I855" s="65"/>
      <c r="J855" s="65"/>
      <c r="K855" s="65"/>
      <c r="L855" s="65"/>
      <c r="M855" s="15"/>
      <c r="N855" s="15"/>
      <c r="O855" s="15"/>
      <c r="P855" s="15"/>
      <c r="Q855" s="15"/>
    </row>
    <row r="856" spans="1:17" x14ac:dyDescent="0.25">
      <c r="A856" s="70">
        <v>31090102</v>
      </c>
      <c r="B856" s="8" t="s">
        <v>927</v>
      </c>
      <c r="C856" s="71">
        <f>SUMIF(OBData[EconCode],OBTB[[#This Row],[EconCode]],OBData[Amount])</f>
        <v>55</v>
      </c>
      <c r="D856" s="58" t="str">
        <f>LEFT(OBTB[[#This Row],[EconCode]],6)</f>
        <v>310901</v>
      </c>
      <c r="E856" s="58" t="str">
        <f>LEFT(OBTB[[#This Row],[EconCode]],4)</f>
        <v>3109</v>
      </c>
      <c r="F856" s="58" t="str">
        <f>LEFT(OBTB[[#This Row],[EconCode]],2)</f>
        <v>31</v>
      </c>
      <c r="G856" s="65"/>
      <c r="H856" s="66" t="s">
        <v>1576</v>
      </c>
      <c r="I856" s="65"/>
      <c r="J856" s="65"/>
      <c r="K856" s="65"/>
      <c r="L856" s="65"/>
      <c r="M856" s="15"/>
      <c r="N856" s="15"/>
      <c r="O856" s="15"/>
      <c r="P856" s="15"/>
      <c r="Q856" s="15"/>
    </row>
    <row r="857" spans="1:17" x14ac:dyDescent="0.25">
      <c r="A857" s="70">
        <v>31090103</v>
      </c>
      <c r="B857" s="8" t="s">
        <v>928</v>
      </c>
      <c r="C857" s="71">
        <f>SUMIF(OBData[EconCode],OBTB[[#This Row],[EconCode]],OBData[Amount])</f>
        <v>0</v>
      </c>
      <c r="D857" s="58" t="str">
        <f>LEFT(OBTB[[#This Row],[EconCode]],6)</f>
        <v>310901</v>
      </c>
      <c r="E857" s="58" t="str">
        <f>LEFT(OBTB[[#This Row],[EconCode]],4)</f>
        <v>3109</v>
      </c>
      <c r="F857" s="58" t="str">
        <f>LEFT(OBTB[[#This Row],[EconCode]],2)</f>
        <v>31</v>
      </c>
      <c r="G857" s="65"/>
      <c r="H857" s="66" t="s">
        <v>1576</v>
      </c>
      <c r="I857" s="65"/>
      <c r="J857" s="65"/>
      <c r="K857" s="65"/>
      <c r="L857" s="65"/>
      <c r="M857" s="15"/>
      <c r="N857" s="15"/>
      <c r="O857" s="15"/>
      <c r="P857" s="15"/>
      <c r="Q857" s="15"/>
    </row>
    <row r="858" spans="1:17" x14ac:dyDescent="0.25">
      <c r="A858" s="70">
        <v>31090104</v>
      </c>
      <c r="B858" s="8" t="s">
        <v>929</v>
      </c>
      <c r="C858" s="71">
        <f>SUMIF(OBData[EconCode],OBTB[[#This Row],[EconCode]],OBData[Amount])</f>
        <v>0</v>
      </c>
      <c r="D858" s="58" t="str">
        <f>LEFT(OBTB[[#This Row],[EconCode]],6)</f>
        <v>310901</v>
      </c>
      <c r="E858" s="58" t="str">
        <f>LEFT(OBTB[[#This Row],[EconCode]],4)</f>
        <v>3109</v>
      </c>
      <c r="F858" s="58" t="str">
        <f>LEFT(OBTB[[#This Row],[EconCode]],2)</f>
        <v>31</v>
      </c>
      <c r="G858" s="65"/>
      <c r="H858" s="66" t="s">
        <v>1576</v>
      </c>
      <c r="I858" s="65"/>
      <c r="J858" s="65"/>
      <c r="K858" s="65"/>
      <c r="L858" s="65"/>
      <c r="M858" s="15"/>
      <c r="N858" s="15"/>
      <c r="O858" s="15"/>
      <c r="P858" s="15"/>
      <c r="Q858" s="15"/>
    </row>
    <row r="859" spans="1:17" x14ac:dyDescent="0.25">
      <c r="A859" s="70">
        <v>31090105</v>
      </c>
      <c r="B859" s="8" t="s">
        <v>930</v>
      </c>
      <c r="C859" s="71">
        <f>SUMIF(OBData[EconCode],OBTB[[#This Row],[EconCode]],OBData[Amount])</f>
        <v>0</v>
      </c>
      <c r="D859" s="58" t="str">
        <f>LEFT(OBTB[[#This Row],[EconCode]],6)</f>
        <v>310901</v>
      </c>
      <c r="E859" s="58" t="str">
        <f>LEFT(OBTB[[#This Row],[EconCode]],4)</f>
        <v>3109</v>
      </c>
      <c r="F859" s="58" t="str">
        <f>LEFT(OBTB[[#This Row],[EconCode]],2)</f>
        <v>31</v>
      </c>
      <c r="G859" s="65"/>
      <c r="H859" s="66" t="s">
        <v>1576</v>
      </c>
      <c r="I859" s="65"/>
      <c r="J859" s="65"/>
      <c r="K859" s="65"/>
      <c r="L859" s="65"/>
      <c r="M859" s="15"/>
      <c r="N859" s="15"/>
      <c r="O859" s="15"/>
      <c r="P859" s="15"/>
      <c r="Q859" s="15"/>
    </row>
    <row r="860" spans="1:17" x14ac:dyDescent="0.25">
      <c r="A860" s="70">
        <v>31090106</v>
      </c>
      <c r="B860" s="8" t="s">
        <v>931</v>
      </c>
      <c r="C860" s="71">
        <f>SUMIF(OBData[EconCode],OBTB[[#This Row],[EconCode]],OBData[Amount])</f>
        <v>0</v>
      </c>
      <c r="D860" s="58" t="str">
        <f>LEFT(OBTB[[#This Row],[EconCode]],6)</f>
        <v>310901</v>
      </c>
      <c r="E860" s="58" t="str">
        <f>LEFT(OBTB[[#This Row],[EconCode]],4)</f>
        <v>3109</v>
      </c>
      <c r="F860" s="58" t="str">
        <f>LEFT(OBTB[[#This Row],[EconCode]],2)</f>
        <v>31</v>
      </c>
      <c r="G860" s="65"/>
      <c r="H860" s="66" t="s">
        <v>1576</v>
      </c>
      <c r="I860" s="65"/>
      <c r="J860" s="65"/>
      <c r="K860" s="65"/>
      <c r="L860" s="65"/>
      <c r="M860" s="15"/>
      <c r="N860" s="15"/>
      <c r="O860" s="15"/>
      <c r="P860" s="15"/>
      <c r="Q860" s="15"/>
    </row>
    <row r="861" spans="1:17" x14ac:dyDescent="0.25">
      <c r="A861" s="70">
        <v>310902</v>
      </c>
      <c r="B861" s="8" t="s">
        <v>932</v>
      </c>
      <c r="C861" s="93">
        <f>SUMIF(OBData[EconCode],OBTB[[#This Row],[EconCode]],OBData[Amount])</f>
        <v>0</v>
      </c>
      <c r="D861" s="93" t="str">
        <f>LEFT(OBTB[[#This Row],[EconCode]],6)</f>
        <v>310902</v>
      </c>
      <c r="E861" s="93" t="str">
        <f>LEFT(OBTB[[#This Row],[EconCode]],4)</f>
        <v>3109</v>
      </c>
      <c r="F861" s="93" t="str">
        <f>LEFT(OBTB[[#This Row],[EconCode]],2)</f>
        <v>31</v>
      </c>
      <c r="G861" s="93"/>
      <c r="H861" s="93"/>
      <c r="I861" s="93"/>
      <c r="J861" s="93"/>
      <c r="K861" s="93"/>
      <c r="L861" s="93"/>
      <c r="M861" s="15"/>
      <c r="N861" s="15"/>
      <c r="O861" s="15"/>
      <c r="P861" s="15"/>
      <c r="Q861" s="15"/>
    </row>
    <row r="862" spans="1:17" x14ac:dyDescent="0.25">
      <c r="A862" s="70">
        <v>31090201</v>
      </c>
      <c r="B862" s="8" t="s">
        <v>933</v>
      </c>
      <c r="C862" s="71">
        <f>SUMIF(OBData[EconCode],OBTB[[#This Row],[EconCode]],OBData[Amount])</f>
        <v>0</v>
      </c>
      <c r="D862" s="58" t="str">
        <f>LEFT(OBTB[[#This Row],[EconCode]],6)</f>
        <v>310902</v>
      </c>
      <c r="E862" s="58" t="str">
        <f>LEFT(OBTB[[#This Row],[EconCode]],4)</f>
        <v>3109</v>
      </c>
      <c r="F862" s="58" t="str">
        <f>LEFT(OBTB[[#This Row],[EconCode]],2)</f>
        <v>31</v>
      </c>
      <c r="G862" s="65"/>
      <c r="H862" s="66" t="s">
        <v>1576</v>
      </c>
      <c r="I862" s="65"/>
      <c r="J862" s="65"/>
      <c r="K862" s="65"/>
      <c r="L862" s="65"/>
      <c r="M862" s="15"/>
      <c r="N862" s="15"/>
      <c r="O862" s="15"/>
      <c r="P862" s="15"/>
      <c r="Q862" s="15"/>
    </row>
    <row r="863" spans="1:17" x14ac:dyDescent="0.25">
      <c r="A863" s="70">
        <v>31090202</v>
      </c>
      <c r="B863" s="8" t="s">
        <v>934</v>
      </c>
      <c r="C863" s="71">
        <f>SUMIF(OBData[EconCode],OBTB[[#This Row],[EconCode]],OBData[Amount])</f>
        <v>0</v>
      </c>
      <c r="D863" s="58" t="str">
        <f>LEFT(OBTB[[#This Row],[EconCode]],6)</f>
        <v>310902</v>
      </c>
      <c r="E863" s="58" t="str">
        <f>LEFT(OBTB[[#This Row],[EconCode]],4)</f>
        <v>3109</v>
      </c>
      <c r="F863" s="58" t="str">
        <f>LEFT(OBTB[[#This Row],[EconCode]],2)</f>
        <v>31</v>
      </c>
      <c r="G863" s="65"/>
      <c r="H863" s="66" t="s">
        <v>1576</v>
      </c>
      <c r="I863" s="65"/>
      <c r="J863" s="65"/>
      <c r="K863" s="65"/>
      <c r="L863" s="65"/>
      <c r="M863" s="15"/>
      <c r="N863" s="15"/>
      <c r="O863" s="15"/>
      <c r="P863" s="15"/>
      <c r="Q863" s="15"/>
    </row>
    <row r="864" spans="1:17" x14ac:dyDescent="0.25">
      <c r="A864" s="70">
        <v>3110</v>
      </c>
      <c r="B864" s="7" t="s">
        <v>935</v>
      </c>
      <c r="C864" s="93">
        <f>SUMIF(OBData[EconCode],OBTB[[#This Row],[EconCode]],OBData[Amount])</f>
        <v>0</v>
      </c>
      <c r="D864" s="58" t="str">
        <f>LEFT(OBTB[[#This Row],[EconCode]],6)</f>
        <v>3110</v>
      </c>
      <c r="E864" s="58" t="str">
        <f>LEFT(OBTB[[#This Row],[EconCode]],4)</f>
        <v>3110</v>
      </c>
      <c r="F864" s="58" t="str">
        <f>LEFT(OBTB[[#This Row],[EconCode]],2)</f>
        <v>31</v>
      </c>
      <c r="G864" s="93"/>
      <c r="H864" s="93"/>
      <c r="I864" s="93"/>
      <c r="J864" s="93"/>
      <c r="K864" s="93"/>
      <c r="L864" s="93"/>
      <c r="M864" s="15"/>
      <c r="N864" s="15"/>
      <c r="O864" s="15"/>
      <c r="P864" s="15"/>
      <c r="Q864" s="15"/>
    </row>
    <row r="865" spans="1:17" x14ac:dyDescent="0.25">
      <c r="A865" s="70">
        <v>311001</v>
      </c>
      <c r="B865" s="7" t="s">
        <v>936</v>
      </c>
      <c r="C865" s="93">
        <f>SUMIF(OBData[EconCode],OBTB[[#This Row],[EconCode]],OBData[Amount])</f>
        <v>0</v>
      </c>
      <c r="D865" s="58" t="str">
        <f>LEFT(OBTB[[#This Row],[EconCode]],6)</f>
        <v>311001</v>
      </c>
      <c r="E865" s="58" t="str">
        <f>LEFT(OBTB[[#This Row],[EconCode]],4)</f>
        <v>3110</v>
      </c>
      <c r="F865" s="58" t="str">
        <f>LEFT(OBTB[[#This Row],[EconCode]],2)</f>
        <v>31</v>
      </c>
      <c r="G865" s="93"/>
      <c r="H865" s="93"/>
      <c r="I865" s="93"/>
      <c r="J865" s="93"/>
      <c r="K865" s="93"/>
      <c r="L865" s="93"/>
      <c r="M865" s="15"/>
      <c r="N865" s="15"/>
      <c r="O865" s="15"/>
      <c r="P865" s="15"/>
      <c r="Q865" s="15"/>
    </row>
    <row r="866" spans="1:17" x14ac:dyDescent="0.25">
      <c r="A866" s="64">
        <v>31100101</v>
      </c>
      <c r="B866" s="5" t="s">
        <v>937</v>
      </c>
      <c r="C866" s="67">
        <f>SUMIF(OBData[EconCode],OBTB[[#This Row],[EconCode]],OBData[Amount])</f>
        <v>0</v>
      </c>
      <c r="D866" s="58" t="str">
        <f>LEFT(OBTB[[#This Row],[EconCode]],6)</f>
        <v>311001</v>
      </c>
      <c r="E866" s="58" t="str">
        <f>LEFT(OBTB[[#This Row],[EconCode]],4)</f>
        <v>3110</v>
      </c>
      <c r="F866" s="58" t="str">
        <f>LEFT(OBTB[[#This Row],[EconCode]],2)</f>
        <v>31</v>
      </c>
      <c r="G866" s="65"/>
      <c r="H866" s="66" t="s">
        <v>1576</v>
      </c>
      <c r="I866" s="65"/>
      <c r="J866" s="65"/>
      <c r="K866" s="65"/>
      <c r="L866" s="65"/>
      <c r="M866" s="15"/>
      <c r="N866" s="15"/>
      <c r="O866" s="15"/>
      <c r="P866" s="15"/>
      <c r="Q866" s="15"/>
    </row>
    <row r="867" spans="1:17" x14ac:dyDescent="0.25">
      <c r="A867" s="64">
        <v>31100102</v>
      </c>
      <c r="B867" s="5" t="s">
        <v>938</v>
      </c>
      <c r="C867" s="67">
        <f>SUMIF(OBData[EconCode],OBTB[[#This Row],[EconCode]],OBData[Amount])</f>
        <v>0</v>
      </c>
      <c r="D867" s="58" t="str">
        <f>LEFT(OBTB[[#This Row],[EconCode]],6)</f>
        <v>311001</v>
      </c>
      <c r="E867" s="58" t="str">
        <f>LEFT(OBTB[[#This Row],[EconCode]],4)</f>
        <v>3110</v>
      </c>
      <c r="F867" s="58" t="str">
        <f>LEFT(OBTB[[#This Row],[EconCode]],2)</f>
        <v>31</v>
      </c>
      <c r="G867" s="65"/>
      <c r="H867" s="66" t="s">
        <v>1576</v>
      </c>
      <c r="I867" s="65"/>
      <c r="J867" s="65"/>
      <c r="K867" s="65"/>
      <c r="L867" s="65"/>
      <c r="M867" s="15"/>
      <c r="N867" s="15"/>
      <c r="O867" s="15"/>
      <c r="P867" s="15"/>
      <c r="Q867" s="15"/>
    </row>
    <row r="868" spans="1:17" x14ac:dyDescent="0.25">
      <c r="A868" s="64">
        <v>31100103</v>
      </c>
      <c r="B868" s="5" t="s">
        <v>939</v>
      </c>
      <c r="C868" s="67">
        <f>SUMIF(OBData[EconCode],OBTB[[#This Row],[EconCode]],OBData[Amount])</f>
        <v>0</v>
      </c>
      <c r="D868" s="58" t="str">
        <f>LEFT(OBTB[[#This Row],[EconCode]],6)</f>
        <v>311001</v>
      </c>
      <c r="E868" s="58" t="str">
        <f>LEFT(OBTB[[#This Row],[EconCode]],4)</f>
        <v>3110</v>
      </c>
      <c r="F868" s="58" t="str">
        <f>LEFT(OBTB[[#This Row],[EconCode]],2)</f>
        <v>31</v>
      </c>
      <c r="G868" s="65"/>
      <c r="H868" s="66" t="s">
        <v>1576</v>
      </c>
      <c r="I868" s="65"/>
      <c r="J868" s="65"/>
      <c r="K868" s="65"/>
      <c r="L868" s="65"/>
      <c r="M868" s="15"/>
      <c r="N868" s="15"/>
      <c r="O868" s="15"/>
      <c r="P868" s="15"/>
      <c r="Q868" s="15"/>
    </row>
    <row r="869" spans="1:17" x14ac:dyDescent="0.25">
      <c r="A869" s="64">
        <v>31100104</v>
      </c>
      <c r="B869" s="5" t="s">
        <v>940</v>
      </c>
      <c r="C869" s="67">
        <f>SUMIF(OBData[EconCode],OBTB[[#This Row],[EconCode]],OBData[Amount])</f>
        <v>0</v>
      </c>
      <c r="D869" s="58" t="str">
        <f>LEFT(OBTB[[#This Row],[EconCode]],6)</f>
        <v>311001</v>
      </c>
      <c r="E869" s="58" t="str">
        <f>LEFT(OBTB[[#This Row],[EconCode]],4)</f>
        <v>3110</v>
      </c>
      <c r="F869" s="58" t="str">
        <f>LEFT(OBTB[[#This Row],[EconCode]],2)</f>
        <v>31</v>
      </c>
      <c r="G869" s="65"/>
      <c r="H869" s="66" t="s">
        <v>1576</v>
      </c>
      <c r="I869" s="65"/>
      <c r="J869" s="65"/>
      <c r="K869" s="65"/>
      <c r="L869" s="65"/>
      <c r="M869" s="15"/>
      <c r="N869" s="15"/>
      <c r="O869" s="15"/>
      <c r="P869" s="15"/>
      <c r="Q869" s="15"/>
    </row>
    <row r="870" spans="1:17" x14ac:dyDescent="0.25">
      <c r="A870" s="133">
        <v>311002</v>
      </c>
      <c r="B870" s="134" t="s">
        <v>941</v>
      </c>
      <c r="C870" s="93">
        <f>SUMIF(OBData[EconCode],OBTB[[#This Row],[EconCode]],OBData[Amount])</f>
        <v>0</v>
      </c>
      <c r="D870" s="93" t="str">
        <f>LEFT(OBTB[[#This Row],[EconCode]],6)</f>
        <v>311002</v>
      </c>
      <c r="E870" s="93" t="str">
        <f>LEFT(OBTB[[#This Row],[EconCode]],4)</f>
        <v>3110</v>
      </c>
      <c r="F870" s="93" t="str">
        <f>LEFT(OBTB[[#This Row],[EconCode]],2)</f>
        <v>31</v>
      </c>
      <c r="G870" s="93"/>
      <c r="H870" s="93"/>
      <c r="I870" s="93"/>
      <c r="J870" s="93"/>
      <c r="K870" s="93"/>
      <c r="L870" s="93"/>
      <c r="M870" s="15"/>
      <c r="N870" s="15"/>
      <c r="O870" s="15"/>
      <c r="P870" s="15"/>
      <c r="Q870" s="15"/>
    </row>
    <row r="871" spans="1:17" x14ac:dyDescent="0.25">
      <c r="A871" s="64">
        <v>31100201</v>
      </c>
      <c r="B871" s="5" t="s">
        <v>942</v>
      </c>
      <c r="C871" s="67">
        <f>SUMIF(OBData[EconCode],OBTB[[#This Row],[EconCode]],OBData[Amount])</f>
        <v>0</v>
      </c>
      <c r="D871" s="58" t="str">
        <f>LEFT(OBTB[[#This Row],[EconCode]],6)</f>
        <v>311002</v>
      </c>
      <c r="E871" s="58" t="str">
        <f>LEFT(OBTB[[#This Row],[EconCode]],4)</f>
        <v>3110</v>
      </c>
      <c r="F871" s="58" t="str">
        <f>LEFT(OBTB[[#This Row],[EconCode]],2)</f>
        <v>31</v>
      </c>
      <c r="G871" s="65"/>
      <c r="H871" s="66" t="s">
        <v>1576</v>
      </c>
      <c r="I871" s="65"/>
      <c r="J871" s="65"/>
      <c r="K871" s="65"/>
      <c r="L871" s="65"/>
      <c r="M871" s="15"/>
      <c r="N871" s="15"/>
      <c r="O871" s="15"/>
      <c r="P871" s="15"/>
      <c r="Q871" s="15"/>
    </row>
    <row r="872" spans="1:17" x14ac:dyDescent="0.25">
      <c r="A872" s="64">
        <v>31100202</v>
      </c>
      <c r="B872" s="5" t="s">
        <v>943</v>
      </c>
      <c r="C872" s="67">
        <f>SUMIF(OBData[EconCode],OBTB[[#This Row],[EconCode]],OBData[Amount])</f>
        <v>0</v>
      </c>
      <c r="D872" s="58" t="str">
        <f>LEFT(OBTB[[#This Row],[EconCode]],6)</f>
        <v>311002</v>
      </c>
      <c r="E872" s="58" t="str">
        <f>LEFT(OBTB[[#This Row],[EconCode]],4)</f>
        <v>3110</v>
      </c>
      <c r="F872" s="58" t="str">
        <f>LEFT(OBTB[[#This Row],[EconCode]],2)</f>
        <v>31</v>
      </c>
      <c r="G872" s="65"/>
      <c r="H872" s="66" t="s">
        <v>1576</v>
      </c>
      <c r="I872" s="65"/>
      <c r="J872" s="65"/>
      <c r="K872" s="65"/>
      <c r="L872" s="65"/>
      <c r="M872" s="15"/>
      <c r="N872" s="15"/>
      <c r="O872" s="15"/>
      <c r="P872" s="15"/>
      <c r="Q872" s="15"/>
    </row>
    <row r="873" spans="1:17" x14ac:dyDescent="0.25">
      <c r="A873" s="64">
        <v>31100203</v>
      </c>
      <c r="B873" s="5" t="s">
        <v>944</v>
      </c>
      <c r="C873" s="67">
        <f>SUMIF(OBData[EconCode],OBTB[[#This Row],[EconCode]],OBData[Amount])</f>
        <v>0</v>
      </c>
      <c r="D873" s="58" t="str">
        <f>LEFT(OBTB[[#This Row],[EconCode]],6)</f>
        <v>311002</v>
      </c>
      <c r="E873" s="58" t="str">
        <f>LEFT(OBTB[[#This Row],[EconCode]],4)</f>
        <v>3110</v>
      </c>
      <c r="F873" s="58" t="str">
        <f>LEFT(OBTB[[#This Row],[EconCode]],2)</f>
        <v>31</v>
      </c>
      <c r="G873" s="65"/>
      <c r="H873" s="66" t="s">
        <v>1576</v>
      </c>
      <c r="I873" s="65"/>
      <c r="J873" s="65"/>
      <c r="K873" s="65"/>
      <c r="L873" s="65"/>
      <c r="M873" s="15"/>
      <c r="N873" s="15"/>
      <c r="O873" s="15"/>
      <c r="P873" s="15"/>
      <c r="Q873" s="15"/>
    </row>
    <row r="874" spans="1:17" x14ac:dyDescent="0.25">
      <c r="A874" s="64">
        <v>31110101</v>
      </c>
      <c r="B874" s="5" t="s">
        <v>1411</v>
      </c>
      <c r="C874" s="67">
        <f>SUMIF(OBData[EconCode],OBTB[[#This Row],[EconCode]],OBData[Amount])</f>
        <v>0</v>
      </c>
      <c r="D874" s="58" t="str">
        <f>LEFT(OBTB[[#This Row],[EconCode]],6)</f>
        <v>311101</v>
      </c>
      <c r="E874" s="58" t="str">
        <f>LEFT(OBTB[[#This Row],[EconCode]],4)</f>
        <v>3111</v>
      </c>
      <c r="F874" s="58" t="str">
        <f>LEFT(OBTB[[#This Row],[EconCode]],2)</f>
        <v>31</v>
      </c>
      <c r="G874" s="65"/>
      <c r="H874" s="74"/>
      <c r="I874" s="65"/>
      <c r="J874" s="65"/>
      <c r="K874" s="65"/>
      <c r="L874" s="66" t="s">
        <v>1548</v>
      </c>
      <c r="M874" s="15"/>
      <c r="N874" s="15"/>
      <c r="O874" s="15"/>
      <c r="P874" s="15"/>
      <c r="Q874" s="15"/>
    </row>
    <row r="875" spans="1:17" x14ac:dyDescent="0.25">
      <c r="A875" s="70">
        <v>32</v>
      </c>
      <c r="B875" s="7" t="s">
        <v>945</v>
      </c>
      <c r="C875" s="96">
        <f>SUMIF(OBData[EconCode],OBTB[[#This Row],[EconCode]],OBData[Amount])</f>
        <v>0</v>
      </c>
      <c r="D875" s="96" t="str">
        <f>LEFT(OBTB[[#This Row],[EconCode]],6)</f>
        <v>32</v>
      </c>
      <c r="E875" s="96" t="str">
        <f>LEFT(OBTB[[#This Row],[EconCode]],4)</f>
        <v>32</v>
      </c>
      <c r="F875" s="96" t="str">
        <f>LEFT(OBTB[[#This Row],[EconCode]],2)</f>
        <v>32</v>
      </c>
      <c r="G875" s="96"/>
      <c r="H875" s="96"/>
      <c r="I875" s="96"/>
      <c r="J875" s="96"/>
      <c r="K875" s="96"/>
      <c r="L875" s="96"/>
      <c r="M875" s="135"/>
      <c r="N875" s="15" t="s">
        <v>1602</v>
      </c>
      <c r="O875" s="15"/>
      <c r="P875" s="15"/>
      <c r="Q875" s="15"/>
    </row>
    <row r="876" spans="1:17" x14ac:dyDescent="0.25">
      <c r="A876" s="70">
        <v>3201</v>
      </c>
      <c r="B876" s="7" t="s">
        <v>946</v>
      </c>
      <c r="C876" s="96">
        <f>SUMIF(OBData[EconCode],OBTB[[#This Row],[EconCode]],OBData[Amount])</f>
        <v>0</v>
      </c>
      <c r="D876" s="96" t="str">
        <f>LEFT(OBTB[[#This Row],[EconCode]],6)</f>
        <v>3201</v>
      </c>
      <c r="E876" s="96" t="str">
        <f>LEFT(OBTB[[#This Row],[EconCode]],4)</f>
        <v>3201</v>
      </c>
      <c r="F876" s="96" t="str">
        <f>LEFT(OBTB[[#This Row],[EconCode]],2)</f>
        <v>32</v>
      </c>
      <c r="G876" s="96"/>
      <c r="H876" s="96"/>
      <c r="I876" s="96"/>
      <c r="J876" s="96"/>
      <c r="K876" s="96"/>
      <c r="L876" s="96"/>
      <c r="M876" s="15"/>
      <c r="N876" s="15" t="s">
        <v>1603</v>
      </c>
      <c r="O876" s="15"/>
      <c r="P876" s="15"/>
      <c r="Q876" s="15"/>
    </row>
    <row r="877" spans="1:17" x14ac:dyDescent="0.25">
      <c r="A877" s="70">
        <v>320101</v>
      </c>
      <c r="B877" s="7" t="s">
        <v>947</v>
      </c>
      <c r="C877" s="96">
        <f>SUMIF(OBData[EconCode],OBTB[[#This Row],[EconCode]],OBData[Amount])</f>
        <v>0</v>
      </c>
      <c r="D877" s="96" t="str">
        <f>LEFT(OBTB[[#This Row],[EconCode]],6)</f>
        <v>320101</v>
      </c>
      <c r="E877" s="96" t="str">
        <f>LEFT(OBTB[[#This Row],[EconCode]],4)</f>
        <v>3201</v>
      </c>
      <c r="F877" s="96" t="str">
        <f>LEFT(OBTB[[#This Row],[EconCode]],2)</f>
        <v>32</v>
      </c>
      <c r="G877" s="96"/>
      <c r="H877" s="96"/>
      <c r="I877" s="96"/>
      <c r="J877" s="96"/>
      <c r="K877" s="96"/>
      <c r="L877" s="96"/>
      <c r="M877" s="15"/>
      <c r="N877" s="15" t="s">
        <v>1604</v>
      </c>
      <c r="O877" s="15"/>
      <c r="P877" s="15"/>
      <c r="Q877" s="15"/>
    </row>
    <row r="878" spans="1:17" x14ac:dyDescent="0.25">
      <c r="A878" s="64">
        <v>32010101</v>
      </c>
      <c r="B878" s="5" t="s">
        <v>948</v>
      </c>
      <c r="C878" s="96">
        <f>SUMIF(OBData[EconCode],OBTB[[#This Row],[EconCode]],OBData[Amount])</f>
        <v>0</v>
      </c>
      <c r="D878" s="96" t="str">
        <f>LEFT(OBTB[[#This Row],[EconCode]],6)</f>
        <v>320101</v>
      </c>
      <c r="E878" s="96" t="str">
        <f>LEFT(OBTB[[#This Row],[EconCode]],4)</f>
        <v>3201</v>
      </c>
      <c r="F878" s="96" t="str">
        <f>LEFT(OBTB[[#This Row],[EconCode]],2)</f>
        <v>32</v>
      </c>
      <c r="G878" s="96"/>
      <c r="H878" s="96"/>
      <c r="I878" s="96"/>
      <c r="J878" s="96"/>
      <c r="K878" s="96"/>
      <c r="L878" s="96"/>
      <c r="M878" s="15"/>
      <c r="N878" s="15"/>
      <c r="O878" s="15"/>
      <c r="P878" s="15"/>
      <c r="Q878" s="15"/>
    </row>
    <row r="879" spans="1:17" x14ac:dyDescent="0.25">
      <c r="A879" s="64">
        <v>32010102</v>
      </c>
      <c r="B879" s="5" t="s">
        <v>949</v>
      </c>
      <c r="C879" s="96">
        <f>SUMIF(OBData[EconCode],OBTB[[#This Row],[EconCode]],OBData[Amount])</f>
        <v>0</v>
      </c>
      <c r="D879" s="96" t="str">
        <f>LEFT(OBTB[[#This Row],[EconCode]],6)</f>
        <v>320101</v>
      </c>
      <c r="E879" s="96" t="str">
        <f>LEFT(OBTB[[#This Row],[EconCode]],4)</f>
        <v>3201</v>
      </c>
      <c r="F879" s="96" t="str">
        <f>LEFT(OBTB[[#This Row],[EconCode]],2)</f>
        <v>32</v>
      </c>
      <c r="G879" s="96"/>
      <c r="H879" s="96"/>
      <c r="I879" s="96"/>
      <c r="J879" s="96"/>
      <c r="K879" s="96"/>
      <c r="L879" s="96"/>
      <c r="M879" s="15"/>
      <c r="N879" s="15"/>
      <c r="O879" s="15"/>
      <c r="P879" s="15"/>
      <c r="Q879" s="15"/>
    </row>
    <row r="880" spans="1:17" x14ac:dyDescent="0.25">
      <c r="A880" s="64">
        <v>32010103</v>
      </c>
      <c r="B880" s="5" t="s">
        <v>950</v>
      </c>
      <c r="C880" s="96">
        <f>SUMIF(OBData[EconCode],OBTB[[#This Row],[EconCode]],OBData[Amount])</f>
        <v>0</v>
      </c>
      <c r="D880" s="96" t="str">
        <f>LEFT(OBTB[[#This Row],[EconCode]],6)</f>
        <v>320101</v>
      </c>
      <c r="E880" s="96" t="str">
        <f>LEFT(OBTB[[#This Row],[EconCode]],4)</f>
        <v>3201</v>
      </c>
      <c r="F880" s="96" t="str">
        <f>LEFT(OBTB[[#This Row],[EconCode]],2)</f>
        <v>32</v>
      </c>
      <c r="G880" s="96"/>
      <c r="H880" s="96"/>
      <c r="I880" s="96"/>
      <c r="J880" s="96"/>
      <c r="K880" s="96"/>
      <c r="L880" s="96"/>
      <c r="M880" s="15"/>
      <c r="N880" s="15"/>
      <c r="O880" s="15"/>
      <c r="P880" s="15"/>
      <c r="Q880" s="15"/>
    </row>
    <row r="881" spans="1:17" x14ac:dyDescent="0.25">
      <c r="A881" s="64">
        <v>32010104</v>
      </c>
      <c r="B881" s="5" t="s">
        <v>951</v>
      </c>
      <c r="C881" s="96">
        <f>SUMIF(OBData[EconCode],OBTB[[#This Row],[EconCode]],OBData[Amount])</f>
        <v>0</v>
      </c>
      <c r="D881" s="96" t="str">
        <f>LEFT(OBTB[[#This Row],[EconCode]],6)</f>
        <v>320101</v>
      </c>
      <c r="E881" s="96" t="str">
        <f>LEFT(OBTB[[#This Row],[EconCode]],4)</f>
        <v>3201</v>
      </c>
      <c r="F881" s="96" t="str">
        <f>LEFT(OBTB[[#This Row],[EconCode]],2)</f>
        <v>32</v>
      </c>
      <c r="G881" s="96"/>
      <c r="H881" s="96"/>
      <c r="I881" s="96"/>
      <c r="J881" s="96"/>
      <c r="K881" s="96"/>
      <c r="L881" s="96"/>
      <c r="M881" s="15"/>
      <c r="N881" s="15"/>
      <c r="O881" s="15"/>
      <c r="P881" s="15"/>
      <c r="Q881" s="15"/>
    </row>
    <row r="882" spans="1:17" x14ac:dyDescent="0.25">
      <c r="A882" s="70">
        <v>320102</v>
      </c>
      <c r="B882" s="7" t="s">
        <v>952</v>
      </c>
      <c r="C882" s="96">
        <f>SUMIF(OBData[EconCode],OBTB[[#This Row],[EconCode]],OBData[Amount])</f>
        <v>0</v>
      </c>
      <c r="D882" s="96" t="str">
        <f>LEFT(OBTB[[#This Row],[EconCode]],6)</f>
        <v>320102</v>
      </c>
      <c r="E882" s="96" t="str">
        <f>LEFT(OBTB[[#This Row],[EconCode]],4)</f>
        <v>3201</v>
      </c>
      <c r="F882" s="96" t="str">
        <f>LEFT(OBTB[[#This Row],[EconCode]],2)</f>
        <v>32</v>
      </c>
      <c r="G882" s="96"/>
      <c r="H882" s="96"/>
      <c r="I882" s="96"/>
      <c r="J882" s="96"/>
      <c r="K882" s="96"/>
      <c r="L882" s="96"/>
      <c r="M882" s="15"/>
      <c r="N882" s="15"/>
      <c r="O882" s="15"/>
      <c r="P882" s="15"/>
      <c r="Q882" s="15"/>
    </row>
    <row r="883" spans="1:17" x14ac:dyDescent="0.25">
      <c r="A883" s="64">
        <v>32010201</v>
      </c>
      <c r="B883" s="5" t="s">
        <v>953</v>
      </c>
      <c r="C883" s="96">
        <f>SUMIF(OBData[EconCode],OBTB[[#This Row],[EconCode]],OBData[Amount])</f>
        <v>0</v>
      </c>
      <c r="D883" s="96" t="str">
        <f>LEFT(OBTB[[#This Row],[EconCode]],6)</f>
        <v>320102</v>
      </c>
      <c r="E883" s="96" t="str">
        <f>LEFT(OBTB[[#This Row],[EconCode]],4)</f>
        <v>3201</v>
      </c>
      <c r="F883" s="96" t="str">
        <f>LEFT(OBTB[[#This Row],[EconCode]],2)</f>
        <v>32</v>
      </c>
      <c r="G883" s="96"/>
      <c r="H883" s="96"/>
      <c r="I883" s="96"/>
      <c r="J883" s="96"/>
      <c r="K883" s="96"/>
      <c r="L883" s="96"/>
      <c r="M883" s="15"/>
      <c r="N883" s="15"/>
      <c r="O883" s="15"/>
      <c r="P883" s="15"/>
      <c r="Q883" s="15"/>
    </row>
    <row r="884" spans="1:17" x14ac:dyDescent="0.25">
      <c r="A884" s="64">
        <v>32010202</v>
      </c>
      <c r="B884" s="5" t="s">
        <v>954</v>
      </c>
      <c r="C884" s="96">
        <f>SUMIF(OBData[EconCode],OBTB[[#This Row],[EconCode]],OBData[Amount])</f>
        <v>0</v>
      </c>
      <c r="D884" s="96" t="str">
        <f>LEFT(OBTB[[#This Row],[EconCode]],6)</f>
        <v>320102</v>
      </c>
      <c r="E884" s="96" t="str">
        <f>LEFT(OBTB[[#This Row],[EconCode]],4)</f>
        <v>3201</v>
      </c>
      <c r="F884" s="96" t="str">
        <f>LEFT(OBTB[[#This Row],[EconCode]],2)</f>
        <v>32</v>
      </c>
      <c r="G884" s="96"/>
      <c r="H884" s="96"/>
      <c r="I884" s="96"/>
      <c r="J884" s="96"/>
      <c r="K884" s="96"/>
      <c r="L884" s="96"/>
      <c r="M884" s="15"/>
      <c r="N884" s="15"/>
      <c r="O884" s="15"/>
      <c r="P884" s="15"/>
      <c r="Q884" s="15"/>
    </row>
    <row r="885" spans="1:17" x14ac:dyDescent="0.25">
      <c r="A885" s="64">
        <v>32010203</v>
      </c>
      <c r="B885" s="5" t="s">
        <v>955</v>
      </c>
      <c r="C885" s="96">
        <f>SUMIF(OBData[EconCode],OBTB[[#This Row],[EconCode]],OBData[Amount])</f>
        <v>0</v>
      </c>
      <c r="D885" s="96" t="str">
        <f>LEFT(OBTB[[#This Row],[EconCode]],6)</f>
        <v>320102</v>
      </c>
      <c r="E885" s="96" t="str">
        <f>LEFT(OBTB[[#This Row],[EconCode]],4)</f>
        <v>3201</v>
      </c>
      <c r="F885" s="96" t="str">
        <f>LEFT(OBTB[[#This Row],[EconCode]],2)</f>
        <v>32</v>
      </c>
      <c r="G885" s="96"/>
      <c r="H885" s="96"/>
      <c r="I885" s="96"/>
      <c r="J885" s="96"/>
      <c r="K885" s="96"/>
      <c r="L885" s="96"/>
      <c r="M885" s="15"/>
      <c r="N885" s="15"/>
      <c r="O885" s="15"/>
      <c r="P885" s="15"/>
      <c r="Q885" s="15"/>
    </row>
    <row r="886" spans="1:17" x14ac:dyDescent="0.25">
      <c r="A886" s="64">
        <v>32010204</v>
      </c>
      <c r="B886" s="5" t="s">
        <v>956</v>
      </c>
      <c r="C886" s="96">
        <f>SUMIF(OBData[EconCode],OBTB[[#This Row],[EconCode]],OBData[Amount])</f>
        <v>0</v>
      </c>
      <c r="D886" s="96" t="str">
        <f>LEFT(OBTB[[#This Row],[EconCode]],6)</f>
        <v>320102</v>
      </c>
      <c r="E886" s="96" t="str">
        <f>LEFT(OBTB[[#This Row],[EconCode]],4)</f>
        <v>3201</v>
      </c>
      <c r="F886" s="96" t="str">
        <f>LEFT(OBTB[[#This Row],[EconCode]],2)</f>
        <v>32</v>
      </c>
      <c r="G886" s="96"/>
      <c r="H886" s="96"/>
      <c r="I886" s="96"/>
      <c r="J886" s="96"/>
      <c r="K886" s="96"/>
      <c r="L886" s="96"/>
      <c r="M886" s="15"/>
      <c r="N886" s="15"/>
      <c r="O886" s="15"/>
      <c r="P886" s="15"/>
      <c r="Q886" s="15"/>
    </row>
    <row r="887" spans="1:17" x14ac:dyDescent="0.25">
      <c r="A887" s="64">
        <v>32010205</v>
      </c>
      <c r="B887" s="5" t="s">
        <v>957</v>
      </c>
      <c r="C887" s="96">
        <f>SUMIF(OBData[EconCode],OBTB[[#This Row],[EconCode]],OBData[Amount])</f>
        <v>0</v>
      </c>
      <c r="D887" s="96" t="str">
        <f>LEFT(OBTB[[#This Row],[EconCode]],6)</f>
        <v>320102</v>
      </c>
      <c r="E887" s="96" t="str">
        <f>LEFT(OBTB[[#This Row],[EconCode]],4)</f>
        <v>3201</v>
      </c>
      <c r="F887" s="96" t="str">
        <f>LEFT(OBTB[[#This Row],[EconCode]],2)</f>
        <v>32</v>
      </c>
      <c r="G887" s="96"/>
      <c r="H887" s="96"/>
      <c r="I887" s="96"/>
      <c r="J887" s="96"/>
      <c r="K887" s="96"/>
      <c r="L887" s="96"/>
      <c r="M887" s="15"/>
      <c r="N887" s="15"/>
      <c r="O887" s="15"/>
      <c r="P887" s="15"/>
      <c r="Q887" s="15"/>
    </row>
    <row r="888" spans="1:17" x14ac:dyDescent="0.25">
      <c r="A888" s="64">
        <v>32010206</v>
      </c>
      <c r="B888" s="5" t="s">
        <v>958</v>
      </c>
      <c r="C888" s="96">
        <f>SUMIF(OBData[EconCode],OBTB[[#This Row],[EconCode]],OBData[Amount])</f>
        <v>0</v>
      </c>
      <c r="D888" s="96" t="str">
        <f>LEFT(OBTB[[#This Row],[EconCode]],6)</f>
        <v>320102</v>
      </c>
      <c r="E888" s="96" t="str">
        <f>LEFT(OBTB[[#This Row],[EconCode]],4)</f>
        <v>3201</v>
      </c>
      <c r="F888" s="96" t="str">
        <f>LEFT(OBTB[[#This Row],[EconCode]],2)</f>
        <v>32</v>
      </c>
      <c r="G888" s="96"/>
      <c r="H888" s="96"/>
      <c r="I888" s="96"/>
      <c r="J888" s="96"/>
      <c r="K888" s="96"/>
      <c r="L888" s="96"/>
      <c r="M888" s="15"/>
      <c r="N888" s="15"/>
      <c r="O888" s="15"/>
      <c r="P888" s="15"/>
      <c r="Q888" s="15"/>
    </row>
    <row r="889" spans="1:17" x14ac:dyDescent="0.25">
      <c r="A889" s="64">
        <v>32010207</v>
      </c>
      <c r="B889" s="5" t="s">
        <v>959</v>
      </c>
      <c r="C889" s="96">
        <f>SUMIF(OBData[EconCode],OBTB[[#This Row],[EconCode]],OBData[Amount])</f>
        <v>0</v>
      </c>
      <c r="D889" s="96" t="str">
        <f>LEFT(OBTB[[#This Row],[EconCode]],6)</f>
        <v>320102</v>
      </c>
      <c r="E889" s="96" t="str">
        <f>LEFT(OBTB[[#This Row],[EconCode]],4)</f>
        <v>3201</v>
      </c>
      <c r="F889" s="96" t="str">
        <f>LEFT(OBTB[[#This Row],[EconCode]],2)</f>
        <v>32</v>
      </c>
      <c r="G889" s="96"/>
      <c r="H889" s="96"/>
      <c r="I889" s="96"/>
      <c r="J889" s="96"/>
      <c r="K889" s="96"/>
      <c r="L889" s="96"/>
      <c r="M889" s="15"/>
      <c r="N889" s="15"/>
      <c r="O889" s="15"/>
      <c r="P889" s="15"/>
      <c r="Q889" s="15"/>
    </row>
    <row r="890" spans="1:17" x14ac:dyDescent="0.25">
      <c r="A890" s="64">
        <v>32010208</v>
      </c>
      <c r="B890" s="5" t="s">
        <v>960</v>
      </c>
      <c r="C890" s="96">
        <f>SUMIF(OBData[EconCode],OBTB[[#This Row],[EconCode]],OBData[Amount])</f>
        <v>0</v>
      </c>
      <c r="D890" s="96" t="str">
        <f>LEFT(OBTB[[#This Row],[EconCode]],6)</f>
        <v>320102</v>
      </c>
      <c r="E890" s="96" t="str">
        <f>LEFT(OBTB[[#This Row],[EconCode]],4)</f>
        <v>3201</v>
      </c>
      <c r="F890" s="96" t="str">
        <f>LEFT(OBTB[[#This Row],[EconCode]],2)</f>
        <v>32</v>
      </c>
      <c r="G890" s="96"/>
      <c r="H890" s="96"/>
      <c r="I890" s="96"/>
      <c r="J890" s="96"/>
      <c r="K890" s="96"/>
      <c r="L890" s="96"/>
      <c r="M890" s="15"/>
      <c r="N890" s="15"/>
      <c r="O890" s="15"/>
      <c r="P890" s="15"/>
      <c r="Q890" s="15"/>
    </row>
    <row r="891" spans="1:17" x14ac:dyDescent="0.25">
      <c r="A891" s="64">
        <v>32010209</v>
      </c>
      <c r="B891" s="5" t="s">
        <v>961</v>
      </c>
      <c r="C891" s="96">
        <f>SUMIF(OBData[EconCode],OBTB[[#This Row],[EconCode]],OBData[Amount])</f>
        <v>0</v>
      </c>
      <c r="D891" s="96" t="str">
        <f>LEFT(OBTB[[#This Row],[EconCode]],6)</f>
        <v>320102</v>
      </c>
      <c r="E891" s="96" t="str">
        <f>LEFT(OBTB[[#This Row],[EconCode]],4)</f>
        <v>3201</v>
      </c>
      <c r="F891" s="96" t="str">
        <f>LEFT(OBTB[[#This Row],[EconCode]],2)</f>
        <v>32</v>
      </c>
      <c r="G891" s="96"/>
      <c r="H891" s="96"/>
      <c r="I891" s="96"/>
      <c r="J891" s="96"/>
      <c r="K891" s="96"/>
      <c r="L891" s="96"/>
      <c r="M891" s="15"/>
      <c r="N891" s="15"/>
      <c r="O891" s="15"/>
      <c r="P891" s="15"/>
      <c r="Q891" s="15"/>
    </row>
    <row r="892" spans="1:17" x14ac:dyDescent="0.25">
      <c r="A892" s="64">
        <v>32010210</v>
      </c>
      <c r="B892" s="5" t="s">
        <v>962</v>
      </c>
      <c r="C892" s="96">
        <f>SUMIF(OBData[EconCode],OBTB[[#This Row],[EconCode]],OBData[Amount])</f>
        <v>0</v>
      </c>
      <c r="D892" s="96" t="str">
        <f>LEFT(OBTB[[#This Row],[EconCode]],6)</f>
        <v>320102</v>
      </c>
      <c r="E892" s="96" t="str">
        <f>LEFT(OBTB[[#This Row],[EconCode]],4)</f>
        <v>3201</v>
      </c>
      <c r="F892" s="96" t="str">
        <f>LEFT(OBTB[[#This Row],[EconCode]],2)</f>
        <v>32</v>
      </c>
      <c r="G892" s="96"/>
      <c r="H892" s="96"/>
      <c r="I892" s="96"/>
      <c r="J892" s="96"/>
      <c r="K892" s="96"/>
      <c r="L892" s="96"/>
      <c r="M892" s="15"/>
      <c r="N892" s="15"/>
      <c r="O892" s="15"/>
      <c r="P892" s="15"/>
      <c r="Q892" s="15"/>
    </row>
    <row r="893" spans="1:17" x14ac:dyDescent="0.25">
      <c r="A893" s="64">
        <v>32010211</v>
      </c>
      <c r="B893" s="5" t="s">
        <v>963</v>
      </c>
      <c r="C893" s="96">
        <f>SUMIF(OBData[EconCode],OBTB[[#This Row],[EconCode]],OBData[Amount])</f>
        <v>0</v>
      </c>
      <c r="D893" s="96" t="str">
        <f>LEFT(OBTB[[#This Row],[EconCode]],6)</f>
        <v>320102</v>
      </c>
      <c r="E893" s="96" t="str">
        <f>LEFT(OBTB[[#This Row],[EconCode]],4)</f>
        <v>3201</v>
      </c>
      <c r="F893" s="96" t="str">
        <f>LEFT(OBTB[[#This Row],[EconCode]],2)</f>
        <v>32</v>
      </c>
      <c r="G893" s="96"/>
      <c r="H893" s="96"/>
      <c r="I893" s="96"/>
      <c r="J893" s="96"/>
      <c r="K893" s="96"/>
      <c r="L893" s="96"/>
      <c r="M893" s="15"/>
      <c r="N893" s="15"/>
      <c r="O893" s="15"/>
      <c r="P893" s="15"/>
      <c r="Q893" s="15"/>
    </row>
    <row r="894" spans="1:17" x14ac:dyDescent="0.25">
      <c r="A894" s="70">
        <v>320103</v>
      </c>
      <c r="B894" s="7" t="s">
        <v>964</v>
      </c>
      <c r="C894" s="96">
        <f>SUMIF(OBData[EconCode],OBTB[[#This Row],[EconCode]],OBData[Amount])</f>
        <v>0</v>
      </c>
      <c r="D894" s="96" t="str">
        <f>LEFT(OBTB[[#This Row],[EconCode]],6)</f>
        <v>320103</v>
      </c>
      <c r="E894" s="96" t="str">
        <f>LEFT(OBTB[[#This Row],[EconCode]],4)</f>
        <v>3201</v>
      </c>
      <c r="F894" s="96" t="str">
        <f>LEFT(OBTB[[#This Row],[EconCode]],2)</f>
        <v>32</v>
      </c>
      <c r="G894" s="96"/>
      <c r="H894" s="96"/>
      <c r="I894" s="96"/>
      <c r="J894" s="96"/>
      <c r="K894" s="96"/>
      <c r="L894" s="96"/>
      <c r="M894" s="15"/>
      <c r="N894" s="15"/>
      <c r="O894" s="15"/>
      <c r="P894" s="15"/>
      <c r="Q894" s="15"/>
    </row>
    <row r="895" spans="1:17" x14ac:dyDescent="0.25">
      <c r="A895" s="64">
        <v>32010301</v>
      </c>
      <c r="B895" s="5" t="s">
        <v>965</v>
      </c>
      <c r="C895" s="96">
        <f>SUMIF(OBData[EconCode],OBTB[[#This Row],[EconCode]],OBData[Amount])</f>
        <v>0</v>
      </c>
      <c r="D895" s="96" t="str">
        <f>LEFT(OBTB[[#This Row],[EconCode]],6)</f>
        <v>320103</v>
      </c>
      <c r="E895" s="96" t="str">
        <f>LEFT(OBTB[[#This Row],[EconCode]],4)</f>
        <v>3201</v>
      </c>
      <c r="F895" s="96" t="str">
        <f>LEFT(OBTB[[#This Row],[EconCode]],2)</f>
        <v>32</v>
      </c>
      <c r="G895" s="96"/>
      <c r="H895" s="96"/>
      <c r="I895" s="96"/>
      <c r="J895" s="96"/>
      <c r="K895" s="96"/>
      <c r="L895" s="96"/>
      <c r="M895" s="15"/>
      <c r="N895" s="15"/>
      <c r="O895" s="15"/>
      <c r="P895" s="15"/>
      <c r="Q895" s="15"/>
    </row>
    <row r="896" spans="1:17" x14ac:dyDescent="0.25">
      <c r="A896" s="64">
        <v>32010302</v>
      </c>
      <c r="B896" s="5" t="s">
        <v>966</v>
      </c>
      <c r="C896" s="96">
        <f>SUMIF(OBData[EconCode],OBTB[[#This Row],[EconCode]],OBData[Amount])</f>
        <v>0</v>
      </c>
      <c r="D896" s="96" t="str">
        <f>LEFT(OBTB[[#This Row],[EconCode]],6)</f>
        <v>320103</v>
      </c>
      <c r="E896" s="96" t="str">
        <f>LEFT(OBTB[[#This Row],[EconCode]],4)</f>
        <v>3201</v>
      </c>
      <c r="F896" s="96" t="str">
        <f>LEFT(OBTB[[#This Row],[EconCode]],2)</f>
        <v>32</v>
      </c>
      <c r="G896" s="96"/>
      <c r="H896" s="96"/>
      <c r="I896" s="96"/>
      <c r="J896" s="96"/>
      <c r="K896" s="96"/>
      <c r="L896" s="96"/>
      <c r="M896" s="15"/>
      <c r="N896" s="15"/>
      <c r="O896" s="15"/>
      <c r="P896" s="15"/>
      <c r="Q896" s="15"/>
    </row>
    <row r="897" spans="1:17" x14ac:dyDescent="0.25">
      <c r="A897" s="64">
        <v>32010303</v>
      </c>
      <c r="B897" s="5" t="s">
        <v>967</v>
      </c>
      <c r="C897" s="96">
        <f>SUMIF(OBData[EconCode],OBTB[[#This Row],[EconCode]],OBData[Amount])</f>
        <v>0</v>
      </c>
      <c r="D897" s="96" t="str">
        <f>LEFT(OBTB[[#This Row],[EconCode]],6)</f>
        <v>320103</v>
      </c>
      <c r="E897" s="96" t="str">
        <f>LEFT(OBTB[[#This Row],[EconCode]],4)</f>
        <v>3201</v>
      </c>
      <c r="F897" s="96" t="str">
        <f>LEFT(OBTB[[#This Row],[EconCode]],2)</f>
        <v>32</v>
      </c>
      <c r="G897" s="96"/>
      <c r="H897" s="96"/>
      <c r="I897" s="96"/>
      <c r="J897" s="96"/>
      <c r="K897" s="96"/>
      <c r="L897" s="96"/>
      <c r="M897" s="15"/>
      <c r="N897" s="15"/>
      <c r="O897" s="15"/>
      <c r="P897" s="15"/>
      <c r="Q897" s="15"/>
    </row>
    <row r="898" spans="1:17" x14ac:dyDescent="0.25">
      <c r="A898" s="64">
        <v>32010304</v>
      </c>
      <c r="B898" s="5" t="s">
        <v>968</v>
      </c>
      <c r="C898" s="96">
        <f>SUMIF(OBData[EconCode],OBTB[[#This Row],[EconCode]],OBData[Amount])</f>
        <v>0</v>
      </c>
      <c r="D898" s="96" t="str">
        <f>LEFT(OBTB[[#This Row],[EconCode]],6)</f>
        <v>320103</v>
      </c>
      <c r="E898" s="96" t="str">
        <f>LEFT(OBTB[[#This Row],[EconCode]],4)</f>
        <v>3201</v>
      </c>
      <c r="F898" s="96" t="str">
        <f>LEFT(OBTB[[#This Row],[EconCode]],2)</f>
        <v>32</v>
      </c>
      <c r="G898" s="96"/>
      <c r="H898" s="96"/>
      <c r="I898" s="96"/>
      <c r="J898" s="96"/>
      <c r="K898" s="96"/>
      <c r="L898" s="96"/>
      <c r="M898" s="15"/>
      <c r="N898" s="15"/>
      <c r="O898" s="15"/>
      <c r="P898" s="15"/>
      <c r="Q898" s="15"/>
    </row>
    <row r="899" spans="1:17" x14ac:dyDescent="0.25">
      <c r="A899" s="64">
        <v>32010305</v>
      </c>
      <c r="B899" s="5" t="s">
        <v>969</v>
      </c>
      <c r="C899" s="96">
        <f>SUMIF(OBData[EconCode],OBTB[[#This Row],[EconCode]],OBData[Amount])</f>
        <v>0</v>
      </c>
      <c r="D899" s="96" t="str">
        <f>LEFT(OBTB[[#This Row],[EconCode]],6)</f>
        <v>320103</v>
      </c>
      <c r="E899" s="96" t="str">
        <f>LEFT(OBTB[[#This Row],[EconCode]],4)</f>
        <v>3201</v>
      </c>
      <c r="F899" s="96" t="str">
        <f>LEFT(OBTB[[#This Row],[EconCode]],2)</f>
        <v>32</v>
      </c>
      <c r="G899" s="96"/>
      <c r="H899" s="96"/>
      <c r="I899" s="96"/>
      <c r="J899" s="96"/>
      <c r="K899" s="96"/>
      <c r="L899" s="96"/>
      <c r="M899" s="15"/>
      <c r="N899" s="15"/>
      <c r="O899" s="15"/>
      <c r="P899" s="15"/>
      <c r="Q899" s="15"/>
    </row>
    <row r="900" spans="1:17" x14ac:dyDescent="0.25">
      <c r="A900" s="70">
        <v>320104</v>
      </c>
      <c r="B900" s="7" t="s">
        <v>970</v>
      </c>
      <c r="C900" s="96">
        <f>SUMIF(OBData[EconCode],OBTB[[#This Row],[EconCode]],OBData[Amount])</f>
        <v>0</v>
      </c>
      <c r="D900" s="96" t="str">
        <f>LEFT(OBTB[[#This Row],[EconCode]],6)</f>
        <v>320104</v>
      </c>
      <c r="E900" s="96" t="str">
        <f>LEFT(OBTB[[#This Row],[EconCode]],4)</f>
        <v>3201</v>
      </c>
      <c r="F900" s="96" t="str">
        <f>LEFT(OBTB[[#This Row],[EconCode]],2)</f>
        <v>32</v>
      </c>
      <c r="G900" s="96"/>
      <c r="H900" s="96"/>
      <c r="I900" s="96"/>
      <c r="J900" s="96"/>
      <c r="K900" s="96"/>
      <c r="L900" s="96"/>
      <c r="M900" s="15"/>
      <c r="N900" s="15"/>
      <c r="O900" s="15"/>
      <c r="P900" s="15"/>
      <c r="Q900" s="15"/>
    </row>
    <row r="901" spans="1:17" x14ac:dyDescent="0.25">
      <c r="A901" s="64">
        <v>32010401</v>
      </c>
      <c r="B901" s="5" t="s">
        <v>971</v>
      </c>
      <c r="C901" s="96">
        <f>SUMIF(OBData[EconCode],OBTB[[#This Row],[EconCode]],OBData[Amount])</f>
        <v>0</v>
      </c>
      <c r="D901" s="96" t="str">
        <f>LEFT(OBTB[[#This Row],[EconCode]],6)</f>
        <v>320104</v>
      </c>
      <c r="E901" s="96" t="str">
        <f>LEFT(OBTB[[#This Row],[EconCode]],4)</f>
        <v>3201</v>
      </c>
      <c r="F901" s="96" t="str">
        <f>LEFT(OBTB[[#This Row],[EconCode]],2)</f>
        <v>32</v>
      </c>
      <c r="G901" s="96"/>
      <c r="H901" s="96"/>
      <c r="I901" s="96"/>
      <c r="J901" s="96"/>
      <c r="K901" s="96"/>
      <c r="L901" s="96"/>
      <c r="M901" s="15"/>
      <c r="N901" s="15"/>
      <c r="O901" s="15"/>
      <c r="P901" s="15"/>
      <c r="Q901" s="15"/>
    </row>
    <row r="902" spans="1:17" x14ac:dyDescent="0.25">
      <c r="A902" s="64">
        <v>32010402</v>
      </c>
      <c r="B902" s="5" t="s">
        <v>972</v>
      </c>
      <c r="C902" s="96">
        <f>SUMIF(OBData[EconCode],OBTB[[#This Row],[EconCode]],OBData[Amount])</f>
        <v>0</v>
      </c>
      <c r="D902" s="96" t="str">
        <f>LEFT(OBTB[[#This Row],[EconCode]],6)</f>
        <v>320104</v>
      </c>
      <c r="E902" s="96" t="str">
        <f>LEFT(OBTB[[#This Row],[EconCode]],4)</f>
        <v>3201</v>
      </c>
      <c r="F902" s="96" t="str">
        <f>LEFT(OBTB[[#This Row],[EconCode]],2)</f>
        <v>32</v>
      </c>
      <c r="G902" s="96"/>
      <c r="H902" s="96"/>
      <c r="I902" s="96"/>
      <c r="J902" s="96"/>
      <c r="K902" s="96"/>
      <c r="L902" s="96"/>
      <c r="M902" s="15"/>
      <c r="N902" s="15"/>
      <c r="O902" s="15"/>
      <c r="P902" s="15"/>
      <c r="Q902" s="15"/>
    </row>
    <row r="903" spans="1:17" x14ac:dyDescent="0.25">
      <c r="A903" s="64">
        <v>32010403</v>
      </c>
      <c r="B903" s="5" t="s">
        <v>973</v>
      </c>
      <c r="C903" s="96">
        <f>SUMIF(OBData[EconCode],OBTB[[#This Row],[EconCode]],OBData[Amount])</f>
        <v>0</v>
      </c>
      <c r="D903" s="96" t="str">
        <f>LEFT(OBTB[[#This Row],[EconCode]],6)</f>
        <v>320104</v>
      </c>
      <c r="E903" s="96" t="str">
        <f>LEFT(OBTB[[#This Row],[EconCode]],4)</f>
        <v>3201</v>
      </c>
      <c r="F903" s="96" t="str">
        <f>LEFT(OBTB[[#This Row],[EconCode]],2)</f>
        <v>32</v>
      </c>
      <c r="G903" s="96"/>
      <c r="H903" s="96"/>
      <c r="I903" s="96"/>
      <c r="J903" s="96"/>
      <c r="K903" s="96"/>
      <c r="L903" s="96"/>
      <c r="M903" s="15"/>
      <c r="N903" s="15"/>
      <c r="O903" s="15"/>
      <c r="P903" s="15"/>
      <c r="Q903" s="15"/>
    </row>
    <row r="904" spans="1:17" x14ac:dyDescent="0.25">
      <c r="A904" s="64">
        <v>32010404</v>
      </c>
      <c r="B904" s="5" t="s">
        <v>974</v>
      </c>
      <c r="C904" s="96">
        <f>SUMIF(OBData[EconCode],OBTB[[#This Row],[EconCode]],OBData[Amount])</f>
        <v>0</v>
      </c>
      <c r="D904" s="96" t="str">
        <f>LEFT(OBTB[[#This Row],[EconCode]],6)</f>
        <v>320104</v>
      </c>
      <c r="E904" s="96" t="str">
        <f>LEFT(OBTB[[#This Row],[EconCode]],4)</f>
        <v>3201</v>
      </c>
      <c r="F904" s="96" t="str">
        <f>LEFT(OBTB[[#This Row],[EconCode]],2)</f>
        <v>32</v>
      </c>
      <c r="G904" s="96"/>
      <c r="H904" s="96"/>
      <c r="I904" s="96"/>
      <c r="J904" s="96"/>
      <c r="K904" s="96"/>
      <c r="L904" s="96"/>
      <c r="M904" s="15"/>
      <c r="N904" s="15"/>
      <c r="O904" s="15"/>
      <c r="P904" s="15"/>
      <c r="Q904" s="15"/>
    </row>
    <row r="905" spans="1:17" x14ac:dyDescent="0.25">
      <c r="A905" s="64">
        <v>32010405</v>
      </c>
      <c r="B905" s="5" t="s">
        <v>975</v>
      </c>
      <c r="C905" s="96">
        <f>SUMIF(OBData[EconCode],OBTB[[#This Row],[EconCode]],OBData[Amount])</f>
        <v>0</v>
      </c>
      <c r="D905" s="96" t="str">
        <f>LEFT(OBTB[[#This Row],[EconCode]],6)</f>
        <v>320104</v>
      </c>
      <c r="E905" s="96" t="str">
        <f>LEFT(OBTB[[#This Row],[EconCode]],4)</f>
        <v>3201</v>
      </c>
      <c r="F905" s="96" t="str">
        <f>LEFT(OBTB[[#This Row],[EconCode]],2)</f>
        <v>32</v>
      </c>
      <c r="G905" s="96"/>
      <c r="H905" s="96"/>
      <c r="I905" s="96"/>
      <c r="J905" s="96"/>
      <c r="K905" s="96"/>
      <c r="L905" s="96"/>
      <c r="M905" s="15"/>
      <c r="N905" s="15"/>
      <c r="O905" s="15"/>
      <c r="P905" s="15"/>
      <c r="Q905" s="15"/>
    </row>
    <row r="906" spans="1:17" x14ac:dyDescent="0.25">
      <c r="A906" s="64">
        <v>32010406</v>
      </c>
      <c r="B906" s="5" t="s">
        <v>976</v>
      </c>
      <c r="C906" s="96">
        <f>SUMIF(OBData[EconCode],OBTB[[#This Row],[EconCode]],OBData[Amount])</f>
        <v>0</v>
      </c>
      <c r="D906" s="96" t="str">
        <f>LEFT(OBTB[[#This Row],[EconCode]],6)</f>
        <v>320104</v>
      </c>
      <c r="E906" s="96" t="str">
        <f>LEFT(OBTB[[#This Row],[EconCode]],4)</f>
        <v>3201</v>
      </c>
      <c r="F906" s="96" t="str">
        <f>LEFT(OBTB[[#This Row],[EconCode]],2)</f>
        <v>32</v>
      </c>
      <c r="G906" s="96"/>
      <c r="H906" s="96"/>
      <c r="I906" s="96"/>
      <c r="J906" s="96"/>
      <c r="K906" s="96"/>
      <c r="L906" s="96"/>
      <c r="M906" s="15"/>
      <c r="N906" s="15"/>
      <c r="O906" s="15"/>
      <c r="P906" s="15"/>
      <c r="Q906" s="15"/>
    </row>
    <row r="907" spans="1:17" x14ac:dyDescent="0.25">
      <c r="A907" s="64">
        <v>32010407</v>
      </c>
      <c r="B907" s="5" t="s">
        <v>977</v>
      </c>
      <c r="C907" s="96">
        <f>SUMIF(OBData[EconCode],OBTB[[#This Row],[EconCode]],OBData[Amount])</f>
        <v>0</v>
      </c>
      <c r="D907" s="96" t="str">
        <f>LEFT(OBTB[[#This Row],[EconCode]],6)</f>
        <v>320104</v>
      </c>
      <c r="E907" s="96" t="str">
        <f>LEFT(OBTB[[#This Row],[EconCode]],4)</f>
        <v>3201</v>
      </c>
      <c r="F907" s="96" t="str">
        <f>LEFT(OBTB[[#This Row],[EconCode]],2)</f>
        <v>32</v>
      </c>
      <c r="G907" s="96"/>
      <c r="H907" s="96"/>
      <c r="I907" s="96"/>
      <c r="J907" s="96"/>
      <c r="K907" s="96"/>
      <c r="L907" s="96"/>
      <c r="M907" s="15"/>
      <c r="N907" s="15"/>
      <c r="O907" s="15"/>
      <c r="P907" s="15"/>
      <c r="Q907" s="15"/>
    </row>
    <row r="908" spans="1:17" x14ac:dyDescent="0.25">
      <c r="A908" s="64">
        <v>32010408</v>
      </c>
      <c r="B908" s="5" t="s">
        <v>978</v>
      </c>
      <c r="C908" s="96">
        <f>SUMIF(OBData[EconCode],OBTB[[#This Row],[EconCode]],OBData[Amount])</f>
        <v>0</v>
      </c>
      <c r="D908" s="96" t="str">
        <f>LEFT(OBTB[[#This Row],[EconCode]],6)</f>
        <v>320104</v>
      </c>
      <c r="E908" s="96" t="str">
        <f>LEFT(OBTB[[#This Row],[EconCode]],4)</f>
        <v>3201</v>
      </c>
      <c r="F908" s="96" t="str">
        <f>LEFT(OBTB[[#This Row],[EconCode]],2)</f>
        <v>32</v>
      </c>
      <c r="G908" s="96"/>
      <c r="H908" s="96"/>
      <c r="I908" s="96"/>
      <c r="J908" s="96"/>
      <c r="K908" s="96"/>
      <c r="L908" s="96"/>
      <c r="M908" s="15"/>
      <c r="N908" s="15"/>
      <c r="O908" s="15"/>
      <c r="P908" s="15"/>
      <c r="Q908" s="15"/>
    </row>
    <row r="909" spans="1:17" x14ac:dyDescent="0.25">
      <c r="A909" s="70">
        <v>320105</v>
      </c>
      <c r="B909" s="7" t="s">
        <v>979</v>
      </c>
      <c r="C909" s="96">
        <f>SUMIF(OBData[EconCode],OBTB[[#This Row],[EconCode]],OBData[Amount])</f>
        <v>0</v>
      </c>
      <c r="D909" s="96" t="str">
        <f>LEFT(OBTB[[#This Row],[EconCode]],6)</f>
        <v>320105</v>
      </c>
      <c r="E909" s="96" t="str">
        <f>LEFT(OBTB[[#This Row],[EconCode]],4)</f>
        <v>3201</v>
      </c>
      <c r="F909" s="96" t="str">
        <f>LEFT(OBTB[[#This Row],[EconCode]],2)</f>
        <v>32</v>
      </c>
      <c r="G909" s="96"/>
      <c r="H909" s="96"/>
      <c r="I909" s="96"/>
      <c r="J909" s="96"/>
      <c r="K909" s="96"/>
      <c r="L909" s="96"/>
      <c r="M909" s="15"/>
      <c r="N909" s="15"/>
      <c r="O909" s="15"/>
      <c r="P909" s="15"/>
      <c r="Q909" s="15"/>
    </row>
    <row r="910" spans="1:17" x14ac:dyDescent="0.25">
      <c r="A910" s="64">
        <v>32010501</v>
      </c>
      <c r="B910" s="5" t="s">
        <v>980</v>
      </c>
      <c r="C910" s="96">
        <f>SUMIF(OBData[EconCode],OBTB[[#This Row],[EconCode]],OBData[Amount])</f>
        <v>0</v>
      </c>
      <c r="D910" s="96" t="str">
        <f>LEFT(OBTB[[#This Row],[EconCode]],6)</f>
        <v>320105</v>
      </c>
      <c r="E910" s="96" t="str">
        <f>LEFT(OBTB[[#This Row],[EconCode]],4)</f>
        <v>3201</v>
      </c>
      <c r="F910" s="96" t="str">
        <f>LEFT(OBTB[[#This Row],[EconCode]],2)</f>
        <v>32</v>
      </c>
      <c r="G910" s="96"/>
      <c r="H910" s="96"/>
      <c r="I910" s="96"/>
      <c r="J910" s="96"/>
      <c r="K910" s="96"/>
      <c r="L910" s="96"/>
      <c r="M910" s="15"/>
      <c r="N910" s="15"/>
      <c r="O910" s="15"/>
      <c r="P910" s="15"/>
      <c r="Q910" s="15"/>
    </row>
    <row r="911" spans="1:17" x14ac:dyDescent="0.25">
      <c r="A911" s="64">
        <v>32010502</v>
      </c>
      <c r="B911" s="5" t="s">
        <v>981</v>
      </c>
      <c r="C911" s="96">
        <f>SUMIF(OBData[EconCode],OBTB[[#This Row],[EconCode]],OBData[Amount])</f>
        <v>0</v>
      </c>
      <c r="D911" s="96" t="str">
        <f>LEFT(OBTB[[#This Row],[EconCode]],6)</f>
        <v>320105</v>
      </c>
      <c r="E911" s="96" t="str">
        <f>LEFT(OBTB[[#This Row],[EconCode]],4)</f>
        <v>3201</v>
      </c>
      <c r="F911" s="96" t="str">
        <f>LEFT(OBTB[[#This Row],[EconCode]],2)</f>
        <v>32</v>
      </c>
      <c r="G911" s="96"/>
      <c r="H911" s="96"/>
      <c r="I911" s="96"/>
      <c r="J911" s="96"/>
      <c r="K911" s="96"/>
      <c r="L911" s="96"/>
      <c r="M911" s="15"/>
      <c r="N911" s="15"/>
      <c r="O911" s="15"/>
      <c r="P911" s="15"/>
      <c r="Q911" s="15"/>
    </row>
    <row r="912" spans="1:17" x14ac:dyDescent="0.25">
      <c r="A912" s="64">
        <v>32010503</v>
      </c>
      <c r="B912" s="5" t="s">
        <v>982</v>
      </c>
      <c r="C912" s="96">
        <f>SUMIF(OBData[EconCode],OBTB[[#This Row],[EconCode]],OBData[Amount])</f>
        <v>0</v>
      </c>
      <c r="D912" s="96" t="str">
        <f>LEFT(OBTB[[#This Row],[EconCode]],6)</f>
        <v>320105</v>
      </c>
      <c r="E912" s="96" t="str">
        <f>LEFT(OBTB[[#This Row],[EconCode]],4)</f>
        <v>3201</v>
      </c>
      <c r="F912" s="96" t="str">
        <f>LEFT(OBTB[[#This Row],[EconCode]],2)</f>
        <v>32</v>
      </c>
      <c r="G912" s="96"/>
      <c r="H912" s="96"/>
      <c r="I912" s="96"/>
      <c r="J912" s="96"/>
      <c r="K912" s="96"/>
      <c r="L912" s="96"/>
      <c r="M912" s="15"/>
      <c r="N912" s="15"/>
      <c r="O912" s="15"/>
      <c r="P912" s="15"/>
      <c r="Q912" s="15"/>
    </row>
    <row r="913" spans="1:17" x14ac:dyDescent="0.25">
      <c r="A913" s="64">
        <v>32010504</v>
      </c>
      <c r="B913" s="5" t="s">
        <v>983</v>
      </c>
      <c r="C913" s="96">
        <f>SUMIF(OBData[EconCode],OBTB[[#This Row],[EconCode]],OBData[Amount])</f>
        <v>0</v>
      </c>
      <c r="D913" s="96" t="str">
        <f>LEFT(OBTB[[#This Row],[EconCode]],6)</f>
        <v>320105</v>
      </c>
      <c r="E913" s="96" t="str">
        <f>LEFT(OBTB[[#This Row],[EconCode]],4)</f>
        <v>3201</v>
      </c>
      <c r="F913" s="96" t="str">
        <f>LEFT(OBTB[[#This Row],[EconCode]],2)</f>
        <v>32</v>
      </c>
      <c r="G913" s="96"/>
      <c r="H913" s="96"/>
      <c r="I913" s="96"/>
      <c r="J913" s="96"/>
      <c r="K913" s="96"/>
      <c r="L913" s="96"/>
      <c r="M913" s="15"/>
      <c r="N913" s="15"/>
      <c r="O913" s="15"/>
      <c r="P913" s="15"/>
      <c r="Q913" s="15"/>
    </row>
    <row r="914" spans="1:17" x14ac:dyDescent="0.25">
      <c r="A914" s="64">
        <v>32010505</v>
      </c>
      <c r="B914" s="5" t="s">
        <v>984</v>
      </c>
      <c r="C914" s="96">
        <f>SUMIF(OBData[EconCode],OBTB[[#This Row],[EconCode]],OBData[Amount])</f>
        <v>0</v>
      </c>
      <c r="D914" s="96" t="str">
        <f>LEFT(OBTB[[#This Row],[EconCode]],6)</f>
        <v>320105</v>
      </c>
      <c r="E914" s="96" t="str">
        <f>LEFT(OBTB[[#This Row],[EconCode]],4)</f>
        <v>3201</v>
      </c>
      <c r="F914" s="96" t="str">
        <f>LEFT(OBTB[[#This Row],[EconCode]],2)</f>
        <v>32</v>
      </c>
      <c r="G914" s="96"/>
      <c r="H914" s="96"/>
      <c r="I914" s="96"/>
      <c r="J914" s="96"/>
      <c r="K914" s="96"/>
      <c r="L914" s="96"/>
      <c r="M914" s="15"/>
      <c r="N914" s="15"/>
      <c r="O914" s="15"/>
      <c r="P914" s="15"/>
      <c r="Q914" s="15"/>
    </row>
    <row r="915" spans="1:17" x14ac:dyDescent="0.25">
      <c r="A915" s="64">
        <v>32010506</v>
      </c>
      <c r="B915" s="5" t="s">
        <v>985</v>
      </c>
      <c r="C915" s="96">
        <f>SUMIF(OBData[EconCode],OBTB[[#This Row],[EconCode]],OBData[Amount])</f>
        <v>0</v>
      </c>
      <c r="D915" s="96" t="str">
        <f>LEFT(OBTB[[#This Row],[EconCode]],6)</f>
        <v>320105</v>
      </c>
      <c r="E915" s="96" t="str">
        <f>LEFT(OBTB[[#This Row],[EconCode]],4)</f>
        <v>3201</v>
      </c>
      <c r="F915" s="96" t="str">
        <f>LEFT(OBTB[[#This Row],[EconCode]],2)</f>
        <v>32</v>
      </c>
      <c r="G915" s="96"/>
      <c r="H915" s="96"/>
      <c r="I915" s="96"/>
      <c r="J915" s="96"/>
      <c r="K915" s="96"/>
      <c r="L915" s="96"/>
      <c r="M915" s="15"/>
      <c r="N915" s="15"/>
      <c r="O915" s="15"/>
      <c r="P915" s="15"/>
      <c r="Q915" s="15"/>
    </row>
    <row r="916" spans="1:17" x14ac:dyDescent="0.25">
      <c r="A916" s="64">
        <v>32010507</v>
      </c>
      <c r="B916" s="5" t="s">
        <v>778</v>
      </c>
      <c r="C916" s="96">
        <f>SUMIF(OBData[EconCode],OBTB[[#This Row],[EconCode]],OBData[Amount])</f>
        <v>0</v>
      </c>
      <c r="D916" s="96" t="str">
        <f>LEFT(OBTB[[#This Row],[EconCode]],6)</f>
        <v>320105</v>
      </c>
      <c r="E916" s="96" t="str">
        <f>LEFT(OBTB[[#This Row],[EconCode]],4)</f>
        <v>3201</v>
      </c>
      <c r="F916" s="96" t="str">
        <f>LEFT(OBTB[[#This Row],[EconCode]],2)</f>
        <v>32</v>
      </c>
      <c r="G916" s="96"/>
      <c r="H916" s="96"/>
      <c r="I916" s="96"/>
      <c r="J916" s="96"/>
      <c r="K916" s="96"/>
      <c r="L916" s="96"/>
      <c r="M916" s="15"/>
      <c r="N916" s="15"/>
      <c r="O916" s="15"/>
      <c r="P916" s="15"/>
      <c r="Q916" s="15"/>
    </row>
    <row r="917" spans="1:17" x14ac:dyDescent="0.25">
      <c r="A917" s="64">
        <v>32010508</v>
      </c>
      <c r="B917" s="5" t="s">
        <v>986</v>
      </c>
      <c r="C917" s="96">
        <f>SUMIF(OBData[EconCode],OBTB[[#This Row],[EconCode]],OBData[Amount])</f>
        <v>0</v>
      </c>
      <c r="D917" s="96" t="str">
        <f>LEFT(OBTB[[#This Row],[EconCode]],6)</f>
        <v>320105</v>
      </c>
      <c r="E917" s="96" t="str">
        <f>LEFT(OBTB[[#This Row],[EconCode]],4)</f>
        <v>3201</v>
      </c>
      <c r="F917" s="96" t="str">
        <f>LEFT(OBTB[[#This Row],[EconCode]],2)</f>
        <v>32</v>
      </c>
      <c r="G917" s="96"/>
      <c r="H917" s="96"/>
      <c r="I917" s="96"/>
      <c r="J917" s="96"/>
      <c r="K917" s="96"/>
      <c r="L917" s="96"/>
      <c r="M917" s="15"/>
      <c r="N917" s="15"/>
      <c r="O917" s="15"/>
      <c r="P917" s="15"/>
      <c r="Q917" s="15"/>
    </row>
    <row r="918" spans="1:17" x14ac:dyDescent="0.25">
      <c r="A918" s="64">
        <v>32010509</v>
      </c>
      <c r="B918" s="5" t="s">
        <v>987</v>
      </c>
      <c r="C918" s="96">
        <f>SUMIF(OBData[EconCode],OBTB[[#This Row],[EconCode]],OBData[Amount])</f>
        <v>0</v>
      </c>
      <c r="D918" s="96" t="str">
        <f>LEFT(OBTB[[#This Row],[EconCode]],6)</f>
        <v>320105</v>
      </c>
      <c r="E918" s="96" t="str">
        <f>LEFT(OBTB[[#This Row],[EconCode]],4)</f>
        <v>3201</v>
      </c>
      <c r="F918" s="96" t="str">
        <f>LEFT(OBTB[[#This Row],[EconCode]],2)</f>
        <v>32</v>
      </c>
      <c r="G918" s="96"/>
      <c r="H918" s="96"/>
      <c r="I918" s="96"/>
      <c r="J918" s="96"/>
      <c r="K918" s="96"/>
      <c r="L918" s="96"/>
      <c r="M918" s="15"/>
      <c r="N918" s="15"/>
      <c r="O918" s="15"/>
      <c r="P918" s="15"/>
      <c r="Q918" s="15"/>
    </row>
    <row r="919" spans="1:17" x14ac:dyDescent="0.25">
      <c r="A919" s="72">
        <v>320106</v>
      </c>
      <c r="B919" s="9" t="s">
        <v>988</v>
      </c>
      <c r="C919" s="96">
        <f>SUMIF(OBData[EconCode],OBTB[[#This Row],[EconCode]],OBData[Amount])</f>
        <v>0</v>
      </c>
      <c r="D919" s="96" t="str">
        <f>LEFT(OBTB[[#This Row],[EconCode]],6)</f>
        <v>320106</v>
      </c>
      <c r="E919" s="96" t="str">
        <f>LEFT(OBTB[[#This Row],[EconCode]],4)</f>
        <v>3201</v>
      </c>
      <c r="F919" s="96" t="str">
        <f>LEFT(OBTB[[#This Row],[EconCode]],2)</f>
        <v>32</v>
      </c>
      <c r="G919" s="96"/>
      <c r="H919" s="96"/>
      <c r="I919" s="96"/>
      <c r="J919" s="96"/>
      <c r="K919" s="96"/>
      <c r="L919" s="96"/>
      <c r="M919" s="15"/>
      <c r="N919" s="15"/>
      <c r="O919" s="15"/>
      <c r="P919" s="15"/>
      <c r="Q919" s="15"/>
    </row>
    <row r="920" spans="1:17" x14ac:dyDescent="0.25">
      <c r="A920" s="64">
        <v>32010601</v>
      </c>
      <c r="B920" s="5" t="s">
        <v>989</v>
      </c>
      <c r="C920" s="96">
        <f>SUMIF(OBData[EconCode],OBTB[[#This Row],[EconCode]],OBData[Amount])</f>
        <v>0</v>
      </c>
      <c r="D920" s="96" t="str">
        <f>LEFT(OBTB[[#This Row],[EconCode]],6)</f>
        <v>320106</v>
      </c>
      <c r="E920" s="96" t="str">
        <f>LEFT(OBTB[[#This Row],[EconCode]],4)</f>
        <v>3201</v>
      </c>
      <c r="F920" s="96" t="str">
        <f>LEFT(OBTB[[#This Row],[EconCode]],2)</f>
        <v>32</v>
      </c>
      <c r="G920" s="96"/>
      <c r="H920" s="96"/>
      <c r="I920" s="96"/>
      <c r="J920" s="96"/>
      <c r="K920" s="96"/>
      <c r="L920" s="96"/>
      <c r="M920" s="15"/>
      <c r="N920" s="15"/>
      <c r="O920" s="15"/>
      <c r="P920" s="15"/>
      <c r="Q920" s="15"/>
    </row>
    <row r="921" spans="1:17" x14ac:dyDescent="0.25">
      <c r="A921" s="64">
        <v>32010602</v>
      </c>
      <c r="B921" s="5" t="s">
        <v>990</v>
      </c>
      <c r="C921" s="96">
        <f>SUMIF(OBData[EconCode],OBTB[[#This Row],[EconCode]],OBData[Amount])</f>
        <v>0</v>
      </c>
      <c r="D921" s="96" t="str">
        <f>LEFT(OBTB[[#This Row],[EconCode]],6)</f>
        <v>320106</v>
      </c>
      <c r="E921" s="96" t="str">
        <f>LEFT(OBTB[[#This Row],[EconCode]],4)</f>
        <v>3201</v>
      </c>
      <c r="F921" s="96" t="str">
        <f>LEFT(OBTB[[#This Row],[EconCode]],2)</f>
        <v>32</v>
      </c>
      <c r="G921" s="96"/>
      <c r="H921" s="96"/>
      <c r="I921" s="96"/>
      <c r="J921" s="96"/>
      <c r="K921" s="96"/>
      <c r="L921" s="96"/>
      <c r="M921" s="15"/>
      <c r="N921" s="15"/>
      <c r="O921" s="15"/>
      <c r="P921" s="15"/>
      <c r="Q921" s="15"/>
    </row>
    <row r="922" spans="1:17" x14ac:dyDescent="0.25">
      <c r="A922" s="64">
        <v>32010603</v>
      </c>
      <c r="B922" s="5" t="s">
        <v>991</v>
      </c>
      <c r="C922" s="96">
        <f>SUMIF(OBData[EconCode],OBTB[[#This Row],[EconCode]],OBData[Amount])</f>
        <v>0</v>
      </c>
      <c r="D922" s="96" t="str">
        <f>LEFT(OBTB[[#This Row],[EconCode]],6)</f>
        <v>320106</v>
      </c>
      <c r="E922" s="96" t="str">
        <f>LEFT(OBTB[[#This Row],[EconCode]],4)</f>
        <v>3201</v>
      </c>
      <c r="F922" s="96" t="str">
        <f>LEFT(OBTB[[#This Row],[EconCode]],2)</f>
        <v>32</v>
      </c>
      <c r="G922" s="96"/>
      <c r="H922" s="96"/>
      <c r="I922" s="96"/>
      <c r="J922" s="96"/>
      <c r="K922" s="96"/>
      <c r="L922" s="96"/>
      <c r="M922" s="15"/>
      <c r="N922" s="15"/>
      <c r="O922" s="15"/>
      <c r="P922" s="15"/>
      <c r="Q922" s="15"/>
    </row>
    <row r="923" spans="1:17" x14ac:dyDescent="0.25">
      <c r="A923" s="64">
        <v>32010510</v>
      </c>
      <c r="B923" s="5" t="s">
        <v>992</v>
      </c>
      <c r="C923" s="96">
        <f>SUMIF(OBData[EconCode],OBTB[[#This Row],[EconCode]],OBData[Amount])</f>
        <v>0</v>
      </c>
      <c r="D923" s="96" t="str">
        <f>LEFT(OBTB[[#This Row],[EconCode]],6)</f>
        <v>320105</v>
      </c>
      <c r="E923" s="96" t="str">
        <f>LEFT(OBTB[[#This Row],[EconCode]],4)</f>
        <v>3201</v>
      </c>
      <c r="F923" s="96" t="str">
        <f>LEFT(OBTB[[#This Row],[EconCode]],2)</f>
        <v>32</v>
      </c>
      <c r="G923" s="96"/>
      <c r="H923" s="96"/>
      <c r="I923" s="96"/>
      <c r="J923" s="96"/>
      <c r="K923" s="96"/>
      <c r="L923" s="96"/>
      <c r="M923" s="15"/>
      <c r="N923" s="15"/>
      <c r="O923" s="15"/>
      <c r="P923" s="15"/>
      <c r="Q923" s="15"/>
    </row>
    <row r="924" spans="1:17" x14ac:dyDescent="0.25">
      <c r="A924" s="64">
        <v>32010508</v>
      </c>
      <c r="B924" s="5" t="s">
        <v>993</v>
      </c>
      <c r="C924" s="96">
        <f>SUMIF(OBData[EconCode],OBTB[[#This Row],[EconCode]],OBData[Amount])</f>
        <v>0</v>
      </c>
      <c r="D924" s="96" t="str">
        <f>LEFT(OBTB[[#This Row],[EconCode]],6)</f>
        <v>320105</v>
      </c>
      <c r="E924" s="96" t="str">
        <f>LEFT(OBTB[[#This Row],[EconCode]],4)</f>
        <v>3201</v>
      </c>
      <c r="F924" s="96" t="str">
        <f>LEFT(OBTB[[#This Row],[EconCode]],2)</f>
        <v>32</v>
      </c>
      <c r="G924" s="96"/>
      <c r="H924" s="96"/>
      <c r="I924" s="96"/>
      <c r="J924" s="96"/>
      <c r="K924" s="96"/>
      <c r="L924" s="96"/>
      <c r="M924" s="15"/>
      <c r="N924" s="15"/>
      <c r="O924" s="15"/>
      <c r="P924" s="15"/>
      <c r="Q924" s="15"/>
    </row>
    <row r="925" spans="1:17" x14ac:dyDescent="0.25">
      <c r="A925" s="64">
        <v>32010509</v>
      </c>
      <c r="B925" s="5" t="s">
        <v>994</v>
      </c>
      <c r="C925" s="96">
        <f>SUMIF(OBData[EconCode],OBTB[[#This Row],[EconCode]],OBData[Amount])</f>
        <v>0</v>
      </c>
      <c r="D925" s="96" t="str">
        <f>LEFT(OBTB[[#This Row],[EconCode]],6)</f>
        <v>320105</v>
      </c>
      <c r="E925" s="96" t="str">
        <f>LEFT(OBTB[[#This Row],[EconCode]],4)</f>
        <v>3201</v>
      </c>
      <c r="F925" s="96" t="str">
        <f>LEFT(OBTB[[#This Row],[EconCode]],2)</f>
        <v>32</v>
      </c>
      <c r="G925" s="96"/>
      <c r="H925" s="96"/>
      <c r="I925" s="96"/>
      <c r="J925" s="96"/>
      <c r="K925" s="96"/>
      <c r="L925" s="96"/>
      <c r="M925" s="15"/>
      <c r="N925" s="15"/>
      <c r="O925" s="15"/>
      <c r="P925" s="15"/>
      <c r="Q925" s="15"/>
    </row>
    <row r="926" spans="1:17" x14ac:dyDescent="0.25">
      <c r="A926" s="64">
        <v>32010604</v>
      </c>
      <c r="B926" s="5" t="s">
        <v>995</v>
      </c>
      <c r="C926" s="96">
        <f>SUMIF(OBData[EconCode],OBTB[[#This Row],[EconCode]],OBData[Amount])</f>
        <v>0</v>
      </c>
      <c r="D926" s="96" t="str">
        <f>LEFT(OBTB[[#This Row],[EconCode]],6)</f>
        <v>320106</v>
      </c>
      <c r="E926" s="96" t="str">
        <f>LEFT(OBTB[[#This Row],[EconCode]],4)</f>
        <v>3201</v>
      </c>
      <c r="F926" s="96" t="str">
        <f>LEFT(OBTB[[#This Row],[EconCode]],2)</f>
        <v>32</v>
      </c>
      <c r="G926" s="96"/>
      <c r="H926" s="96"/>
      <c r="I926" s="96"/>
      <c r="J926" s="96"/>
      <c r="K926" s="96"/>
      <c r="L926" s="96"/>
      <c r="M926" s="15"/>
      <c r="N926" s="15"/>
      <c r="O926" s="15"/>
      <c r="P926" s="15"/>
      <c r="Q926" s="15"/>
    </row>
    <row r="927" spans="1:17" x14ac:dyDescent="0.25">
      <c r="A927" s="64">
        <v>32010605</v>
      </c>
      <c r="B927" s="5" t="s">
        <v>996</v>
      </c>
      <c r="C927" s="96">
        <f>SUMIF(OBData[EconCode],OBTB[[#This Row],[EconCode]],OBData[Amount])</f>
        <v>0</v>
      </c>
      <c r="D927" s="96" t="str">
        <f>LEFT(OBTB[[#This Row],[EconCode]],6)</f>
        <v>320106</v>
      </c>
      <c r="E927" s="96" t="str">
        <f>LEFT(OBTB[[#This Row],[EconCode]],4)</f>
        <v>3201</v>
      </c>
      <c r="F927" s="96" t="str">
        <f>LEFT(OBTB[[#This Row],[EconCode]],2)</f>
        <v>32</v>
      </c>
      <c r="G927" s="96"/>
      <c r="H927" s="96"/>
      <c r="I927" s="96"/>
      <c r="J927" s="96"/>
      <c r="K927" s="96"/>
      <c r="L927" s="96"/>
      <c r="M927" s="15"/>
      <c r="N927" s="15"/>
      <c r="O927" s="15"/>
      <c r="P927" s="15"/>
      <c r="Q927" s="15"/>
    </row>
    <row r="928" spans="1:17" x14ac:dyDescent="0.25">
      <c r="A928" s="64">
        <v>32010606</v>
      </c>
      <c r="B928" s="5" t="s">
        <v>997</v>
      </c>
      <c r="C928" s="96">
        <f>SUMIF(OBData[EconCode],OBTB[[#This Row],[EconCode]],OBData[Amount])</f>
        <v>0</v>
      </c>
      <c r="D928" s="96" t="str">
        <f>LEFT(OBTB[[#This Row],[EconCode]],6)</f>
        <v>320106</v>
      </c>
      <c r="E928" s="96" t="str">
        <f>LEFT(OBTB[[#This Row],[EconCode]],4)</f>
        <v>3201</v>
      </c>
      <c r="F928" s="96" t="str">
        <f>LEFT(OBTB[[#This Row],[EconCode]],2)</f>
        <v>32</v>
      </c>
      <c r="G928" s="96"/>
      <c r="H928" s="96"/>
      <c r="I928" s="96"/>
      <c r="J928" s="96"/>
      <c r="K928" s="96"/>
      <c r="L928" s="96"/>
      <c r="M928" s="15"/>
      <c r="N928" s="15"/>
      <c r="O928" s="15"/>
      <c r="P928" s="15"/>
      <c r="Q928" s="15"/>
    </row>
    <row r="929" spans="1:17" x14ac:dyDescent="0.25">
      <c r="A929" s="70">
        <v>3202</v>
      </c>
      <c r="B929" s="7" t="s">
        <v>998</v>
      </c>
      <c r="C929" s="96">
        <f>SUMIF(OBData[EconCode],OBTB[[#This Row],[EconCode]],OBData[Amount])</f>
        <v>0</v>
      </c>
      <c r="D929" s="96" t="str">
        <f>LEFT(OBTB[[#This Row],[EconCode]],6)</f>
        <v>3202</v>
      </c>
      <c r="E929" s="96" t="str">
        <f>LEFT(OBTB[[#This Row],[EconCode]],4)</f>
        <v>3202</v>
      </c>
      <c r="F929" s="96" t="str">
        <f>LEFT(OBTB[[#This Row],[EconCode]],2)</f>
        <v>32</v>
      </c>
      <c r="G929" s="96"/>
      <c r="H929" s="96"/>
      <c r="I929" s="96"/>
      <c r="J929" s="96"/>
      <c r="K929" s="96"/>
      <c r="L929" s="96"/>
      <c r="M929" s="15"/>
      <c r="N929" s="15"/>
      <c r="O929" s="15"/>
      <c r="P929" s="15"/>
      <c r="Q929" s="15"/>
    </row>
    <row r="930" spans="1:17" x14ac:dyDescent="0.25">
      <c r="A930" s="70">
        <v>320201</v>
      </c>
      <c r="B930" s="7" t="s">
        <v>999</v>
      </c>
      <c r="C930" s="96">
        <f>SUMIF(OBData[EconCode],OBTB[[#This Row],[EconCode]],OBData[Amount])</f>
        <v>0</v>
      </c>
      <c r="D930" s="96" t="str">
        <f>LEFT(OBTB[[#This Row],[EconCode]],6)</f>
        <v>320201</v>
      </c>
      <c r="E930" s="96" t="str">
        <f>LEFT(OBTB[[#This Row],[EconCode]],4)</f>
        <v>3202</v>
      </c>
      <c r="F930" s="96" t="str">
        <f>LEFT(OBTB[[#This Row],[EconCode]],2)</f>
        <v>32</v>
      </c>
      <c r="G930" s="96"/>
      <c r="H930" s="96"/>
      <c r="I930" s="96"/>
      <c r="J930" s="96"/>
      <c r="K930" s="96"/>
      <c r="L930" s="96"/>
      <c r="M930" s="15"/>
      <c r="N930" s="15"/>
      <c r="O930" s="15"/>
      <c r="P930" s="15"/>
      <c r="Q930" s="15"/>
    </row>
    <row r="931" spans="1:17" x14ac:dyDescent="0.25">
      <c r="A931" s="70">
        <v>32020101</v>
      </c>
      <c r="B931" s="8" t="s">
        <v>999</v>
      </c>
      <c r="C931" s="96">
        <f>SUMIF(OBData[EconCode],OBTB[[#This Row],[EconCode]],OBData[Amount])</f>
        <v>0</v>
      </c>
      <c r="D931" s="96" t="str">
        <f>LEFT(OBTB[[#This Row],[EconCode]],6)</f>
        <v>320201</v>
      </c>
      <c r="E931" s="96" t="str">
        <f>LEFT(OBTB[[#This Row],[EconCode]],4)</f>
        <v>3202</v>
      </c>
      <c r="F931" s="96" t="str">
        <f>LEFT(OBTB[[#This Row],[EconCode]],2)</f>
        <v>32</v>
      </c>
      <c r="G931" s="96"/>
      <c r="H931" s="96"/>
      <c r="I931" s="96"/>
      <c r="J931" s="96"/>
      <c r="K931" s="96"/>
      <c r="L931" s="96"/>
      <c r="M931" s="15"/>
      <c r="N931" s="15"/>
      <c r="O931" s="15"/>
      <c r="P931" s="15"/>
      <c r="Q931" s="15"/>
    </row>
    <row r="932" spans="1:17" x14ac:dyDescent="0.25">
      <c r="A932" s="70">
        <v>32020102</v>
      </c>
      <c r="B932" s="8" t="s">
        <v>999</v>
      </c>
      <c r="C932" s="96">
        <f>SUMIF(OBData[EconCode],OBTB[[#This Row],[EconCode]],OBData[Amount])</f>
        <v>0</v>
      </c>
      <c r="D932" s="96" t="str">
        <f>LEFT(OBTB[[#This Row],[EconCode]],6)</f>
        <v>320201</v>
      </c>
      <c r="E932" s="96" t="str">
        <f>LEFT(OBTB[[#This Row],[EconCode]],4)</f>
        <v>3202</v>
      </c>
      <c r="F932" s="96" t="str">
        <f>LEFT(OBTB[[#This Row],[EconCode]],2)</f>
        <v>32</v>
      </c>
      <c r="G932" s="96"/>
      <c r="H932" s="96"/>
      <c r="I932" s="96"/>
      <c r="J932" s="96"/>
      <c r="K932" s="96"/>
      <c r="L932" s="96"/>
      <c r="M932" s="15"/>
      <c r="N932" s="15"/>
      <c r="O932" s="15"/>
      <c r="P932" s="15"/>
      <c r="Q932" s="15"/>
    </row>
    <row r="933" spans="1:17" x14ac:dyDescent="0.25">
      <c r="A933" s="70">
        <v>32020103</v>
      </c>
      <c r="B933" s="8" t="s">
        <v>1000</v>
      </c>
      <c r="C933" s="96">
        <f>SUMIF(OBData[EconCode],OBTB[[#This Row],[EconCode]],OBData[Amount])</f>
        <v>0</v>
      </c>
      <c r="D933" s="96" t="str">
        <f>LEFT(OBTB[[#This Row],[EconCode]],6)</f>
        <v>320201</v>
      </c>
      <c r="E933" s="96" t="str">
        <f>LEFT(OBTB[[#This Row],[EconCode]],4)</f>
        <v>3202</v>
      </c>
      <c r="F933" s="96" t="str">
        <f>LEFT(OBTB[[#This Row],[EconCode]],2)</f>
        <v>32</v>
      </c>
      <c r="G933" s="96"/>
      <c r="H933" s="96"/>
      <c r="I933" s="96"/>
      <c r="J933" s="96"/>
      <c r="K933" s="96"/>
      <c r="L933" s="96"/>
      <c r="M933" s="15"/>
      <c r="N933" s="15"/>
      <c r="O933" s="15"/>
      <c r="P933" s="15"/>
      <c r="Q933" s="15"/>
    </row>
    <row r="934" spans="1:17" x14ac:dyDescent="0.25">
      <c r="A934" s="70">
        <v>32020104</v>
      </c>
      <c r="B934" s="8" t="s">
        <v>1001</v>
      </c>
      <c r="C934" s="96">
        <f>SUMIF(OBData[EconCode],OBTB[[#This Row],[EconCode]],OBData[Amount])</f>
        <v>0</v>
      </c>
      <c r="D934" s="96" t="str">
        <f>LEFT(OBTB[[#This Row],[EconCode]],6)</f>
        <v>320201</v>
      </c>
      <c r="E934" s="96" t="str">
        <f>LEFT(OBTB[[#This Row],[EconCode]],4)</f>
        <v>3202</v>
      </c>
      <c r="F934" s="96" t="str">
        <f>LEFT(OBTB[[#This Row],[EconCode]],2)</f>
        <v>32</v>
      </c>
      <c r="G934" s="96"/>
      <c r="H934" s="96"/>
      <c r="I934" s="96"/>
      <c r="J934" s="96"/>
      <c r="K934" s="96"/>
      <c r="L934" s="96"/>
      <c r="M934" s="15"/>
      <c r="N934" s="15"/>
      <c r="O934" s="15"/>
      <c r="P934" s="15"/>
      <c r="Q934" s="15"/>
    </row>
    <row r="935" spans="1:17" x14ac:dyDescent="0.25">
      <c r="A935" s="70">
        <v>320202</v>
      </c>
      <c r="B935" s="7" t="s">
        <v>1002</v>
      </c>
      <c r="C935" s="96">
        <f>SUMIF(OBData[EconCode],OBTB[[#This Row],[EconCode]],OBData[Amount])</f>
        <v>0</v>
      </c>
      <c r="D935" s="96" t="str">
        <f>LEFT(OBTB[[#This Row],[EconCode]],6)</f>
        <v>320202</v>
      </c>
      <c r="E935" s="96" t="str">
        <f>LEFT(OBTB[[#This Row],[EconCode]],4)</f>
        <v>3202</v>
      </c>
      <c r="F935" s="96" t="str">
        <f>LEFT(OBTB[[#This Row],[EconCode]],2)</f>
        <v>32</v>
      </c>
      <c r="G935" s="96"/>
      <c r="H935" s="96"/>
      <c r="I935" s="96"/>
      <c r="J935" s="96"/>
      <c r="K935" s="96"/>
      <c r="L935" s="96"/>
      <c r="M935" s="15"/>
      <c r="N935" s="15"/>
      <c r="O935" s="15"/>
      <c r="P935" s="15"/>
      <c r="Q935" s="15"/>
    </row>
    <row r="936" spans="1:17" x14ac:dyDescent="0.25">
      <c r="A936" s="64">
        <v>32020201</v>
      </c>
      <c r="B936" s="5" t="s">
        <v>1003</v>
      </c>
      <c r="C936" s="96">
        <f>SUMIF(OBData[EconCode],OBTB[[#This Row],[EconCode]],OBData[Amount])</f>
        <v>0</v>
      </c>
      <c r="D936" s="96" t="str">
        <f>LEFT(OBTB[[#This Row],[EconCode]],6)</f>
        <v>320202</v>
      </c>
      <c r="E936" s="96" t="str">
        <f>LEFT(OBTB[[#This Row],[EconCode]],4)</f>
        <v>3202</v>
      </c>
      <c r="F936" s="96" t="str">
        <f>LEFT(OBTB[[#This Row],[EconCode]],2)</f>
        <v>32</v>
      </c>
      <c r="G936" s="96"/>
      <c r="H936" s="96"/>
      <c r="I936" s="96"/>
      <c r="J936" s="96"/>
      <c r="K936" s="96"/>
      <c r="L936" s="96"/>
      <c r="M936" s="15"/>
      <c r="N936" s="15"/>
      <c r="O936" s="15"/>
      <c r="P936" s="15"/>
      <c r="Q936" s="15"/>
    </row>
    <row r="937" spans="1:17" x14ac:dyDescent="0.25">
      <c r="A937" s="64">
        <v>32020202</v>
      </c>
      <c r="B937" s="5" t="s">
        <v>1004</v>
      </c>
      <c r="C937" s="96">
        <f>SUMIF(OBData[EconCode],OBTB[[#This Row],[EconCode]],OBData[Amount])</f>
        <v>0</v>
      </c>
      <c r="D937" s="96" t="str">
        <f>LEFT(OBTB[[#This Row],[EconCode]],6)</f>
        <v>320202</v>
      </c>
      <c r="E937" s="96" t="str">
        <f>LEFT(OBTB[[#This Row],[EconCode]],4)</f>
        <v>3202</v>
      </c>
      <c r="F937" s="96" t="str">
        <f>LEFT(OBTB[[#This Row],[EconCode]],2)</f>
        <v>32</v>
      </c>
      <c r="G937" s="96"/>
      <c r="H937" s="96"/>
      <c r="I937" s="96"/>
      <c r="J937" s="96"/>
      <c r="K937" s="96"/>
      <c r="L937" s="96"/>
      <c r="M937" s="15"/>
      <c r="N937" s="15"/>
      <c r="O937" s="15"/>
      <c r="P937" s="15"/>
      <c r="Q937" s="15"/>
    </row>
    <row r="938" spans="1:17" x14ac:dyDescent="0.25">
      <c r="A938" s="64">
        <v>32020203</v>
      </c>
      <c r="B938" s="5" t="s">
        <v>1005</v>
      </c>
      <c r="C938" s="96">
        <f>SUMIF(OBData[EconCode],OBTB[[#This Row],[EconCode]],OBData[Amount])</f>
        <v>0</v>
      </c>
      <c r="D938" s="96" t="str">
        <f>LEFT(OBTB[[#This Row],[EconCode]],6)</f>
        <v>320202</v>
      </c>
      <c r="E938" s="96" t="str">
        <f>LEFT(OBTB[[#This Row],[EconCode]],4)</f>
        <v>3202</v>
      </c>
      <c r="F938" s="96" t="str">
        <f>LEFT(OBTB[[#This Row],[EconCode]],2)</f>
        <v>32</v>
      </c>
      <c r="G938" s="96"/>
      <c r="H938" s="96"/>
      <c r="I938" s="96"/>
      <c r="J938" s="96"/>
      <c r="K938" s="96"/>
      <c r="L938" s="96"/>
      <c r="M938" s="15"/>
      <c r="N938" s="15"/>
      <c r="O938" s="15"/>
      <c r="P938" s="15"/>
      <c r="Q938" s="15"/>
    </row>
    <row r="939" spans="1:17" x14ac:dyDescent="0.25">
      <c r="A939" s="64">
        <v>32020204</v>
      </c>
      <c r="B939" s="5" t="s">
        <v>1006</v>
      </c>
      <c r="C939" s="96">
        <f>SUMIF(OBData[EconCode],OBTB[[#This Row],[EconCode]],OBData[Amount])</f>
        <v>0</v>
      </c>
      <c r="D939" s="96" t="str">
        <f>LEFT(OBTB[[#This Row],[EconCode]],6)</f>
        <v>320202</v>
      </c>
      <c r="E939" s="96" t="str">
        <f>LEFT(OBTB[[#This Row],[EconCode]],4)</f>
        <v>3202</v>
      </c>
      <c r="F939" s="96" t="str">
        <f>LEFT(OBTB[[#This Row],[EconCode]],2)</f>
        <v>32</v>
      </c>
      <c r="G939" s="96"/>
      <c r="H939" s="96"/>
      <c r="I939" s="96"/>
      <c r="J939" s="96"/>
      <c r="K939" s="96"/>
      <c r="L939" s="96"/>
      <c r="M939" s="15"/>
      <c r="N939" s="15"/>
      <c r="O939" s="15"/>
      <c r="P939" s="15"/>
      <c r="Q939" s="15"/>
    </row>
    <row r="940" spans="1:17" x14ac:dyDescent="0.25">
      <c r="A940" s="64">
        <v>32020205</v>
      </c>
      <c r="B940" s="5" t="s">
        <v>1007</v>
      </c>
      <c r="C940" s="96">
        <f>SUMIF(OBData[EconCode],OBTB[[#This Row],[EconCode]],OBData[Amount])</f>
        <v>0</v>
      </c>
      <c r="D940" s="96" t="str">
        <f>LEFT(OBTB[[#This Row],[EconCode]],6)</f>
        <v>320202</v>
      </c>
      <c r="E940" s="96" t="str">
        <f>LEFT(OBTB[[#This Row],[EconCode]],4)</f>
        <v>3202</v>
      </c>
      <c r="F940" s="96" t="str">
        <f>LEFT(OBTB[[#This Row],[EconCode]],2)</f>
        <v>32</v>
      </c>
      <c r="G940" s="96"/>
      <c r="H940" s="96"/>
      <c r="I940" s="96"/>
      <c r="J940" s="96"/>
      <c r="K940" s="96"/>
      <c r="L940" s="96"/>
      <c r="M940" s="15"/>
      <c r="N940" s="15"/>
      <c r="O940" s="15"/>
      <c r="P940" s="15"/>
      <c r="Q940" s="15"/>
    </row>
    <row r="941" spans="1:17" x14ac:dyDescent="0.25">
      <c r="A941" s="64">
        <v>32020206</v>
      </c>
      <c r="B941" s="5" t="s">
        <v>1008</v>
      </c>
      <c r="C941" s="96">
        <f>SUMIF(OBData[EconCode],OBTB[[#This Row],[EconCode]],OBData[Amount])</f>
        <v>0</v>
      </c>
      <c r="D941" s="96" t="str">
        <f>LEFT(OBTB[[#This Row],[EconCode]],6)</f>
        <v>320202</v>
      </c>
      <c r="E941" s="96" t="str">
        <f>LEFT(OBTB[[#This Row],[EconCode]],4)</f>
        <v>3202</v>
      </c>
      <c r="F941" s="96" t="str">
        <f>LEFT(OBTB[[#This Row],[EconCode]],2)</f>
        <v>32</v>
      </c>
      <c r="G941" s="96"/>
      <c r="H941" s="96"/>
      <c r="I941" s="96"/>
      <c r="J941" s="96"/>
      <c r="K941" s="96"/>
      <c r="L941" s="96"/>
      <c r="M941" s="15"/>
      <c r="N941" s="15"/>
      <c r="O941" s="15"/>
      <c r="P941" s="15"/>
      <c r="Q941" s="15"/>
    </row>
    <row r="942" spans="1:17" x14ac:dyDescent="0.25">
      <c r="A942" s="64">
        <v>32020207</v>
      </c>
      <c r="B942" s="5" t="s">
        <v>1009</v>
      </c>
      <c r="C942" s="96">
        <f>SUMIF(OBData[EconCode],OBTB[[#This Row],[EconCode]],OBData[Amount])</f>
        <v>0</v>
      </c>
      <c r="D942" s="96" t="str">
        <f>LEFT(OBTB[[#This Row],[EconCode]],6)</f>
        <v>320202</v>
      </c>
      <c r="E942" s="96" t="str">
        <f>LEFT(OBTB[[#This Row],[EconCode]],4)</f>
        <v>3202</v>
      </c>
      <c r="F942" s="96" t="str">
        <f>LEFT(OBTB[[#This Row],[EconCode]],2)</f>
        <v>32</v>
      </c>
      <c r="G942" s="96"/>
      <c r="H942" s="96"/>
      <c r="I942" s="96"/>
      <c r="J942" s="96"/>
      <c r="K942" s="96"/>
      <c r="L942" s="96"/>
      <c r="M942" s="15"/>
      <c r="N942" s="15"/>
      <c r="O942" s="15"/>
      <c r="P942" s="15"/>
      <c r="Q942" s="15"/>
    </row>
    <row r="943" spans="1:17" x14ac:dyDescent="0.25">
      <c r="A943" s="64">
        <v>32020208</v>
      </c>
      <c r="B943" s="5" t="s">
        <v>1010</v>
      </c>
      <c r="C943" s="96">
        <f>SUMIF(OBData[EconCode],OBTB[[#This Row],[EconCode]],OBData[Amount])</f>
        <v>0</v>
      </c>
      <c r="D943" s="96" t="str">
        <f>LEFT(OBTB[[#This Row],[EconCode]],6)</f>
        <v>320202</v>
      </c>
      <c r="E943" s="96" t="str">
        <f>LEFT(OBTB[[#This Row],[EconCode]],4)</f>
        <v>3202</v>
      </c>
      <c r="F943" s="96" t="str">
        <f>LEFT(OBTB[[#This Row],[EconCode]],2)</f>
        <v>32</v>
      </c>
      <c r="G943" s="96"/>
      <c r="H943" s="96"/>
      <c r="I943" s="96"/>
      <c r="J943" s="96"/>
      <c r="K943" s="96"/>
      <c r="L943" s="96"/>
      <c r="M943" s="15"/>
      <c r="N943" s="15"/>
      <c r="O943" s="15"/>
      <c r="P943" s="15"/>
      <c r="Q943" s="15"/>
    </row>
    <row r="944" spans="1:17" x14ac:dyDescent="0.25">
      <c r="A944" s="64">
        <v>32020209</v>
      </c>
      <c r="B944" s="5" t="s">
        <v>1011</v>
      </c>
      <c r="C944" s="96">
        <f>SUMIF(OBData[EconCode],OBTB[[#This Row],[EconCode]],OBData[Amount])</f>
        <v>0</v>
      </c>
      <c r="D944" s="96" t="str">
        <f>LEFT(OBTB[[#This Row],[EconCode]],6)</f>
        <v>320202</v>
      </c>
      <c r="E944" s="96" t="str">
        <f>LEFT(OBTB[[#This Row],[EconCode]],4)</f>
        <v>3202</v>
      </c>
      <c r="F944" s="96" t="str">
        <f>LEFT(OBTB[[#This Row],[EconCode]],2)</f>
        <v>32</v>
      </c>
      <c r="G944" s="96"/>
      <c r="H944" s="96"/>
      <c r="I944" s="96"/>
      <c r="J944" s="96"/>
      <c r="K944" s="96"/>
      <c r="L944" s="96"/>
      <c r="M944" s="15"/>
      <c r="N944" s="15"/>
      <c r="O944" s="15"/>
      <c r="P944" s="15"/>
      <c r="Q944" s="15"/>
    </row>
    <row r="945" spans="1:17" x14ac:dyDescent="0.25">
      <c r="A945" s="64">
        <v>32020210</v>
      </c>
      <c r="B945" s="5" t="s">
        <v>1012</v>
      </c>
      <c r="C945" s="96">
        <f>SUMIF(OBData[EconCode],OBTB[[#This Row],[EconCode]],OBData[Amount])</f>
        <v>0</v>
      </c>
      <c r="D945" s="96" t="str">
        <f>LEFT(OBTB[[#This Row],[EconCode]],6)</f>
        <v>320202</v>
      </c>
      <c r="E945" s="96" t="str">
        <f>LEFT(OBTB[[#This Row],[EconCode]],4)</f>
        <v>3202</v>
      </c>
      <c r="F945" s="96" t="str">
        <f>LEFT(OBTB[[#This Row],[EconCode]],2)</f>
        <v>32</v>
      </c>
      <c r="G945" s="96"/>
      <c r="H945" s="96"/>
      <c r="I945" s="96"/>
      <c r="J945" s="96"/>
      <c r="K945" s="96"/>
      <c r="L945" s="96"/>
      <c r="M945" s="15"/>
      <c r="N945" s="15"/>
      <c r="O945" s="15"/>
      <c r="P945" s="15"/>
      <c r="Q945" s="15"/>
    </row>
    <row r="946" spans="1:17" x14ac:dyDescent="0.25">
      <c r="A946" s="64">
        <v>32020211</v>
      </c>
      <c r="B946" s="5" t="s">
        <v>1013</v>
      </c>
      <c r="C946" s="96">
        <f>SUMIF(OBData[EconCode],OBTB[[#This Row],[EconCode]],OBData[Amount])</f>
        <v>0</v>
      </c>
      <c r="D946" s="96" t="str">
        <f>LEFT(OBTB[[#This Row],[EconCode]],6)</f>
        <v>320202</v>
      </c>
      <c r="E946" s="96" t="str">
        <f>LEFT(OBTB[[#This Row],[EconCode]],4)</f>
        <v>3202</v>
      </c>
      <c r="F946" s="96" t="str">
        <f>LEFT(OBTB[[#This Row],[EconCode]],2)</f>
        <v>32</v>
      </c>
      <c r="G946" s="96"/>
      <c r="H946" s="96"/>
      <c r="I946" s="96"/>
      <c r="J946" s="96"/>
      <c r="K946" s="96"/>
      <c r="L946" s="96"/>
      <c r="M946" s="15"/>
      <c r="N946" s="15"/>
      <c r="O946" s="15"/>
      <c r="P946" s="15"/>
      <c r="Q946" s="15"/>
    </row>
    <row r="947" spans="1:17" x14ac:dyDescent="0.25">
      <c r="A947" s="70">
        <v>320203</v>
      </c>
      <c r="B947" s="8" t="s">
        <v>1014</v>
      </c>
      <c r="C947" s="96">
        <f>SUMIF(OBData[EconCode],OBTB[[#This Row],[EconCode]],OBData[Amount])</f>
        <v>0</v>
      </c>
      <c r="D947" s="96" t="str">
        <f>LEFT(OBTB[[#This Row],[EconCode]],6)</f>
        <v>320203</v>
      </c>
      <c r="E947" s="96" t="str">
        <f>LEFT(OBTB[[#This Row],[EconCode]],4)</f>
        <v>3202</v>
      </c>
      <c r="F947" s="96" t="str">
        <f>LEFT(OBTB[[#This Row],[EconCode]],2)</f>
        <v>32</v>
      </c>
      <c r="G947" s="96"/>
      <c r="H947" s="96"/>
      <c r="I947" s="96"/>
      <c r="J947" s="96"/>
      <c r="K947" s="96"/>
      <c r="L947" s="96"/>
      <c r="M947" s="15"/>
      <c r="N947" s="15"/>
      <c r="O947" s="15"/>
      <c r="P947" s="15"/>
      <c r="Q947" s="15"/>
    </row>
    <row r="948" spans="1:17" x14ac:dyDescent="0.25">
      <c r="A948" s="64">
        <v>32020301</v>
      </c>
      <c r="B948" s="5" t="s">
        <v>1015</v>
      </c>
      <c r="C948" s="96">
        <f>SUMIF(OBData[EconCode],OBTB[[#This Row],[EconCode]],OBData[Amount])</f>
        <v>0</v>
      </c>
      <c r="D948" s="96" t="str">
        <f>LEFT(OBTB[[#This Row],[EconCode]],6)</f>
        <v>320203</v>
      </c>
      <c r="E948" s="96" t="str">
        <f>LEFT(OBTB[[#This Row],[EconCode]],4)</f>
        <v>3202</v>
      </c>
      <c r="F948" s="96" t="str">
        <f>LEFT(OBTB[[#This Row],[EconCode]],2)</f>
        <v>32</v>
      </c>
      <c r="G948" s="96"/>
      <c r="H948" s="96"/>
      <c r="I948" s="96"/>
      <c r="J948" s="96"/>
      <c r="K948" s="96"/>
      <c r="L948" s="96"/>
      <c r="M948" s="15"/>
      <c r="N948" s="15"/>
      <c r="O948" s="15"/>
      <c r="P948" s="15"/>
      <c r="Q948" s="15"/>
    </row>
    <row r="949" spans="1:17" x14ac:dyDescent="0.25">
      <c r="A949" s="64">
        <v>32020302</v>
      </c>
      <c r="B949" s="5" t="s">
        <v>1016</v>
      </c>
      <c r="C949" s="96">
        <f>SUMIF(OBData[EconCode],OBTB[[#This Row],[EconCode]],OBData[Amount])</f>
        <v>0</v>
      </c>
      <c r="D949" s="96" t="str">
        <f>LEFT(OBTB[[#This Row],[EconCode]],6)</f>
        <v>320203</v>
      </c>
      <c r="E949" s="96" t="str">
        <f>LEFT(OBTB[[#This Row],[EconCode]],4)</f>
        <v>3202</v>
      </c>
      <c r="F949" s="96" t="str">
        <f>LEFT(OBTB[[#This Row],[EconCode]],2)</f>
        <v>32</v>
      </c>
      <c r="G949" s="96"/>
      <c r="H949" s="96"/>
      <c r="I949" s="96"/>
      <c r="J949" s="96"/>
      <c r="K949" s="96"/>
      <c r="L949" s="96"/>
      <c r="M949" s="15"/>
      <c r="N949" s="15"/>
      <c r="O949" s="15"/>
      <c r="P949" s="15"/>
      <c r="Q949" s="15"/>
    </row>
    <row r="950" spans="1:17" x14ac:dyDescent="0.25">
      <c r="A950" s="64">
        <v>32020303</v>
      </c>
      <c r="B950" s="5" t="s">
        <v>1017</v>
      </c>
      <c r="C950" s="96">
        <f>SUMIF(OBData[EconCode],OBTB[[#This Row],[EconCode]],OBData[Amount])</f>
        <v>0</v>
      </c>
      <c r="D950" s="96" t="str">
        <f>LEFT(OBTB[[#This Row],[EconCode]],6)</f>
        <v>320203</v>
      </c>
      <c r="E950" s="96" t="str">
        <f>LEFT(OBTB[[#This Row],[EconCode]],4)</f>
        <v>3202</v>
      </c>
      <c r="F950" s="96" t="str">
        <f>LEFT(OBTB[[#This Row],[EconCode]],2)</f>
        <v>32</v>
      </c>
      <c r="G950" s="96"/>
      <c r="H950" s="96"/>
      <c r="I950" s="96"/>
      <c r="J950" s="96"/>
      <c r="K950" s="96"/>
      <c r="L950" s="96"/>
      <c r="M950" s="15"/>
      <c r="N950" s="15"/>
      <c r="O950" s="15"/>
      <c r="P950" s="15"/>
      <c r="Q950" s="15"/>
    </row>
    <row r="951" spans="1:17" x14ac:dyDescent="0.25">
      <c r="A951" s="64">
        <v>32020304</v>
      </c>
      <c r="B951" s="5" t="s">
        <v>1018</v>
      </c>
      <c r="C951" s="96">
        <f>SUMIF(OBData[EconCode],OBTB[[#This Row],[EconCode]],OBData[Amount])</f>
        <v>0</v>
      </c>
      <c r="D951" s="96" t="str">
        <f>LEFT(OBTB[[#This Row],[EconCode]],6)</f>
        <v>320203</v>
      </c>
      <c r="E951" s="96" t="str">
        <f>LEFT(OBTB[[#This Row],[EconCode]],4)</f>
        <v>3202</v>
      </c>
      <c r="F951" s="96" t="str">
        <f>LEFT(OBTB[[#This Row],[EconCode]],2)</f>
        <v>32</v>
      </c>
      <c r="G951" s="96"/>
      <c r="H951" s="96"/>
      <c r="I951" s="96"/>
      <c r="J951" s="96"/>
      <c r="K951" s="96"/>
      <c r="L951" s="96"/>
      <c r="M951" s="15"/>
      <c r="N951" s="15"/>
      <c r="O951" s="15"/>
      <c r="P951" s="15"/>
      <c r="Q951" s="15"/>
    </row>
    <row r="952" spans="1:17" x14ac:dyDescent="0.25">
      <c r="A952" s="64">
        <v>32020305</v>
      </c>
      <c r="B952" s="5" t="s">
        <v>1019</v>
      </c>
      <c r="C952" s="96">
        <f>SUMIF(OBData[EconCode],OBTB[[#This Row],[EconCode]],OBData[Amount])</f>
        <v>0</v>
      </c>
      <c r="D952" s="96" t="str">
        <f>LEFT(OBTB[[#This Row],[EconCode]],6)</f>
        <v>320203</v>
      </c>
      <c r="E952" s="96" t="str">
        <f>LEFT(OBTB[[#This Row],[EconCode]],4)</f>
        <v>3202</v>
      </c>
      <c r="F952" s="96" t="str">
        <f>LEFT(OBTB[[#This Row],[EconCode]],2)</f>
        <v>32</v>
      </c>
      <c r="G952" s="96"/>
      <c r="H952" s="96"/>
      <c r="I952" s="96"/>
      <c r="J952" s="96"/>
      <c r="K952" s="96"/>
      <c r="L952" s="96"/>
      <c r="M952" s="15"/>
      <c r="N952" s="15"/>
      <c r="O952" s="15"/>
      <c r="P952" s="15"/>
      <c r="Q952" s="15"/>
    </row>
    <row r="953" spans="1:17" x14ac:dyDescent="0.25">
      <c r="A953" s="64">
        <v>320204</v>
      </c>
      <c r="B953" s="5" t="s">
        <v>1020</v>
      </c>
      <c r="C953" s="96">
        <f>SUMIF(OBData[EconCode],OBTB[[#This Row],[EconCode]],OBData[Amount])</f>
        <v>0</v>
      </c>
      <c r="D953" s="96" t="str">
        <f>LEFT(OBTB[[#This Row],[EconCode]],6)</f>
        <v>320204</v>
      </c>
      <c r="E953" s="96" t="str">
        <f>LEFT(OBTB[[#This Row],[EconCode]],4)</f>
        <v>3202</v>
      </c>
      <c r="F953" s="96" t="str">
        <f>LEFT(OBTB[[#This Row],[EconCode]],2)</f>
        <v>32</v>
      </c>
      <c r="G953" s="96"/>
      <c r="H953" s="96"/>
      <c r="I953" s="96"/>
      <c r="J953" s="96"/>
      <c r="K953" s="96"/>
      <c r="L953" s="96"/>
      <c r="M953" s="15"/>
      <c r="N953" s="15"/>
      <c r="O953" s="15"/>
      <c r="P953" s="15"/>
      <c r="Q953" s="15"/>
    </row>
    <row r="954" spans="1:17" x14ac:dyDescent="0.25">
      <c r="A954" s="64">
        <v>32020401</v>
      </c>
      <c r="B954" s="5" t="s">
        <v>1021</v>
      </c>
      <c r="C954" s="96">
        <f>SUMIF(OBData[EconCode],OBTB[[#This Row],[EconCode]],OBData[Amount])</f>
        <v>0</v>
      </c>
      <c r="D954" s="96" t="str">
        <f>LEFT(OBTB[[#This Row],[EconCode]],6)</f>
        <v>320204</v>
      </c>
      <c r="E954" s="96" t="str">
        <f>LEFT(OBTB[[#This Row],[EconCode]],4)</f>
        <v>3202</v>
      </c>
      <c r="F954" s="96" t="str">
        <f>LEFT(OBTB[[#This Row],[EconCode]],2)</f>
        <v>32</v>
      </c>
      <c r="G954" s="96"/>
      <c r="H954" s="96"/>
      <c r="I954" s="96"/>
      <c r="J954" s="96"/>
      <c r="K954" s="96"/>
      <c r="L954" s="96"/>
      <c r="M954" s="15"/>
      <c r="N954" s="15"/>
      <c r="O954" s="15"/>
      <c r="P954" s="15"/>
      <c r="Q954" s="15"/>
    </row>
    <row r="955" spans="1:17" x14ac:dyDescent="0.25">
      <c r="A955" s="64">
        <v>32020402</v>
      </c>
      <c r="B955" s="5" t="s">
        <v>1022</v>
      </c>
      <c r="C955" s="96">
        <f>SUMIF(OBData[EconCode],OBTB[[#This Row],[EconCode]],OBData[Amount])</f>
        <v>0</v>
      </c>
      <c r="D955" s="96" t="str">
        <f>LEFT(OBTB[[#This Row],[EconCode]],6)</f>
        <v>320204</v>
      </c>
      <c r="E955" s="96" t="str">
        <f>LEFT(OBTB[[#This Row],[EconCode]],4)</f>
        <v>3202</v>
      </c>
      <c r="F955" s="96" t="str">
        <f>LEFT(OBTB[[#This Row],[EconCode]],2)</f>
        <v>32</v>
      </c>
      <c r="G955" s="96"/>
      <c r="H955" s="96"/>
      <c r="I955" s="96"/>
      <c r="J955" s="96"/>
      <c r="K955" s="96"/>
      <c r="L955" s="96"/>
      <c r="M955" s="15"/>
      <c r="N955" s="15"/>
      <c r="O955" s="15"/>
      <c r="P955" s="15"/>
      <c r="Q955" s="15"/>
    </row>
    <row r="956" spans="1:17" x14ac:dyDescent="0.25">
      <c r="A956" s="64">
        <v>32020403</v>
      </c>
      <c r="B956" s="6" t="s">
        <v>1023</v>
      </c>
      <c r="C956" s="96">
        <f>SUMIF(OBData[EconCode],OBTB[[#This Row],[EconCode]],OBData[Amount])</f>
        <v>0</v>
      </c>
      <c r="D956" s="96" t="str">
        <f>LEFT(OBTB[[#This Row],[EconCode]],6)</f>
        <v>320204</v>
      </c>
      <c r="E956" s="96" t="str">
        <f>LEFT(OBTB[[#This Row],[EconCode]],4)</f>
        <v>3202</v>
      </c>
      <c r="F956" s="96" t="str">
        <f>LEFT(OBTB[[#This Row],[EconCode]],2)</f>
        <v>32</v>
      </c>
      <c r="G956" s="96"/>
      <c r="H956" s="96"/>
      <c r="I956" s="96"/>
      <c r="J956" s="96"/>
      <c r="K956" s="96"/>
      <c r="L956" s="96"/>
      <c r="M956" s="15"/>
      <c r="N956" s="15"/>
      <c r="O956" s="15"/>
      <c r="P956" s="15"/>
      <c r="Q956" s="15"/>
    </row>
    <row r="957" spans="1:17" x14ac:dyDescent="0.25">
      <c r="A957" s="64">
        <v>32020404</v>
      </c>
      <c r="B957" s="5" t="s">
        <v>1024</v>
      </c>
      <c r="C957" s="96">
        <f>SUMIF(OBData[EconCode],OBTB[[#This Row],[EconCode]],OBData[Amount])</f>
        <v>0</v>
      </c>
      <c r="D957" s="96" t="str">
        <f>LEFT(OBTB[[#This Row],[EconCode]],6)</f>
        <v>320204</v>
      </c>
      <c r="E957" s="96" t="str">
        <f>LEFT(OBTB[[#This Row],[EconCode]],4)</f>
        <v>3202</v>
      </c>
      <c r="F957" s="96" t="str">
        <f>LEFT(OBTB[[#This Row],[EconCode]],2)</f>
        <v>32</v>
      </c>
      <c r="G957" s="96"/>
      <c r="H957" s="96"/>
      <c r="I957" s="96"/>
      <c r="J957" s="96"/>
      <c r="K957" s="96"/>
      <c r="L957" s="96"/>
      <c r="M957" s="15"/>
      <c r="N957" s="15"/>
      <c r="O957" s="15"/>
      <c r="P957" s="15"/>
      <c r="Q957" s="15"/>
    </row>
    <row r="958" spans="1:17" x14ac:dyDescent="0.25">
      <c r="A958" s="64">
        <v>32020405</v>
      </c>
      <c r="B958" s="5" t="s">
        <v>1025</v>
      </c>
      <c r="C958" s="96">
        <f>SUMIF(OBData[EconCode],OBTB[[#This Row],[EconCode]],OBData[Amount])</f>
        <v>0</v>
      </c>
      <c r="D958" s="96" t="str">
        <f>LEFT(OBTB[[#This Row],[EconCode]],6)</f>
        <v>320204</v>
      </c>
      <c r="E958" s="96" t="str">
        <f>LEFT(OBTB[[#This Row],[EconCode]],4)</f>
        <v>3202</v>
      </c>
      <c r="F958" s="96" t="str">
        <f>LEFT(OBTB[[#This Row],[EconCode]],2)</f>
        <v>32</v>
      </c>
      <c r="G958" s="96"/>
      <c r="H958" s="96"/>
      <c r="I958" s="96"/>
      <c r="J958" s="96"/>
      <c r="K958" s="96"/>
      <c r="L958" s="96"/>
      <c r="M958" s="15"/>
      <c r="N958" s="15"/>
      <c r="O958" s="15"/>
      <c r="P958" s="15"/>
      <c r="Q958" s="15"/>
    </row>
    <row r="959" spans="1:17" x14ac:dyDescent="0.25">
      <c r="A959" s="64">
        <v>32020406</v>
      </c>
      <c r="B959" s="5" t="s">
        <v>1026</v>
      </c>
      <c r="C959" s="96">
        <f>SUMIF(OBData[EconCode],OBTB[[#This Row],[EconCode]],OBData[Amount])</f>
        <v>0</v>
      </c>
      <c r="D959" s="96" t="str">
        <f>LEFT(OBTB[[#This Row],[EconCode]],6)</f>
        <v>320204</v>
      </c>
      <c r="E959" s="96" t="str">
        <f>LEFT(OBTB[[#This Row],[EconCode]],4)</f>
        <v>3202</v>
      </c>
      <c r="F959" s="96" t="str">
        <f>LEFT(OBTB[[#This Row],[EconCode]],2)</f>
        <v>32</v>
      </c>
      <c r="G959" s="96"/>
      <c r="H959" s="96"/>
      <c r="I959" s="96"/>
      <c r="J959" s="96"/>
      <c r="K959" s="96"/>
      <c r="L959" s="96"/>
      <c r="M959" s="15"/>
      <c r="N959" s="15"/>
      <c r="O959" s="15"/>
      <c r="P959" s="15"/>
      <c r="Q959" s="15"/>
    </row>
    <row r="960" spans="1:17" x14ac:dyDescent="0.25">
      <c r="A960" s="64">
        <v>32020407</v>
      </c>
      <c r="B960" s="5" t="s">
        <v>1027</v>
      </c>
      <c r="C960" s="96">
        <f>SUMIF(OBData[EconCode],OBTB[[#This Row],[EconCode]],OBData[Amount])</f>
        <v>0</v>
      </c>
      <c r="D960" s="96" t="str">
        <f>LEFT(OBTB[[#This Row],[EconCode]],6)</f>
        <v>320204</v>
      </c>
      <c r="E960" s="96" t="str">
        <f>LEFT(OBTB[[#This Row],[EconCode]],4)</f>
        <v>3202</v>
      </c>
      <c r="F960" s="96" t="str">
        <f>LEFT(OBTB[[#This Row],[EconCode]],2)</f>
        <v>32</v>
      </c>
      <c r="G960" s="96"/>
      <c r="H960" s="96"/>
      <c r="I960" s="96"/>
      <c r="J960" s="96"/>
      <c r="K960" s="96"/>
      <c r="L960" s="96"/>
      <c r="M960" s="15"/>
      <c r="N960" s="15"/>
      <c r="O960" s="15"/>
      <c r="P960" s="15"/>
      <c r="Q960" s="15"/>
    </row>
    <row r="961" spans="1:17" x14ac:dyDescent="0.25">
      <c r="A961" s="64">
        <v>32020408</v>
      </c>
      <c r="B961" s="5" t="s">
        <v>1028</v>
      </c>
      <c r="C961" s="96">
        <f>SUMIF(OBData[EconCode],OBTB[[#This Row],[EconCode]],OBData[Amount])</f>
        <v>0</v>
      </c>
      <c r="D961" s="96" t="str">
        <f>LEFT(OBTB[[#This Row],[EconCode]],6)</f>
        <v>320204</v>
      </c>
      <c r="E961" s="96" t="str">
        <f>LEFT(OBTB[[#This Row],[EconCode]],4)</f>
        <v>3202</v>
      </c>
      <c r="F961" s="96" t="str">
        <f>LEFT(OBTB[[#This Row],[EconCode]],2)</f>
        <v>32</v>
      </c>
      <c r="G961" s="96"/>
      <c r="H961" s="96"/>
      <c r="I961" s="96"/>
      <c r="J961" s="96"/>
      <c r="K961" s="96"/>
      <c r="L961" s="96"/>
      <c r="M961" s="15"/>
      <c r="N961" s="15"/>
      <c r="O961" s="15"/>
      <c r="P961" s="15"/>
      <c r="Q961" s="15"/>
    </row>
    <row r="962" spans="1:17" x14ac:dyDescent="0.25">
      <c r="A962" s="70">
        <v>320205</v>
      </c>
      <c r="B962" s="8" t="s">
        <v>1029</v>
      </c>
      <c r="C962" s="96">
        <f>SUMIF(OBData[EconCode],OBTB[[#This Row],[EconCode]],OBData[Amount])</f>
        <v>0</v>
      </c>
      <c r="D962" s="96" t="str">
        <f>LEFT(OBTB[[#This Row],[EconCode]],6)</f>
        <v>320205</v>
      </c>
      <c r="E962" s="96" t="str">
        <f>LEFT(OBTB[[#This Row],[EconCode]],4)</f>
        <v>3202</v>
      </c>
      <c r="F962" s="96" t="str">
        <f>LEFT(OBTB[[#This Row],[EconCode]],2)</f>
        <v>32</v>
      </c>
      <c r="G962" s="96"/>
      <c r="H962" s="96"/>
      <c r="I962" s="96"/>
      <c r="J962" s="96"/>
      <c r="K962" s="96"/>
      <c r="L962" s="96"/>
      <c r="M962" s="15"/>
      <c r="N962" s="15"/>
      <c r="O962" s="15"/>
      <c r="P962" s="15"/>
      <c r="Q962" s="15"/>
    </row>
    <row r="963" spans="1:17" x14ac:dyDescent="0.25">
      <c r="A963" s="70">
        <v>32020501</v>
      </c>
      <c r="B963" s="8" t="s">
        <v>1030</v>
      </c>
      <c r="C963" s="96">
        <f>SUMIF(OBData[EconCode],OBTB[[#This Row],[EconCode]],OBData[Amount])</f>
        <v>0</v>
      </c>
      <c r="D963" s="96" t="str">
        <f>LEFT(OBTB[[#This Row],[EconCode]],6)</f>
        <v>320205</v>
      </c>
      <c r="E963" s="96" t="str">
        <f>LEFT(OBTB[[#This Row],[EconCode]],4)</f>
        <v>3202</v>
      </c>
      <c r="F963" s="96" t="str">
        <f>LEFT(OBTB[[#This Row],[EconCode]],2)</f>
        <v>32</v>
      </c>
      <c r="G963" s="96"/>
      <c r="H963" s="96"/>
      <c r="I963" s="96"/>
      <c r="J963" s="96"/>
      <c r="K963" s="96"/>
      <c r="L963" s="96"/>
      <c r="M963" s="15"/>
      <c r="N963" s="15"/>
      <c r="O963" s="15"/>
      <c r="P963" s="15"/>
      <c r="Q963" s="15"/>
    </row>
    <row r="964" spans="1:17" x14ac:dyDescent="0.25">
      <c r="A964" s="70">
        <v>32020502</v>
      </c>
      <c r="B964" s="8" t="s">
        <v>1031</v>
      </c>
      <c r="C964" s="96">
        <f>SUMIF(OBData[EconCode],OBTB[[#This Row],[EconCode]],OBData[Amount])</f>
        <v>0</v>
      </c>
      <c r="D964" s="96" t="str">
        <f>LEFT(OBTB[[#This Row],[EconCode]],6)</f>
        <v>320205</v>
      </c>
      <c r="E964" s="96" t="str">
        <f>LEFT(OBTB[[#This Row],[EconCode]],4)</f>
        <v>3202</v>
      </c>
      <c r="F964" s="96" t="str">
        <f>LEFT(OBTB[[#This Row],[EconCode]],2)</f>
        <v>32</v>
      </c>
      <c r="G964" s="96"/>
      <c r="H964" s="96"/>
      <c r="I964" s="96"/>
      <c r="J964" s="96"/>
      <c r="K964" s="96"/>
      <c r="L964" s="96"/>
      <c r="M964" s="15"/>
      <c r="N964" s="15"/>
      <c r="O964" s="15"/>
      <c r="P964" s="15"/>
      <c r="Q964" s="15"/>
    </row>
    <row r="965" spans="1:17" x14ac:dyDescent="0.25">
      <c r="A965" s="70">
        <v>32020503</v>
      </c>
      <c r="B965" s="8" t="s">
        <v>1032</v>
      </c>
      <c r="C965" s="96">
        <f>SUMIF(OBData[EconCode],OBTB[[#This Row],[EconCode]],OBData[Amount])</f>
        <v>0</v>
      </c>
      <c r="D965" s="96" t="str">
        <f>LEFT(OBTB[[#This Row],[EconCode]],6)</f>
        <v>320205</v>
      </c>
      <c r="E965" s="96" t="str">
        <f>LEFT(OBTB[[#This Row],[EconCode]],4)</f>
        <v>3202</v>
      </c>
      <c r="F965" s="96" t="str">
        <f>LEFT(OBTB[[#This Row],[EconCode]],2)</f>
        <v>32</v>
      </c>
      <c r="G965" s="96"/>
      <c r="H965" s="96"/>
      <c r="I965" s="96"/>
      <c r="J965" s="96"/>
      <c r="K965" s="96"/>
      <c r="L965" s="96"/>
      <c r="M965" s="15"/>
      <c r="N965" s="15"/>
      <c r="O965" s="15"/>
      <c r="P965" s="15"/>
      <c r="Q965" s="15"/>
    </row>
    <row r="966" spans="1:17" x14ac:dyDescent="0.25">
      <c r="A966" s="70">
        <v>32020504</v>
      </c>
      <c r="B966" s="8" t="s">
        <v>1033</v>
      </c>
      <c r="C966" s="96">
        <f>SUMIF(OBData[EconCode],OBTB[[#This Row],[EconCode]],OBData[Amount])</f>
        <v>0</v>
      </c>
      <c r="D966" s="96" t="str">
        <f>LEFT(OBTB[[#This Row],[EconCode]],6)</f>
        <v>320205</v>
      </c>
      <c r="E966" s="96" t="str">
        <f>LEFT(OBTB[[#This Row],[EconCode]],4)</f>
        <v>3202</v>
      </c>
      <c r="F966" s="96" t="str">
        <f>LEFT(OBTB[[#This Row],[EconCode]],2)</f>
        <v>32</v>
      </c>
      <c r="G966" s="96"/>
      <c r="H966" s="96"/>
      <c r="I966" s="96"/>
      <c r="J966" s="96"/>
      <c r="K966" s="96"/>
      <c r="L966" s="96"/>
      <c r="M966" s="15"/>
      <c r="N966" s="15"/>
      <c r="O966" s="15"/>
      <c r="P966" s="15"/>
      <c r="Q966" s="15"/>
    </row>
    <row r="967" spans="1:17" x14ac:dyDescent="0.25">
      <c r="A967" s="70">
        <v>32020505</v>
      </c>
      <c r="B967" s="8" t="s">
        <v>1034</v>
      </c>
      <c r="C967" s="96">
        <f>SUMIF(OBData[EconCode],OBTB[[#This Row],[EconCode]],OBData[Amount])</f>
        <v>0</v>
      </c>
      <c r="D967" s="96" t="str">
        <f>LEFT(OBTB[[#This Row],[EconCode]],6)</f>
        <v>320205</v>
      </c>
      <c r="E967" s="96" t="str">
        <f>LEFT(OBTB[[#This Row],[EconCode]],4)</f>
        <v>3202</v>
      </c>
      <c r="F967" s="96" t="str">
        <f>LEFT(OBTB[[#This Row],[EconCode]],2)</f>
        <v>32</v>
      </c>
      <c r="G967" s="96"/>
      <c r="H967" s="96"/>
      <c r="I967" s="96"/>
      <c r="J967" s="96"/>
      <c r="K967" s="96"/>
      <c r="L967" s="96"/>
      <c r="M967" s="15"/>
      <c r="N967" s="15"/>
      <c r="O967" s="15"/>
      <c r="P967" s="15"/>
      <c r="Q967" s="15"/>
    </row>
    <row r="968" spans="1:17" x14ac:dyDescent="0.25">
      <c r="A968" s="70">
        <v>32020506</v>
      </c>
      <c r="B968" s="8" t="s">
        <v>1035</v>
      </c>
      <c r="C968" s="96">
        <f>SUMIF(OBData[EconCode],OBTB[[#This Row],[EconCode]],OBData[Amount])</f>
        <v>0</v>
      </c>
      <c r="D968" s="96" t="str">
        <f>LEFT(OBTB[[#This Row],[EconCode]],6)</f>
        <v>320205</v>
      </c>
      <c r="E968" s="96" t="str">
        <f>LEFT(OBTB[[#This Row],[EconCode]],4)</f>
        <v>3202</v>
      </c>
      <c r="F968" s="96" t="str">
        <f>LEFT(OBTB[[#This Row],[EconCode]],2)</f>
        <v>32</v>
      </c>
      <c r="G968" s="96"/>
      <c r="H968" s="96"/>
      <c r="I968" s="96"/>
      <c r="J968" s="96"/>
      <c r="K968" s="96"/>
      <c r="L968" s="96"/>
      <c r="M968" s="15"/>
      <c r="N968" s="15"/>
      <c r="O968" s="15"/>
      <c r="P968" s="15"/>
      <c r="Q968" s="15"/>
    </row>
    <row r="969" spans="1:17" x14ac:dyDescent="0.25">
      <c r="A969" s="70">
        <v>32020507</v>
      </c>
      <c r="B969" s="8" t="s">
        <v>1036</v>
      </c>
      <c r="C969" s="96">
        <f>SUMIF(OBData[EconCode],OBTB[[#This Row],[EconCode]],OBData[Amount])</f>
        <v>0</v>
      </c>
      <c r="D969" s="96" t="str">
        <f>LEFT(OBTB[[#This Row],[EconCode]],6)</f>
        <v>320205</v>
      </c>
      <c r="E969" s="96" t="str">
        <f>LEFT(OBTB[[#This Row],[EconCode]],4)</f>
        <v>3202</v>
      </c>
      <c r="F969" s="96" t="str">
        <f>LEFT(OBTB[[#This Row],[EconCode]],2)</f>
        <v>32</v>
      </c>
      <c r="G969" s="96"/>
      <c r="H969" s="96"/>
      <c r="I969" s="96"/>
      <c r="J969" s="96"/>
      <c r="K969" s="96"/>
      <c r="L969" s="96"/>
      <c r="M969" s="15"/>
      <c r="N969" s="15"/>
      <c r="O969" s="15"/>
      <c r="P969" s="15"/>
      <c r="Q969" s="15"/>
    </row>
    <row r="970" spans="1:17" x14ac:dyDescent="0.25">
      <c r="A970" s="70">
        <v>32020511</v>
      </c>
      <c r="B970" s="8" t="s">
        <v>1037</v>
      </c>
      <c r="C970" s="96">
        <f>SUMIF(OBData[EconCode],OBTB[[#This Row],[EconCode]],OBData[Amount])</f>
        <v>0</v>
      </c>
      <c r="D970" s="96" t="str">
        <f>LEFT(OBTB[[#This Row],[EconCode]],6)</f>
        <v>320205</v>
      </c>
      <c r="E970" s="96" t="str">
        <f>LEFT(OBTB[[#This Row],[EconCode]],4)</f>
        <v>3202</v>
      </c>
      <c r="F970" s="96" t="str">
        <f>LEFT(OBTB[[#This Row],[EconCode]],2)</f>
        <v>32</v>
      </c>
      <c r="G970" s="96"/>
      <c r="H970" s="96"/>
      <c r="I970" s="96"/>
      <c r="J970" s="96"/>
      <c r="K970" s="96"/>
      <c r="L970" s="96"/>
      <c r="M970" s="15"/>
      <c r="N970" s="15"/>
      <c r="O970" s="15"/>
      <c r="P970" s="15"/>
      <c r="Q970" s="15"/>
    </row>
    <row r="971" spans="1:17" x14ac:dyDescent="0.25">
      <c r="A971" s="70">
        <v>32020512</v>
      </c>
      <c r="B971" s="8" t="s">
        <v>1038</v>
      </c>
      <c r="C971" s="96">
        <f>SUMIF(OBData[EconCode],OBTB[[#This Row],[EconCode]],OBData[Amount])</f>
        <v>0</v>
      </c>
      <c r="D971" s="96" t="str">
        <f>LEFT(OBTB[[#This Row],[EconCode]],6)</f>
        <v>320205</v>
      </c>
      <c r="E971" s="96" t="str">
        <f>LEFT(OBTB[[#This Row],[EconCode]],4)</f>
        <v>3202</v>
      </c>
      <c r="F971" s="96" t="str">
        <f>LEFT(OBTB[[#This Row],[EconCode]],2)</f>
        <v>32</v>
      </c>
      <c r="G971" s="96"/>
      <c r="H971" s="96"/>
      <c r="I971" s="96"/>
      <c r="J971" s="96"/>
      <c r="K971" s="96"/>
      <c r="L971" s="96"/>
      <c r="M971" s="15"/>
      <c r="N971" s="15"/>
      <c r="O971" s="15"/>
      <c r="P971" s="15"/>
      <c r="Q971" s="15"/>
    </row>
    <row r="972" spans="1:17" x14ac:dyDescent="0.25">
      <c r="A972" s="70">
        <v>320206</v>
      </c>
      <c r="B972" s="7" t="s">
        <v>1039</v>
      </c>
      <c r="C972" s="96">
        <f>SUMIF(OBData[EconCode],OBTB[[#This Row],[EconCode]],OBData[Amount])</f>
        <v>0</v>
      </c>
      <c r="D972" s="96" t="str">
        <f>LEFT(OBTB[[#This Row],[EconCode]],6)</f>
        <v>320206</v>
      </c>
      <c r="E972" s="96" t="str">
        <f>LEFT(OBTB[[#This Row],[EconCode]],4)</f>
        <v>3202</v>
      </c>
      <c r="F972" s="96" t="str">
        <f>LEFT(OBTB[[#This Row],[EconCode]],2)</f>
        <v>32</v>
      </c>
      <c r="G972" s="96"/>
      <c r="H972" s="96"/>
      <c r="I972" s="96"/>
      <c r="J972" s="96"/>
      <c r="K972" s="96"/>
      <c r="L972" s="96"/>
      <c r="M972" s="15"/>
      <c r="N972" s="15"/>
      <c r="O972" s="15"/>
      <c r="P972" s="15"/>
      <c r="Q972" s="15"/>
    </row>
    <row r="973" spans="1:17" x14ac:dyDescent="0.25">
      <c r="A973" s="70">
        <v>32020601</v>
      </c>
      <c r="B973" s="8" t="s">
        <v>1040</v>
      </c>
      <c r="C973" s="96">
        <f>SUMIF(OBData[EconCode],OBTB[[#This Row],[EconCode]],OBData[Amount])</f>
        <v>0</v>
      </c>
      <c r="D973" s="96" t="str">
        <f>LEFT(OBTB[[#This Row],[EconCode]],6)</f>
        <v>320206</v>
      </c>
      <c r="E973" s="96" t="str">
        <f>LEFT(OBTB[[#This Row],[EconCode]],4)</f>
        <v>3202</v>
      </c>
      <c r="F973" s="96" t="str">
        <f>LEFT(OBTB[[#This Row],[EconCode]],2)</f>
        <v>32</v>
      </c>
      <c r="G973" s="96"/>
      <c r="H973" s="96"/>
      <c r="I973" s="96"/>
      <c r="J973" s="96"/>
      <c r="K973" s="96"/>
      <c r="L973" s="96"/>
      <c r="M973" s="15"/>
      <c r="N973" s="15"/>
      <c r="O973" s="15"/>
      <c r="P973" s="15"/>
      <c r="Q973" s="15"/>
    </row>
    <row r="974" spans="1:17" x14ac:dyDescent="0.25">
      <c r="A974" s="70">
        <v>32020602</v>
      </c>
      <c r="B974" s="8" t="s">
        <v>1041</v>
      </c>
      <c r="C974" s="96">
        <f>SUMIF(OBData[EconCode],OBTB[[#This Row],[EconCode]],OBData[Amount])</f>
        <v>0</v>
      </c>
      <c r="D974" s="96" t="str">
        <f>LEFT(OBTB[[#This Row],[EconCode]],6)</f>
        <v>320206</v>
      </c>
      <c r="E974" s="96" t="str">
        <f>LEFT(OBTB[[#This Row],[EconCode]],4)</f>
        <v>3202</v>
      </c>
      <c r="F974" s="96" t="str">
        <f>LEFT(OBTB[[#This Row],[EconCode]],2)</f>
        <v>32</v>
      </c>
      <c r="G974" s="96"/>
      <c r="H974" s="96"/>
      <c r="I974" s="96"/>
      <c r="J974" s="96"/>
      <c r="K974" s="96"/>
      <c r="L974" s="96"/>
      <c r="M974" s="15"/>
      <c r="N974" s="15"/>
      <c r="O974" s="15"/>
      <c r="P974" s="15"/>
      <c r="Q974" s="15"/>
    </row>
    <row r="975" spans="1:17" x14ac:dyDescent="0.25">
      <c r="A975" s="70">
        <v>32020603</v>
      </c>
      <c r="B975" s="8" t="s">
        <v>1042</v>
      </c>
      <c r="C975" s="96">
        <f>SUMIF(OBData[EconCode],OBTB[[#This Row],[EconCode]],OBData[Amount])</f>
        <v>0</v>
      </c>
      <c r="D975" s="96" t="str">
        <f>LEFT(OBTB[[#This Row],[EconCode]],6)</f>
        <v>320206</v>
      </c>
      <c r="E975" s="96" t="str">
        <f>LEFT(OBTB[[#This Row],[EconCode]],4)</f>
        <v>3202</v>
      </c>
      <c r="F975" s="96" t="str">
        <f>LEFT(OBTB[[#This Row],[EconCode]],2)</f>
        <v>32</v>
      </c>
      <c r="G975" s="96"/>
      <c r="H975" s="96"/>
      <c r="I975" s="96"/>
      <c r="J975" s="96"/>
      <c r="K975" s="96"/>
      <c r="L975" s="96"/>
      <c r="M975" s="15"/>
      <c r="N975" s="15"/>
      <c r="O975" s="15"/>
      <c r="P975" s="15"/>
      <c r="Q975" s="15"/>
    </row>
    <row r="976" spans="1:17" x14ac:dyDescent="0.25">
      <c r="A976" s="70">
        <v>32020508</v>
      </c>
      <c r="B976" s="8" t="s">
        <v>1043</v>
      </c>
      <c r="C976" s="96">
        <f>SUMIF(OBData[EconCode],OBTB[[#This Row],[EconCode]],OBData[Amount])</f>
        <v>0</v>
      </c>
      <c r="D976" s="96" t="str">
        <f>LEFT(OBTB[[#This Row],[EconCode]],6)</f>
        <v>320205</v>
      </c>
      <c r="E976" s="96" t="str">
        <f>LEFT(OBTB[[#This Row],[EconCode]],4)</f>
        <v>3202</v>
      </c>
      <c r="F976" s="96" t="str">
        <f>LEFT(OBTB[[#This Row],[EconCode]],2)</f>
        <v>32</v>
      </c>
      <c r="G976" s="96"/>
      <c r="H976" s="96"/>
      <c r="I976" s="96"/>
      <c r="J976" s="96"/>
      <c r="K976" s="96"/>
      <c r="L976" s="96"/>
      <c r="M976" s="15"/>
      <c r="N976" s="15"/>
      <c r="O976" s="15"/>
      <c r="P976" s="15"/>
      <c r="Q976" s="15"/>
    </row>
    <row r="977" spans="1:17" x14ac:dyDescent="0.25">
      <c r="A977" s="70">
        <v>32020509</v>
      </c>
      <c r="B977" s="8" t="s">
        <v>1044</v>
      </c>
      <c r="C977" s="96">
        <f>SUMIF(OBData[EconCode],OBTB[[#This Row],[EconCode]],OBData[Amount])</f>
        <v>0</v>
      </c>
      <c r="D977" s="96" t="str">
        <f>LEFT(OBTB[[#This Row],[EconCode]],6)</f>
        <v>320205</v>
      </c>
      <c r="E977" s="96" t="str">
        <f>LEFT(OBTB[[#This Row],[EconCode]],4)</f>
        <v>3202</v>
      </c>
      <c r="F977" s="96" t="str">
        <f>LEFT(OBTB[[#This Row],[EconCode]],2)</f>
        <v>32</v>
      </c>
      <c r="G977" s="96"/>
      <c r="H977" s="96"/>
      <c r="I977" s="96"/>
      <c r="J977" s="96"/>
      <c r="K977" s="96"/>
      <c r="L977" s="96"/>
      <c r="M977" s="15"/>
      <c r="N977" s="15"/>
      <c r="O977" s="15"/>
      <c r="P977" s="15"/>
      <c r="Q977" s="15"/>
    </row>
    <row r="978" spans="1:17" x14ac:dyDescent="0.25">
      <c r="A978" s="70">
        <v>32020510</v>
      </c>
      <c r="B978" s="8" t="s">
        <v>1045</v>
      </c>
      <c r="C978" s="96">
        <f>SUMIF(OBData[EconCode],OBTB[[#This Row],[EconCode]],OBData[Amount])</f>
        <v>0</v>
      </c>
      <c r="D978" s="96" t="str">
        <f>LEFT(OBTB[[#This Row],[EconCode]],6)</f>
        <v>320205</v>
      </c>
      <c r="E978" s="96" t="str">
        <f>LEFT(OBTB[[#This Row],[EconCode]],4)</f>
        <v>3202</v>
      </c>
      <c r="F978" s="96" t="str">
        <f>LEFT(OBTB[[#This Row],[EconCode]],2)</f>
        <v>32</v>
      </c>
      <c r="G978" s="96"/>
      <c r="H978" s="96"/>
      <c r="I978" s="96"/>
      <c r="J978" s="96"/>
      <c r="K978" s="96"/>
      <c r="L978" s="96"/>
      <c r="M978" s="15"/>
      <c r="N978" s="15"/>
      <c r="O978" s="15"/>
      <c r="P978" s="15"/>
      <c r="Q978" s="15"/>
    </row>
    <row r="979" spans="1:17" x14ac:dyDescent="0.25">
      <c r="A979" s="70">
        <v>32020604</v>
      </c>
      <c r="B979" s="8" t="s">
        <v>1046</v>
      </c>
      <c r="C979" s="96">
        <f>SUMIF(OBData[EconCode],OBTB[[#This Row],[EconCode]],OBData[Amount])</f>
        <v>0</v>
      </c>
      <c r="D979" s="96" t="str">
        <f>LEFT(OBTB[[#This Row],[EconCode]],6)</f>
        <v>320206</v>
      </c>
      <c r="E979" s="96" t="str">
        <f>LEFT(OBTB[[#This Row],[EconCode]],4)</f>
        <v>3202</v>
      </c>
      <c r="F979" s="96" t="str">
        <f>LEFT(OBTB[[#This Row],[EconCode]],2)</f>
        <v>32</v>
      </c>
      <c r="G979" s="96"/>
      <c r="H979" s="96"/>
      <c r="I979" s="96"/>
      <c r="J979" s="96"/>
      <c r="K979" s="96"/>
      <c r="L979" s="96"/>
      <c r="M979" s="15"/>
      <c r="N979" s="15"/>
      <c r="O979" s="15"/>
      <c r="P979" s="15"/>
      <c r="Q979" s="15"/>
    </row>
    <row r="980" spans="1:17" x14ac:dyDescent="0.25">
      <c r="A980" s="70">
        <v>32020605</v>
      </c>
      <c r="B980" s="8" t="s">
        <v>1047</v>
      </c>
      <c r="C980" s="96">
        <f>SUMIF(OBData[EconCode],OBTB[[#This Row],[EconCode]],OBData[Amount])</f>
        <v>0</v>
      </c>
      <c r="D980" s="96" t="str">
        <f>LEFT(OBTB[[#This Row],[EconCode]],6)</f>
        <v>320206</v>
      </c>
      <c r="E980" s="96" t="str">
        <f>LEFT(OBTB[[#This Row],[EconCode]],4)</f>
        <v>3202</v>
      </c>
      <c r="F980" s="96" t="str">
        <f>LEFT(OBTB[[#This Row],[EconCode]],2)</f>
        <v>32</v>
      </c>
      <c r="G980" s="96"/>
      <c r="H980" s="96"/>
      <c r="I980" s="96"/>
      <c r="J980" s="96"/>
      <c r="K980" s="96"/>
      <c r="L980" s="96"/>
      <c r="M980" s="15"/>
      <c r="N980" s="15"/>
      <c r="O980" s="15"/>
      <c r="P980" s="15"/>
      <c r="Q980" s="15"/>
    </row>
    <row r="981" spans="1:17" x14ac:dyDescent="0.25">
      <c r="A981" s="70">
        <v>32020606</v>
      </c>
      <c r="B981" s="8" t="s">
        <v>1048</v>
      </c>
      <c r="C981" s="96">
        <f>SUMIF(OBData[EconCode],OBTB[[#This Row],[EconCode]],OBData[Amount])</f>
        <v>0</v>
      </c>
      <c r="D981" s="96" t="str">
        <f>LEFT(OBTB[[#This Row],[EconCode]],6)</f>
        <v>320206</v>
      </c>
      <c r="E981" s="96" t="str">
        <f>LEFT(OBTB[[#This Row],[EconCode]],4)</f>
        <v>3202</v>
      </c>
      <c r="F981" s="96" t="str">
        <f>LEFT(OBTB[[#This Row],[EconCode]],2)</f>
        <v>32</v>
      </c>
      <c r="G981" s="96"/>
      <c r="H981" s="96"/>
      <c r="I981" s="96"/>
      <c r="J981" s="96"/>
      <c r="K981" s="96"/>
      <c r="L981" s="96"/>
      <c r="M981" s="15"/>
      <c r="N981" s="15"/>
      <c r="O981" s="15"/>
      <c r="P981" s="15"/>
      <c r="Q981" s="15"/>
    </row>
    <row r="982" spans="1:17" x14ac:dyDescent="0.25">
      <c r="A982" s="70">
        <v>33</v>
      </c>
      <c r="B982" s="7" t="s">
        <v>1049</v>
      </c>
      <c r="C982" s="96">
        <f>SUMIF(OBData[EconCode],OBTB[[#This Row],[EconCode]],OBData[Amount])</f>
        <v>0</v>
      </c>
      <c r="D982" s="96" t="str">
        <f>LEFT(OBTB[[#This Row],[EconCode]],6)</f>
        <v>33</v>
      </c>
      <c r="E982" s="96" t="str">
        <f>LEFT(OBTB[[#This Row],[EconCode]],4)</f>
        <v>33</v>
      </c>
      <c r="F982" s="96" t="str">
        <f>LEFT(OBTB[[#This Row],[EconCode]],2)</f>
        <v>33</v>
      </c>
      <c r="G982" s="96"/>
      <c r="H982" s="96"/>
      <c r="I982" s="96"/>
      <c r="J982" s="96"/>
      <c r="K982" s="96"/>
      <c r="L982" s="96"/>
      <c r="M982" s="15"/>
      <c r="N982" s="15"/>
      <c r="O982" s="15"/>
      <c r="P982" s="15"/>
      <c r="Q982" s="15"/>
    </row>
    <row r="983" spans="1:17" x14ac:dyDescent="0.25">
      <c r="A983" s="70">
        <v>3301</v>
      </c>
      <c r="B983" s="7" t="s">
        <v>1049</v>
      </c>
      <c r="C983" s="96">
        <f>SUMIF(OBData[EconCode],OBTB[[#This Row],[EconCode]],OBData[Amount])</f>
        <v>0</v>
      </c>
      <c r="D983" s="96" t="str">
        <f>LEFT(OBTB[[#This Row],[EconCode]],6)</f>
        <v>3301</v>
      </c>
      <c r="E983" s="96" t="str">
        <f>LEFT(OBTB[[#This Row],[EconCode]],4)</f>
        <v>3301</v>
      </c>
      <c r="F983" s="96" t="str">
        <f>LEFT(OBTB[[#This Row],[EconCode]],2)</f>
        <v>33</v>
      </c>
      <c r="G983" s="96"/>
      <c r="H983" s="96"/>
      <c r="I983" s="96"/>
      <c r="J983" s="96"/>
      <c r="K983" s="96"/>
      <c r="L983" s="96"/>
      <c r="M983" s="15"/>
      <c r="N983" s="15"/>
      <c r="O983" s="15"/>
      <c r="P983" s="15"/>
      <c r="Q983" s="15"/>
    </row>
    <row r="984" spans="1:17" x14ac:dyDescent="0.25">
      <c r="A984" s="70">
        <v>330101</v>
      </c>
      <c r="B984" s="7" t="s">
        <v>1049</v>
      </c>
      <c r="C984" s="96">
        <f>SUMIF(OBData[EconCode],OBTB[[#This Row],[EconCode]],OBData[Amount])</f>
        <v>0</v>
      </c>
      <c r="D984" s="96" t="str">
        <f>LEFT(OBTB[[#This Row],[EconCode]],6)</f>
        <v>330101</v>
      </c>
      <c r="E984" s="96" t="str">
        <f>LEFT(OBTB[[#This Row],[EconCode]],4)</f>
        <v>3301</v>
      </c>
      <c r="F984" s="96" t="str">
        <f>LEFT(OBTB[[#This Row],[EconCode]],2)</f>
        <v>33</v>
      </c>
      <c r="G984" s="96"/>
      <c r="H984" s="96"/>
      <c r="I984" s="96"/>
      <c r="J984" s="96"/>
      <c r="K984" s="96"/>
      <c r="L984" s="96"/>
      <c r="M984" s="15"/>
      <c r="N984" s="15"/>
      <c r="O984" s="15"/>
      <c r="P984" s="15"/>
      <c r="Q984" s="15"/>
    </row>
    <row r="985" spans="1:17" x14ac:dyDescent="0.25">
      <c r="A985" s="70">
        <v>33010101</v>
      </c>
      <c r="B985" s="8" t="s">
        <v>1050</v>
      </c>
      <c r="C985" s="96">
        <f>SUMIF(OBData[EconCode],OBTB[[#This Row],[EconCode]],OBData[Amount])</f>
        <v>0</v>
      </c>
      <c r="D985" s="96" t="str">
        <f>LEFT(OBTB[[#This Row],[EconCode]],6)</f>
        <v>330101</v>
      </c>
      <c r="E985" s="96" t="str">
        <f>LEFT(OBTB[[#This Row],[EconCode]],4)</f>
        <v>3301</v>
      </c>
      <c r="F985" s="96" t="str">
        <f>LEFT(OBTB[[#This Row],[EconCode]],2)</f>
        <v>33</v>
      </c>
      <c r="G985" s="96"/>
      <c r="H985" s="96"/>
      <c r="I985" s="96"/>
      <c r="J985" s="96"/>
      <c r="K985" s="96"/>
      <c r="L985" s="96"/>
      <c r="M985" s="15"/>
      <c r="N985" s="15"/>
      <c r="O985" s="15"/>
      <c r="P985" s="15"/>
      <c r="Q985" s="15"/>
    </row>
    <row r="986" spans="1:17" x14ac:dyDescent="0.25">
      <c r="A986" s="70">
        <v>33010102</v>
      </c>
      <c r="B986" s="8" t="s">
        <v>1051</v>
      </c>
      <c r="C986" s="96">
        <f>SUMIF(OBData[EconCode],OBTB[[#This Row],[EconCode]],OBData[Amount])</f>
        <v>0</v>
      </c>
      <c r="D986" s="96" t="str">
        <f>LEFT(OBTB[[#This Row],[EconCode]],6)</f>
        <v>330101</v>
      </c>
      <c r="E986" s="96" t="str">
        <f>LEFT(OBTB[[#This Row],[EconCode]],4)</f>
        <v>3301</v>
      </c>
      <c r="F986" s="96" t="str">
        <f>LEFT(OBTB[[#This Row],[EconCode]],2)</f>
        <v>33</v>
      </c>
      <c r="G986" s="96"/>
      <c r="H986" s="96"/>
      <c r="I986" s="96"/>
      <c r="J986" s="96"/>
      <c r="K986" s="96"/>
      <c r="L986" s="96"/>
      <c r="M986" s="15"/>
      <c r="N986" s="15"/>
      <c r="O986" s="15"/>
      <c r="P986" s="15"/>
      <c r="Q986" s="15"/>
    </row>
    <row r="987" spans="1:17" x14ac:dyDescent="0.25">
      <c r="A987" s="70">
        <v>33010103</v>
      </c>
      <c r="B987" s="8" t="s">
        <v>1052</v>
      </c>
      <c r="C987" s="96">
        <f>SUMIF(OBData[EconCode],OBTB[[#This Row],[EconCode]],OBData[Amount])</f>
        <v>0</v>
      </c>
      <c r="D987" s="96" t="str">
        <f>LEFT(OBTB[[#This Row],[EconCode]],6)</f>
        <v>330101</v>
      </c>
      <c r="E987" s="96" t="str">
        <f>LEFT(OBTB[[#This Row],[EconCode]],4)</f>
        <v>3301</v>
      </c>
      <c r="F987" s="96" t="str">
        <f>LEFT(OBTB[[#This Row],[EconCode]],2)</f>
        <v>33</v>
      </c>
      <c r="G987" s="96"/>
      <c r="H987" s="96"/>
      <c r="I987" s="96"/>
      <c r="J987" s="96"/>
      <c r="K987" s="96"/>
      <c r="L987" s="96"/>
      <c r="M987" s="15"/>
      <c r="N987" s="15"/>
      <c r="O987" s="15"/>
      <c r="P987" s="15"/>
      <c r="Q987" s="15"/>
    </row>
    <row r="988" spans="1:17" x14ac:dyDescent="0.25">
      <c r="A988" s="70">
        <v>33010104</v>
      </c>
      <c r="B988" s="8" t="s">
        <v>1053</v>
      </c>
      <c r="C988" s="96">
        <f>SUMIF(OBData[EconCode],OBTB[[#This Row],[EconCode]],OBData[Amount])</f>
        <v>0</v>
      </c>
      <c r="D988" s="96" t="str">
        <f>LEFT(OBTB[[#This Row],[EconCode]],6)</f>
        <v>330101</v>
      </c>
      <c r="E988" s="96" t="str">
        <f>LEFT(OBTB[[#This Row],[EconCode]],4)</f>
        <v>3301</v>
      </c>
      <c r="F988" s="96" t="str">
        <f>LEFT(OBTB[[#This Row],[EconCode]],2)</f>
        <v>33</v>
      </c>
      <c r="G988" s="96"/>
      <c r="H988" s="96"/>
      <c r="I988" s="96"/>
      <c r="J988" s="96"/>
      <c r="K988" s="96"/>
      <c r="L988" s="96"/>
      <c r="M988" s="15"/>
      <c r="N988" s="15"/>
      <c r="O988" s="15"/>
      <c r="P988" s="15"/>
      <c r="Q988" s="15"/>
    </row>
    <row r="989" spans="1:17" x14ac:dyDescent="0.25">
      <c r="A989" s="70">
        <v>33010105</v>
      </c>
      <c r="B989" s="8" t="s">
        <v>1054</v>
      </c>
      <c r="C989" s="96">
        <f>SUMIF(OBData[EconCode],OBTB[[#This Row],[EconCode]],OBData[Amount])</f>
        <v>0</v>
      </c>
      <c r="D989" s="96" t="str">
        <f>LEFT(OBTB[[#This Row],[EconCode]],6)</f>
        <v>330101</v>
      </c>
      <c r="E989" s="96" t="str">
        <f>LEFT(OBTB[[#This Row],[EconCode]],4)</f>
        <v>3301</v>
      </c>
      <c r="F989" s="96" t="str">
        <f>LEFT(OBTB[[#This Row],[EconCode]],2)</f>
        <v>33</v>
      </c>
      <c r="G989" s="96"/>
      <c r="H989" s="96"/>
      <c r="I989" s="96"/>
      <c r="J989" s="96"/>
      <c r="K989" s="96"/>
      <c r="L989" s="96"/>
      <c r="M989" s="15"/>
      <c r="N989" s="15"/>
      <c r="O989" s="15"/>
      <c r="P989" s="15"/>
      <c r="Q989" s="15"/>
    </row>
    <row r="990" spans="1:17" x14ac:dyDescent="0.25">
      <c r="A990" s="70">
        <v>33010106</v>
      </c>
      <c r="B990" s="8" t="s">
        <v>1055</v>
      </c>
      <c r="C990" s="96">
        <f>SUMIF(OBData[EconCode],OBTB[[#This Row],[EconCode]],OBData[Amount])</f>
        <v>0</v>
      </c>
      <c r="D990" s="96" t="str">
        <f>LEFT(OBTB[[#This Row],[EconCode]],6)</f>
        <v>330101</v>
      </c>
      <c r="E990" s="96" t="str">
        <f>LEFT(OBTB[[#This Row],[EconCode]],4)</f>
        <v>3301</v>
      </c>
      <c r="F990" s="96" t="str">
        <f>LEFT(OBTB[[#This Row],[EconCode]],2)</f>
        <v>33</v>
      </c>
      <c r="G990" s="96"/>
      <c r="H990" s="96"/>
      <c r="I990" s="96"/>
      <c r="J990" s="96"/>
      <c r="K990" s="96"/>
      <c r="L990" s="96"/>
      <c r="M990" s="15"/>
      <c r="N990" s="15"/>
      <c r="O990" s="15"/>
      <c r="P990" s="15"/>
      <c r="Q990" s="15"/>
    </row>
    <row r="991" spans="1:17" x14ac:dyDescent="0.25">
      <c r="A991" s="70">
        <v>33010107</v>
      </c>
      <c r="B991" s="8" t="s">
        <v>1056</v>
      </c>
      <c r="C991" s="96">
        <f>SUMIF(OBData[EconCode],OBTB[[#This Row],[EconCode]],OBData[Amount])</f>
        <v>0</v>
      </c>
      <c r="D991" s="96" t="str">
        <f>LEFT(OBTB[[#This Row],[EconCode]],6)</f>
        <v>330101</v>
      </c>
      <c r="E991" s="96" t="str">
        <f>LEFT(OBTB[[#This Row],[EconCode]],4)</f>
        <v>3301</v>
      </c>
      <c r="F991" s="96" t="str">
        <f>LEFT(OBTB[[#This Row],[EconCode]],2)</f>
        <v>33</v>
      </c>
      <c r="G991" s="96"/>
      <c r="H991" s="96"/>
      <c r="I991" s="96"/>
      <c r="J991" s="96"/>
      <c r="K991" s="96"/>
      <c r="L991" s="96"/>
      <c r="M991" s="15"/>
      <c r="N991" s="15"/>
      <c r="O991" s="15"/>
      <c r="P991" s="15"/>
      <c r="Q991" s="15"/>
    </row>
    <row r="992" spans="1:17" x14ac:dyDescent="0.25">
      <c r="A992" s="70">
        <v>33010108</v>
      </c>
      <c r="B992" s="8" t="s">
        <v>1057</v>
      </c>
      <c r="C992" s="71">
        <f>SUMIF(OBData[EconCode],OBTB[[#This Row],[EconCode]],OBData[Amount])</f>
        <v>5500</v>
      </c>
      <c r="D992" s="58" t="str">
        <f>LEFT(OBTB[[#This Row],[EconCode]],6)</f>
        <v>330101</v>
      </c>
      <c r="E992" s="58" t="str">
        <f>LEFT(OBTB[[#This Row],[EconCode]],4)</f>
        <v>3301</v>
      </c>
      <c r="F992" s="58" t="str">
        <f>LEFT(OBTB[[#This Row],[EconCode]],2)</f>
        <v>33</v>
      </c>
      <c r="G992" s="65"/>
      <c r="H992" s="66" t="s">
        <v>1620</v>
      </c>
      <c r="I992" s="65"/>
      <c r="J992" s="65"/>
      <c r="K992" s="66" t="s">
        <v>1605</v>
      </c>
      <c r="L992" s="65"/>
      <c r="M992" s="15"/>
      <c r="N992" s="15"/>
      <c r="O992" s="15"/>
      <c r="P992" s="15"/>
      <c r="Q992" s="15"/>
    </row>
    <row r="993" spans="1:17" x14ac:dyDescent="0.25">
      <c r="A993" s="70">
        <v>4</v>
      </c>
      <c r="B993" s="7" t="s">
        <v>1058</v>
      </c>
      <c r="C993" s="93">
        <f>SUMIF(OBData[EconCode],OBTB[[#This Row],[EconCode]],OBData[Amount])</f>
        <v>0</v>
      </c>
      <c r="D993" s="93" t="str">
        <f>LEFT(OBTB[[#This Row],[EconCode]],6)</f>
        <v>4</v>
      </c>
      <c r="E993" s="93" t="str">
        <f>LEFT(OBTB[[#This Row],[EconCode]],4)</f>
        <v>4</v>
      </c>
      <c r="F993" s="93" t="str">
        <f>LEFT(OBTB[[#This Row],[EconCode]],2)</f>
        <v>4</v>
      </c>
      <c r="G993" s="93"/>
      <c r="H993" s="93"/>
      <c r="I993" s="93"/>
      <c r="J993" s="93"/>
      <c r="K993" s="93"/>
      <c r="L993" s="93"/>
      <c r="M993" s="15"/>
      <c r="N993" s="15"/>
      <c r="O993" s="15"/>
      <c r="P993" s="15"/>
      <c r="Q993" s="15"/>
    </row>
    <row r="994" spans="1:17" x14ac:dyDescent="0.25">
      <c r="A994" s="70">
        <v>41</v>
      </c>
      <c r="B994" s="7" t="s">
        <v>1059</v>
      </c>
      <c r="C994" s="93">
        <f>SUMIF(OBData[EconCode],OBTB[[#This Row],[EconCode]],OBData[Amount])</f>
        <v>0</v>
      </c>
      <c r="D994" s="93" t="str">
        <f>LEFT(OBTB[[#This Row],[EconCode]],6)</f>
        <v>41</v>
      </c>
      <c r="E994" s="93" t="str">
        <f>LEFT(OBTB[[#This Row],[EconCode]],4)</f>
        <v>41</v>
      </c>
      <c r="F994" s="93" t="str">
        <f>LEFT(OBTB[[#This Row],[EconCode]],2)</f>
        <v>41</v>
      </c>
      <c r="G994" s="93"/>
      <c r="H994" s="93"/>
      <c r="I994" s="93"/>
      <c r="J994" s="93"/>
      <c r="K994" s="93"/>
      <c r="L994" s="93"/>
      <c r="M994" s="15"/>
      <c r="N994" s="15"/>
      <c r="O994" s="15"/>
      <c r="P994" s="15"/>
      <c r="Q994" s="15"/>
    </row>
    <row r="995" spans="1:17" x14ac:dyDescent="0.25">
      <c r="A995" s="70">
        <v>4101</v>
      </c>
      <c r="B995" s="7" t="s">
        <v>1060</v>
      </c>
      <c r="C995" s="93">
        <f>SUMIF(OBData[EconCode],OBTB[[#This Row],[EconCode]],OBData[Amount])</f>
        <v>0</v>
      </c>
      <c r="D995" s="93" t="str">
        <f>LEFT(OBTB[[#This Row],[EconCode]],6)</f>
        <v>4101</v>
      </c>
      <c r="E995" s="93" t="str">
        <f>LEFT(OBTB[[#This Row],[EconCode]],4)</f>
        <v>4101</v>
      </c>
      <c r="F995" s="93" t="str">
        <f>LEFT(OBTB[[#This Row],[EconCode]],2)</f>
        <v>41</v>
      </c>
      <c r="G995" s="93"/>
      <c r="H995" s="93"/>
      <c r="I995" s="93"/>
      <c r="J995" s="93"/>
      <c r="K995" s="93"/>
      <c r="L995" s="93"/>
      <c r="M995" s="15"/>
      <c r="N995" s="15"/>
      <c r="O995" s="15"/>
      <c r="P995" s="15"/>
      <c r="Q995" s="15"/>
    </row>
    <row r="996" spans="1:17" x14ac:dyDescent="0.25">
      <c r="A996" s="70">
        <v>410101</v>
      </c>
      <c r="B996" s="7" t="s">
        <v>1061</v>
      </c>
      <c r="C996" s="93">
        <f>SUMIF(OBData[EconCode],OBTB[[#This Row],[EconCode]],OBData[Amount])</f>
        <v>0</v>
      </c>
      <c r="D996" s="93" t="str">
        <f>LEFT(OBTB[[#This Row],[EconCode]],6)</f>
        <v>410101</v>
      </c>
      <c r="E996" s="93" t="str">
        <f>LEFT(OBTB[[#This Row],[EconCode]],4)</f>
        <v>4101</v>
      </c>
      <c r="F996" s="93" t="str">
        <f>LEFT(OBTB[[#This Row],[EconCode]],2)</f>
        <v>41</v>
      </c>
      <c r="G996" s="93"/>
      <c r="H996" s="93"/>
      <c r="I996" s="93"/>
      <c r="J996" s="93"/>
      <c r="K996" s="93"/>
      <c r="L996" s="93"/>
      <c r="M996" s="15"/>
      <c r="N996" s="15"/>
      <c r="O996" s="15"/>
      <c r="P996" s="15"/>
      <c r="Q996" s="15"/>
    </row>
    <row r="997" spans="1:17" x14ac:dyDescent="0.25">
      <c r="A997" s="70">
        <v>41010101</v>
      </c>
      <c r="B997" s="8" t="s">
        <v>1062</v>
      </c>
      <c r="C997" s="71">
        <f>SUMIF(OBData[EconCode],OBTB[[#This Row],[EconCode]],OBData[Amount])</f>
        <v>-10</v>
      </c>
      <c r="D997" s="58" t="str">
        <f>LEFT(OBTB[[#This Row],[EconCode]],6)</f>
        <v>410101</v>
      </c>
      <c r="E997" s="58" t="str">
        <f>LEFT(OBTB[[#This Row],[EconCode]],4)</f>
        <v>4101</v>
      </c>
      <c r="F997" s="58" t="str">
        <f>LEFT(OBTB[[#This Row],[EconCode]],2)</f>
        <v>41</v>
      </c>
      <c r="G997" s="65"/>
      <c r="H997" s="66" t="s">
        <v>1610</v>
      </c>
      <c r="I997" s="65"/>
      <c r="J997" s="65"/>
      <c r="K997" s="65"/>
      <c r="L997" s="65"/>
      <c r="M997" s="15"/>
      <c r="N997" s="15"/>
      <c r="O997" s="15"/>
      <c r="P997" s="15"/>
      <c r="Q997" s="15"/>
    </row>
    <row r="998" spans="1:17" x14ac:dyDescent="0.25">
      <c r="A998" s="70">
        <v>410102</v>
      </c>
      <c r="B998" s="8" t="s">
        <v>1063</v>
      </c>
      <c r="C998" s="93">
        <f>SUMIF(OBData[EconCode],OBTB[[#This Row],[EconCode]],OBData[Amount])</f>
        <v>0</v>
      </c>
      <c r="D998" s="93" t="str">
        <f>LEFT(OBTB[[#This Row],[EconCode]],6)</f>
        <v>410102</v>
      </c>
      <c r="E998" s="93" t="str">
        <f>LEFT(OBTB[[#This Row],[EconCode]],4)</f>
        <v>4101</v>
      </c>
      <c r="F998" s="93" t="str">
        <f>LEFT(OBTB[[#This Row],[EconCode]],2)</f>
        <v>41</v>
      </c>
      <c r="G998" s="93"/>
      <c r="H998" s="93"/>
      <c r="I998" s="93"/>
      <c r="J998" s="93"/>
      <c r="K998" s="93"/>
      <c r="L998" s="93"/>
      <c r="M998" s="15"/>
      <c r="N998" s="15"/>
      <c r="O998" s="15"/>
      <c r="P998" s="15"/>
      <c r="Q998" s="15"/>
    </row>
    <row r="999" spans="1:17" x14ac:dyDescent="0.25">
      <c r="A999" s="70">
        <v>41010201</v>
      </c>
      <c r="B999" s="8" t="s">
        <v>1063</v>
      </c>
      <c r="C999" s="71">
        <f>SUMIF(OBData[EconCode],OBTB[[#This Row],[EconCode]],OBData[Amount])</f>
        <v>0</v>
      </c>
      <c r="D999" s="58" t="str">
        <f>LEFT(OBTB[[#This Row],[EconCode]],6)</f>
        <v>410102</v>
      </c>
      <c r="E999" s="58" t="str">
        <f>LEFT(OBTB[[#This Row],[EconCode]],4)</f>
        <v>4101</v>
      </c>
      <c r="F999" s="58" t="str">
        <f>LEFT(OBTB[[#This Row],[EconCode]],2)</f>
        <v>41</v>
      </c>
      <c r="G999" s="65"/>
      <c r="H999" s="66" t="s">
        <v>1610</v>
      </c>
      <c r="I999" s="65"/>
      <c r="J999" s="65"/>
      <c r="K999" s="65"/>
      <c r="L999" s="65"/>
      <c r="M999" s="15"/>
      <c r="N999" s="15"/>
      <c r="O999" s="15"/>
      <c r="P999" s="15"/>
      <c r="Q999" s="15"/>
    </row>
    <row r="1000" spans="1:17" x14ac:dyDescent="0.25">
      <c r="A1000" s="70">
        <v>4102</v>
      </c>
      <c r="B1000" s="8" t="s">
        <v>1064</v>
      </c>
      <c r="C1000" s="93">
        <f>SUMIF(OBData[EconCode],OBTB[[#This Row],[EconCode]],OBData[Amount])</f>
        <v>0</v>
      </c>
      <c r="D1000" s="93" t="str">
        <f>LEFT(OBTB[[#This Row],[EconCode]],6)</f>
        <v>4102</v>
      </c>
      <c r="E1000" s="93" t="str">
        <f>LEFT(OBTB[[#This Row],[EconCode]],4)</f>
        <v>4102</v>
      </c>
      <c r="F1000" s="93" t="str">
        <f>LEFT(OBTB[[#This Row],[EconCode]],2)</f>
        <v>41</v>
      </c>
      <c r="G1000" s="93"/>
      <c r="H1000" s="93"/>
      <c r="I1000" s="93"/>
      <c r="J1000" s="93"/>
      <c r="K1000" s="93"/>
      <c r="L1000" s="93"/>
      <c r="M1000" s="15"/>
      <c r="N1000" s="15"/>
      <c r="O1000" s="15"/>
      <c r="P1000" s="15"/>
      <c r="Q1000" s="15"/>
    </row>
    <row r="1001" spans="1:17" x14ac:dyDescent="0.25">
      <c r="A1001" s="70">
        <v>410201</v>
      </c>
      <c r="B1001" s="8" t="s">
        <v>1065</v>
      </c>
      <c r="C1001" s="93">
        <f>SUMIF(OBData[EconCode],OBTB[[#This Row],[EconCode]],OBData[Amount])</f>
        <v>0</v>
      </c>
      <c r="D1001" s="93" t="str">
        <f>LEFT(OBTB[[#This Row],[EconCode]],6)</f>
        <v>410201</v>
      </c>
      <c r="E1001" s="93" t="str">
        <f>LEFT(OBTB[[#This Row],[EconCode]],4)</f>
        <v>4102</v>
      </c>
      <c r="F1001" s="93" t="str">
        <f>LEFT(OBTB[[#This Row],[EconCode]],2)</f>
        <v>41</v>
      </c>
      <c r="G1001" s="93"/>
      <c r="H1001" s="93"/>
      <c r="I1001" s="93"/>
      <c r="J1001" s="93"/>
      <c r="K1001" s="93"/>
      <c r="L1001" s="93"/>
      <c r="M1001" s="15"/>
      <c r="N1001" s="15"/>
      <c r="O1001" s="15"/>
      <c r="P1001" s="15"/>
      <c r="Q1001" s="15"/>
    </row>
    <row r="1002" spans="1:17" x14ac:dyDescent="0.25">
      <c r="A1002" s="70">
        <v>41020101</v>
      </c>
      <c r="B1002" s="8" t="s">
        <v>1066</v>
      </c>
      <c r="C1002" s="71">
        <f>SUMIF(OBData[EconCode],OBTB[[#This Row],[EconCode]],OBData[Amount])</f>
        <v>0</v>
      </c>
      <c r="D1002" s="58" t="str">
        <f>LEFT(OBTB[[#This Row],[EconCode]],6)</f>
        <v>410201</v>
      </c>
      <c r="E1002" s="58" t="str">
        <f>LEFT(OBTB[[#This Row],[EconCode]],4)</f>
        <v>4102</v>
      </c>
      <c r="F1002" s="58" t="str">
        <f>LEFT(OBTB[[#This Row],[EconCode]],2)</f>
        <v>41</v>
      </c>
      <c r="G1002" s="65"/>
      <c r="H1002" s="65"/>
      <c r="I1002" s="65"/>
      <c r="J1002" s="65"/>
      <c r="K1002" s="66" t="s">
        <v>1554</v>
      </c>
      <c r="L1002" s="65"/>
      <c r="M1002" s="15"/>
      <c r="N1002" s="15"/>
      <c r="O1002" s="15"/>
      <c r="P1002" s="15"/>
      <c r="Q1002" s="15"/>
    </row>
    <row r="1003" spans="1:17" x14ac:dyDescent="0.25">
      <c r="A1003" s="70">
        <v>4103</v>
      </c>
      <c r="B1003" s="8" t="s">
        <v>1067</v>
      </c>
      <c r="C1003" s="96">
        <f>SUMIF(OBData[EconCode],OBTB[[#This Row],[EconCode]],OBData[Amount])</f>
        <v>0</v>
      </c>
      <c r="D1003" s="96" t="str">
        <f>LEFT(OBTB[[#This Row],[EconCode]],6)</f>
        <v>4103</v>
      </c>
      <c r="E1003" s="96" t="str">
        <f>LEFT(OBTB[[#This Row],[EconCode]],4)</f>
        <v>4103</v>
      </c>
      <c r="F1003" s="96" t="str">
        <f>LEFT(OBTB[[#This Row],[EconCode]],2)</f>
        <v>41</v>
      </c>
      <c r="G1003" s="96"/>
      <c r="H1003" s="96"/>
      <c r="I1003" s="96"/>
      <c r="J1003" s="96"/>
      <c r="K1003" s="96"/>
      <c r="L1003" s="96"/>
      <c r="M1003" s="15"/>
      <c r="N1003" s="15"/>
      <c r="O1003" s="15"/>
      <c r="P1003" s="15"/>
      <c r="Q1003" s="15"/>
    </row>
    <row r="1004" spans="1:17" x14ac:dyDescent="0.25">
      <c r="A1004" s="70">
        <v>410301</v>
      </c>
      <c r="B1004" s="8" t="s">
        <v>1068</v>
      </c>
      <c r="C1004" s="96">
        <f>SUMIF(OBData[EconCode],OBTB[[#This Row],[EconCode]],OBData[Amount])</f>
        <v>0</v>
      </c>
      <c r="D1004" s="96" t="str">
        <f>LEFT(OBTB[[#This Row],[EconCode]],6)</f>
        <v>410301</v>
      </c>
      <c r="E1004" s="96" t="str">
        <f>LEFT(OBTB[[#This Row],[EconCode]],4)</f>
        <v>4103</v>
      </c>
      <c r="F1004" s="96" t="str">
        <f>LEFT(OBTB[[#This Row],[EconCode]],2)</f>
        <v>41</v>
      </c>
      <c r="G1004" s="96"/>
      <c r="H1004" s="96"/>
      <c r="I1004" s="96"/>
      <c r="J1004" s="96"/>
      <c r="K1004" s="96"/>
      <c r="L1004" s="96"/>
      <c r="M1004" s="15"/>
      <c r="N1004" s="15" t="s">
        <v>1606</v>
      </c>
      <c r="O1004" s="15"/>
      <c r="P1004" s="15"/>
      <c r="Q1004" s="15"/>
    </row>
    <row r="1005" spans="1:17" x14ac:dyDescent="0.25">
      <c r="A1005" s="70">
        <v>41030101</v>
      </c>
      <c r="B1005" s="8" t="s">
        <v>1069</v>
      </c>
      <c r="C1005" s="96">
        <f>SUMIF(OBData[EconCode],OBTB[[#This Row],[EconCode]],OBData[Amount])</f>
        <v>0</v>
      </c>
      <c r="D1005" s="96" t="str">
        <f>LEFT(OBTB[[#This Row],[EconCode]],6)</f>
        <v>410301</v>
      </c>
      <c r="E1005" s="96" t="str">
        <f>LEFT(OBTB[[#This Row],[EconCode]],4)</f>
        <v>4103</v>
      </c>
      <c r="F1005" s="96" t="str">
        <f>LEFT(OBTB[[#This Row],[EconCode]],2)</f>
        <v>41</v>
      </c>
      <c r="G1005" s="96"/>
      <c r="H1005" s="96"/>
      <c r="I1005" s="96"/>
      <c r="J1005" s="96"/>
      <c r="K1005" s="96"/>
      <c r="L1005" s="96"/>
      <c r="M1005" s="15"/>
      <c r="N1005" s="15"/>
      <c r="O1005" s="15"/>
      <c r="P1005" s="15"/>
      <c r="Q1005" s="15"/>
    </row>
    <row r="1006" spans="1:17" x14ac:dyDescent="0.25">
      <c r="A1006" s="70">
        <v>41030102</v>
      </c>
      <c r="B1006" s="8" t="s">
        <v>1070</v>
      </c>
      <c r="C1006" s="96">
        <f>SUMIF(OBData[EconCode],OBTB[[#This Row],[EconCode]],OBData[Amount])</f>
        <v>0</v>
      </c>
      <c r="D1006" s="96" t="str">
        <f>LEFT(OBTB[[#This Row],[EconCode]],6)</f>
        <v>410301</v>
      </c>
      <c r="E1006" s="96" t="str">
        <f>LEFT(OBTB[[#This Row],[EconCode]],4)</f>
        <v>4103</v>
      </c>
      <c r="F1006" s="96" t="str">
        <f>LEFT(OBTB[[#This Row],[EconCode]],2)</f>
        <v>41</v>
      </c>
      <c r="G1006" s="96"/>
      <c r="H1006" s="96"/>
      <c r="I1006" s="96"/>
      <c r="J1006" s="96"/>
      <c r="K1006" s="96"/>
      <c r="L1006" s="96"/>
      <c r="M1006" s="15"/>
      <c r="N1006" s="15"/>
      <c r="O1006" s="15"/>
      <c r="P1006" s="15"/>
      <c r="Q1006" s="15"/>
    </row>
    <row r="1007" spans="1:17" x14ac:dyDescent="0.25">
      <c r="A1007" s="70">
        <v>41030103</v>
      </c>
      <c r="B1007" s="8" t="s">
        <v>1071</v>
      </c>
      <c r="C1007" s="96">
        <f>SUMIF(OBData[EconCode],OBTB[[#This Row],[EconCode]],OBData[Amount])</f>
        <v>0</v>
      </c>
      <c r="D1007" s="96" t="str">
        <f>LEFT(OBTB[[#This Row],[EconCode]],6)</f>
        <v>410301</v>
      </c>
      <c r="E1007" s="96" t="str">
        <f>LEFT(OBTB[[#This Row],[EconCode]],4)</f>
        <v>4103</v>
      </c>
      <c r="F1007" s="96" t="str">
        <f>LEFT(OBTB[[#This Row],[EconCode]],2)</f>
        <v>41</v>
      </c>
      <c r="G1007" s="96"/>
      <c r="H1007" s="96"/>
      <c r="I1007" s="96"/>
      <c r="J1007" s="96"/>
      <c r="K1007" s="96"/>
      <c r="L1007" s="96"/>
      <c r="M1007" s="15"/>
      <c r="N1007" s="15"/>
      <c r="O1007" s="15"/>
      <c r="P1007" s="15"/>
      <c r="Q1007" s="15"/>
    </row>
    <row r="1008" spans="1:17" x14ac:dyDescent="0.25">
      <c r="A1008" s="70">
        <v>410302</v>
      </c>
      <c r="B1008" s="8" t="s">
        <v>1072</v>
      </c>
      <c r="C1008" s="96">
        <f>SUMIF(OBData[EconCode],OBTB[[#This Row],[EconCode]],OBData[Amount])</f>
        <v>0</v>
      </c>
      <c r="D1008" s="96" t="str">
        <f>LEFT(OBTB[[#This Row],[EconCode]],6)</f>
        <v>410302</v>
      </c>
      <c r="E1008" s="96" t="str">
        <f>LEFT(OBTB[[#This Row],[EconCode]],4)</f>
        <v>4103</v>
      </c>
      <c r="F1008" s="96" t="str">
        <f>LEFT(OBTB[[#This Row],[EconCode]],2)</f>
        <v>41</v>
      </c>
      <c r="G1008" s="96"/>
      <c r="H1008" s="96"/>
      <c r="I1008" s="96"/>
      <c r="J1008" s="96"/>
      <c r="K1008" s="96"/>
      <c r="L1008" s="96"/>
      <c r="M1008" s="15"/>
      <c r="N1008" s="15"/>
      <c r="O1008" s="15"/>
      <c r="P1008" s="15"/>
      <c r="Q1008" s="15"/>
    </row>
    <row r="1009" spans="1:17" x14ac:dyDescent="0.25">
      <c r="A1009" s="70">
        <v>41030201</v>
      </c>
      <c r="B1009" s="8" t="s">
        <v>1073</v>
      </c>
      <c r="C1009" s="96">
        <f>SUMIF(OBData[EconCode],OBTB[[#This Row],[EconCode]],OBData[Amount])</f>
        <v>0</v>
      </c>
      <c r="D1009" s="96" t="str">
        <f>LEFT(OBTB[[#This Row],[EconCode]],6)</f>
        <v>410302</v>
      </c>
      <c r="E1009" s="96" t="str">
        <f>LEFT(OBTB[[#This Row],[EconCode]],4)</f>
        <v>4103</v>
      </c>
      <c r="F1009" s="96" t="str">
        <f>LEFT(OBTB[[#This Row],[EconCode]],2)</f>
        <v>41</v>
      </c>
      <c r="G1009" s="96"/>
      <c r="H1009" s="96"/>
      <c r="I1009" s="96"/>
      <c r="J1009" s="96"/>
      <c r="K1009" s="96"/>
      <c r="L1009" s="96"/>
      <c r="M1009" s="15"/>
      <c r="N1009" s="15"/>
      <c r="O1009" s="15"/>
      <c r="P1009" s="15"/>
      <c r="Q1009" s="15"/>
    </row>
    <row r="1010" spans="1:17" x14ac:dyDescent="0.25">
      <c r="A1010" s="70">
        <v>41030202</v>
      </c>
      <c r="B1010" s="8" t="s">
        <v>1074</v>
      </c>
      <c r="C1010" s="96">
        <f>SUMIF(OBData[EconCode],OBTB[[#This Row],[EconCode]],OBData[Amount])</f>
        <v>0</v>
      </c>
      <c r="D1010" s="96" t="str">
        <f>LEFT(OBTB[[#This Row],[EconCode]],6)</f>
        <v>410302</v>
      </c>
      <c r="E1010" s="96" t="str">
        <f>LEFT(OBTB[[#This Row],[EconCode]],4)</f>
        <v>4103</v>
      </c>
      <c r="F1010" s="96" t="str">
        <f>LEFT(OBTB[[#This Row],[EconCode]],2)</f>
        <v>41</v>
      </c>
      <c r="G1010" s="96"/>
      <c r="H1010" s="96"/>
      <c r="I1010" s="96"/>
      <c r="J1010" s="96"/>
      <c r="K1010" s="96"/>
      <c r="L1010" s="96"/>
      <c r="M1010" s="15"/>
      <c r="N1010" s="15"/>
      <c r="O1010" s="15"/>
      <c r="P1010" s="15"/>
      <c r="Q1010" s="15"/>
    </row>
    <row r="1011" spans="1:17" x14ac:dyDescent="0.25">
      <c r="A1011" s="70">
        <v>41030203</v>
      </c>
      <c r="B1011" s="8" t="s">
        <v>1075</v>
      </c>
      <c r="C1011" s="96">
        <f>SUMIF(OBData[EconCode],OBTB[[#This Row],[EconCode]],OBData[Amount])</f>
        <v>0</v>
      </c>
      <c r="D1011" s="96" t="str">
        <f>LEFT(OBTB[[#This Row],[EconCode]],6)</f>
        <v>410302</v>
      </c>
      <c r="E1011" s="96" t="str">
        <f>LEFT(OBTB[[#This Row],[EconCode]],4)</f>
        <v>4103</v>
      </c>
      <c r="F1011" s="96" t="str">
        <f>LEFT(OBTB[[#This Row],[EconCode]],2)</f>
        <v>41</v>
      </c>
      <c r="G1011" s="96"/>
      <c r="H1011" s="96"/>
      <c r="I1011" s="96"/>
      <c r="J1011" s="96"/>
      <c r="K1011" s="96"/>
      <c r="L1011" s="96"/>
      <c r="M1011" s="15"/>
      <c r="N1011" s="15"/>
      <c r="O1011" s="15"/>
      <c r="P1011" s="15"/>
      <c r="Q1011" s="15"/>
    </row>
    <row r="1012" spans="1:17" x14ac:dyDescent="0.25">
      <c r="A1012" s="70">
        <v>41030204</v>
      </c>
      <c r="B1012" s="8" t="s">
        <v>1076</v>
      </c>
      <c r="C1012" s="96">
        <f>SUMIF(OBData[EconCode],OBTB[[#This Row],[EconCode]],OBData[Amount])</f>
        <v>0</v>
      </c>
      <c r="D1012" s="96" t="str">
        <f>LEFT(OBTB[[#This Row],[EconCode]],6)</f>
        <v>410302</v>
      </c>
      <c r="E1012" s="96" t="str">
        <f>LEFT(OBTB[[#This Row],[EconCode]],4)</f>
        <v>4103</v>
      </c>
      <c r="F1012" s="96" t="str">
        <f>LEFT(OBTB[[#This Row],[EconCode]],2)</f>
        <v>41</v>
      </c>
      <c r="G1012" s="96"/>
      <c r="H1012" s="96"/>
      <c r="I1012" s="96"/>
      <c r="J1012" s="96"/>
      <c r="K1012" s="96"/>
      <c r="L1012" s="96"/>
      <c r="M1012" s="15"/>
      <c r="N1012" s="15"/>
      <c r="O1012" s="15"/>
      <c r="P1012" s="15"/>
      <c r="Q1012" s="15"/>
    </row>
    <row r="1013" spans="1:17" x14ac:dyDescent="0.25">
      <c r="A1013" s="70">
        <v>41030205</v>
      </c>
      <c r="B1013" s="8" t="s">
        <v>1077</v>
      </c>
      <c r="C1013" s="96">
        <f>SUMIF(OBData[EconCode],OBTB[[#This Row],[EconCode]],OBData[Amount])</f>
        <v>0</v>
      </c>
      <c r="D1013" s="96" t="str">
        <f>LEFT(OBTB[[#This Row],[EconCode]],6)</f>
        <v>410302</v>
      </c>
      <c r="E1013" s="96" t="str">
        <f>LEFT(OBTB[[#This Row],[EconCode]],4)</f>
        <v>4103</v>
      </c>
      <c r="F1013" s="96" t="str">
        <f>LEFT(OBTB[[#This Row],[EconCode]],2)</f>
        <v>41</v>
      </c>
      <c r="G1013" s="96"/>
      <c r="H1013" s="96"/>
      <c r="I1013" s="96"/>
      <c r="J1013" s="96"/>
      <c r="K1013" s="96"/>
      <c r="L1013" s="96"/>
      <c r="M1013" s="15"/>
      <c r="N1013" s="15"/>
      <c r="O1013" s="15"/>
      <c r="P1013" s="15"/>
      <c r="Q1013" s="15"/>
    </row>
    <row r="1014" spans="1:17" x14ac:dyDescent="0.25">
      <c r="A1014" s="70">
        <v>41030206</v>
      </c>
      <c r="B1014" s="8" t="s">
        <v>1078</v>
      </c>
      <c r="C1014" s="96">
        <f>SUMIF(OBData[EconCode],OBTB[[#This Row],[EconCode]],OBData[Amount])</f>
        <v>0</v>
      </c>
      <c r="D1014" s="96" t="str">
        <f>LEFT(OBTB[[#This Row],[EconCode]],6)</f>
        <v>410302</v>
      </c>
      <c r="E1014" s="96" t="str">
        <f>LEFT(OBTB[[#This Row],[EconCode]],4)</f>
        <v>4103</v>
      </c>
      <c r="F1014" s="96" t="str">
        <f>LEFT(OBTB[[#This Row],[EconCode]],2)</f>
        <v>41</v>
      </c>
      <c r="G1014" s="96"/>
      <c r="H1014" s="96"/>
      <c r="I1014" s="96"/>
      <c r="J1014" s="96"/>
      <c r="K1014" s="96"/>
      <c r="L1014" s="96"/>
      <c r="M1014" s="15"/>
      <c r="N1014" s="15"/>
      <c r="O1014" s="15"/>
      <c r="P1014" s="15"/>
      <c r="Q1014" s="15"/>
    </row>
    <row r="1015" spans="1:17" x14ac:dyDescent="0.25">
      <c r="A1015" s="70">
        <v>41030207</v>
      </c>
      <c r="B1015" s="8" t="s">
        <v>1079</v>
      </c>
      <c r="C1015" s="96">
        <f>SUMIF(OBData[EconCode],OBTB[[#This Row],[EconCode]],OBData[Amount])</f>
        <v>0</v>
      </c>
      <c r="D1015" s="96" t="str">
        <f>LEFT(OBTB[[#This Row],[EconCode]],6)</f>
        <v>410302</v>
      </c>
      <c r="E1015" s="96" t="str">
        <f>LEFT(OBTB[[#This Row],[EconCode]],4)</f>
        <v>4103</v>
      </c>
      <c r="F1015" s="96" t="str">
        <f>LEFT(OBTB[[#This Row],[EconCode]],2)</f>
        <v>41</v>
      </c>
      <c r="G1015" s="96"/>
      <c r="H1015" s="96"/>
      <c r="I1015" s="96"/>
      <c r="J1015" s="96"/>
      <c r="K1015" s="96"/>
      <c r="L1015" s="96"/>
      <c r="M1015" s="15"/>
      <c r="N1015" s="15"/>
      <c r="O1015" s="15"/>
      <c r="P1015" s="15"/>
      <c r="Q1015" s="15"/>
    </row>
    <row r="1016" spans="1:17" x14ac:dyDescent="0.25">
      <c r="A1016" s="70">
        <v>41030208</v>
      </c>
      <c r="B1016" s="8" t="s">
        <v>1080</v>
      </c>
      <c r="C1016" s="96">
        <f>SUMIF(OBData[EconCode],OBTB[[#This Row],[EconCode]],OBData[Amount])</f>
        <v>0</v>
      </c>
      <c r="D1016" s="96" t="str">
        <f>LEFT(OBTB[[#This Row],[EconCode]],6)</f>
        <v>410302</v>
      </c>
      <c r="E1016" s="96" t="str">
        <f>LEFT(OBTB[[#This Row],[EconCode]],4)</f>
        <v>4103</v>
      </c>
      <c r="F1016" s="96" t="str">
        <f>LEFT(OBTB[[#This Row],[EconCode]],2)</f>
        <v>41</v>
      </c>
      <c r="G1016" s="96"/>
      <c r="H1016" s="96"/>
      <c r="I1016" s="96"/>
      <c r="J1016" s="96"/>
      <c r="K1016" s="96"/>
      <c r="L1016" s="96"/>
      <c r="M1016" s="15"/>
      <c r="N1016" s="15"/>
      <c r="O1016" s="15"/>
      <c r="P1016" s="15"/>
      <c r="Q1016" s="15"/>
    </row>
    <row r="1017" spans="1:17" x14ac:dyDescent="0.25">
      <c r="A1017" s="70">
        <v>41030209</v>
      </c>
      <c r="B1017" s="8" t="s">
        <v>1081</v>
      </c>
      <c r="C1017" s="96">
        <f>SUMIF(OBData[EconCode],OBTB[[#This Row],[EconCode]],OBData[Amount])</f>
        <v>0</v>
      </c>
      <c r="D1017" s="96" t="str">
        <f>LEFT(OBTB[[#This Row],[EconCode]],6)</f>
        <v>410302</v>
      </c>
      <c r="E1017" s="96" t="str">
        <f>LEFT(OBTB[[#This Row],[EconCode]],4)</f>
        <v>4103</v>
      </c>
      <c r="F1017" s="96" t="str">
        <f>LEFT(OBTB[[#This Row],[EconCode]],2)</f>
        <v>41</v>
      </c>
      <c r="G1017" s="96"/>
      <c r="H1017" s="96"/>
      <c r="I1017" s="96"/>
      <c r="J1017" s="96"/>
      <c r="K1017" s="96"/>
      <c r="L1017" s="96"/>
      <c r="M1017" s="15"/>
      <c r="N1017" s="15"/>
      <c r="O1017" s="15"/>
      <c r="P1017" s="15"/>
      <c r="Q1017" s="15"/>
    </row>
    <row r="1018" spans="1:17" x14ac:dyDescent="0.25">
      <c r="A1018" s="70">
        <v>41030210</v>
      </c>
      <c r="B1018" s="8" t="s">
        <v>1082</v>
      </c>
      <c r="C1018" s="96">
        <f>SUMIF(OBData[EconCode],OBTB[[#This Row],[EconCode]],OBData[Amount])</f>
        <v>0</v>
      </c>
      <c r="D1018" s="96" t="str">
        <f>LEFT(OBTB[[#This Row],[EconCode]],6)</f>
        <v>410302</v>
      </c>
      <c r="E1018" s="96" t="str">
        <f>LEFT(OBTB[[#This Row],[EconCode]],4)</f>
        <v>4103</v>
      </c>
      <c r="F1018" s="96" t="str">
        <f>LEFT(OBTB[[#This Row],[EconCode]],2)</f>
        <v>41</v>
      </c>
      <c r="G1018" s="96"/>
      <c r="H1018" s="96"/>
      <c r="I1018" s="96"/>
      <c r="J1018" s="96"/>
      <c r="K1018" s="96"/>
      <c r="L1018" s="96"/>
      <c r="M1018" s="15"/>
      <c r="N1018" s="15"/>
      <c r="O1018" s="15"/>
      <c r="P1018" s="15"/>
      <c r="Q1018" s="15"/>
    </row>
    <row r="1019" spans="1:17" x14ac:dyDescent="0.25">
      <c r="A1019" s="70">
        <v>41030214</v>
      </c>
      <c r="B1019" s="8" t="s">
        <v>1083</v>
      </c>
      <c r="C1019" s="96">
        <f>SUMIF(OBData[EconCode],OBTB[[#This Row],[EconCode]],OBData[Amount])</f>
        <v>0</v>
      </c>
      <c r="D1019" s="96" t="str">
        <f>LEFT(OBTB[[#This Row],[EconCode]],6)</f>
        <v>410302</v>
      </c>
      <c r="E1019" s="96" t="str">
        <f>LEFT(OBTB[[#This Row],[EconCode]],4)</f>
        <v>4103</v>
      </c>
      <c r="F1019" s="96" t="str">
        <f>LEFT(OBTB[[#This Row],[EconCode]],2)</f>
        <v>41</v>
      </c>
      <c r="G1019" s="96"/>
      <c r="H1019" s="96"/>
      <c r="I1019" s="96"/>
      <c r="J1019" s="96"/>
      <c r="K1019" s="96"/>
      <c r="L1019" s="96"/>
      <c r="M1019" s="15"/>
      <c r="N1019" s="15"/>
      <c r="O1019" s="15"/>
      <c r="P1019" s="15"/>
      <c r="Q1019" s="15"/>
    </row>
    <row r="1020" spans="1:17" x14ac:dyDescent="0.25">
      <c r="A1020" s="70">
        <v>41030215</v>
      </c>
      <c r="B1020" s="8" t="s">
        <v>1084</v>
      </c>
      <c r="C1020" s="96">
        <f>SUMIF(OBData[EconCode],OBTB[[#This Row],[EconCode]],OBData[Amount])</f>
        <v>0</v>
      </c>
      <c r="D1020" s="96" t="str">
        <f>LEFT(OBTB[[#This Row],[EconCode]],6)</f>
        <v>410302</v>
      </c>
      <c r="E1020" s="96" t="str">
        <f>LEFT(OBTB[[#This Row],[EconCode]],4)</f>
        <v>4103</v>
      </c>
      <c r="F1020" s="96" t="str">
        <f>LEFT(OBTB[[#This Row],[EconCode]],2)</f>
        <v>41</v>
      </c>
      <c r="G1020" s="96"/>
      <c r="H1020" s="96"/>
      <c r="I1020" s="96"/>
      <c r="J1020" s="96"/>
      <c r="K1020" s="96"/>
      <c r="L1020" s="96"/>
      <c r="M1020" s="15"/>
      <c r="N1020" s="15"/>
      <c r="O1020" s="15"/>
      <c r="P1020" s="15"/>
      <c r="Q1020" s="15"/>
    </row>
    <row r="1021" spans="1:17" x14ac:dyDescent="0.25">
      <c r="A1021" s="70">
        <v>41030216</v>
      </c>
      <c r="B1021" s="8" t="s">
        <v>1085</v>
      </c>
      <c r="C1021" s="96">
        <f>SUMIF(OBData[EconCode],OBTB[[#This Row],[EconCode]],OBData[Amount])</f>
        <v>0</v>
      </c>
      <c r="D1021" s="96" t="str">
        <f>LEFT(OBTB[[#This Row],[EconCode]],6)</f>
        <v>410302</v>
      </c>
      <c r="E1021" s="96" t="str">
        <f>LEFT(OBTB[[#This Row],[EconCode]],4)</f>
        <v>4103</v>
      </c>
      <c r="F1021" s="96" t="str">
        <f>LEFT(OBTB[[#This Row],[EconCode]],2)</f>
        <v>41</v>
      </c>
      <c r="G1021" s="96"/>
      <c r="H1021" s="96"/>
      <c r="I1021" s="96"/>
      <c r="J1021" s="96"/>
      <c r="K1021" s="96"/>
      <c r="L1021" s="96"/>
      <c r="M1021" s="15"/>
      <c r="N1021" s="15"/>
      <c r="O1021" s="15"/>
      <c r="P1021" s="15"/>
      <c r="Q1021" s="15"/>
    </row>
    <row r="1022" spans="1:17" x14ac:dyDescent="0.25">
      <c r="A1022" s="70">
        <v>4104</v>
      </c>
      <c r="B1022" s="8" t="s">
        <v>1086</v>
      </c>
      <c r="C1022" s="96">
        <f>SUMIF(OBData[EconCode],OBTB[[#This Row],[EconCode]],OBData[Amount])</f>
        <v>0</v>
      </c>
      <c r="D1022" s="96" t="str">
        <f>LEFT(OBTB[[#This Row],[EconCode]],6)</f>
        <v>4104</v>
      </c>
      <c r="E1022" s="96" t="str">
        <f>LEFT(OBTB[[#This Row],[EconCode]],4)</f>
        <v>4104</v>
      </c>
      <c r="F1022" s="96" t="str">
        <f>LEFT(OBTB[[#This Row],[EconCode]],2)</f>
        <v>41</v>
      </c>
      <c r="G1022" s="96"/>
      <c r="H1022" s="96"/>
      <c r="I1022" s="96"/>
      <c r="J1022" s="96"/>
      <c r="K1022" s="96"/>
      <c r="L1022" s="96"/>
      <c r="M1022" s="15"/>
      <c r="N1022" s="15"/>
      <c r="O1022" s="15"/>
      <c r="P1022" s="15"/>
      <c r="Q1022" s="15"/>
    </row>
    <row r="1023" spans="1:17" x14ac:dyDescent="0.25">
      <c r="A1023" s="70">
        <v>410401</v>
      </c>
      <c r="B1023" s="8" t="s">
        <v>1086</v>
      </c>
      <c r="C1023" s="96">
        <f>SUMIF(OBData[EconCode],OBTB[[#This Row],[EconCode]],OBData[Amount])</f>
        <v>0</v>
      </c>
      <c r="D1023" s="96" t="str">
        <f>LEFT(OBTB[[#This Row],[EconCode]],6)</f>
        <v>410401</v>
      </c>
      <c r="E1023" s="96" t="str">
        <f>LEFT(OBTB[[#This Row],[EconCode]],4)</f>
        <v>4104</v>
      </c>
      <c r="F1023" s="96" t="str">
        <f>LEFT(OBTB[[#This Row],[EconCode]],2)</f>
        <v>41</v>
      </c>
      <c r="G1023" s="96"/>
      <c r="H1023" s="96"/>
      <c r="I1023" s="96"/>
      <c r="J1023" s="96"/>
      <c r="K1023" s="96"/>
      <c r="L1023" s="96"/>
      <c r="M1023" s="15"/>
      <c r="N1023" s="15"/>
      <c r="O1023" s="15"/>
      <c r="P1023" s="15"/>
      <c r="Q1023" s="15"/>
    </row>
    <row r="1024" spans="1:17" x14ac:dyDescent="0.25">
      <c r="A1024" s="70">
        <v>41040101</v>
      </c>
      <c r="B1024" s="8" t="s">
        <v>1087</v>
      </c>
      <c r="C1024" s="96">
        <f>SUMIF(OBData[EconCode],OBTB[[#This Row],[EconCode]],OBData[Amount])</f>
        <v>0</v>
      </c>
      <c r="D1024" s="96" t="str">
        <f>LEFT(OBTB[[#This Row],[EconCode]],6)</f>
        <v>410401</v>
      </c>
      <c r="E1024" s="96" t="str">
        <f>LEFT(OBTB[[#This Row],[EconCode]],4)</f>
        <v>4104</v>
      </c>
      <c r="F1024" s="96" t="str">
        <f>LEFT(OBTB[[#This Row],[EconCode]],2)</f>
        <v>41</v>
      </c>
      <c r="G1024" s="96"/>
      <c r="H1024" s="96"/>
      <c r="I1024" s="96"/>
      <c r="J1024" s="96"/>
      <c r="K1024" s="96"/>
      <c r="L1024" s="96"/>
      <c r="M1024" s="15"/>
      <c r="N1024" s="15"/>
      <c r="O1024" s="15"/>
      <c r="P1024" s="15"/>
      <c r="Q1024" s="15"/>
    </row>
    <row r="1025" spans="1:17" x14ac:dyDescent="0.25">
      <c r="A1025" s="70">
        <v>41040102</v>
      </c>
      <c r="B1025" s="8" t="s">
        <v>1088</v>
      </c>
      <c r="C1025" s="96">
        <f>SUMIF(OBData[EconCode],OBTB[[#This Row],[EconCode]],OBData[Amount])</f>
        <v>0</v>
      </c>
      <c r="D1025" s="96" t="str">
        <f>LEFT(OBTB[[#This Row],[EconCode]],6)</f>
        <v>410401</v>
      </c>
      <c r="E1025" s="96" t="str">
        <f>LEFT(OBTB[[#This Row],[EconCode]],4)</f>
        <v>4104</v>
      </c>
      <c r="F1025" s="96" t="str">
        <f>LEFT(OBTB[[#This Row],[EconCode]],2)</f>
        <v>41</v>
      </c>
      <c r="G1025" s="96"/>
      <c r="H1025" s="96"/>
      <c r="I1025" s="96"/>
      <c r="J1025" s="96"/>
      <c r="K1025" s="96"/>
      <c r="L1025" s="96"/>
      <c r="M1025" s="15"/>
      <c r="N1025" s="15"/>
      <c r="O1025" s="15"/>
      <c r="P1025" s="15"/>
      <c r="Q1025" s="15"/>
    </row>
    <row r="1026" spans="1:17" x14ac:dyDescent="0.25">
      <c r="A1026" s="70">
        <v>41040103</v>
      </c>
      <c r="B1026" s="8" t="s">
        <v>1089</v>
      </c>
      <c r="C1026" s="96">
        <f>SUMIF(OBData[EconCode],OBTB[[#This Row],[EconCode]],OBData[Amount])</f>
        <v>0</v>
      </c>
      <c r="D1026" s="96" t="str">
        <f>LEFT(OBTB[[#This Row],[EconCode]],6)</f>
        <v>410401</v>
      </c>
      <c r="E1026" s="96" t="str">
        <f>LEFT(OBTB[[#This Row],[EconCode]],4)</f>
        <v>4104</v>
      </c>
      <c r="F1026" s="96" t="str">
        <f>LEFT(OBTB[[#This Row],[EconCode]],2)</f>
        <v>41</v>
      </c>
      <c r="G1026" s="96"/>
      <c r="H1026" s="96"/>
      <c r="I1026" s="96"/>
      <c r="J1026" s="96"/>
      <c r="K1026" s="96"/>
      <c r="L1026" s="96"/>
      <c r="M1026" s="15"/>
      <c r="N1026" s="15"/>
      <c r="O1026" s="15"/>
      <c r="P1026" s="15"/>
      <c r="Q1026" s="15"/>
    </row>
    <row r="1027" spans="1:17" x14ac:dyDescent="0.25">
      <c r="A1027" s="70">
        <v>41040104</v>
      </c>
      <c r="B1027" s="8" t="s">
        <v>1090</v>
      </c>
      <c r="C1027" s="96">
        <f>SUMIF(OBData[EconCode],OBTB[[#This Row],[EconCode]],OBData[Amount])</f>
        <v>0</v>
      </c>
      <c r="D1027" s="96" t="str">
        <f>LEFT(OBTB[[#This Row],[EconCode]],6)</f>
        <v>410401</v>
      </c>
      <c r="E1027" s="96" t="str">
        <f>LEFT(OBTB[[#This Row],[EconCode]],4)</f>
        <v>4104</v>
      </c>
      <c r="F1027" s="96" t="str">
        <f>LEFT(OBTB[[#This Row],[EconCode]],2)</f>
        <v>41</v>
      </c>
      <c r="G1027" s="96"/>
      <c r="H1027" s="96"/>
      <c r="I1027" s="96"/>
      <c r="J1027" s="96"/>
      <c r="K1027" s="96"/>
      <c r="L1027" s="96"/>
      <c r="M1027" s="15"/>
      <c r="N1027" s="15"/>
      <c r="O1027" s="15"/>
      <c r="P1027" s="15"/>
      <c r="Q1027" s="15"/>
    </row>
    <row r="1028" spans="1:17" x14ac:dyDescent="0.25">
      <c r="A1028" s="70">
        <v>41040105</v>
      </c>
      <c r="B1028" s="8" t="s">
        <v>1091</v>
      </c>
      <c r="C1028" s="96">
        <f>SUMIF(OBData[EconCode],OBTB[[#This Row],[EconCode]],OBData[Amount])</f>
        <v>0</v>
      </c>
      <c r="D1028" s="96" t="str">
        <f>LEFT(OBTB[[#This Row],[EconCode]],6)</f>
        <v>410401</v>
      </c>
      <c r="E1028" s="96" t="str">
        <f>LEFT(OBTB[[#This Row],[EconCode]],4)</f>
        <v>4104</v>
      </c>
      <c r="F1028" s="96" t="str">
        <f>LEFT(OBTB[[#This Row],[EconCode]],2)</f>
        <v>41</v>
      </c>
      <c r="G1028" s="96"/>
      <c r="H1028" s="96"/>
      <c r="I1028" s="96"/>
      <c r="J1028" s="96"/>
      <c r="K1028" s="96"/>
      <c r="L1028" s="96"/>
      <c r="M1028" s="15"/>
      <c r="N1028" s="15"/>
      <c r="O1028" s="15"/>
      <c r="P1028" s="15"/>
      <c r="Q1028" s="15"/>
    </row>
    <row r="1029" spans="1:17" x14ac:dyDescent="0.25">
      <c r="A1029" s="70">
        <v>41040106</v>
      </c>
      <c r="B1029" s="8" t="s">
        <v>1092</v>
      </c>
      <c r="C1029" s="96">
        <f>SUMIF(OBData[EconCode],OBTB[[#This Row],[EconCode]],OBData[Amount])</f>
        <v>0</v>
      </c>
      <c r="D1029" s="96" t="str">
        <f>LEFT(OBTB[[#This Row],[EconCode]],6)</f>
        <v>410401</v>
      </c>
      <c r="E1029" s="96" t="str">
        <f>LEFT(OBTB[[#This Row],[EconCode]],4)</f>
        <v>4104</v>
      </c>
      <c r="F1029" s="96" t="str">
        <f>LEFT(OBTB[[#This Row],[EconCode]],2)</f>
        <v>41</v>
      </c>
      <c r="G1029" s="96"/>
      <c r="H1029" s="96"/>
      <c r="I1029" s="96"/>
      <c r="J1029" s="96"/>
      <c r="K1029" s="96"/>
      <c r="L1029" s="96"/>
      <c r="M1029" s="15"/>
      <c r="N1029" s="15"/>
      <c r="O1029" s="15"/>
      <c r="P1029" s="15"/>
      <c r="Q1029" s="15"/>
    </row>
    <row r="1030" spans="1:17" x14ac:dyDescent="0.25">
      <c r="A1030" s="70">
        <v>4105</v>
      </c>
      <c r="B1030" s="8" t="s">
        <v>1093</v>
      </c>
      <c r="C1030" s="96">
        <f>SUMIF(OBData[EconCode],OBTB[[#This Row],[EconCode]],OBData[Amount])</f>
        <v>0</v>
      </c>
      <c r="D1030" s="96" t="str">
        <f>LEFT(OBTB[[#This Row],[EconCode]],6)</f>
        <v>4105</v>
      </c>
      <c r="E1030" s="96" t="str">
        <f>LEFT(OBTB[[#This Row],[EconCode]],4)</f>
        <v>4105</v>
      </c>
      <c r="F1030" s="96" t="str">
        <f>LEFT(OBTB[[#This Row],[EconCode]],2)</f>
        <v>41</v>
      </c>
      <c r="G1030" s="96"/>
      <c r="H1030" s="96"/>
      <c r="I1030" s="96"/>
      <c r="J1030" s="96"/>
      <c r="K1030" s="96"/>
      <c r="L1030" s="96"/>
      <c r="M1030" s="15"/>
      <c r="N1030" s="15"/>
      <c r="O1030" s="15"/>
      <c r="P1030" s="15"/>
      <c r="Q1030" s="15"/>
    </row>
    <row r="1031" spans="1:17" x14ac:dyDescent="0.25">
      <c r="A1031" s="70">
        <v>410501</v>
      </c>
      <c r="B1031" s="8" t="s">
        <v>1093</v>
      </c>
      <c r="C1031" s="96">
        <f>SUMIF(OBData[EconCode],OBTB[[#This Row],[EconCode]],OBData[Amount])</f>
        <v>0</v>
      </c>
      <c r="D1031" s="96" t="str">
        <f>LEFT(OBTB[[#This Row],[EconCode]],6)</f>
        <v>410501</v>
      </c>
      <c r="E1031" s="96" t="str">
        <f>LEFT(OBTB[[#This Row],[EconCode]],4)</f>
        <v>4105</v>
      </c>
      <c r="F1031" s="96" t="str">
        <f>LEFT(OBTB[[#This Row],[EconCode]],2)</f>
        <v>41</v>
      </c>
      <c r="G1031" s="96"/>
      <c r="H1031" s="96"/>
      <c r="I1031" s="96"/>
      <c r="J1031" s="96"/>
      <c r="K1031" s="96"/>
      <c r="L1031" s="96"/>
      <c r="M1031" s="15"/>
      <c r="N1031" s="15"/>
      <c r="O1031" s="15"/>
      <c r="P1031" s="15"/>
      <c r="Q1031" s="15"/>
    </row>
    <row r="1032" spans="1:17" x14ac:dyDescent="0.25">
      <c r="A1032" s="70">
        <v>41050101</v>
      </c>
      <c r="B1032" s="8" t="s">
        <v>1093</v>
      </c>
      <c r="C1032" s="96">
        <f>SUMIF(OBData[EconCode],OBTB[[#This Row],[EconCode]],OBData[Amount])</f>
        <v>0</v>
      </c>
      <c r="D1032" s="96" t="str">
        <f>LEFT(OBTB[[#This Row],[EconCode]],6)</f>
        <v>410501</v>
      </c>
      <c r="E1032" s="96" t="str">
        <f>LEFT(OBTB[[#This Row],[EconCode]],4)</f>
        <v>4105</v>
      </c>
      <c r="F1032" s="96" t="str">
        <f>LEFT(OBTB[[#This Row],[EconCode]],2)</f>
        <v>41</v>
      </c>
      <c r="G1032" s="96"/>
      <c r="H1032" s="96"/>
      <c r="I1032" s="96"/>
      <c r="J1032" s="96"/>
      <c r="K1032" s="96"/>
      <c r="L1032" s="96"/>
      <c r="M1032" s="15"/>
      <c r="N1032" s="15"/>
      <c r="O1032" s="15"/>
      <c r="P1032" s="15"/>
      <c r="Q1032" s="15"/>
    </row>
    <row r="1033" spans="1:17" x14ac:dyDescent="0.25">
      <c r="A1033" s="70">
        <v>42</v>
      </c>
      <c r="B1033" s="8" t="s">
        <v>1094</v>
      </c>
      <c r="C1033" s="96">
        <f>SUMIF(OBData[EconCode],OBTB[[#This Row],[EconCode]],OBData[Amount])</f>
        <v>0</v>
      </c>
      <c r="D1033" s="96" t="str">
        <f>LEFT(OBTB[[#This Row],[EconCode]],6)</f>
        <v>42</v>
      </c>
      <c r="E1033" s="96" t="str">
        <f>LEFT(OBTB[[#This Row],[EconCode]],4)</f>
        <v>42</v>
      </c>
      <c r="F1033" s="96" t="str">
        <f>LEFT(OBTB[[#This Row],[EconCode]],2)</f>
        <v>42</v>
      </c>
      <c r="G1033" s="96"/>
      <c r="H1033" s="96"/>
      <c r="I1033" s="96"/>
      <c r="J1033" s="96"/>
      <c r="K1033" s="96"/>
      <c r="L1033" s="96"/>
      <c r="M1033" s="15"/>
      <c r="N1033" s="15"/>
      <c r="O1033" s="15"/>
      <c r="P1033" s="15"/>
      <c r="Q1033" s="15"/>
    </row>
    <row r="1034" spans="1:17" x14ac:dyDescent="0.25">
      <c r="A1034" s="70">
        <v>4201</v>
      </c>
      <c r="B1034" s="8" t="s">
        <v>1095</v>
      </c>
      <c r="C1034" s="96">
        <f>SUMIF(OBData[EconCode],OBTB[[#This Row],[EconCode]],OBData[Amount])</f>
        <v>0</v>
      </c>
      <c r="D1034" s="96" t="str">
        <f>LEFT(OBTB[[#This Row],[EconCode]],6)</f>
        <v>4201</v>
      </c>
      <c r="E1034" s="96" t="str">
        <f>LEFT(OBTB[[#This Row],[EconCode]],4)</f>
        <v>4201</v>
      </c>
      <c r="F1034" s="96" t="str">
        <f>LEFT(OBTB[[#This Row],[EconCode]],2)</f>
        <v>42</v>
      </c>
      <c r="G1034" s="96"/>
      <c r="H1034" s="96"/>
      <c r="I1034" s="96"/>
      <c r="J1034" s="96"/>
      <c r="K1034" s="96"/>
      <c r="L1034" s="96"/>
      <c r="M1034" s="15"/>
      <c r="N1034" s="15" t="s">
        <v>1607</v>
      </c>
      <c r="O1034" s="15"/>
      <c r="P1034" s="15"/>
      <c r="Q1034" s="15"/>
    </row>
    <row r="1035" spans="1:17" x14ac:dyDescent="0.25">
      <c r="A1035" s="70">
        <v>420101</v>
      </c>
      <c r="B1035" s="8" t="s">
        <v>1096</v>
      </c>
      <c r="C1035" s="96">
        <f>SUMIF(OBData[EconCode],OBTB[[#This Row],[EconCode]],OBData[Amount])</f>
        <v>0</v>
      </c>
      <c r="D1035" s="96" t="str">
        <f>LEFT(OBTB[[#This Row],[EconCode]],6)</f>
        <v>420101</v>
      </c>
      <c r="E1035" s="96" t="str">
        <f>LEFT(OBTB[[#This Row],[EconCode]],4)</f>
        <v>4201</v>
      </c>
      <c r="F1035" s="96" t="str">
        <f>LEFT(OBTB[[#This Row],[EconCode]],2)</f>
        <v>42</v>
      </c>
      <c r="G1035" s="96"/>
      <c r="H1035" s="96"/>
      <c r="I1035" s="96"/>
      <c r="J1035" s="96"/>
      <c r="K1035" s="96"/>
      <c r="L1035" s="96"/>
      <c r="M1035" s="15"/>
      <c r="N1035" s="15" t="s">
        <v>1604</v>
      </c>
      <c r="O1035" s="15"/>
      <c r="P1035" s="15"/>
      <c r="Q1035" s="15"/>
    </row>
    <row r="1036" spans="1:17" x14ac:dyDescent="0.25">
      <c r="A1036" s="70">
        <v>42010101</v>
      </c>
      <c r="B1036" s="8" t="s">
        <v>1097</v>
      </c>
      <c r="C1036" s="96">
        <f>SUMIF(OBData[EconCode],OBTB[[#This Row],[EconCode]],OBData[Amount])</f>
        <v>0</v>
      </c>
      <c r="D1036" s="96" t="str">
        <f>LEFT(OBTB[[#This Row],[EconCode]],6)</f>
        <v>420101</v>
      </c>
      <c r="E1036" s="96" t="str">
        <f>LEFT(OBTB[[#This Row],[EconCode]],4)</f>
        <v>4201</v>
      </c>
      <c r="F1036" s="96" t="str">
        <f>LEFT(OBTB[[#This Row],[EconCode]],2)</f>
        <v>42</v>
      </c>
      <c r="G1036" s="96"/>
      <c r="H1036" s="96"/>
      <c r="I1036" s="96"/>
      <c r="J1036" s="96"/>
      <c r="K1036" s="96"/>
      <c r="L1036" s="96"/>
      <c r="M1036" s="15"/>
      <c r="N1036" s="15"/>
      <c r="O1036" s="15"/>
      <c r="P1036" s="15"/>
      <c r="Q1036" s="15"/>
    </row>
    <row r="1037" spans="1:17" x14ac:dyDescent="0.25">
      <c r="A1037" s="70">
        <v>42010102</v>
      </c>
      <c r="B1037" s="8" t="s">
        <v>1098</v>
      </c>
      <c r="C1037" s="96">
        <f>SUMIF(OBData[EconCode],OBTB[[#This Row],[EconCode]],OBData[Amount])</f>
        <v>0</v>
      </c>
      <c r="D1037" s="96" t="str">
        <f>LEFT(OBTB[[#This Row],[EconCode]],6)</f>
        <v>420101</v>
      </c>
      <c r="E1037" s="96" t="str">
        <f>LEFT(OBTB[[#This Row],[EconCode]],4)</f>
        <v>4201</v>
      </c>
      <c r="F1037" s="96" t="str">
        <f>LEFT(OBTB[[#This Row],[EconCode]],2)</f>
        <v>42</v>
      </c>
      <c r="G1037" s="96"/>
      <c r="H1037" s="96"/>
      <c r="I1037" s="96"/>
      <c r="J1037" s="96"/>
      <c r="K1037" s="96"/>
      <c r="L1037" s="96"/>
      <c r="M1037" s="15"/>
      <c r="N1037" s="15"/>
      <c r="O1037" s="15"/>
      <c r="P1037" s="15"/>
      <c r="Q1037" s="15"/>
    </row>
    <row r="1038" spans="1:17" x14ac:dyDescent="0.25">
      <c r="A1038" s="70">
        <v>42010103</v>
      </c>
      <c r="B1038" s="8" t="s">
        <v>1099</v>
      </c>
      <c r="C1038" s="96">
        <f>SUMIF(OBData[EconCode],OBTB[[#This Row],[EconCode]],OBData[Amount])</f>
        <v>0</v>
      </c>
      <c r="D1038" s="96" t="str">
        <f>LEFT(OBTB[[#This Row],[EconCode]],6)</f>
        <v>420101</v>
      </c>
      <c r="E1038" s="96" t="str">
        <f>LEFT(OBTB[[#This Row],[EconCode]],4)</f>
        <v>4201</v>
      </c>
      <c r="F1038" s="96" t="str">
        <f>LEFT(OBTB[[#This Row],[EconCode]],2)</f>
        <v>42</v>
      </c>
      <c r="G1038" s="96"/>
      <c r="H1038" s="96"/>
      <c r="I1038" s="96"/>
      <c r="J1038" s="96"/>
      <c r="K1038" s="96"/>
      <c r="L1038" s="96"/>
      <c r="M1038" s="15"/>
      <c r="N1038" s="15"/>
      <c r="O1038" s="15"/>
      <c r="P1038" s="15"/>
      <c r="Q1038" s="15"/>
    </row>
    <row r="1039" spans="1:17" x14ac:dyDescent="0.25">
      <c r="A1039" s="70">
        <v>42010104</v>
      </c>
      <c r="B1039" s="8" t="s">
        <v>1100</v>
      </c>
      <c r="C1039" s="96">
        <f>SUMIF(OBData[EconCode],OBTB[[#This Row],[EconCode]],OBData[Amount])</f>
        <v>0</v>
      </c>
      <c r="D1039" s="96" t="str">
        <f>LEFT(OBTB[[#This Row],[EconCode]],6)</f>
        <v>420101</v>
      </c>
      <c r="E1039" s="96" t="str">
        <f>LEFT(OBTB[[#This Row],[EconCode]],4)</f>
        <v>4201</v>
      </c>
      <c r="F1039" s="96" t="str">
        <f>LEFT(OBTB[[#This Row],[EconCode]],2)</f>
        <v>42</v>
      </c>
      <c r="G1039" s="96"/>
      <c r="H1039" s="96"/>
      <c r="I1039" s="96"/>
      <c r="J1039" s="96"/>
      <c r="K1039" s="96"/>
      <c r="L1039" s="96"/>
      <c r="M1039" s="15"/>
      <c r="N1039" s="15"/>
      <c r="O1039" s="15"/>
      <c r="P1039" s="15"/>
      <c r="Q1039" s="15"/>
    </row>
    <row r="1040" spans="1:17" x14ac:dyDescent="0.25">
      <c r="A1040" s="70">
        <v>420102</v>
      </c>
      <c r="B1040" s="7" t="s">
        <v>1101</v>
      </c>
      <c r="C1040" s="96">
        <f>SUMIF(OBData[EconCode],OBTB[[#This Row],[EconCode]],OBData[Amount])</f>
        <v>0</v>
      </c>
      <c r="D1040" s="96" t="str">
        <f>LEFT(OBTB[[#This Row],[EconCode]],6)</f>
        <v>420102</v>
      </c>
      <c r="E1040" s="96" t="str">
        <f>LEFT(OBTB[[#This Row],[EconCode]],4)</f>
        <v>4201</v>
      </c>
      <c r="F1040" s="96" t="str">
        <f>LEFT(OBTB[[#This Row],[EconCode]],2)</f>
        <v>42</v>
      </c>
      <c r="G1040" s="96"/>
      <c r="H1040" s="96"/>
      <c r="I1040" s="96"/>
      <c r="J1040" s="96"/>
      <c r="K1040" s="96"/>
      <c r="L1040" s="96"/>
      <c r="M1040" s="15"/>
      <c r="N1040" s="15"/>
      <c r="O1040" s="15"/>
      <c r="P1040" s="15"/>
      <c r="Q1040" s="15"/>
    </row>
    <row r="1041" spans="1:17" x14ac:dyDescent="0.25">
      <c r="A1041" s="70">
        <v>42010201</v>
      </c>
      <c r="B1041" s="8" t="s">
        <v>1102</v>
      </c>
      <c r="C1041" s="96">
        <f>SUMIF(OBData[EconCode],OBTB[[#This Row],[EconCode]],OBData[Amount])</f>
        <v>0</v>
      </c>
      <c r="D1041" s="96" t="str">
        <f>LEFT(OBTB[[#This Row],[EconCode]],6)</f>
        <v>420102</v>
      </c>
      <c r="E1041" s="96" t="str">
        <f>LEFT(OBTB[[#This Row],[EconCode]],4)</f>
        <v>4201</v>
      </c>
      <c r="F1041" s="96" t="str">
        <f>LEFT(OBTB[[#This Row],[EconCode]],2)</f>
        <v>42</v>
      </c>
      <c r="G1041" s="96"/>
      <c r="H1041" s="96"/>
      <c r="I1041" s="96"/>
      <c r="J1041" s="96"/>
      <c r="K1041" s="96"/>
      <c r="L1041" s="96"/>
      <c r="M1041" s="15"/>
      <c r="N1041" s="15"/>
      <c r="O1041" s="15"/>
      <c r="P1041" s="15"/>
      <c r="Q1041" s="15"/>
    </row>
    <row r="1042" spans="1:17" x14ac:dyDescent="0.25">
      <c r="A1042" s="70">
        <v>42010202</v>
      </c>
      <c r="B1042" s="8" t="s">
        <v>1103</v>
      </c>
      <c r="C1042" s="96">
        <f>SUMIF(OBData[EconCode],OBTB[[#This Row],[EconCode]],OBData[Amount])</f>
        <v>0</v>
      </c>
      <c r="D1042" s="96" t="str">
        <f>LEFT(OBTB[[#This Row],[EconCode]],6)</f>
        <v>420102</v>
      </c>
      <c r="E1042" s="96" t="str">
        <f>LEFT(OBTB[[#This Row],[EconCode]],4)</f>
        <v>4201</v>
      </c>
      <c r="F1042" s="96" t="str">
        <f>LEFT(OBTB[[#This Row],[EconCode]],2)</f>
        <v>42</v>
      </c>
      <c r="G1042" s="96"/>
      <c r="H1042" s="96"/>
      <c r="I1042" s="96"/>
      <c r="J1042" s="96"/>
      <c r="K1042" s="96"/>
      <c r="L1042" s="96"/>
      <c r="M1042" s="15"/>
      <c r="N1042" s="15"/>
      <c r="O1042" s="15"/>
      <c r="P1042" s="15"/>
      <c r="Q1042" s="15"/>
    </row>
    <row r="1043" spans="1:17" x14ac:dyDescent="0.25">
      <c r="A1043" s="70">
        <v>42010203</v>
      </c>
      <c r="B1043" s="8" t="s">
        <v>1104</v>
      </c>
      <c r="C1043" s="96">
        <f>SUMIF(OBData[EconCode],OBTB[[#This Row],[EconCode]],OBData[Amount])</f>
        <v>0</v>
      </c>
      <c r="D1043" s="96" t="str">
        <f>LEFT(OBTB[[#This Row],[EconCode]],6)</f>
        <v>420102</v>
      </c>
      <c r="E1043" s="96" t="str">
        <f>LEFT(OBTB[[#This Row],[EconCode]],4)</f>
        <v>4201</v>
      </c>
      <c r="F1043" s="96" t="str">
        <f>LEFT(OBTB[[#This Row],[EconCode]],2)</f>
        <v>42</v>
      </c>
      <c r="G1043" s="96"/>
      <c r="H1043" s="96"/>
      <c r="I1043" s="96"/>
      <c r="J1043" s="96"/>
      <c r="K1043" s="96"/>
      <c r="L1043" s="96"/>
      <c r="M1043" s="15"/>
      <c r="N1043" s="15"/>
      <c r="O1043" s="15"/>
      <c r="P1043" s="15"/>
      <c r="Q1043" s="15"/>
    </row>
    <row r="1044" spans="1:17" x14ac:dyDescent="0.25">
      <c r="A1044" s="70">
        <v>42010204</v>
      </c>
      <c r="B1044" s="8" t="s">
        <v>1105</v>
      </c>
      <c r="C1044" s="96">
        <f>SUMIF(OBData[EconCode],OBTB[[#This Row],[EconCode]],OBData[Amount])</f>
        <v>0</v>
      </c>
      <c r="D1044" s="96" t="str">
        <f>LEFT(OBTB[[#This Row],[EconCode]],6)</f>
        <v>420102</v>
      </c>
      <c r="E1044" s="96" t="str">
        <f>LEFT(OBTB[[#This Row],[EconCode]],4)</f>
        <v>4201</v>
      </c>
      <c r="F1044" s="96" t="str">
        <f>LEFT(OBTB[[#This Row],[EconCode]],2)</f>
        <v>42</v>
      </c>
      <c r="G1044" s="96"/>
      <c r="H1044" s="96"/>
      <c r="I1044" s="96"/>
      <c r="J1044" s="96"/>
      <c r="K1044" s="96"/>
      <c r="L1044" s="96"/>
      <c r="M1044" s="15"/>
      <c r="N1044" s="15"/>
      <c r="O1044" s="15"/>
      <c r="P1044" s="15"/>
      <c r="Q1044" s="15"/>
    </row>
    <row r="1045" spans="1:17" x14ac:dyDescent="0.25">
      <c r="A1045" s="70">
        <v>42010205</v>
      </c>
      <c r="B1045" s="8" t="s">
        <v>1106</v>
      </c>
      <c r="C1045" s="96">
        <f>SUMIF(OBData[EconCode],OBTB[[#This Row],[EconCode]],OBData[Amount])</f>
        <v>0</v>
      </c>
      <c r="D1045" s="96" t="str">
        <f>LEFT(OBTB[[#This Row],[EconCode]],6)</f>
        <v>420102</v>
      </c>
      <c r="E1045" s="96" t="str">
        <f>LEFT(OBTB[[#This Row],[EconCode]],4)</f>
        <v>4201</v>
      </c>
      <c r="F1045" s="96" t="str">
        <f>LEFT(OBTB[[#This Row],[EconCode]],2)</f>
        <v>42</v>
      </c>
      <c r="G1045" s="96"/>
      <c r="H1045" s="96"/>
      <c r="I1045" s="96"/>
      <c r="J1045" s="96"/>
      <c r="K1045" s="96"/>
      <c r="L1045" s="96"/>
      <c r="M1045" s="15"/>
      <c r="N1045" s="15"/>
      <c r="O1045" s="15"/>
      <c r="P1045" s="15"/>
      <c r="Q1045" s="15"/>
    </row>
    <row r="1046" spans="1:17" x14ac:dyDescent="0.25">
      <c r="A1046" s="70">
        <v>42010206</v>
      </c>
      <c r="B1046" s="8" t="s">
        <v>1107</v>
      </c>
      <c r="C1046" s="96">
        <f>SUMIF(OBData[EconCode],OBTB[[#This Row],[EconCode]],OBData[Amount])</f>
        <v>0</v>
      </c>
      <c r="D1046" s="96" t="str">
        <f>LEFT(OBTB[[#This Row],[EconCode]],6)</f>
        <v>420102</v>
      </c>
      <c r="E1046" s="96" t="str">
        <f>LEFT(OBTB[[#This Row],[EconCode]],4)</f>
        <v>4201</v>
      </c>
      <c r="F1046" s="96" t="str">
        <f>LEFT(OBTB[[#This Row],[EconCode]],2)</f>
        <v>42</v>
      </c>
      <c r="G1046" s="96"/>
      <c r="H1046" s="96"/>
      <c r="I1046" s="96"/>
      <c r="J1046" s="96"/>
      <c r="K1046" s="96"/>
      <c r="L1046" s="96"/>
      <c r="M1046" s="15"/>
      <c r="N1046" s="15"/>
      <c r="O1046" s="15"/>
      <c r="P1046" s="15"/>
      <c r="Q1046" s="15"/>
    </row>
    <row r="1047" spans="1:17" x14ac:dyDescent="0.25">
      <c r="A1047" s="70">
        <v>42010207</v>
      </c>
      <c r="B1047" s="8" t="s">
        <v>1108</v>
      </c>
      <c r="C1047" s="96">
        <f>SUMIF(OBData[EconCode],OBTB[[#This Row],[EconCode]],OBData[Amount])</f>
        <v>0</v>
      </c>
      <c r="D1047" s="96" t="str">
        <f>LEFT(OBTB[[#This Row],[EconCode]],6)</f>
        <v>420102</v>
      </c>
      <c r="E1047" s="96" t="str">
        <f>LEFT(OBTB[[#This Row],[EconCode]],4)</f>
        <v>4201</v>
      </c>
      <c r="F1047" s="96" t="str">
        <f>LEFT(OBTB[[#This Row],[EconCode]],2)</f>
        <v>42</v>
      </c>
      <c r="G1047" s="96"/>
      <c r="H1047" s="96"/>
      <c r="I1047" s="96"/>
      <c r="J1047" s="96"/>
      <c r="K1047" s="96"/>
      <c r="L1047" s="96"/>
      <c r="M1047" s="15"/>
      <c r="N1047" s="15"/>
      <c r="O1047" s="15"/>
      <c r="P1047" s="15"/>
      <c r="Q1047" s="15"/>
    </row>
    <row r="1048" spans="1:17" x14ac:dyDescent="0.25">
      <c r="A1048" s="70">
        <v>42010208</v>
      </c>
      <c r="B1048" s="8" t="s">
        <v>1109</v>
      </c>
      <c r="C1048" s="96">
        <f>SUMIF(OBData[EconCode],OBTB[[#This Row],[EconCode]],OBData[Amount])</f>
        <v>0</v>
      </c>
      <c r="D1048" s="96" t="str">
        <f>LEFT(OBTB[[#This Row],[EconCode]],6)</f>
        <v>420102</v>
      </c>
      <c r="E1048" s="96" t="str">
        <f>LEFT(OBTB[[#This Row],[EconCode]],4)</f>
        <v>4201</v>
      </c>
      <c r="F1048" s="96" t="str">
        <f>LEFT(OBTB[[#This Row],[EconCode]],2)</f>
        <v>42</v>
      </c>
      <c r="G1048" s="96"/>
      <c r="H1048" s="96"/>
      <c r="I1048" s="96"/>
      <c r="J1048" s="96"/>
      <c r="K1048" s="96"/>
      <c r="L1048" s="96"/>
      <c r="M1048" s="15"/>
      <c r="N1048" s="15"/>
      <c r="O1048" s="15"/>
      <c r="P1048" s="15"/>
      <c r="Q1048" s="15"/>
    </row>
    <row r="1049" spans="1:17" x14ac:dyDescent="0.25">
      <c r="A1049" s="70">
        <v>42010209</v>
      </c>
      <c r="B1049" s="8" t="s">
        <v>1110</v>
      </c>
      <c r="C1049" s="96">
        <f>SUMIF(OBData[EconCode],OBTB[[#This Row],[EconCode]],OBData[Amount])</f>
        <v>0</v>
      </c>
      <c r="D1049" s="96" t="str">
        <f>LEFT(OBTB[[#This Row],[EconCode]],6)</f>
        <v>420102</v>
      </c>
      <c r="E1049" s="96" t="str">
        <f>LEFT(OBTB[[#This Row],[EconCode]],4)</f>
        <v>4201</v>
      </c>
      <c r="F1049" s="96" t="str">
        <f>LEFT(OBTB[[#This Row],[EconCode]],2)</f>
        <v>42</v>
      </c>
      <c r="G1049" s="96"/>
      <c r="H1049" s="96"/>
      <c r="I1049" s="96"/>
      <c r="J1049" s="96"/>
      <c r="K1049" s="96"/>
      <c r="L1049" s="96"/>
      <c r="M1049" s="15"/>
      <c r="N1049" s="15"/>
      <c r="O1049" s="15"/>
      <c r="P1049" s="15"/>
      <c r="Q1049" s="15"/>
    </row>
    <row r="1050" spans="1:17" x14ac:dyDescent="0.25">
      <c r="A1050" s="70">
        <v>42010210</v>
      </c>
      <c r="B1050" s="8" t="s">
        <v>1111</v>
      </c>
      <c r="C1050" s="96">
        <f>SUMIF(OBData[EconCode],OBTB[[#This Row],[EconCode]],OBData[Amount])</f>
        <v>0</v>
      </c>
      <c r="D1050" s="96" t="str">
        <f>LEFT(OBTB[[#This Row],[EconCode]],6)</f>
        <v>420102</v>
      </c>
      <c r="E1050" s="96" t="str">
        <f>LEFT(OBTB[[#This Row],[EconCode]],4)</f>
        <v>4201</v>
      </c>
      <c r="F1050" s="96" t="str">
        <f>LEFT(OBTB[[#This Row],[EconCode]],2)</f>
        <v>42</v>
      </c>
      <c r="G1050" s="96"/>
      <c r="H1050" s="96"/>
      <c r="I1050" s="96"/>
      <c r="J1050" s="96"/>
      <c r="K1050" s="96"/>
      <c r="L1050" s="96"/>
      <c r="M1050" s="15"/>
      <c r="N1050" s="15"/>
      <c r="O1050" s="15"/>
      <c r="P1050" s="15"/>
      <c r="Q1050" s="15"/>
    </row>
    <row r="1051" spans="1:17" x14ac:dyDescent="0.25">
      <c r="A1051" s="70">
        <v>42010211</v>
      </c>
      <c r="B1051" s="8" t="s">
        <v>1112</v>
      </c>
      <c r="C1051" s="96">
        <f>SUMIF(OBData[EconCode],OBTB[[#This Row],[EconCode]],OBData[Amount])</f>
        <v>0</v>
      </c>
      <c r="D1051" s="96" t="str">
        <f>LEFT(OBTB[[#This Row],[EconCode]],6)</f>
        <v>420102</v>
      </c>
      <c r="E1051" s="96" t="str">
        <f>LEFT(OBTB[[#This Row],[EconCode]],4)</f>
        <v>4201</v>
      </c>
      <c r="F1051" s="96" t="str">
        <f>LEFT(OBTB[[#This Row],[EconCode]],2)</f>
        <v>42</v>
      </c>
      <c r="G1051" s="96"/>
      <c r="H1051" s="96"/>
      <c r="I1051" s="96"/>
      <c r="J1051" s="96"/>
      <c r="K1051" s="96"/>
      <c r="L1051" s="96"/>
      <c r="M1051" s="15"/>
      <c r="N1051" s="15"/>
      <c r="O1051" s="15"/>
      <c r="P1051" s="15"/>
      <c r="Q1051" s="15"/>
    </row>
    <row r="1052" spans="1:17" x14ac:dyDescent="0.25">
      <c r="A1052" s="70">
        <v>420103</v>
      </c>
      <c r="B1052" s="7" t="s">
        <v>1113</v>
      </c>
      <c r="C1052" s="96">
        <f>SUMIF(OBData[EconCode],OBTB[[#This Row],[EconCode]],OBData[Amount])</f>
        <v>0</v>
      </c>
      <c r="D1052" s="96" t="str">
        <f>LEFT(OBTB[[#This Row],[EconCode]],6)</f>
        <v>420103</v>
      </c>
      <c r="E1052" s="96" t="str">
        <f>LEFT(OBTB[[#This Row],[EconCode]],4)</f>
        <v>4201</v>
      </c>
      <c r="F1052" s="96" t="str">
        <f>LEFT(OBTB[[#This Row],[EconCode]],2)</f>
        <v>42</v>
      </c>
      <c r="G1052" s="96"/>
      <c r="H1052" s="96"/>
      <c r="I1052" s="96"/>
      <c r="J1052" s="96"/>
      <c r="K1052" s="96"/>
      <c r="L1052" s="96"/>
      <c r="M1052" s="15"/>
      <c r="N1052" s="15"/>
      <c r="O1052" s="15"/>
      <c r="P1052" s="15"/>
      <c r="Q1052" s="15"/>
    </row>
    <row r="1053" spans="1:17" x14ac:dyDescent="0.25">
      <c r="A1053" s="70">
        <v>42010301</v>
      </c>
      <c r="B1053" s="8" t="s">
        <v>1114</v>
      </c>
      <c r="C1053" s="96">
        <f>SUMIF(OBData[EconCode],OBTB[[#This Row],[EconCode]],OBData[Amount])</f>
        <v>0</v>
      </c>
      <c r="D1053" s="96" t="str">
        <f>LEFT(OBTB[[#This Row],[EconCode]],6)</f>
        <v>420103</v>
      </c>
      <c r="E1053" s="96" t="str">
        <f>LEFT(OBTB[[#This Row],[EconCode]],4)</f>
        <v>4201</v>
      </c>
      <c r="F1053" s="96" t="str">
        <f>LEFT(OBTB[[#This Row],[EconCode]],2)</f>
        <v>42</v>
      </c>
      <c r="G1053" s="96"/>
      <c r="H1053" s="96"/>
      <c r="I1053" s="96"/>
      <c r="J1053" s="96"/>
      <c r="K1053" s="96"/>
      <c r="L1053" s="96"/>
      <c r="M1053" s="15"/>
      <c r="N1053" s="15"/>
      <c r="O1053" s="15"/>
      <c r="P1053" s="15"/>
      <c r="Q1053" s="15"/>
    </row>
    <row r="1054" spans="1:17" x14ac:dyDescent="0.25">
      <c r="A1054" s="70">
        <v>42010302</v>
      </c>
      <c r="B1054" s="8" t="s">
        <v>1115</v>
      </c>
      <c r="C1054" s="96">
        <f>SUMIF(OBData[EconCode],OBTB[[#This Row],[EconCode]],OBData[Amount])</f>
        <v>0</v>
      </c>
      <c r="D1054" s="96" t="str">
        <f>LEFT(OBTB[[#This Row],[EconCode]],6)</f>
        <v>420103</v>
      </c>
      <c r="E1054" s="96" t="str">
        <f>LEFT(OBTB[[#This Row],[EconCode]],4)</f>
        <v>4201</v>
      </c>
      <c r="F1054" s="96" t="str">
        <f>LEFT(OBTB[[#This Row],[EconCode]],2)</f>
        <v>42</v>
      </c>
      <c r="G1054" s="96"/>
      <c r="H1054" s="96"/>
      <c r="I1054" s="96"/>
      <c r="J1054" s="96"/>
      <c r="K1054" s="96"/>
      <c r="L1054" s="96"/>
      <c r="M1054" s="15"/>
      <c r="N1054" s="15"/>
      <c r="O1054" s="15"/>
      <c r="P1054" s="15"/>
      <c r="Q1054" s="15"/>
    </row>
    <row r="1055" spans="1:17" x14ac:dyDescent="0.25">
      <c r="A1055" s="70">
        <v>42010303</v>
      </c>
      <c r="B1055" s="8" t="s">
        <v>1116</v>
      </c>
      <c r="C1055" s="96">
        <f>SUMIF(OBData[EconCode],OBTB[[#This Row],[EconCode]],OBData[Amount])</f>
        <v>0</v>
      </c>
      <c r="D1055" s="96" t="str">
        <f>LEFT(OBTB[[#This Row],[EconCode]],6)</f>
        <v>420103</v>
      </c>
      <c r="E1055" s="96" t="str">
        <f>LEFT(OBTB[[#This Row],[EconCode]],4)</f>
        <v>4201</v>
      </c>
      <c r="F1055" s="96" t="str">
        <f>LEFT(OBTB[[#This Row],[EconCode]],2)</f>
        <v>42</v>
      </c>
      <c r="G1055" s="96"/>
      <c r="H1055" s="96"/>
      <c r="I1055" s="96"/>
      <c r="J1055" s="96"/>
      <c r="K1055" s="96"/>
      <c r="L1055" s="96"/>
      <c r="M1055" s="15"/>
      <c r="N1055" s="15"/>
      <c r="O1055" s="15"/>
      <c r="P1055" s="15"/>
      <c r="Q1055" s="15"/>
    </row>
    <row r="1056" spans="1:17" x14ac:dyDescent="0.25">
      <c r="A1056" s="70">
        <v>42010304</v>
      </c>
      <c r="B1056" s="8" t="s">
        <v>1117</v>
      </c>
      <c r="C1056" s="96">
        <f>SUMIF(OBData[EconCode],OBTB[[#This Row],[EconCode]],OBData[Amount])</f>
        <v>0</v>
      </c>
      <c r="D1056" s="96" t="str">
        <f>LEFT(OBTB[[#This Row],[EconCode]],6)</f>
        <v>420103</v>
      </c>
      <c r="E1056" s="96" t="str">
        <f>LEFT(OBTB[[#This Row],[EconCode]],4)</f>
        <v>4201</v>
      </c>
      <c r="F1056" s="96" t="str">
        <f>LEFT(OBTB[[#This Row],[EconCode]],2)</f>
        <v>42</v>
      </c>
      <c r="G1056" s="96"/>
      <c r="H1056" s="96"/>
      <c r="I1056" s="96"/>
      <c r="J1056" s="96"/>
      <c r="K1056" s="96"/>
      <c r="L1056" s="96"/>
      <c r="M1056" s="15"/>
      <c r="N1056" s="15"/>
      <c r="O1056" s="15"/>
      <c r="P1056" s="15"/>
      <c r="Q1056" s="15"/>
    </row>
    <row r="1057" spans="1:17" x14ac:dyDescent="0.25">
      <c r="A1057" s="70">
        <v>42010305</v>
      </c>
      <c r="B1057" s="8" t="s">
        <v>1118</v>
      </c>
      <c r="C1057" s="96">
        <f>SUMIF(OBData[EconCode],OBTB[[#This Row],[EconCode]],OBData[Amount])</f>
        <v>0</v>
      </c>
      <c r="D1057" s="96" t="str">
        <f>LEFT(OBTB[[#This Row],[EconCode]],6)</f>
        <v>420103</v>
      </c>
      <c r="E1057" s="96" t="str">
        <f>LEFT(OBTB[[#This Row],[EconCode]],4)</f>
        <v>4201</v>
      </c>
      <c r="F1057" s="96" t="str">
        <f>LEFT(OBTB[[#This Row],[EconCode]],2)</f>
        <v>42</v>
      </c>
      <c r="G1057" s="96"/>
      <c r="H1057" s="96"/>
      <c r="I1057" s="96"/>
      <c r="J1057" s="96"/>
      <c r="K1057" s="96"/>
      <c r="L1057" s="96"/>
      <c r="M1057" s="15"/>
      <c r="N1057" s="15"/>
      <c r="O1057" s="15"/>
      <c r="P1057" s="15"/>
      <c r="Q1057" s="15"/>
    </row>
    <row r="1058" spans="1:17" x14ac:dyDescent="0.25">
      <c r="A1058" s="70">
        <v>420104</v>
      </c>
      <c r="B1058" s="7" t="s">
        <v>1119</v>
      </c>
      <c r="C1058" s="96">
        <f>SUMIF(OBData[EconCode],OBTB[[#This Row],[EconCode]],OBData[Amount])</f>
        <v>0</v>
      </c>
      <c r="D1058" s="96" t="str">
        <f>LEFT(OBTB[[#This Row],[EconCode]],6)</f>
        <v>420104</v>
      </c>
      <c r="E1058" s="96" t="str">
        <f>LEFT(OBTB[[#This Row],[EconCode]],4)</f>
        <v>4201</v>
      </c>
      <c r="F1058" s="96" t="str">
        <f>LEFT(OBTB[[#This Row],[EconCode]],2)</f>
        <v>42</v>
      </c>
      <c r="G1058" s="96"/>
      <c r="H1058" s="96"/>
      <c r="I1058" s="96"/>
      <c r="J1058" s="96"/>
      <c r="K1058" s="96"/>
      <c r="L1058" s="96"/>
      <c r="M1058" s="15"/>
      <c r="N1058" s="15"/>
      <c r="O1058" s="15"/>
      <c r="P1058" s="15"/>
      <c r="Q1058" s="15"/>
    </row>
    <row r="1059" spans="1:17" x14ac:dyDescent="0.25">
      <c r="A1059" s="70">
        <v>42010401</v>
      </c>
      <c r="B1059" s="8" t="s">
        <v>1120</v>
      </c>
      <c r="C1059" s="96">
        <f>SUMIF(OBData[EconCode],OBTB[[#This Row],[EconCode]],OBData[Amount])</f>
        <v>0</v>
      </c>
      <c r="D1059" s="96" t="str">
        <f>LEFT(OBTB[[#This Row],[EconCode]],6)</f>
        <v>420104</v>
      </c>
      <c r="E1059" s="96" t="str">
        <f>LEFT(OBTB[[#This Row],[EconCode]],4)</f>
        <v>4201</v>
      </c>
      <c r="F1059" s="96" t="str">
        <f>LEFT(OBTB[[#This Row],[EconCode]],2)</f>
        <v>42</v>
      </c>
      <c r="G1059" s="96"/>
      <c r="H1059" s="96"/>
      <c r="I1059" s="96"/>
      <c r="J1059" s="96"/>
      <c r="K1059" s="96"/>
      <c r="L1059" s="96"/>
      <c r="M1059" s="15"/>
      <c r="N1059" s="15"/>
      <c r="O1059" s="15"/>
      <c r="P1059" s="15"/>
      <c r="Q1059" s="15"/>
    </row>
    <row r="1060" spans="1:17" x14ac:dyDescent="0.25">
      <c r="A1060" s="70">
        <v>42010402</v>
      </c>
      <c r="B1060" s="8" t="s">
        <v>1121</v>
      </c>
      <c r="C1060" s="96">
        <f>SUMIF(OBData[EconCode],OBTB[[#This Row],[EconCode]],OBData[Amount])</f>
        <v>0</v>
      </c>
      <c r="D1060" s="96" t="str">
        <f>LEFT(OBTB[[#This Row],[EconCode]],6)</f>
        <v>420104</v>
      </c>
      <c r="E1060" s="96" t="str">
        <f>LEFT(OBTB[[#This Row],[EconCode]],4)</f>
        <v>4201</v>
      </c>
      <c r="F1060" s="96" t="str">
        <f>LEFT(OBTB[[#This Row],[EconCode]],2)</f>
        <v>42</v>
      </c>
      <c r="G1060" s="96"/>
      <c r="H1060" s="96"/>
      <c r="I1060" s="96"/>
      <c r="J1060" s="96"/>
      <c r="K1060" s="96"/>
      <c r="L1060" s="96"/>
      <c r="M1060" s="15"/>
      <c r="N1060" s="15"/>
      <c r="O1060" s="15"/>
      <c r="P1060" s="15"/>
      <c r="Q1060" s="15"/>
    </row>
    <row r="1061" spans="1:17" x14ac:dyDescent="0.25">
      <c r="A1061" s="70">
        <v>42010403</v>
      </c>
      <c r="B1061" s="8" t="s">
        <v>1122</v>
      </c>
      <c r="C1061" s="96">
        <f>SUMIF(OBData[EconCode],OBTB[[#This Row],[EconCode]],OBData[Amount])</f>
        <v>0</v>
      </c>
      <c r="D1061" s="96" t="str">
        <f>LEFT(OBTB[[#This Row],[EconCode]],6)</f>
        <v>420104</v>
      </c>
      <c r="E1061" s="96" t="str">
        <f>LEFT(OBTB[[#This Row],[EconCode]],4)</f>
        <v>4201</v>
      </c>
      <c r="F1061" s="96" t="str">
        <f>LEFT(OBTB[[#This Row],[EconCode]],2)</f>
        <v>42</v>
      </c>
      <c r="G1061" s="96"/>
      <c r="H1061" s="96"/>
      <c r="I1061" s="96"/>
      <c r="J1061" s="96"/>
      <c r="K1061" s="96"/>
      <c r="L1061" s="96"/>
      <c r="M1061" s="15"/>
      <c r="N1061" s="15"/>
      <c r="O1061" s="15"/>
      <c r="P1061" s="15"/>
      <c r="Q1061" s="15"/>
    </row>
    <row r="1062" spans="1:17" x14ac:dyDescent="0.25">
      <c r="A1062" s="70">
        <v>42010404</v>
      </c>
      <c r="B1062" s="8" t="s">
        <v>1123</v>
      </c>
      <c r="C1062" s="96">
        <f>SUMIF(OBData[EconCode],OBTB[[#This Row],[EconCode]],OBData[Amount])</f>
        <v>0</v>
      </c>
      <c r="D1062" s="96" t="str">
        <f>LEFT(OBTB[[#This Row],[EconCode]],6)</f>
        <v>420104</v>
      </c>
      <c r="E1062" s="96" t="str">
        <f>LEFT(OBTB[[#This Row],[EconCode]],4)</f>
        <v>4201</v>
      </c>
      <c r="F1062" s="96" t="str">
        <f>LEFT(OBTB[[#This Row],[EconCode]],2)</f>
        <v>42</v>
      </c>
      <c r="G1062" s="96"/>
      <c r="H1062" s="96"/>
      <c r="I1062" s="96"/>
      <c r="J1062" s="96"/>
      <c r="K1062" s="96"/>
      <c r="L1062" s="96"/>
      <c r="M1062" s="15"/>
      <c r="N1062" s="15"/>
      <c r="O1062" s="15"/>
      <c r="P1062" s="15"/>
      <c r="Q1062" s="15"/>
    </row>
    <row r="1063" spans="1:17" x14ac:dyDescent="0.25">
      <c r="A1063" s="70">
        <v>42010405</v>
      </c>
      <c r="B1063" s="8" t="s">
        <v>1124</v>
      </c>
      <c r="C1063" s="96">
        <f>SUMIF(OBData[EconCode],OBTB[[#This Row],[EconCode]],OBData[Amount])</f>
        <v>0</v>
      </c>
      <c r="D1063" s="96" t="str">
        <f>LEFT(OBTB[[#This Row],[EconCode]],6)</f>
        <v>420104</v>
      </c>
      <c r="E1063" s="96" t="str">
        <f>LEFT(OBTB[[#This Row],[EconCode]],4)</f>
        <v>4201</v>
      </c>
      <c r="F1063" s="96" t="str">
        <f>LEFT(OBTB[[#This Row],[EconCode]],2)</f>
        <v>42</v>
      </c>
      <c r="G1063" s="96"/>
      <c r="H1063" s="96"/>
      <c r="I1063" s="96"/>
      <c r="J1063" s="96"/>
      <c r="K1063" s="96"/>
      <c r="L1063" s="96"/>
      <c r="M1063" s="15"/>
      <c r="N1063" s="15"/>
      <c r="O1063" s="15"/>
      <c r="P1063" s="15"/>
      <c r="Q1063" s="15"/>
    </row>
    <row r="1064" spans="1:17" x14ac:dyDescent="0.25">
      <c r="A1064" s="70">
        <v>42010406</v>
      </c>
      <c r="B1064" s="8" t="s">
        <v>1125</v>
      </c>
      <c r="C1064" s="96">
        <f>SUMIF(OBData[EconCode],OBTB[[#This Row],[EconCode]],OBData[Amount])</f>
        <v>0</v>
      </c>
      <c r="D1064" s="96" t="str">
        <f>LEFT(OBTB[[#This Row],[EconCode]],6)</f>
        <v>420104</v>
      </c>
      <c r="E1064" s="96" t="str">
        <f>LEFT(OBTB[[#This Row],[EconCode]],4)</f>
        <v>4201</v>
      </c>
      <c r="F1064" s="96" t="str">
        <f>LEFT(OBTB[[#This Row],[EconCode]],2)</f>
        <v>42</v>
      </c>
      <c r="G1064" s="96"/>
      <c r="H1064" s="96"/>
      <c r="I1064" s="96"/>
      <c r="J1064" s="96"/>
      <c r="K1064" s="96"/>
      <c r="L1064" s="96"/>
      <c r="M1064" s="15"/>
      <c r="N1064" s="15"/>
      <c r="O1064" s="15"/>
      <c r="P1064" s="15"/>
      <c r="Q1064" s="15"/>
    </row>
    <row r="1065" spans="1:17" x14ac:dyDescent="0.25">
      <c r="A1065" s="70">
        <v>42010407</v>
      </c>
      <c r="B1065" s="8" t="s">
        <v>1126</v>
      </c>
      <c r="C1065" s="96">
        <f>SUMIF(OBData[EconCode],OBTB[[#This Row],[EconCode]],OBData[Amount])</f>
        <v>0</v>
      </c>
      <c r="D1065" s="96" t="str">
        <f>LEFT(OBTB[[#This Row],[EconCode]],6)</f>
        <v>420104</v>
      </c>
      <c r="E1065" s="96" t="str">
        <f>LEFT(OBTB[[#This Row],[EconCode]],4)</f>
        <v>4201</v>
      </c>
      <c r="F1065" s="96" t="str">
        <f>LEFT(OBTB[[#This Row],[EconCode]],2)</f>
        <v>42</v>
      </c>
      <c r="G1065" s="96"/>
      <c r="H1065" s="96"/>
      <c r="I1065" s="96"/>
      <c r="J1065" s="96"/>
      <c r="K1065" s="96"/>
      <c r="L1065" s="96"/>
      <c r="M1065" s="15"/>
      <c r="N1065" s="15"/>
      <c r="O1065" s="15"/>
      <c r="P1065" s="15"/>
      <c r="Q1065" s="15"/>
    </row>
    <row r="1066" spans="1:17" x14ac:dyDescent="0.25">
      <c r="A1066" s="70">
        <v>42010408</v>
      </c>
      <c r="B1066" s="8" t="s">
        <v>1127</v>
      </c>
      <c r="C1066" s="96">
        <f>SUMIF(OBData[EconCode],OBTB[[#This Row],[EconCode]],OBData[Amount])</f>
        <v>0</v>
      </c>
      <c r="D1066" s="96" t="str">
        <f>LEFT(OBTB[[#This Row],[EconCode]],6)</f>
        <v>420104</v>
      </c>
      <c r="E1066" s="96" t="str">
        <f>LEFT(OBTB[[#This Row],[EconCode]],4)</f>
        <v>4201</v>
      </c>
      <c r="F1066" s="96" t="str">
        <f>LEFT(OBTB[[#This Row],[EconCode]],2)</f>
        <v>42</v>
      </c>
      <c r="G1066" s="96"/>
      <c r="H1066" s="96"/>
      <c r="I1066" s="96"/>
      <c r="J1066" s="96"/>
      <c r="K1066" s="96"/>
      <c r="L1066" s="96"/>
      <c r="M1066" s="15"/>
      <c r="N1066" s="15"/>
      <c r="O1066" s="15"/>
      <c r="P1066" s="15"/>
      <c r="Q1066" s="15"/>
    </row>
    <row r="1067" spans="1:17" x14ac:dyDescent="0.25">
      <c r="A1067" s="70">
        <v>420105</v>
      </c>
      <c r="B1067" s="7" t="s">
        <v>1128</v>
      </c>
      <c r="C1067" s="96">
        <f>SUMIF(OBData[EconCode],OBTB[[#This Row],[EconCode]],OBData[Amount])</f>
        <v>0</v>
      </c>
      <c r="D1067" s="96" t="str">
        <f>LEFT(OBTB[[#This Row],[EconCode]],6)</f>
        <v>420105</v>
      </c>
      <c r="E1067" s="96" t="str">
        <f>LEFT(OBTB[[#This Row],[EconCode]],4)</f>
        <v>4201</v>
      </c>
      <c r="F1067" s="96" t="str">
        <f>LEFT(OBTB[[#This Row],[EconCode]],2)</f>
        <v>42</v>
      </c>
      <c r="G1067" s="96"/>
      <c r="H1067" s="96"/>
      <c r="I1067" s="96"/>
      <c r="J1067" s="96"/>
      <c r="K1067" s="96"/>
      <c r="L1067" s="96"/>
      <c r="M1067" s="15"/>
      <c r="N1067" s="15"/>
      <c r="O1067" s="15"/>
      <c r="P1067" s="15"/>
      <c r="Q1067" s="15"/>
    </row>
    <row r="1068" spans="1:17" x14ac:dyDescent="0.25">
      <c r="A1068" s="70">
        <v>42010501</v>
      </c>
      <c r="B1068" s="8" t="s">
        <v>1129</v>
      </c>
      <c r="C1068" s="96">
        <f>SUMIF(OBData[EconCode],OBTB[[#This Row],[EconCode]],OBData[Amount])</f>
        <v>0</v>
      </c>
      <c r="D1068" s="96" t="str">
        <f>LEFT(OBTB[[#This Row],[EconCode]],6)</f>
        <v>420105</v>
      </c>
      <c r="E1068" s="96" t="str">
        <f>LEFT(OBTB[[#This Row],[EconCode]],4)</f>
        <v>4201</v>
      </c>
      <c r="F1068" s="96" t="str">
        <f>LEFT(OBTB[[#This Row],[EconCode]],2)</f>
        <v>42</v>
      </c>
      <c r="G1068" s="96"/>
      <c r="H1068" s="96"/>
      <c r="I1068" s="96"/>
      <c r="J1068" s="96"/>
      <c r="K1068" s="96"/>
      <c r="L1068" s="96"/>
      <c r="M1068" s="15"/>
      <c r="N1068" s="15"/>
      <c r="O1068" s="15"/>
      <c r="P1068" s="15"/>
      <c r="Q1068" s="15"/>
    </row>
    <row r="1069" spans="1:17" x14ac:dyDescent="0.25">
      <c r="A1069" s="70">
        <v>42010502</v>
      </c>
      <c r="B1069" s="8" t="s">
        <v>1130</v>
      </c>
      <c r="C1069" s="96">
        <f>SUMIF(OBData[EconCode],OBTB[[#This Row],[EconCode]],OBData[Amount])</f>
        <v>0</v>
      </c>
      <c r="D1069" s="96" t="str">
        <f>LEFT(OBTB[[#This Row],[EconCode]],6)</f>
        <v>420105</v>
      </c>
      <c r="E1069" s="96" t="str">
        <f>LEFT(OBTB[[#This Row],[EconCode]],4)</f>
        <v>4201</v>
      </c>
      <c r="F1069" s="96" t="str">
        <f>LEFT(OBTB[[#This Row],[EconCode]],2)</f>
        <v>42</v>
      </c>
      <c r="G1069" s="96"/>
      <c r="H1069" s="96"/>
      <c r="I1069" s="96"/>
      <c r="J1069" s="96"/>
      <c r="K1069" s="96"/>
      <c r="L1069" s="96"/>
      <c r="M1069" s="15"/>
      <c r="N1069" s="15"/>
      <c r="O1069" s="15"/>
      <c r="P1069" s="15"/>
      <c r="Q1069" s="15"/>
    </row>
    <row r="1070" spans="1:17" x14ac:dyDescent="0.25">
      <c r="A1070" s="70">
        <v>42010503</v>
      </c>
      <c r="B1070" s="8" t="s">
        <v>1131</v>
      </c>
      <c r="C1070" s="96">
        <f>SUMIF(OBData[EconCode],OBTB[[#This Row],[EconCode]],OBData[Amount])</f>
        <v>0</v>
      </c>
      <c r="D1070" s="96" t="str">
        <f>LEFT(OBTB[[#This Row],[EconCode]],6)</f>
        <v>420105</v>
      </c>
      <c r="E1070" s="96" t="str">
        <f>LEFT(OBTB[[#This Row],[EconCode]],4)</f>
        <v>4201</v>
      </c>
      <c r="F1070" s="96" t="str">
        <f>LEFT(OBTB[[#This Row],[EconCode]],2)</f>
        <v>42</v>
      </c>
      <c r="G1070" s="96"/>
      <c r="H1070" s="96"/>
      <c r="I1070" s="96"/>
      <c r="J1070" s="96"/>
      <c r="K1070" s="96"/>
      <c r="L1070" s="96"/>
      <c r="M1070" s="15"/>
      <c r="N1070" s="15"/>
      <c r="O1070" s="15"/>
      <c r="P1070" s="15"/>
      <c r="Q1070" s="15"/>
    </row>
    <row r="1071" spans="1:17" x14ac:dyDescent="0.25">
      <c r="A1071" s="70">
        <v>42010504</v>
      </c>
      <c r="B1071" s="8" t="s">
        <v>1132</v>
      </c>
      <c r="C1071" s="96">
        <f>SUMIF(OBData[EconCode],OBTB[[#This Row],[EconCode]],OBData[Amount])</f>
        <v>0</v>
      </c>
      <c r="D1071" s="96" t="str">
        <f>LEFT(OBTB[[#This Row],[EconCode]],6)</f>
        <v>420105</v>
      </c>
      <c r="E1071" s="96" t="str">
        <f>LEFT(OBTB[[#This Row],[EconCode]],4)</f>
        <v>4201</v>
      </c>
      <c r="F1071" s="96" t="str">
        <f>LEFT(OBTB[[#This Row],[EconCode]],2)</f>
        <v>42</v>
      </c>
      <c r="G1071" s="96"/>
      <c r="H1071" s="96"/>
      <c r="I1071" s="96"/>
      <c r="J1071" s="96"/>
      <c r="K1071" s="96"/>
      <c r="L1071" s="96"/>
      <c r="M1071" s="15"/>
      <c r="N1071" s="15"/>
      <c r="O1071" s="15"/>
      <c r="P1071" s="15"/>
      <c r="Q1071" s="15"/>
    </row>
    <row r="1072" spans="1:17" x14ac:dyDescent="0.25">
      <c r="A1072" s="70">
        <v>42010505</v>
      </c>
      <c r="B1072" s="8" t="s">
        <v>1133</v>
      </c>
      <c r="C1072" s="96">
        <f>SUMIF(OBData[EconCode],OBTB[[#This Row],[EconCode]],OBData[Amount])</f>
        <v>0</v>
      </c>
      <c r="D1072" s="96" t="str">
        <f>LEFT(OBTB[[#This Row],[EconCode]],6)</f>
        <v>420105</v>
      </c>
      <c r="E1072" s="96" t="str">
        <f>LEFT(OBTB[[#This Row],[EconCode]],4)</f>
        <v>4201</v>
      </c>
      <c r="F1072" s="96" t="str">
        <f>LEFT(OBTB[[#This Row],[EconCode]],2)</f>
        <v>42</v>
      </c>
      <c r="G1072" s="96"/>
      <c r="H1072" s="96"/>
      <c r="I1072" s="96"/>
      <c r="J1072" s="96"/>
      <c r="K1072" s="96"/>
      <c r="L1072" s="96"/>
      <c r="M1072" s="15"/>
      <c r="N1072" s="15"/>
      <c r="O1072" s="15"/>
      <c r="P1072" s="15"/>
      <c r="Q1072" s="15"/>
    </row>
    <row r="1073" spans="1:17" x14ac:dyDescent="0.25">
      <c r="A1073" s="70">
        <v>42010506</v>
      </c>
      <c r="B1073" s="8" t="s">
        <v>1134</v>
      </c>
      <c r="C1073" s="96">
        <f>SUMIF(OBData[EconCode],OBTB[[#This Row],[EconCode]],OBData[Amount])</f>
        <v>0</v>
      </c>
      <c r="D1073" s="96" t="str">
        <f>LEFT(OBTB[[#This Row],[EconCode]],6)</f>
        <v>420105</v>
      </c>
      <c r="E1073" s="96" t="str">
        <f>LEFT(OBTB[[#This Row],[EconCode]],4)</f>
        <v>4201</v>
      </c>
      <c r="F1073" s="96" t="str">
        <f>LEFT(OBTB[[#This Row],[EconCode]],2)</f>
        <v>42</v>
      </c>
      <c r="G1073" s="96"/>
      <c r="H1073" s="96"/>
      <c r="I1073" s="96"/>
      <c r="J1073" s="96"/>
      <c r="K1073" s="96"/>
      <c r="L1073" s="96"/>
      <c r="M1073" s="15"/>
      <c r="N1073" s="15"/>
      <c r="O1073" s="15"/>
      <c r="P1073" s="15"/>
      <c r="Q1073" s="15"/>
    </row>
    <row r="1074" spans="1:17" x14ac:dyDescent="0.25">
      <c r="A1074" s="70">
        <v>42010507</v>
      </c>
      <c r="B1074" s="8" t="s">
        <v>1135</v>
      </c>
      <c r="C1074" s="96">
        <f>SUMIF(OBData[EconCode],OBTB[[#This Row],[EconCode]],OBData[Amount])</f>
        <v>0</v>
      </c>
      <c r="D1074" s="96" t="str">
        <f>LEFT(OBTB[[#This Row],[EconCode]],6)</f>
        <v>420105</v>
      </c>
      <c r="E1074" s="96" t="str">
        <f>LEFT(OBTB[[#This Row],[EconCode]],4)</f>
        <v>4201</v>
      </c>
      <c r="F1074" s="96" t="str">
        <f>LEFT(OBTB[[#This Row],[EconCode]],2)</f>
        <v>42</v>
      </c>
      <c r="G1074" s="96"/>
      <c r="H1074" s="96"/>
      <c r="I1074" s="96"/>
      <c r="J1074" s="96"/>
      <c r="K1074" s="96"/>
      <c r="L1074" s="96"/>
      <c r="M1074" s="15"/>
      <c r="N1074" s="15"/>
      <c r="O1074" s="15"/>
      <c r="P1074" s="15"/>
      <c r="Q1074" s="15"/>
    </row>
    <row r="1075" spans="1:17" x14ac:dyDescent="0.25">
      <c r="A1075" s="70">
        <v>42010511</v>
      </c>
      <c r="B1075" s="8" t="s">
        <v>1136</v>
      </c>
      <c r="C1075" s="96">
        <f>SUMIF(OBData[EconCode],OBTB[[#This Row],[EconCode]],OBData[Amount])</f>
        <v>0</v>
      </c>
      <c r="D1075" s="96" t="str">
        <f>LEFT(OBTB[[#This Row],[EconCode]],6)</f>
        <v>420105</v>
      </c>
      <c r="E1075" s="96" t="str">
        <f>LEFT(OBTB[[#This Row],[EconCode]],4)</f>
        <v>4201</v>
      </c>
      <c r="F1075" s="96" t="str">
        <f>LEFT(OBTB[[#This Row],[EconCode]],2)</f>
        <v>42</v>
      </c>
      <c r="G1075" s="96"/>
      <c r="H1075" s="96"/>
      <c r="I1075" s="96"/>
      <c r="J1075" s="96"/>
      <c r="K1075" s="96"/>
      <c r="L1075" s="96"/>
      <c r="M1075" s="15"/>
      <c r="N1075" s="15"/>
      <c r="O1075" s="15"/>
      <c r="P1075" s="15"/>
      <c r="Q1075" s="15"/>
    </row>
    <row r="1076" spans="1:17" x14ac:dyDescent="0.25">
      <c r="A1076" s="70">
        <v>42010512</v>
      </c>
      <c r="B1076" s="8" t="s">
        <v>1137</v>
      </c>
      <c r="C1076" s="96">
        <f>SUMIF(OBData[EconCode],OBTB[[#This Row],[EconCode]],OBData[Amount])</f>
        <v>0</v>
      </c>
      <c r="D1076" s="96" t="str">
        <f>LEFT(OBTB[[#This Row],[EconCode]],6)</f>
        <v>420105</v>
      </c>
      <c r="E1076" s="96" t="str">
        <f>LEFT(OBTB[[#This Row],[EconCode]],4)</f>
        <v>4201</v>
      </c>
      <c r="F1076" s="96" t="str">
        <f>LEFT(OBTB[[#This Row],[EconCode]],2)</f>
        <v>42</v>
      </c>
      <c r="G1076" s="96"/>
      <c r="H1076" s="96"/>
      <c r="I1076" s="96"/>
      <c r="J1076" s="96"/>
      <c r="K1076" s="96"/>
      <c r="L1076" s="96"/>
      <c r="M1076" s="15"/>
      <c r="N1076" s="15"/>
      <c r="O1076" s="15"/>
      <c r="P1076" s="15"/>
      <c r="Q1076" s="15"/>
    </row>
    <row r="1077" spans="1:17" x14ac:dyDescent="0.25">
      <c r="A1077" s="70">
        <v>420106</v>
      </c>
      <c r="B1077" s="7" t="s">
        <v>1138</v>
      </c>
      <c r="C1077" s="96">
        <f>SUMIF(OBData[EconCode],OBTB[[#This Row],[EconCode]],OBData[Amount])</f>
        <v>0</v>
      </c>
      <c r="D1077" s="96" t="str">
        <f>LEFT(OBTB[[#This Row],[EconCode]],6)</f>
        <v>420106</v>
      </c>
      <c r="E1077" s="96" t="str">
        <f>LEFT(OBTB[[#This Row],[EconCode]],4)</f>
        <v>4201</v>
      </c>
      <c r="F1077" s="96" t="str">
        <f>LEFT(OBTB[[#This Row],[EconCode]],2)</f>
        <v>42</v>
      </c>
      <c r="G1077" s="96"/>
      <c r="H1077" s="96"/>
      <c r="I1077" s="96"/>
      <c r="J1077" s="96"/>
      <c r="K1077" s="96"/>
      <c r="L1077" s="96"/>
      <c r="M1077" s="15"/>
      <c r="N1077" s="15"/>
      <c r="O1077" s="15"/>
      <c r="P1077" s="15"/>
      <c r="Q1077" s="15"/>
    </row>
    <row r="1078" spans="1:17" x14ac:dyDescent="0.25">
      <c r="A1078" s="70">
        <v>42010601</v>
      </c>
      <c r="B1078" s="8" t="s">
        <v>1139</v>
      </c>
      <c r="C1078" s="96">
        <f>SUMIF(OBData[EconCode],OBTB[[#This Row],[EconCode]],OBData[Amount])</f>
        <v>0</v>
      </c>
      <c r="D1078" s="96" t="str">
        <f>LEFT(OBTB[[#This Row],[EconCode]],6)</f>
        <v>420106</v>
      </c>
      <c r="E1078" s="96" t="str">
        <f>LEFT(OBTB[[#This Row],[EconCode]],4)</f>
        <v>4201</v>
      </c>
      <c r="F1078" s="96" t="str">
        <f>LEFT(OBTB[[#This Row],[EconCode]],2)</f>
        <v>42</v>
      </c>
      <c r="G1078" s="96"/>
      <c r="H1078" s="96"/>
      <c r="I1078" s="96"/>
      <c r="J1078" s="96"/>
      <c r="K1078" s="96"/>
      <c r="L1078" s="96"/>
      <c r="M1078" s="15"/>
      <c r="N1078" s="15"/>
      <c r="O1078" s="15"/>
      <c r="P1078" s="15"/>
      <c r="Q1078" s="15"/>
    </row>
    <row r="1079" spans="1:17" x14ac:dyDescent="0.25">
      <c r="A1079" s="70">
        <v>42010602</v>
      </c>
      <c r="B1079" s="8" t="s">
        <v>1140</v>
      </c>
      <c r="C1079" s="96">
        <f>SUMIF(OBData[EconCode],OBTB[[#This Row],[EconCode]],OBData[Amount])</f>
        <v>0</v>
      </c>
      <c r="D1079" s="96" t="str">
        <f>LEFT(OBTB[[#This Row],[EconCode]],6)</f>
        <v>420106</v>
      </c>
      <c r="E1079" s="96" t="str">
        <f>LEFT(OBTB[[#This Row],[EconCode]],4)</f>
        <v>4201</v>
      </c>
      <c r="F1079" s="96" t="str">
        <f>LEFT(OBTB[[#This Row],[EconCode]],2)</f>
        <v>42</v>
      </c>
      <c r="G1079" s="96"/>
      <c r="H1079" s="96"/>
      <c r="I1079" s="96"/>
      <c r="J1079" s="96"/>
      <c r="K1079" s="96"/>
      <c r="L1079" s="96"/>
      <c r="M1079" s="15"/>
      <c r="N1079" s="15"/>
      <c r="O1079" s="15"/>
      <c r="P1079" s="15"/>
      <c r="Q1079" s="15"/>
    </row>
    <row r="1080" spans="1:17" x14ac:dyDescent="0.25">
      <c r="A1080" s="70">
        <v>42010603</v>
      </c>
      <c r="B1080" s="8" t="s">
        <v>1141</v>
      </c>
      <c r="C1080" s="96">
        <f>SUMIF(OBData[EconCode],OBTB[[#This Row],[EconCode]],OBData[Amount])</f>
        <v>0</v>
      </c>
      <c r="D1080" s="96" t="str">
        <f>LEFT(OBTB[[#This Row],[EconCode]],6)</f>
        <v>420106</v>
      </c>
      <c r="E1080" s="96" t="str">
        <f>LEFT(OBTB[[#This Row],[EconCode]],4)</f>
        <v>4201</v>
      </c>
      <c r="F1080" s="96" t="str">
        <f>LEFT(OBTB[[#This Row],[EconCode]],2)</f>
        <v>42</v>
      </c>
      <c r="G1080" s="96"/>
      <c r="H1080" s="96"/>
      <c r="I1080" s="96"/>
      <c r="J1080" s="96"/>
      <c r="K1080" s="96"/>
      <c r="L1080" s="96"/>
      <c r="M1080" s="15"/>
      <c r="N1080" s="15"/>
      <c r="O1080" s="15"/>
      <c r="P1080" s="15"/>
      <c r="Q1080" s="15"/>
    </row>
    <row r="1081" spans="1:17" x14ac:dyDescent="0.25">
      <c r="A1081" s="70">
        <v>42010508</v>
      </c>
      <c r="B1081" s="8" t="s">
        <v>1142</v>
      </c>
      <c r="C1081" s="96">
        <f>SUMIF(OBData[EconCode],OBTB[[#This Row],[EconCode]],OBData[Amount])</f>
        <v>0</v>
      </c>
      <c r="D1081" s="96" t="str">
        <f>LEFT(OBTB[[#This Row],[EconCode]],6)</f>
        <v>420105</v>
      </c>
      <c r="E1081" s="96" t="str">
        <f>LEFT(OBTB[[#This Row],[EconCode]],4)</f>
        <v>4201</v>
      </c>
      <c r="F1081" s="96" t="str">
        <f>LEFT(OBTB[[#This Row],[EconCode]],2)</f>
        <v>42</v>
      </c>
      <c r="G1081" s="96"/>
      <c r="H1081" s="96"/>
      <c r="I1081" s="96"/>
      <c r="J1081" s="96"/>
      <c r="K1081" s="96"/>
      <c r="L1081" s="96"/>
      <c r="M1081" s="15"/>
      <c r="N1081" s="15"/>
      <c r="O1081" s="15"/>
      <c r="P1081" s="15"/>
      <c r="Q1081" s="15"/>
    </row>
    <row r="1082" spans="1:17" x14ac:dyDescent="0.25">
      <c r="A1082" s="70">
        <v>42010509</v>
      </c>
      <c r="B1082" s="8" t="s">
        <v>1143</v>
      </c>
      <c r="C1082" s="96">
        <f>SUMIF(OBData[EconCode],OBTB[[#This Row],[EconCode]],OBData[Amount])</f>
        <v>0</v>
      </c>
      <c r="D1082" s="96" t="str">
        <f>LEFT(OBTB[[#This Row],[EconCode]],6)</f>
        <v>420105</v>
      </c>
      <c r="E1082" s="96" t="str">
        <f>LEFT(OBTB[[#This Row],[EconCode]],4)</f>
        <v>4201</v>
      </c>
      <c r="F1082" s="96" t="str">
        <f>LEFT(OBTB[[#This Row],[EconCode]],2)</f>
        <v>42</v>
      </c>
      <c r="G1082" s="96"/>
      <c r="H1082" s="96"/>
      <c r="I1082" s="96"/>
      <c r="J1082" s="96"/>
      <c r="K1082" s="96"/>
      <c r="L1082" s="96"/>
      <c r="M1082" s="15"/>
      <c r="N1082" s="15"/>
      <c r="O1082" s="15"/>
      <c r="P1082" s="15"/>
      <c r="Q1082" s="15"/>
    </row>
    <row r="1083" spans="1:17" x14ac:dyDescent="0.25">
      <c r="A1083" s="70">
        <v>42010510</v>
      </c>
      <c r="B1083" s="8" t="s">
        <v>1144</v>
      </c>
      <c r="C1083" s="96">
        <f>SUMIF(OBData[EconCode],OBTB[[#This Row],[EconCode]],OBData[Amount])</f>
        <v>0</v>
      </c>
      <c r="D1083" s="96" t="str">
        <f>LEFT(OBTB[[#This Row],[EconCode]],6)</f>
        <v>420105</v>
      </c>
      <c r="E1083" s="96" t="str">
        <f>LEFT(OBTB[[#This Row],[EconCode]],4)</f>
        <v>4201</v>
      </c>
      <c r="F1083" s="96" t="str">
        <f>LEFT(OBTB[[#This Row],[EconCode]],2)</f>
        <v>42</v>
      </c>
      <c r="G1083" s="96"/>
      <c r="H1083" s="96"/>
      <c r="I1083" s="96"/>
      <c r="J1083" s="96"/>
      <c r="K1083" s="96"/>
      <c r="L1083" s="96"/>
      <c r="M1083" s="15"/>
      <c r="N1083" s="15"/>
      <c r="O1083" s="15"/>
      <c r="P1083" s="15"/>
      <c r="Q1083" s="15"/>
    </row>
    <row r="1084" spans="1:17" x14ac:dyDescent="0.25">
      <c r="A1084" s="70">
        <v>42010604</v>
      </c>
      <c r="B1084" s="8" t="s">
        <v>1145</v>
      </c>
      <c r="C1084" s="96">
        <f>SUMIF(OBData[EconCode],OBTB[[#This Row],[EconCode]],OBData[Amount])</f>
        <v>0</v>
      </c>
      <c r="D1084" s="96" t="str">
        <f>LEFT(OBTB[[#This Row],[EconCode]],6)</f>
        <v>420106</v>
      </c>
      <c r="E1084" s="96" t="str">
        <f>LEFT(OBTB[[#This Row],[EconCode]],4)</f>
        <v>4201</v>
      </c>
      <c r="F1084" s="96" t="str">
        <f>LEFT(OBTB[[#This Row],[EconCode]],2)</f>
        <v>42</v>
      </c>
      <c r="G1084" s="96"/>
      <c r="H1084" s="96"/>
      <c r="I1084" s="96"/>
      <c r="J1084" s="96"/>
      <c r="K1084" s="96"/>
      <c r="L1084" s="96"/>
      <c r="M1084" s="15"/>
      <c r="N1084" s="15"/>
      <c r="O1084" s="15"/>
      <c r="P1084" s="15"/>
      <c r="Q1084" s="15"/>
    </row>
    <row r="1085" spans="1:17" x14ac:dyDescent="0.25">
      <c r="A1085" s="70">
        <v>42010605</v>
      </c>
      <c r="B1085" s="8" t="s">
        <v>1146</v>
      </c>
      <c r="C1085" s="96">
        <f>SUMIF(OBData[EconCode],OBTB[[#This Row],[EconCode]],OBData[Amount])</f>
        <v>0</v>
      </c>
      <c r="D1085" s="96" t="str">
        <f>LEFT(OBTB[[#This Row],[EconCode]],6)</f>
        <v>420106</v>
      </c>
      <c r="E1085" s="96" t="str">
        <f>LEFT(OBTB[[#This Row],[EconCode]],4)</f>
        <v>4201</v>
      </c>
      <c r="F1085" s="96" t="str">
        <f>LEFT(OBTB[[#This Row],[EconCode]],2)</f>
        <v>42</v>
      </c>
      <c r="G1085" s="96"/>
      <c r="H1085" s="96"/>
      <c r="I1085" s="96"/>
      <c r="J1085" s="96"/>
      <c r="K1085" s="96"/>
      <c r="L1085" s="96"/>
      <c r="M1085" s="15"/>
      <c r="N1085" s="15"/>
      <c r="O1085" s="15"/>
      <c r="P1085" s="15"/>
      <c r="Q1085" s="15"/>
    </row>
    <row r="1086" spans="1:17" x14ac:dyDescent="0.25">
      <c r="A1086" s="70">
        <v>42010606</v>
      </c>
      <c r="B1086" s="8" t="s">
        <v>1147</v>
      </c>
      <c r="C1086" s="96">
        <f>SUMIF(OBData[EconCode],OBTB[[#This Row],[EconCode]],OBData[Amount])</f>
        <v>0</v>
      </c>
      <c r="D1086" s="96" t="str">
        <f>LEFT(OBTB[[#This Row],[EconCode]],6)</f>
        <v>420106</v>
      </c>
      <c r="E1086" s="96" t="str">
        <f>LEFT(OBTB[[#This Row],[EconCode]],4)</f>
        <v>4201</v>
      </c>
      <c r="F1086" s="96" t="str">
        <f>LEFT(OBTB[[#This Row],[EconCode]],2)</f>
        <v>42</v>
      </c>
      <c r="G1086" s="96"/>
      <c r="H1086" s="96"/>
      <c r="I1086" s="96"/>
      <c r="J1086" s="96"/>
      <c r="K1086" s="96"/>
      <c r="L1086" s="96"/>
      <c r="M1086" s="15"/>
      <c r="N1086" s="15"/>
      <c r="O1086" s="15"/>
      <c r="P1086" s="15"/>
      <c r="Q1086" s="15"/>
    </row>
    <row r="1087" spans="1:17" x14ac:dyDescent="0.25">
      <c r="A1087" s="70">
        <v>4202</v>
      </c>
      <c r="B1087" s="8" t="s">
        <v>1148</v>
      </c>
      <c r="C1087" s="96">
        <f>SUMIF(OBData[EconCode],OBTB[[#This Row],[EconCode]],OBData[Amount])</f>
        <v>0</v>
      </c>
      <c r="D1087" s="96" t="str">
        <f>LEFT(OBTB[[#This Row],[EconCode]],6)</f>
        <v>4202</v>
      </c>
      <c r="E1087" s="96" t="str">
        <f>LEFT(OBTB[[#This Row],[EconCode]],4)</f>
        <v>4202</v>
      </c>
      <c r="F1087" s="96" t="str">
        <f>LEFT(OBTB[[#This Row],[EconCode]],2)</f>
        <v>42</v>
      </c>
      <c r="G1087" s="96"/>
      <c r="H1087" s="96"/>
      <c r="I1087" s="96"/>
      <c r="J1087" s="96"/>
      <c r="K1087" s="96"/>
      <c r="L1087" s="96"/>
      <c r="M1087" s="15"/>
      <c r="N1087" s="15"/>
      <c r="O1087" s="15"/>
      <c r="P1087" s="15"/>
      <c r="Q1087" s="15"/>
    </row>
    <row r="1088" spans="1:17" x14ac:dyDescent="0.25">
      <c r="A1088" s="70">
        <v>420201</v>
      </c>
      <c r="B1088" s="8" t="s">
        <v>1149</v>
      </c>
      <c r="C1088" s="96">
        <f>SUMIF(OBData[EconCode],OBTB[[#This Row],[EconCode]],OBData[Amount])</f>
        <v>0</v>
      </c>
      <c r="D1088" s="96" t="str">
        <f>LEFT(OBTB[[#This Row],[EconCode]],6)</f>
        <v>420201</v>
      </c>
      <c r="E1088" s="96" t="str">
        <f>LEFT(OBTB[[#This Row],[EconCode]],4)</f>
        <v>4202</v>
      </c>
      <c r="F1088" s="96" t="str">
        <f>LEFT(OBTB[[#This Row],[EconCode]],2)</f>
        <v>42</v>
      </c>
      <c r="G1088" s="96"/>
      <c r="H1088" s="96"/>
      <c r="I1088" s="96"/>
      <c r="J1088" s="96"/>
      <c r="K1088" s="96"/>
      <c r="L1088" s="96"/>
      <c r="M1088" s="15"/>
      <c r="N1088" s="15"/>
      <c r="O1088" s="15"/>
      <c r="P1088" s="15"/>
      <c r="Q1088" s="15"/>
    </row>
    <row r="1089" spans="1:17" x14ac:dyDescent="0.25">
      <c r="A1089" s="70">
        <v>42020101</v>
      </c>
      <c r="B1089" s="8" t="s">
        <v>1150</v>
      </c>
      <c r="C1089" s="96">
        <f>SUMIF(OBData[EconCode],OBTB[[#This Row],[EconCode]],OBData[Amount])</f>
        <v>0</v>
      </c>
      <c r="D1089" s="96" t="str">
        <f>LEFT(OBTB[[#This Row],[EconCode]],6)</f>
        <v>420201</v>
      </c>
      <c r="E1089" s="96" t="str">
        <f>LEFT(OBTB[[#This Row],[EconCode]],4)</f>
        <v>4202</v>
      </c>
      <c r="F1089" s="96" t="str">
        <f>LEFT(OBTB[[#This Row],[EconCode]],2)</f>
        <v>42</v>
      </c>
      <c r="G1089" s="96"/>
      <c r="H1089" s="96"/>
      <c r="I1089" s="96"/>
      <c r="J1089" s="96"/>
      <c r="K1089" s="96"/>
      <c r="L1089" s="96"/>
      <c r="M1089" s="15"/>
      <c r="N1089" s="15"/>
      <c r="O1089" s="15"/>
      <c r="P1089" s="15"/>
      <c r="Q1089" s="15"/>
    </row>
    <row r="1090" spans="1:17" x14ac:dyDescent="0.25">
      <c r="A1090" s="70">
        <v>42020102</v>
      </c>
      <c r="B1090" s="8" t="s">
        <v>1151</v>
      </c>
      <c r="C1090" s="96">
        <f>SUMIF(OBData[EconCode],OBTB[[#This Row],[EconCode]],OBData[Amount])</f>
        <v>0</v>
      </c>
      <c r="D1090" s="96" t="str">
        <f>LEFT(OBTB[[#This Row],[EconCode]],6)</f>
        <v>420201</v>
      </c>
      <c r="E1090" s="96" t="str">
        <f>LEFT(OBTB[[#This Row],[EconCode]],4)</f>
        <v>4202</v>
      </c>
      <c r="F1090" s="96" t="str">
        <f>LEFT(OBTB[[#This Row],[EconCode]],2)</f>
        <v>42</v>
      </c>
      <c r="G1090" s="96"/>
      <c r="H1090" s="96"/>
      <c r="I1090" s="96"/>
      <c r="J1090" s="96"/>
      <c r="K1090" s="96"/>
      <c r="L1090" s="96"/>
      <c r="M1090" s="15"/>
      <c r="N1090" s="15"/>
      <c r="O1090" s="15"/>
      <c r="P1090" s="15"/>
      <c r="Q1090" s="15"/>
    </row>
    <row r="1091" spans="1:17" x14ac:dyDescent="0.25">
      <c r="A1091" s="70">
        <v>42020103</v>
      </c>
      <c r="B1091" s="8" t="s">
        <v>1152</v>
      </c>
      <c r="C1091" s="96">
        <f>SUMIF(OBData[EconCode],OBTB[[#This Row],[EconCode]],OBData[Amount])</f>
        <v>0</v>
      </c>
      <c r="D1091" s="96" t="str">
        <f>LEFT(OBTB[[#This Row],[EconCode]],6)</f>
        <v>420201</v>
      </c>
      <c r="E1091" s="96" t="str">
        <f>LEFT(OBTB[[#This Row],[EconCode]],4)</f>
        <v>4202</v>
      </c>
      <c r="F1091" s="96" t="str">
        <f>LEFT(OBTB[[#This Row],[EconCode]],2)</f>
        <v>42</v>
      </c>
      <c r="G1091" s="96"/>
      <c r="H1091" s="96"/>
      <c r="I1091" s="96"/>
      <c r="J1091" s="96"/>
      <c r="K1091" s="96"/>
      <c r="L1091" s="96"/>
      <c r="M1091" s="15"/>
      <c r="N1091" s="15"/>
      <c r="O1091" s="15"/>
      <c r="P1091" s="15"/>
      <c r="Q1091" s="15"/>
    </row>
    <row r="1092" spans="1:17" x14ac:dyDescent="0.25">
      <c r="A1092" s="70">
        <v>42020104</v>
      </c>
      <c r="B1092" s="8" t="s">
        <v>1153</v>
      </c>
      <c r="C1092" s="96">
        <f>SUMIF(OBData[EconCode],OBTB[[#This Row],[EconCode]],OBData[Amount])</f>
        <v>0</v>
      </c>
      <c r="D1092" s="96" t="str">
        <f>LEFT(OBTB[[#This Row],[EconCode]],6)</f>
        <v>420201</v>
      </c>
      <c r="E1092" s="96" t="str">
        <f>LEFT(OBTB[[#This Row],[EconCode]],4)</f>
        <v>4202</v>
      </c>
      <c r="F1092" s="96" t="str">
        <f>LEFT(OBTB[[#This Row],[EconCode]],2)</f>
        <v>42</v>
      </c>
      <c r="G1092" s="96"/>
      <c r="H1092" s="96"/>
      <c r="I1092" s="96"/>
      <c r="J1092" s="96"/>
      <c r="K1092" s="96"/>
      <c r="L1092" s="96"/>
      <c r="M1092" s="15"/>
      <c r="N1092" s="15"/>
      <c r="O1092" s="15"/>
      <c r="P1092" s="15"/>
      <c r="Q1092" s="15"/>
    </row>
    <row r="1093" spans="1:17" x14ac:dyDescent="0.25">
      <c r="A1093" s="70">
        <v>420202</v>
      </c>
      <c r="B1093" s="7" t="s">
        <v>1154</v>
      </c>
      <c r="C1093" s="96">
        <f>SUMIF(OBData[EconCode],OBTB[[#This Row],[EconCode]],OBData[Amount])</f>
        <v>0</v>
      </c>
      <c r="D1093" s="96" t="str">
        <f>LEFT(OBTB[[#This Row],[EconCode]],6)</f>
        <v>420202</v>
      </c>
      <c r="E1093" s="96" t="str">
        <f>LEFT(OBTB[[#This Row],[EconCode]],4)</f>
        <v>4202</v>
      </c>
      <c r="F1093" s="96" t="str">
        <f>LEFT(OBTB[[#This Row],[EconCode]],2)</f>
        <v>42</v>
      </c>
      <c r="G1093" s="96"/>
      <c r="H1093" s="96"/>
      <c r="I1093" s="96"/>
      <c r="J1093" s="96"/>
      <c r="K1093" s="96"/>
      <c r="L1093" s="96"/>
      <c r="M1093" s="15"/>
      <c r="N1093" s="15"/>
      <c r="O1093" s="15"/>
      <c r="P1093" s="15"/>
      <c r="Q1093" s="15"/>
    </row>
    <row r="1094" spans="1:17" x14ac:dyDescent="0.25">
      <c r="A1094" s="70">
        <v>42020201</v>
      </c>
      <c r="B1094" s="8" t="s">
        <v>1155</v>
      </c>
      <c r="C1094" s="96">
        <f>SUMIF(OBData[EconCode],OBTB[[#This Row],[EconCode]],OBData[Amount])</f>
        <v>0</v>
      </c>
      <c r="D1094" s="96" t="str">
        <f>LEFT(OBTB[[#This Row],[EconCode]],6)</f>
        <v>420202</v>
      </c>
      <c r="E1094" s="96" t="str">
        <f>LEFT(OBTB[[#This Row],[EconCode]],4)</f>
        <v>4202</v>
      </c>
      <c r="F1094" s="96" t="str">
        <f>LEFT(OBTB[[#This Row],[EconCode]],2)</f>
        <v>42</v>
      </c>
      <c r="G1094" s="96"/>
      <c r="H1094" s="96"/>
      <c r="I1094" s="96"/>
      <c r="J1094" s="96"/>
      <c r="K1094" s="96"/>
      <c r="L1094" s="96"/>
      <c r="M1094" s="15"/>
      <c r="N1094" s="15"/>
      <c r="O1094" s="15"/>
      <c r="P1094" s="15"/>
      <c r="Q1094" s="15"/>
    </row>
    <row r="1095" spans="1:17" x14ac:dyDescent="0.25">
      <c r="A1095" s="70">
        <v>42020202</v>
      </c>
      <c r="B1095" s="8" t="s">
        <v>1156</v>
      </c>
      <c r="C1095" s="96">
        <f>SUMIF(OBData[EconCode],OBTB[[#This Row],[EconCode]],OBData[Amount])</f>
        <v>0</v>
      </c>
      <c r="D1095" s="96" t="str">
        <f>LEFT(OBTB[[#This Row],[EconCode]],6)</f>
        <v>420202</v>
      </c>
      <c r="E1095" s="96" t="str">
        <f>LEFT(OBTB[[#This Row],[EconCode]],4)</f>
        <v>4202</v>
      </c>
      <c r="F1095" s="96" t="str">
        <f>LEFT(OBTB[[#This Row],[EconCode]],2)</f>
        <v>42</v>
      </c>
      <c r="G1095" s="96"/>
      <c r="H1095" s="96"/>
      <c r="I1095" s="96"/>
      <c r="J1095" s="96"/>
      <c r="K1095" s="96"/>
      <c r="L1095" s="96"/>
      <c r="M1095" s="15"/>
      <c r="N1095" s="15"/>
      <c r="O1095" s="15"/>
      <c r="P1095" s="15"/>
      <c r="Q1095" s="15"/>
    </row>
    <row r="1096" spans="1:17" x14ac:dyDescent="0.25">
      <c r="A1096" s="70">
        <v>42020203</v>
      </c>
      <c r="B1096" s="8" t="s">
        <v>1157</v>
      </c>
      <c r="C1096" s="96">
        <f>SUMIF(OBData[EconCode],OBTB[[#This Row],[EconCode]],OBData[Amount])</f>
        <v>0</v>
      </c>
      <c r="D1096" s="96" t="str">
        <f>LEFT(OBTB[[#This Row],[EconCode]],6)</f>
        <v>420202</v>
      </c>
      <c r="E1096" s="96" t="str">
        <f>LEFT(OBTB[[#This Row],[EconCode]],4)</f>
        <v>4202</v>
      </c>
      <c r="F1096" s="96" t="str">
        <f>LEFT(OBTB[[#This Row],[EconCode]],2)</f>
        <v>42</v>
      </c>
      <c r="G1096" s="96"/>
      <c r="H1096" s="96"/>
      <c r="I1096" s="96"/>
      <c r="J1096" s="96"/>
      <c r="K1096" s="96"/>
      <c r="L1096" s="96"/>
      <c r="M1096" s="15"/>
      <c r="N1096" s="15"/>
      <c r="O1096" s="15"/>
      <c r="P1096" s="15"/>
      <c r="Q1096" s="15"/>
    </row>
    <row r="1097" spans="1:17" x14ac:dyDescent="0.25">
      <c r="A1097" s="70">
        <v>42020204</v>
      </c>
      <c r="B1097" s="8" t="s">
        <v>1158</v>
      </c>
      <c r="C1097" s="96">
        <f>SUMIF(OBData[EconCode],OBTB[[#This Row],[EconCode]],OBData[Amount])</f>
        <v>0</v>
      </c>
      <c r="D1097" s="96" t="str">
        <f>LEFT(OBTB[[#This Row],[EconCode]],6)</f>
        <v>420202</v>
      </c>
      <c r="E1097" s="96" t="str">
        <f>LEFT(OBTB[[#This Row],[EconCode]],4)</f>
        <v>4202</v>
      </c>
      <c r="F1097" s="96" t="str">
        <f>LEFT(OBTB[[#This Row],[EconCode]],2)</f>
        <v>42</v>
      </c>
      <c r="G1097" s="96"/>
      <c r="H1097" s="96"/>
      <c r="I1097" s="96"/>
      <c r="J1097" s="96"/>
      <c r="K1097" s="96"/>
      <c r="L1097" s="96"/>
      <c r="M1097" s="15"/>
      <c r="N1097" s="15"/>
      <c r="O1097" s="15"/>
      <c r="P1097" s="15"/>
      <c r="Q1097" s="15"/>
    </row>
    <row r="1098" spans="1:17" x14ac:dyDescent="0.25">
      <c r="A1098" s="70">
        <v>42020205</v>
      </c>
      <c r="B1098" s="8" t="s">
        <v>1159</v>
      </c>
      <c r="C1098" s="96">
        <f>SUMIF(OBData[EconCode],OBTB[[#This Row],[EconCode]],OBData[Amount])</f>
        <v>0</v>
      </c>
      <c r="D1098" s="96" t="str">
        <f>LEFT(OBTB[[#This Row],[EconCode]],6)</f>
        <v>420202</v>
      </c>
      <c r="E1098" s="96" t="str">
        <f>LEFT(OBTB[[#This Row],[EconCode]],4)</f>
        <v>4202</v>
      </c>
      <c r="F1098" s="96" t="str">
        <f>LEFT(OBTB[[#This Row],[EconCode]],2)</f>
        <v>42</v>
      </c>
      <c r="G1098" s="96"/>
      <c r="H1098" s="96"/>
      <c r="I1098" s="96"/>
      <c r="J1098" s="96"/>
      <c r="K1098" s="96"/>
      <c r="L1098" s="96"/>
      <c r="M1098" s="15"/>
      <c r="N1098" s="15"/>
      <c r="O1098" s="15"/>
      <c r="P1098" s="15"/>
      <c r="Q1098" s="15"/>
    </row>
    <row r="1099" spans="1:17" x14ac:dyDescent="0.25">
      <c r="A1099" s="70">
        <v>42020206</v>
      </c>
      <c r="B1099" s="8" t="s">
        <v>1160</v>
      </c>
      <c r="C1099" s="96">
        <f>SUMIF(OBData[EconCode],OBTB[[#This Row],[EconCode]],OBData[Amount])</f>
        <v>0</v>
      </c>
      <c r="D1099" s="96" t="str">
        <f>LEFT(OBTB[[#This Row],[EconCode]],6)</f>
        <v>420202</v>
      </c>
      <c r="E1099" s="96" t="str">
        <f>LEFT(OBTB[[#This Row],[EconCode]],4)</f>
        <v>4202</v>
      </c>
      <c r="F1099" s="96" t="str">
        <f>LEFT(OBTB[[#This Row],[EconCode]],2)</f>
        <v>42</v>
      </c>
      <c r="G1099" s="96"/>
      <c r="H1099" s="96"/>
      <c r="I1099" s="96"/>
      <c r="J1099" s="96"/>
      <c r="K1099" s="96"/>
      <c r="L1099" s="96"/>
      <c r="M1099" s="15"/>
      <c r="N1099" s="15"/>
      <c r="O1099" s="15"/>
      <c r="P1099" s="15"/>
      <c r="Q1099" s="15"/>
    </row>
    <row r="1100" spans="1:17" x14ac:dyDescent="0.25">
      <c r="A1100" s="70">
        <v>42020207</v>
      </c>
      <c r="B1100" s="8" t="s">
        <v>1161</v>
      </c>
      <c r="C1100" s="96">
        <f>SUMIF(OBData[EconCode],OBTB[[#This Row],[EconCode]],OBData[Amount])</f>
        <v>0</v>
      </c>
      <c r="D1100" s="96" t="str">
        <f>LEFT(OBTB[[#This Row],[EconCode]],6)</f>
        <v>420202</v>
      </c>
      <c r="E1100" s="96" t="str">
        <f>LEFT(OBTB[[#This Row],[EconCode]],4)</f>
        <v>4202</v>
      </c>
      <c r="F1100" s="96" t="str">
        <f>LEFT(OBTB[[#This Row],[EconCode]],2)</f>
        <v>42</v>
      </c>
      <c r="G1100" s="96"/>
      <c r="H1100" s="96"/>
      <c r="I1100" s="96"/>
      <c r="J1100" s="96"/>
      <c r="K1100" s="96"/>
      <c r="L1100" s="96"/>
      <c r="M1100" s="15"/>
      <c r="N1100" s="15"/>
      <c r="O1100" s="15"/>
      <c r="P1100" s="15"/>
      <c r="Q1100" s="15"/>
    </row>
    <row r="1101" spans="1:17" x14ac:dyDescent="0.25">
      <c r="A1101" s="70">
        <v>42020208</v>
      </c>
      <c r="B1101" s="8" t="s">
        <v>1162</v>
      </c>
      <c r="C1101" s="96">
        <f>SUMIF(OBData[EconCode],OBTB[[#This Row],[EconCode]],OBData[Amount])</f>
        <v>0</v>
      </c>
      <c r="D1101" s="96" t="str">
        <f>LEFT(OBTB[[#This Row],[EconCode]],6)</f>
        <v>420202</v>
      </c>
      <c r="E1101" s="96" t="str">
        <f>LEFT(OBTB[[#This Row],[EconCode]],4)</f>
        <v>4202</v>
      </c>
      <c r="F1101" s="96" t="str">
        <f>LEFT(OBTB[[#This Row],[EconCode]],2)</f>
        <v>42</v>
      </c>
      <c r="G1101" s="96"/>
      <c r="H1101" s="96"/>
      <c r="I1101" s="96"/>
      <c r="J1101" s="96"/>
      <c r="K1101" s="96"/>
      <c r="L1101" s="96"/>
      <c r="M1101" s="15"/>
      <c r="N1101" s="15"/>
      <c r="O1101" s="15"/>
      <c r="P1101" s="15"/>
      <c r="Q1101" s="15"/>
    </row>
    <row r="1102" spans="1:17" x14ac:dyDescent="0.25">
      <c r="A1102" s="70">
        <v>42020209</v>
      </c>
      <c r="B1102" s="8" t="s">
        <v>1163</v>
      </c>
      <c r="C1102" s="96">
        <f>SUMIF(OBData[EconCode],OBTB[[#This Row],[EconCode]],OBData[Amount])</f>
        <v>0</v>
      </c>
      <c r="D1102" s="96" t="str">
        <f>LEFT(OBTB[[#This Row],[EconCode]],6)</f>
        <v>420202</v>
      </c>
      <c r="E1102" s="96" t="str">
        <f>LEFT(OBTB[[#This Row],[EconCode]],4)</f>
        <v>4202</v>
      </c>
      <c r="F1102" s="96" t="str">
        <f>LEFT(OBTB[[#This Row],[EconCode]],2)</f>
        <v>42</v>
      </c>
      <c r="G1102" s="96"/>
      <c r="H1102" s="96"/>
      <c r="I1102" s="96"/>
      <c r="J1102" s="96"/>
      <c r="K1102" s="96"/>
      <c r="L1102" s="96"/>
      <c r="M1102" s="15"/>
      <c r="N1102" s="15"/>
      <c r="O1102" s="15"/>
      <c r="P1102" s="15"/>
      <c r="Q1102" s="15"/>
    </row>
    <row r="1103" spans="1:17" x14ac:dyDescent="0.25">
      <c r="A1103" s="70">
        <v>42020210</v>
      </c>
      <c r="B1103" s="8" t="s">
        <v>1164</v>
      </c>
      <c r="C1103" s="96">
        <f>SUMIF(OBData[EconCode],OBTB[[#This Row],[EconCode]],OBData[Amount])</f>
        <v>0</v>
      </c>
      <c r="D1103" s="96" t="str">
        <f>LEFT(OBTB[[#This Row],[EconCode]],6)</f>
        <v>420202</v>
      </c>
      <c r="E1103" s="96" t="str">
        <f>LEFT(OBTB[[#This Row],[EconCode]],4)</f>
        <v>4202</v>
      </c>
      <c r="F1103" s="96" t="str">
        <f>LEFT(OBTB[[#This Row],[EconCode]],2)</f>
        <v>42</v>
      </c>
      <c r="G1103" s="96"/>
      <c r="H1103" s="96"/>
      <c r="I1103" s="96"/>
      <c r="J1103" s="96"/>
      <c r="K1103" s="96"/>
      <c r="L1103" s="96"/>
      <c r="M1103" s="15"/>
      <c r="N1103" s="15"/>
      <c r="O1103" s="15"/>
      <c r="P1103" s="15"/>
      <c r="Q1103" s="15"/>
    </row>
    <row r="1104" spans="1:17" x14ac:dyDescent="0.25">
      <c r="A1104" s="70">
        <v>42020211</v>
      </c>
      <c r="B1104" s="8" t="s">
        <v>1165</v>
      </c>
      <c r="C1104" s="96">
        <f>SUMIF(OBData[EconCode],OBTB[[#This Row],[EconCode]],OBData[Amount])</f>
        <v>0</v>
      </c>
      <c r="D1104" s="96" t="str">
        <f>LEFT(OBTB[[#This Row],[EconCode]],6)</f>
        <v>420202</v>
      </c>
      <c r="E1104" s="96" t="str">
        <f>LEFT(OBTB[[#This Row],[EconCode]],4)</f>
        <v>4202</v>
      </c>
      <c r="F1104" s="96" t="str">
        <f>LEFT(OBTB[[#This Row],[EconCode]],2)</f>
        <v>42</v>
      </c>
      <c r="G1104" s="96"/>
      <c r="H1104" s="96"/>
      <c r="I1104" s="96"/>
      <c r="J1104" s="96"/>
      <c r="K1104" s="96"/>
      <c r="L1104" s="96"/>
      <c r="M1104" s="15"/>
      <c r="N1104" s="15"/>
      <c r="O1104" s="15"/>
      <c r="P1104" s="15"/>
      <c r="Q1104" s="15"/>
    </row>
    <row r="1105" spans="1:17" x14ac:dyDescent="0.25">
      <c r="A1105" s="70">
        <v>420203</v>
      </c>
      <c r="B1105" s="7" t="s">
        <v>1166</v>
      </c>
      <c r="C1105" s="96">
        <f>SUMIF(OBData[EconCode],OBTB[[#This Row],[EconCode]],OBData[Amount])</f>
        <v>0</v>
      </c>
      <c r="D1105" s="96" t="str">
        <f>LEFT(OBTB[[#This Row],[EconCode]],6)</f>
        <v>420203</v>
      </c>
      <c r="E1105" s="96" t="str">
        <f>LEFT(OBTB[[#This Row],[EconCode]],4)</f>
        <v>4202</v>
      </c>
      <c r="F1105" s="96" t="str">
        <f>LEFT(OBTB[[#This Row],[EconCode]],2)</f>
        <v>42</v>
      </c>
      <c r="G1105" s="96"/>
      <c r="H1105" s="96"/>
      <c r="I1105" s="96"/>
      <c r="J1105" s="96"/>
      <c r="K1105" s="96"/>
      <c r="L1105" s="96"/>
      <c r="M1105" s="15"/>
      <c r="N1105" s="15"/>
      <c r="O1105" s="15"/>
      <c r="P1105" s="15"/>
      <c r="Q1105" s="15"/>
    </row>
    <row r="1106" spans="1:17" x14ac:dyDescent="0.25">
      <c r="A1106" s="70">
        <v>42020301</v>
      </c>
      <c r="B1106" s="8" t="s">
        <v>1167</v>
      </c>
      <c r="C1106" s="96">
        <f>SUMIF(OBData[EconCode],OBTB[[#This Row],[EconCode]],OBData[Amount])</f>
        <v>0</v>
      </c>
      <c r="D1106" s="96" t="str">
        <f>LEFT(OBTB[[#This Row],[EconCode]],6)</f>
        <v>420203</v>
      </c>
      <c r="E1106" s="96" t="str">
        <f>LEFT(OBTB[[#This Row],[EconCode]],4)</f>
        <v>4202</v>
      </c>
      <c r="F1106" s="96" t="str">
        <f>LEFT(OBTB[[#This Row],[EconCode]],2)</f>
        <v>42</v>
      </c>
      <c r="G1106" s="96"/>
      <c r="H1106" s="96"/>
      <c r="I1106" s="96"/>
      <c r="J1106" s="96"/>
      <c r="K1106" s="96"/>
      <c r="L1106" s="96"/>
      <c r="M1106" s="15"/>
      <c r="N1106" s="15"/>
      <c r="O1106" s="15"/>
      <c r="P1106" s="15"/>
      <c r="Q1106" s="15"/>
    </row>
    <row r="1107" spans="1:17" x14ac:dyDescent="0.25">
      <c r="A1107" s="70">
        <v>42020302</v>
      </c>
      <c r="B1107" s="8" t="s">
        <v>1168</v>
      </c>
      <c r="C1107" s="96">
        <f>SUMIF(OBData[EconCode],OBTB[[#This Row],[EconCode]],OBData[Amount])</f>
        <v>0</v>
      </c>
      <c r="D1107" s="96" t="str">
        <f>LEFT(OBTB[[#This Row],[EconCode]],6)</f>
        <v>420203</v>
      </c>
      <c r="E1107" s="96" t="str">
        <f>LEFT(OBTB[[#This Row],[EconCode]],4)</f>
        <v>4202</v>
      </c>
      <c r="F1107" s="96" t="str">
        <f>LEFT(OBTB[[#This Row],[EconCode]],2)</f>
        <v>42</v>
      </c>
      <c r="G1107" s="96"/>
      <c r="H1107" s="96"/>
      <c r="I1107" s="96"/>
      <c r="J1107" s="96"/>
      <c r="K1107" s="96"/>
      <c r="L1107" s="96"/>
      <c r="M1107" s="15"/>
      <c r="N1107" s="15"/>
      <c r="O1107" s="15"/>
      <c r="P1107" s="15"/>
      <c r="Q1107" s="15"/>
    </row>
    <row r="1108" spans="1:17" x14ac:dyDescent="0.25">
      <c r="A1108" s="70">
        <v>42020303</v>
      </c>
      <c r="B1108" s="8" t="s">
        <v>1169</v>
      </c>
      <c r="C1108" s="96">
        <f>SUMIF(OBData[EconCode],OBTB[[#This Row],[EconCode]],OBData[Amount])</f>
        <v>0</v>
      </c>
      <c r="D1108" s="96" t="str">
        <f>LEFT(OBTB[[#This Row],[EconCode]],6)</f>
        <v>420203</v>
      </c>
      <c r="E1108" s="96" t="str">
        <f>LEFT(OBTB[[#This Row],[EconCode]],4)</f>
        <v>4202</v>
      </c>
      <c r="F1108" s="96" t="str">
        <f>LEFT(OBTB[[#This Row],[EconCode]],2)</f>
        <v>42</v>
      </c>
      <c r="G1108" s="96"/>
      <c r="H1108" s="96"/>
      <c r="I1108" s="96"/>
      <c r="J1108" s="96"/>
      <c r="K1108" s="96"/>
      <c r="L1108" s="96"/>
      <c r="M1108" s="15"/>
      <c r="N1108" s="15"/>
      <c r="O1108" s="15"/>
      <c r="P1108" s="15"/>
      <c r="Q1108" s="15"/>
    </row>
    <row r="1109" spans="1:17" x14ac:dyDescent="0.25">
      <c r="A1109" s="70">
        <v>42020304</v>
      </c>
      <c r="B1109" s="8" t="s">
        <v>1170</v>
      </c>
      <c r="C1109" s="96">
        <f>SUMIF(OBData[EconCode],OBTB[[#This Row],[EconCode]],OBData[Amount])</f>
        <v>0</v>
      </c>
      <c r="D1109" s="96" t="str">
        <f>LEFT(OBTB[[#This Row],[EconCode]],6)</f>
        <v>420203</v>
      </c>
      <c r="E1109" s="96" t="str">
        <f>LEFT(OBTB[[#This Row],[EconCode]],4)</f>
        <v>4202</v>
      </c>
      <c r="F1109" s="96" t="str">
        <f>LEFT(OBTB[[#This Row],[EconCode]],2)</f>
        <v>42</v>
      </c>
      <c r="G1109" s="96"/>
      <c r="H1109" s="96"/>
      <c r="I1109" s="96"/>
      <c r="J1109" s="96"/>
      <c r="K1109" s="96"/>
      <c r="L1109" s="96"/>
      <c r="M1109" s="15"/>
      <c r="N1109" s="15"/>
      <c r="O1109" s="15"/>
      <c r="P1109" s="15"/>
      <c r="Q1109" s="15"/>
    </row>
    <row r="1110" spans="1:17" x14ac:dyDescent="0.25">
      <c r="A1110" s="70">
        <v>42020305</v>
      </c>
      <c r="B1110" s="8" t="s">
        <v>1171</v>
      </c>
      <c r="C1110" s="96">
        <f>SUMIF(OBData[EconCode],OBTB[[#This Row],[EconCode]],OBData[Amount])</f>
        <v>0</v>
      </c>
      <c r="D1110" s="96" t="str">
        <f>LEFT(OBTB[[#This Row],[EconCode]],6)</f>
        <v>420203</v>
      </c>
      <c r="E1110" s="96" t="str">
        <f>LEFT(OBTB[[#This Row],[EconCode]],4)</f>
        <v>4202</v>
      </c>
      <c r="F1110" s="96" t="str">
        <f>LEFT(OBTB[[#This Row],[EconCode]],2)</f>
        <v>42</v>
      </c>
      <c r="G1110" s="96"/>
      <c r="H1110" s="96"/>
      <c r="I1110" s="96"/>
      <c r="J1110" s="96"/>
      <c r="K1110" s="96"/>
      <c r="L1110" s="96"/>
      <c r="M1110" s="15"/>
      <c r="N1110" s="15"/>
      <c r="O1110" s="15"/>
      <c r="P1110" s="15"/>
      <c r="Q1110" s="15"/>
    </row>
    <row r="1111" spans="1:17" x14ac:dyDescent="0.25">
      <c r="A1111" s="70">
        <v>420204</v>
      </c>
      <c r="B1111" s="7" t="s">
        <v>1172</v>
      </c>
      <c r="C1111" s="96">
        <f>SUMIF(OBData[EconCode],OBTB[[#This Row],[EconCode]],OBData[Amount])</f>
        <v>0</v>
      </c>
      <c r="D1111" s="96" t="str">
        <f>LEFT(OBTB[[#This Row],[EconCode]],6)</f>
        <v>420204</v>
      </c>
      <c r="E1111" s="96" t="str">
        <f>LEFT(OBTB[[#This Row],[EconCode]],4)</f>
        <v>4202</v>
      </c>
      <c r="F1111" s="96" t="str">
        <f>LEFT(OBTB[[#This Row],[EconCode]],2)</f>
        <v>42</v>
      </c>
      <c r="G1111" s="96"/>
      <c r="H1111" s="96"/>
      <c r="I1111" s="96"/>
      <c r="J1111" s="96"/>
      <c r="K1111" s="96"/>
      <c r="L1111" s="96"/>
      <c r="M1111" s="15"/>
      <c r="N1111" s="15"/>
      <c r="O1111" s="15"/>
      <c r="P1111" s="15"/>
      <c r="Q1111" s="15"/>
    </row>
    <row r="1112" spans="1:17" x14ac:dyDescent="0.25">
      <c r="A1112" s="70">
        <v>42020401</v>
      </c>
      <c r="B1112" s="8" t="s">
        <v>1173</v>
      </c>
      <c r="C1112" s="96">
        <f>SUMIF(OBData[EconCode],OBTB[[#This Row],[EconCode]],OBData[Amount])</f>
        <v>0</v>
      </c>
      <c r="D1112" s="96" t="str">
        <f>LEFT(OBTB[[#This Row],[EconCode]],6)</f>
        <v>420204</v>
      </c>
      <c r="E1112" s="96" t="str">
        <f>LEFT(OBTB[[#This Row],[EconCode]],4)</f>
        <v>4202</v>
      </c>
      <c r="F1112" s="96" t="str">
        <f>LEFT(OBTB[[#This Row],[EconCode]],2)</f>
        <v>42</v>
      </c>
      <c r="G1112" s="96"/>
      <c r="H1112" s="96"/>
      <c r="I1112" s="96"/>
      <c r="J1112" s="96"/>
      <c r="K1112" s="96"/>
      <c r="L1112" s="96"/>
      <c r="M1112" s="15"/>
      <c r="N1112" s="15"/>
      <c r="O1112" s="15"/>
      <c r="P1112" s="15"/>
      <c r="Q1112" s="15"/>
    </row>
    <row r="1113" spans="1:17" x14ac:dyDescent="0.25">
      <c r="A1113" s="70">
        <v>42020402</v>
      </c>
      <c r="B1113" s="8" t="s">
        <v>1174</v>
      </c>
      <c r="C1113" s="96">
        <f>SUMIF(OBData[EconCode],OBTB[[#This Row],[EconCode]],OBData[Amount])</f>
        <v>0</v>
      </c>
      <c r="D1113" s="96" t="str">
        <f>LEFT(OBTB[[#This Row],[EconCode]],6)</f>
        <v>420204</v>
      </c>
      <c r="E1113" s="96" t="str">
        <f>LEFT(OBTB[[#This Row],[EconCode]],4)</f>
        <v>4202</v>
      </c>
      <c r="F1113" s="96" t="str">
        <f>LEFT(OBTB[[#This Row],[EconCode]],2)</f>
        <v>42</v>
      </c>
      <c r="G1113" s="96"/>
      <c r="H1113" s="96"/>
      <c r="I1113" s="96"/>
      <c r="J1113" s="96"/>
      <c r="K1113" s="96"/>
      <c r="L1113" s="96"/>
      <c r="M1113" s="15"/>
      <c r="N1113" s="15"/>
      <c r="O1113" s="15"/>
      <c r="P1113" s="15"/>
      <c r="Q1113" s="15"/>
    </row>
    <row r="1114" spans="1:17" x14ac:dyDescent="0.25">
      <c r="A1114" s="70">
        <v>42020403</v>
      </c>
      <c r="B1114" s="8" t="s">
        <v>1175</v>
      </c>
      <c r="C1114" s="96">
        <f>SUMIF(OBData[EconCode],OBTB[[#This Row],[EconCode]],OBData[Amount])</f>
        <v>0</v>
      </c>
      <c r="D1114" s="96" t="str">
        <f>LEFT(OBTB[[#This Row],[EconCode]],6)</f>
        <v>420204</v>
      </c>
      <c r="E1114" s="96" t="str">
        <f>LEFT(OBTB[[#This Row],[EconCode]],4)</f>
        <v>4202</v>
      </c>
      <c r="F1114" s="96" t="str">
        <f>LEFT(OBTB[[#This Row],[EconCode]],2)</f>
        <v>42</v>
      </c>
      <c r="G1114" s="96"/>
      <c r="H1114" s="96"/>
      <c r="I1114" s="96"/>
      <c r="J1114" s="96"/>
      <c r="K1114" s="96"/>
      <c r="L1114" s="96"/>
      <c r="M1114" s="15"/>
      <c r="N1114" s="15"/>
      <c r="O1114" s="15"/>
      <c r="P1114" s="15"/>
      <c r="Q1114" s="15"/>
    </row>
    <row r="1115" spans="1:17" x14ac:dyDescent="0.25">
      <c r="A1115" s="70">
        <v>42020404</v>
      </c>
      <c r="B1115" s="8" t="s">
        <v>1176</v>
      </c>
      <c r="C1115" s="96">
        <f>SUMIF(OBData[EconCode],OBTB[[#This Row],[EconCode]],OBData[Amount])</f>
        <v>0</v>
      </c>
      <c r="D1115" s="96" t="str">
        <f>LEFT(OBTB[[#This Row],[EconCode]],6)</f>
        <v>420204</v>
      </c>
      <c r="E1115" s="96" t="str">
        <f>LEFT(OBTB[[#This Row],[EconCode]],4)</f>
        <v>4202</v>
      </c>
      <c r="F1115" s="96" t="str">
        <f>LEFT(OBTB[[#This Row],[EconCode]],2)</f>
        <v>42</v>
      </c>
      <c r="G1115" s="96"/>
      <c r="H1115" s="96"/>
      <c r="I1115" s="96"/>
      <c r="J1115" s="96"/>
      <c r="K1115" s="96"/>
      <c r="L1115" s="96"/>
      <c r="M1115" s="15"/>
      <c r="N1115" s="15"/>
      <c r="O1115" s="15"/>
      <c r="P1115" s="15"/>
      <c r="Q1115" s="15"/>
    </row>
    <row r="1116" spans="1:17" x14ac:dyDescent="0.25">
      <c r="A1116" s="70">
        <v>42020405</v>
      </c>
      <c r="B1116" s="8" t="s">
        <v>1177</v>
      </c>
      <c r="C1116" s="96">
        <f>SUMIF(OBData[EconCode],OBTB[[#This Row],[EconCode]],OBData[Amount])</f>
        <v>0</v>
      </c>
      <c r="D1116" s="96" t="str">
        <f>LEFT(OBTB[[#This Row],[EconCode]],6)</f>
        <v>420204</v>
      </c>
      <c r="E1116" s="96" t="str">
        <f>LEFT(OBTB[[#This Row],[EconCode]],4)</f>
        <v>4202</v>
      </c>
      <c r="F1116" s="96" t="str">
        <f>LEFT(OBTB[[#This Row],[EconCode]],2)</f>
        <v>42</v>
      </c>
      <c r="G1116" s="96"/>
      <c r="H1116" s="96"/>
      <c r="I1116" s="96"/>
      <c r="J1116" s="96"/>
      <c r="K1116" s="96"/>
      <c r="L1116" s="96"/>
      <c r="M1116" s="15"/>
      <c r="N1116" s="15"/>
      <c r="O1116" s="15"/>
      <c r="P1116" s="15"/>
      <c r="Q1116" s="15"/>
    </row>
    <row r="1117" spans="1:17" x14ac:dyDescent="0.25">
      <c r="A1117" s="70">
        <v>42020406</v>
      </c>
      <c r="B1117" s="8" t="s">
        <v>1178</v>
      </c>
      <c r="C1117" s="96">
        <f>SUMIF(OBData[EconCode],OBTB[[#This Row],[EconCode]],OBData[Amount])</f>
        <v>0</v>
      </c>
      <c r="D1117" s="96" t="str">
        <f>LEFT(OBTB[[#This Row],[EconCode]],6)</f>
        <v>420204</v>
      </c>
      <c r="E1117" s="96" t="str">
        <f>LEFT(OBTB[[#This Row],[EconCode]],4)</f>
        <v>4202</v>
      </c>
      <c r="F1117" s="96" t="str">
        <f>LEFT(OBTB[[#This Row],[EconCode]],2)</f>
        <v>42</v>
      </c>
      <c r="G1117" s="96"/>
      <c r="H1117" s="96"/>
      <c r="I1117" s="96"/>
      <c r="J1117" s="96"/>
      <c r="K1117" s="96"/>
      <c r="L1117" s="96"/>
      <c r="M1117" s="15"/>
      <c r="N1117" s="15"/>
      <c r="O1117" s="15"/>
      <c r="P1117" s="15"/>
      <c r="Q1117" s="15"/>
    </row>
    <row r="1118" spans="1:17" x14ac:dyDescent="0.25">
      <c r="A1118" s="70">
        <v>42020407</v>
      </c>
      <c r="B1118" s="8" t="s">
        <v>1179</v>
      </c>
      <c r="C1118" s="96">
        <f>SUMIF(OBData[EconCode],OBTB[[#This Row],[EconCode]],OBData[Amount])</f>
        <v>0</v>
      </c>
      <c r="D1118" s="96" t="str">
        <f>LEFT(OBTB[[#This Row],[EconCode]],6)</f>
        <v>420204</v>
      </c>
      <c r="E1118" s="96" t="str">
        <f>LEFT(OBTB[[#This Row],[EconCode]],4)</f>
        <v>4202</v>
      </c>
      <c r="F1118" s="96" t="str">
        <f>LEFT(OBTB[[#This Row],[EconCode]],2)</f>
        <v>42</v>
      </c>
      <c r="G1118" s="96"/>
      <c r="H1118" s="96"/>
      <c r="I1118" s="96"/>
      <c r="J1118" s="96"/>
      <c r="K1118" s="96"/>
      <c r="L1118" s="96"/>
      <c r="M1118" s="15"/>
      <c r="N1118" s="15"/>
      <c r="O1118" s="15"/>
      <c r="P1118" s="15"/>
      <c r="Q1118" s="15"/>
    </row>
    <row r="1119" spans="1:17" x14ac:dyDescent="0.25">
      <c r="A1119" s="70">
        <v>42020408</v>
      </c>
      <c r="B1119" s="8" t="s">
        <v>1180</v>
      </c>
      <c r="C1119" s="96">
        <f>SUMIF(OBData[EconCode],OBTB[[#This Row],[EconCode]],OBData[Amount])</f>
        <v>0</v>
      </c>
      <c r="D1119" s="96" t="str">
        <f>LEFT(OBTB[[#This Row],[EconCode]],6)</f>
        <v>420204</v>
      </c>
      <c r="E1119" s="96" t="str">
        <f>LEFT(OBTB[[#This Row],[EconCode]],4)</f>
        <v>4202</v>
      </c>
      <c r="F1119" s="96" t="str">
        <f>LEFT(OBTB[[#This Row],[EconCode]],2)</f>
        <v>42</v>
      </c>
      <c r="G1119" s="96"/>
      <c r="H1119" s="96"/>
      <c r="I1119" s="96"/>
      <c r="J1119" s="96"/>
      <c r="K1119" s="96"/>
      <c r="L1119" s="96"/>
      <c r="M1119" s="15"/>
      <c r="N1119" s="15"/>
      <c r="O1119" s="15"/>
      <c r="P1119" s="15"/>
      <c r="Q1119" s="15"/>
    </row>
    <row r="1120" spans="1:17" x14ac:dyDescent="0.25">
      <c r="A1120" s="70">
        <v>420205</v>
      </c>
      <c r="B1120" s="7" t="s">
        <v>1181</v>
      </c>
      <c r="C1120" s="96">
        <f>SUMIF(OBData[EconCode],OBTB[[#This Row],[EconCode]],OBData[Amount])</f>
        <v>0</v>
      </c>
      <c r="D1120" s="96" t="str">
        <f>LEFT(OBTB[[#This Row],[EconCode]],6)</f>
        <v>420205</v>
      </c>
      <c r="E1120" s="96" t="str">
        <f>LEFT(OBTB[[#This Row],[EconCode]],4)</f>
        <v>4202</v>
      </c>
      <c r="F1120" s="96" t="str">
        <f>LEFT(OBTB[[#This Row],[EconCode]],2)</f>
        <v>42</v>
      </c>
      <c r="G1120" s="96"/>
      <c r="H1120" s="96"/>
      <c r="I1120" s="96"/>
      <c r="J1120" s="96"/>
      <c r="K1120" s="96"/>
      <c r="L1120" s="96"/>
      <c r="M1120" s="15"/>
      <c r="N1120" s="15"/>
      <c r="O1120" s="15"/>
      <c r="P1120" s="15"/>
      <c r="Q1120" s="15"/>
    </row>
    <row r="1121" spans="1:17" x14ac:dyDescent="0.25">
      <c r="A1121" s="70">
        <v>42020501</v>
      </c>
      <c r="B1121" s="8" t="s">
        <v>1182</v>
      </c>
      <c r="C1121" s="96">
        <f>SUMIF(OBData[EconCode],OBTB[[#This Row],[EconCode]],OBData[Amount])</f>
        <v>0</v>
      </c>
      <c r="D1121" s="96" t="str">
        <f>LEFT(OBTB[[#This Row],[EconCode]],6)</f>
        <v>420205</v>
      </c>
      <c r="E1121" s="96" t="str">
        <f>LEFT(OBTB[[#This Row],[EconCode]],4)</f>
        <v>4202</v>
      </c>
      <c r="F1121" s="96" t="str">
        <f>LEFT(OBTB[[#This Row],[EconCode]],2)</f>
        <v>42</v>
      </c>
      <c r="G1121" s="96"/>
      <c r="H1121" s="96"/>
      <c r="I1121" s="96"/>
      <c r="J1121" s="96"/>
      <c r="K1121" s="96"/>
      <c r="L1121" s="96"/>
      <c r="M1121" s="15"/>
      <c r="N1121" s="15"/>
      <c r="O1121" s="15"/>
      <c r="P1121" s="15"/>
      <c r="Q1121" s="15"/>
    </row>
    <row r="1122" spans="1:17" x14ac:dyDescent="0.25">
      <c r="A1122" s="70">
        <v>42020502</v>
      </c>
      <c r="B1122" s="8" t="s">
        <v>1183</v>
      </c>
      <c r="C1122" s="96">
        <f>SUMIF(OBData[EconCode],OBTB[[#This Row],[EconCode]],OBData[Amount])</f>
        <v>0</v>
      </c>
      <c r="D1122" s="96" t="str">
        <f>LEFT(OBTB[[#This Row],[EconCode]],6)</f>
        <v>420205</v>
      </c>
      <c r="E1122" s="96" t="str">
        <f>LEFT(OBTB[[#This Row],[EconCode]],4)</f>
        <v>4202</v>
      </c>
      <c r="F1122" s="96" t="str">
        <f>LEFT(OBTB[[#This Row],[EconCode]],2)</f>
        <v>42</v>
      </c>
      <c r="G1122" s="96"/>
      <c r="H1122" s="96"/>
      <c r="I1122" s="96"/>
      <c r="J1122" s="96"/>
      <c r="K1122" s="96"/>
      <c r="L1122" s="96"/>
      <c r="M1122" s="15"/>
      <c r="N1122" s="15"/>
      <c r="O1122" s="15"/>
      <c r="P1122" s="15"/>
      <c r="Q1122" s="15"/>
    </row>
    <row r="1123" spans="1:17" x14ac:dyDescent="0.25">
      <c r="A1123" s="70">
        <v>42020503</v>
      </c>
      <c r="B1123" s="8" t="s">
        <v>1184</v>
      </c>
      <c r="C1123" s="96">
        <f>SUMIF(OBData[EconCode],OBTB[[#This Row],[EconCode]],OBData[Amount])</f>
        <v>0</v>
      </c>
      <c r="D1123" s="96" t="str">
        <f>LEFT(OBTB[[#This Row],[EconCode]],6)</f>
        <v>420205</v>
      </c>
      <c r="E1123" s="96" t="str">
        <f>LEFT(OBTB[[#This Row],[EconCode]],4)</f>
        <v>4202</v>
      </c>
      <c r="F1123" s="96" t="str">
        <f>LEFT(OBTB[[#This Row],[EconCode]],2)</f>
        <v>42</v>
      </c>
      <c r="G1123" s="96"/>
      <c r="H1123" s="96"/>
      <c r="I1123" s="96"/>
      <c r="J1123" s="96"/>
      <c r="K1123" s="96"/>
      <c r="L1123" s="96"/>
      <c r="M1123" s="15"/>
      <c r="N1123" s="15"/>
      <c r="O1123" s="15"/>
      <c r="P1123" s="15"/>
      <c r="Q1123" s="15"/>
    </row>
    <row r="1124" spans="1:17" x14ac:dyDescent="0.25">
      <c r="A1124" s="70">
        <v>42020504</v>
      </c>
      <c r="B1124" s="8" t="s">
        <v>1185</v>
      </c>
      <c r="C1124" s="96">
        <f>SUMIF(OBData[EconCode],OBTB[[#This Row],[EconCode]],OBData[Amount])</f>
        <v>0</v>
      </c>
      <c r="D1124" s="96" t="str">
        <f>LEFT(OBTB[[#This Row],[EconCode]],6)</f>
        <v>420205</v>
      </c>
      <c r="E1124" s="96" t="str">
        <f>LEFT(OBTB[[#This Row],[EconCode]],4)</f>
        <v>4202</v>
      </c>
      <c r="F1124" s="96" t="str">
        <f>LEFT(OBTB[[#This Row],[EconCode]],2)</f>
        <v>42</v>
      </c>
      <c r="G1124" s="96"/>
      <c r="H1124" s="96"/>
      <c r="I1124" s="96"/>
      <c r="J1124" s="96"/>
      <c r="K1124" s="96"/>
      <c r="L1124" s="96"/>
      <c r="M1124" s="15"/>
      <c r="N1124" s="15"/>
      <c r="O1124" s="15"/>
      <c r="P1124" s="15"/>
      <c r="Q1124" s="15"/>
    </row>
    <row r="1125" spans="1:17" x14ac:dyDescent="0.25">
      <c r="A1125" s="70">
        <v>42020505</v>
      </c>
      <c r="B1125" s="8" t="s">
        <v>1186</v>
      </c>
      <c r="C1125" s="96">
        <f>SUMIF(OBData[EconCode],OBTB[[#This Row],[EconCode]],OBData[Amount])</f>
        <v>0</v>
      </c>
      <c r="D1125" s="96" t="str">
        <f>LEFT(OBTB[[#This Row],[EconCode]],6)</f>
        <v>420205</v>
      </c>
      <c r="E1125" s="96" t="str">
        <f>LEFT(OBTB[[#This Row],[EconCode]],4)</f>
        <v>4202</v>
      </c>
      <c r="F1125" s="96" t="str">
        <f>LEFT(OBTB[[#This Row],[EconCode]],2)</f>
        <v>42</v>
      </c>
      <c r="G1125" s="96"/>
      <c r="H1125" s="96"/>
      <c r="I1125" s="96"/>
      <c r="J1125" s="96"/>
      <c r="K1125" s="96"/>
      <c r="L1125" s="96"/>
      <c r="M1125" s="15"/>
      <c r="N1125" s="15"/>
      <c r="O1125" s="15"/>
      <c r="P1125" s="15"/>
      <c r="Q1125" s="15"/>
    </row>
    <row r="1126" spans="1:17" x14ac:dyDescent="0.25">
      <c r="A1126" s="70">
        <v>42020506</v>
      </c>
      <c r="B1126" s="8" t="s">
        <v>1187</v>
      </c>
      <c r="C1126" s="96">
        <f>SUMIF(OBData[EconCode],OBTB[[#This Row],[EconCode]],OBData[Amount])</f>
        <v>0</v>
      </c>
      <c r="D1126" s="96" t="str">
        <f>LEFT(OBTB[[#This Row],[EconCode]],6)</f>
        <v>420205</v>
      </c>
      <c r="E1126" s="96" t="str">
        <f>LEFT(OBTB[[#This Row],[EconCode]],4)</f>
        <v>4202</v>
      </c>
      <c r="F1126" s="96" t="str">
        <f>LEFT(OBTB[[#This Row],[EconCode]],2)</f>
        <v>42</v>
      </c>
      <c r="G1126" s="96"/>
      <c r="H1126" s="96"/>
      <c r="I1126" s="96"/>
      <c r="J1126" s="96"/>
      <c r="K1126" s="96"/>
      <c r="L1126" s="96"/>
      <c r="M1126" s="15"/>
      <c r="N1126" s="15"/>
      <c r="O1126" s="15"/>
      <c r="P1126" s="15"/>
      <c r="Q1126" s="15"/>
    </row>
    <row r="1127" spans="1:17" x14ac:dyDescent="0.25">
      <c r="A1127" s="70">
        <v>42020507</v>
      </c>
      <c r="B1127" s="8" t="s">
        <v>1188</v>
      </c>
      <c r="C1127" s="96">
        <f>SUMIF(OBData[EconCode],OBTB[[#This Row],[EconCode]],OBData[Amount])</f>
        <v>0</v>
      </c>
      <c r="D1127" s="96" t="str">
        <f>LEFT(OBTB[[#This Row],[EconCode]],6)</f>
        <v>420205</v>
      </c>
      <c r="E1127" s="96" t="str">
        <f>LEFT(OBTB[[#This Row],[EconCode]],4)</f>
        <v>4202</v>
      </c>
      <c r="F1127" s="96" t="str">
        <f>LEFT(OBTB[[#This Row],[EconCode]],2)</f>
        <v>42</v>
      </c>
      <c r="G1127" s="96"/>
      <c r="H1127" s="96"/>
      <c r="I1127" s="96"/>
      <c r="J1127" s="96"/>
      <c r="K1127" s="96"/>
      <c r="L1127" s="96"/>
      <c r="M1127" s="15"/>
      <c r="N1127" s="15"/>
      <c r="O1127" s="15"/>
      <c r="P1127" s="15"/>
      <c r="Q1127" s="15"/>
    </row>
    <row r="1128" spans="1:17" x14ac:dyDescent="0.25">
      <c r="A1128" s="70">
        <v>42020511</v>
      </c>
      <c r="B1128" s="8" t="s">
        <v>1189</v>
      </c>
      <c r="C1128" s="96">
        <f>SUMIF(OBData[EconCode],OBTB[[#This Row],[EconCode]],OBData[Amount])</f>
        <v>0</v>
      </c>
      <c r="D1128" s="96" t="str">
        <f>LEFT(OBTB[[#This Row],[EconCode]],6)</f>
        <v>420205</v>
      </c>
      <c r="E1128" s="96" t="str">
        <f>LEFT(OBTB[[#This Row],[EconCode]],4)</f>
        <v>4202</v>
      </c>
      <c r="F1128" s="96" t="str">
        <f>LEFT(OBTB[[#This Row],[EconCode]],2)</f>
        <v>42</v>
      </c>
      <c r="G1128" s="96"/>
      <c r="H1128" s="96"/>
      <c r="I1128" s="96"/>
      <c r="J1128" s="96"/>
      <c r="K1128" s="96"/>
      <c r="L1128" s="96"/>
      <c r="M1128" s="15"/>
      <c r="N1128" s="15"/>
      <c r="O1128" s="15"/>
      <c r="P1128" s="15"/>
      <c r="Q1128" s="15"/>
    </row>
    <row r="1129" spans="1:17" x14ac:dyDescent="0.25">
      <c r="A1129" s="70">
        <v>42020512</v>
      </c>
      <c r="B1129" s="8" t="s">
        <v>1190</v>
      </c>
      <c r="C1129" s="96">
        <f>SUMIF(OBData[EconCode],OBTB[[#This Row],[EconCode]],OBData[Amount])</f>
        <v>0</v>
      </c>
      <c r="D1129" s="96" t="str">
        <f>LEFT(OBTB[[#This Row],[EconCode]],6)</f>
        <v>420205</v>
      </c>
      <c r="E1129" s="96" t="str">
        <f>LEFT(OBTB[[#This Row],[EconCode]],4)</f>
        <v>4202</v>
      </c>
      <c r="F1129" s="96" t="str">
        <f>LEFT(OBTB[[#This Row],[EconCode]],2)</f>
        <v>42</v>
      </c>
      <c r="G1129" s="96"/>
      <c r="H1129" s="96"/>
      <c r="I1129" s="96"/>
      <c r="J1129" s="96"/>
      <c r="K1129" s="96"/>
      <c r="L1129" s="96"/>
      <c r="M1129" s="15"/>
      <c r="N1129" s="15"/>
      <c r="O1129" s="15"/>
      <c r="P1129" s="15"/>
      <c r="Q1129" s="15"/>
    </row>
    <row r="1130" spans="1:17" x14ac:dyDescent="0.25">
      <c r="A1130" s="70">
        <v>420206</v>
      </c>
      <c r="B1130" s="7" t="s">
        <v>1191</v>
      </c>
      <c r="C1130" s="96">
        <f>SUMIF(OBData[EconCode],OBTB[[#This Row],[EconCode]],OBData[Amount])</f>
        <v>0</v>
      </c>
      <c r="D1130" s="96" t="str">
        <f>LEFT(OBTB[[#This Row],[EconCode]],6)</f>
        <v>420206</v>
      </c>
      <c r="E1130" s="96" t="str">
        <f>LEFT(OBTB[[#This Row],[EconCode]],4)</f>
        <v>4202</v>
      </c>
      <c r="F1130" s="96" t="str">
        <f>LEFT(OBTB[[#This Row],[EconCode]],2)</f>
        <v>42</v>
      </c>
      <c r="G1130" s="96"/>
      <c r="H1130" s="96"/>
      <c r="I1130" s="96"/>
      <c r="J1130" s="96"/>
      <c r="K1130" s="96"/>
      <c r="L1130" s="96"/>
      <c r="M1130" s="15"/>
      <c r="N1130" s="15"/>
      <c r="O1130" s="15"/>
      <c r="P1130" s="15"/>
      <c r="Q1130" s="15"/>
    </row>
    <row r="1131" spans="1:17" x14ac:dyDescent="0.25">
      <c r="A1131" s="70">
        <v>42020601</v>
      </c>
      <c r="B1131" s="8" t="s">
        <v>1192</v>
      </c>
      <c r="C1131" s="96">
        <f>SUMIF(OBData[EconCode],OBTB[[#This Row],[EconCode]],OBData[Amount])</f>
        <v>0</v>
      </c>
      <c r="D1131" s="96" t="str">
        <f>LEFT(OBTB[[#This Row],[EconCode]],6)</f>
        <v>420206</v>
      </c>
      <c r="E1131" s="96" t="str">
        <f>LEFT(OBTB[[#This Row],[EconCode]],4)</f>
        <v>4202</v>
      </c>
      <c r="F1131" s="96" t="str">
        <f>LEFT(OBTB[[#This Row],[EconCode]],2)</f>
        <v>42</v>
      </c>
      <c r="G1131" s="96"/>
      <c r="H1131" s="96"/>
      <c r="I1131" s="96"/>
      <c r="J1131" s="96"/>
      <c r="K1131" s="96"/>
      <c r="L1131" s="96"/>
      <c r="M1131" s="15"/>
      <c r="N1131" s="15"/>
      <c r="O1131" s="15"/>
      <c r="P1131" s="15"/>
      <c r="Q1131" s="15"/>
    </row>
    <row r="1132" spans="1:17" x14ac:dyDescent="0.25">
      <c r="A1132" s="70">
        <v>42020602</v>
      </c>
      <c r="B1132" s="8" t="s">
        <v>1193</v>
      </c>
      <c r="C1132" s="96">
        <f>SUMIF(OBData[EconCode],OBTB[[#This Row],[EconCode]],OBData[Amount])</f>
        <v>0</v>
      </c>
      <c r="D1132" s="96" t="str">
        <f>LEFT(OBTB[[#This Row],[EconCode]],6)</f>
        <v>420206</v>
      </c>
      <c r="E1132" s="96" t="str">
        <f>LEFT(OBTB[[#This Row],[EconCode]],4)</f>
        <v>4202</v>
      </c>
      <c r="F1132" s="96" t="str">
        <f>LEFT(OBTB[[#This Row],[EconCode]],2)</f>
        <v>42</v>
      </c>
      <c r="G1132" s="96"/>
      <c r="H1132" s="96"/>
      <c r="I1132" s="96"/>
      <c r="J1132" s="96"/>
      <c r="K1132" s="96"/>
      <c r="L1132" s="96"/>
      <c r="M1132" s="15"/>
      <c r="N1132" s="15"/>
      <c r="O1132" s="15"/>
      <c r="P1132" s="15"/>
      <c r="Q1132" s="15"/>
    </row>
    <row r="1133" spans="1:17" x14ac:dyDescent="0.25">
      <c r="A1133" s="70">
        <v>42020603</v>
      </c>
      <c r="B1133" s="8" t="s">
        <v>1194</v>
      </c>
      <c r="C1133" s="96">
        <f>SUMIF(OBData[EconCode],OBTB[[#This Row],[EconCode]],OBData[Amount])</f>
        <v>0</v>
      </c>
      <c r="D1133" s="96" t="str">
        <f>LEFT(OBTB[[#This Row],[EconCode]],6)</f>
        <v>420206</v>
      </c>
      <c r="E1133" s="96" t="str">
        <f>LEFT(OBTB[[#This Row],[EconCode]],4)</f>
        <v>4202</v>
      </c>
      <c r="F1133" s="96" t="str">
        <f>LEFT(OBTB[[#This Row],[EconCode]],2)</f>
        <v>42</v>
      </c>
      <c r="G1133" s="96"/>
      <c r="H1133" s="96"/>
      <c r="I1133" s="96"/>
      <c r="J1133" s="96"/>
      <c r="K1133" s="96"/>
      <c r="L1133" s="96"/>
      <c r="M1133" s="15"/>
      <c r="N1133" s="15"/>
      <c r="O1133" s="15"/>
      <c r="P1133" s="15"/>
      <c r="Q1133" s="15"/>
    </row>
    <row r="1134" spans="1:17" x14ac:dyDescent="0.25">
      <c r="A1134" s="70">
        <v>42020508</v>
      </c>
      <c r="B1134" s="8" t="s">
        <v>1195</v>
      </c>
      <c r="C1134" s="96">
        <f>SUMIF(OBData[EconCode],OBTB[[#This Row],[EconCode]],OBData[Amount])</f>
        <v>0</v>
      </c>
      <c r="D1134" s="96" t="str">
        <f>LEFT(OBTB[[#This Row],[EconCode]],6)</f>
        <v>420205</v>
      </c>
      <c r="E1134" s="96" t="str">
        <f>LEFT(OBTB[[#This Row],[EconCode]],4)</f>
        <v>4202</v>
      </c>
      <c r="F1134" s="96" t="str">
        <f>LEFT(OBTB[[#This Row],[EconCode]],2)</f>
        <v>42</v>
      </c>
      <c r="G1134" s="96"/>
      <c r="H1134" s="96"/>
      <c r="I1134" s="96"/>
      <c r="J1134" s="96"/>
      <c r="K1134" s="96"/>
      <c r="L1134" s="96"/>
      <c r="M1134" s="15"/>
      <c r="N1134" s="15"/>
      <c r="O1134" s="15"/>
      <c r="P1134" s="15"/>
      <c r="Q1134" s="15"/>
    </row>
    <row r="1135" spans="1:17" x14ac:dyDescent="0.25">
      <c r="A1135" s="70">
        <v>42020509</v>
      </c>
      <c r="B1135" s="8" t="s">
        <v>1196</v>
      </c>
      <c r="C1135" s="96">
        <f>SUMIF(OBData[EconCode],OBTB[[#This Row],[EconCode]],OBData[Amount])</f>
        <v>0</v>
      </c>
      <c r="D1135" s="96" t="str">
        <f>LEFT(OBTB[[#This Row],[EconCode]],6)</f>
        <v>420205</v>
      </c>
      <c r="E1135" s="96" t="str">
        <f>LEFT(OBTB[[#This Row],[EconCode]],4)</f>
        <v>4202</v>
      </c>
      <c r="F1135" s="96" t="str">
        <f>LEFT(OBTB[[#This Row],[EconCode]],2)</f>
        <v>42</v>
      </c>
      <c r="G1135" s="96"/>
      <c r="H1135" s="96"/>
      <c r="I1135" s="96"/>
      <c r="J1135" s="96"/>
      <c r="K1135" s="96"/>
      <c r="L1135" s="96"/>
      <c r="M1135" s="15"/>
      <c r="N1135" s="15"/>
      <c r="O1135" s="15"/>
      <c r="P1135" s="15"/>
      <c r="Q1135" s="15"/>
    </row>
    <row r="1136" spans="1:17" x14ac:dyDescent="0.25">
      <c r="A1136" s="70">
        <v>42020510</v>
      </c>
      <c r="B1136" s="8" t="s">
        <v>1197</v>
      </c>
      <c r="C1136" s="96">
        <f>SUMIF(OBData[EconCode],OBTB[[#This Row],[EconCode]],OBData[Amount])</f>
        <v>0</v>
      </c>
      <c r="D1136" s="96" t="str">
        <f>LEFT(OBTB[[#This Row],[EconCode]],6)</f>
        <v>420205</v>
      </c>
      <c r="E1136" s="96" t="str">
        <f>LEFT(OBTB[[#This Row],[EconCode]],4)</f>
        <v>4202</v>
      </c>
      <c r="F1136" s="96" t="str">
        <f>LEFT(OBTB[[#This Row],[EconCode]],2)</f>
        <v>42</v>
      </c>
      <c r="G1136" s="96"/>
      <c r="H1136" s="96"/>
      <c r="I1136" s="96"/>
      <c r="J1136" s="96"/>
      <c r="K1136" s="96"/>
      <c r="L1136" s="96"/>
      <c r="M1136" s="15"/>
      <c r="N1136" s="15"/>
      <c r="O1136" s="15"/>
      <c r="P1136" s="15"/>
      <c r="Q1136" s="15"/>
    </row>
    <row r="1137" spans="1:17" x14ac:dyDescent="0.25">
      <c r="A1137" s="70">
        <v>42020604</v>
      </c>
      <c r="B1137" s="8" t="s">
        <v>1198</v>
      </c>
      <c r="C1137" s="96">
        <f>SUMIF(OBData[EconCode],OBTB[[#This Row],[EconCode]],OBData[Amount])</f>
        <v>0</v>
      </c>
      <c r="D1137" s="96" t="str">
        <f>LEFT(OBTB[[#This Row],[EconCode]],6)</f>
        <v>420206</v>
      </c>
      <c r="E1137" s="96" t="str">
        <f>LEFT(OBTB[[#This Row],[EconCode]],4)</f>
        <v>4202</v>
      </c>
      <c r="F1137" s="96" t="str">
        <f>LEFT(OBTB[[#This Row],[EconCode]],2)</f>
        <v>42</v>
      </c>
      <c r="G1137" s="96"/>
      <c r="H1137" s="96"/>
      <c r="I1137" s="96"/>
      <c r="J1137" s="96"/>
      <c r="K1137" s="96"/>
      <c r="L1137" s="96"/>
      <c r="M1137" s="15"/>
      <c r="N1137" s="15"/>
      <c r="O1137" s="15"/>
      <c r="P1137" s="15"/>
      <c r="Q1137" s="15"/>
    </row>
    <row r="1138" spans="1:17" x14ac:dyDescent="0.25">
      <c r="A1138" s="70">
        <v>42020605</v>
      </c>
      <c r="B1138" s="8" t="s">
        <v>1199</v>
      </c>
      <c r="C1138" s="96">
        <f>SUMIF(OBData[EconCode],OBTB[[#This Row],[EconCode]],OBData[Amount])</f>
        <v>0</v>
      </c>
      <c r="D1138" s="96" t="str">
        <f>LEFT(OBTB[[#This Row],[EconCode]],6)</f>
        <v>420206</v>
      </c>
      <c r="E1138" s="96" t="str">
        <f>LEFT(OBTB[[#This Row],[EconCode]],4)</f>
        <v>4202</v>
      </c>
      <c r="F1138" s="96" t="str">
        <f>LEFT(OBTB[[#This Row],[EconCode]],2)</f>
        <v>42</v>
      </c>
      <c r="G1138" s="96"/>
      <c r="H1138" s="96"/>
      <c r="I1138" s="96"/>
      <c r="J1138" s="96"/>
      <c r="K1138" s="96"/>
      <c r="L1138" s="96"/>
      <c r="M1138" s="15"/>
      <c r="N1138" s="15"/>
      <c r="O1138" s="15"/>
      <c r="P1138" s="15"/>
      <c r="Q1138" s="15"/>
    </row>
    <row r="1139" spans="1:17" x14ac:dyDescent="0.25">
      <c r="A1139" s="70">
        <v>42020606</v>
      </c>
      <c r="B1139" s="8" t="s">
        <v>1200</v>
      </c>
      <c r="C1139" s="96">
        <f>SUMIF(OBData[EconCode],OBTB[[#This Row],[EconCode]],OBData[Amount])</f>
        <v>0</v>
      </c>
      <c r="D1139" s="96" t="str">
        <f>LEFT(OBTB[[#This Row],[EconCode]],6)</f>
        <v>420206</v>
      </c>
      <c r="E1139" s="96" t="str">
        <f>LEFT(OBTB[[#This Row],[EconCode]],4)</f>
        <v>4202</v>
      </c>
      <c r="F1139" s="96" t="str">
        <f>LEFT(OBTB[[#This Row],[EconCode]],2)</f>
        <v>42</v>
      </c>
      <c r="G1139" s="96"/>
      <c r="H1139" s="96"/>
      <c r="I1139" s="96"/>
      <c r="J1139" s="96"/>
      <c r="K1139" s="96"/>
      <c r="L1139" s="96"/>
      <c r="M1139" s="15"/>
      <c r="N1139" s="15"/>
      <c r="O1139" s="15"/>
      <c r="P1139" s="15"/>
      <c r="Q1139" s="15"/>
    </row>
    <row r="1140" spans="1:17" x14ac:dyDescent="0.25">
      <c r="A1140" s="70">
        <v>43</v>
      </c>
      <c r="B1140" s="7" t="s">
        <v>1201</v>
      </c>
      <c r="C1140" s="96">
        <f>SUMIF(OBData[EconCode],OBTB[[#This Row],[EconCode]],OBData[Amount])</f>
        <v>0</v>
      </c>
      <c r="D1140" s="96" t="str">
        <f>LEFT(OBTB[[#This Row],[EconCode]],6)</f>
        <v>43</v>
      </c>
      <c r="E1140" s="96" t="str">
        <f>LEFT(OBTB[[#This Row],[EconCode]],4)</f>
        <v>43</v>
      </c>
      <c r="F1140" s="96" t="str">
        <f>LEFT(OBTB[[#This Row],[EconCode]],2)</f>
        <v>43</v>
      </c>
      <c r="G1140" s="96"/>
      <c r="H1140" s="96"/>
      <c r="I1140" s="96"/>
      <c r="J1140" s="96"/>
      <c r="K1140" s="96"/>
      <c r="L1140" s="96"/>
      <c r="M1140" s="15"/>
      <c r="N1140" s="15"/>
      <c r="O1140" s="15"/>
      <c r="P1140" s="15"/>
      <c r="Q1140" s="15"/>
    </row>
    <row r="1141" spans="1:17" x14ac:dyDescent="0.25">
      <c r="A1141" s="70">
        <v>4301</v>
      </c>
      <c r="B1141" s="7" t="s">
        <v>1202</v>
      </c>
      <c r="C1141" s="96">
        <f>SUMIF(OBData[EconCode],OBTB[[#This Row],[EconCode]],OBData[Amount])</f>
        <v>0</v>
      </c>
      <c r="D1141" s="96" t="str">
        <f>LEFT(OBTB[[#This Row],[EconCode]],6)</f>
        <v>4301</v>
      </c>
      <c r="E1141" s="96" t="str">
        <f>LEFT(OBTB[[#This Row],[EconCode]],4)</f>
        <v>4301</v>
      </c>
      <c r="F1141" s="96" t="str">
        <f>LEFT(OBTB[[#This Row],[EconCode]],2)</f>
        <v>43</v>
      </c>
      <c r="G1141" s="96"/>
      <c r="H1141" s="96"/>
      <c r="I1141" s="96"/>
      <c r="J1141" s="96"/>
      <c r="K1141" s="96"/>
      <c r="L1141" s="96"/>
      <c r="M1141" s="15"/>
      <c r="N1141" s="15"/>
      <c r="O1141" s="15"/>
      <c r="P1141" s="15"/>
      <c r="Q1141" s="15"/>
    </row>
    <row r="1142" spans="1:17" x14ac:dyDescent="0.25">
      <c r="A1142" s="70">
        <v>430101</v>
      </c>
      <c r="B1142" s="7" t="s">
        <v>1203</v>
      </c>
      <c r="C1142" s="96">
        <f>SUMIF(OBData[EconCode],OBTB[[#This Row],[EconCode]],OBData[Amount])</f>
        <v>0</v>
      </c>
      <c r="D1142" s="96" t="str">
        <f>LEFT(OBTB[[#This Row],[EconCode]],6)</f>
        <v>430101</v>
      </c>
      <c r="E1142" s="96" t="str">
        <f>LEFT(OBTB[[#This Row],[EconCode]],4)</f>
        <v>4301</v>
      </c>
      <c r="F1142" s="96" t="str">
        <f>LEFT(OBTB[[#This Row],[EconCode]],2)</f>
        <v>43</v>
      </c>
      <c r="G1142" s="96"/>
      <c r="H1142" s="96"/>
      <c r="I1142" s="96"/>
      <c r="J1142" s="96"/>
      <c r="K1142" s="96"/>
      <c r="L1142" s="96"/>
      <c r="M1142" s="15"/>
      <c r="N1142" s="15"/>
      <c r="O1142" s="15"/>
      <c r="P1142" s="15"/>
      <c r="Q1142" s="15"/>
    </row>
    <row r="1143" spans="1:17" x14ac:dyDescent="0.25">
      <c r="A1143" s="70">
        <v>43010101</v>
      </c>
      <c r="B1143" s="8" t="s">
        <v>1204</v>
      </c>
      <c r="C1143" s="96">
        <f>SUMIF(OBData[EconCode],OBTB[[#This Row],[EconCode]],OBData[Amount])</f>
        <v>0</v>
      </c>
      <c r="D1143" s="96" t="str">
        <f>LEFT(OBTB[[#This Row],[EconCode]],6)</f>
        <v>430101</v>
      </c>
      <c r="E1143" s="96" t="str">
        <f>LEFT(OBTB[[#This Row],[EconCode]],4)</f>
        <v>4301</v>
      </c>
      <c r="F1143" s="96" t="str">
        <f>LEFT(OBTB[[#This Row],[EconCode]],2)</f>
        <v>43</v>
      </c>
      <c r="G1143" s="96"/>
      <c r="H1143" s="96"/>
      <c r="I1143" s="96"/>
      <c r="J1143" s="96"/>
      <c r="K1143" s="96"/>
      <c r="L1143" s="96"/>
      <c r="M1143" s="15"/>
      <c r="N1143" s="15"/>
      <c r="O1143" s="15"/>
      <c r="P1143" s="15"/>
      <c r="Q1143" s="15"/>
    </row>
    <row r="1144" spans="1:17" x14ac:dyDescent="0.25">
      <c r="A1144" s="70">
        <v>43010102</v>
      </c>
      <c r="B1144" s="8" t="s">
        <v>1205</v>
      </c>
      <c r="C1144" s="96">
        <f>SUMIF(OBData[EconCode],OBTB[[#This Row],[EconCode]],OBData[Amount])</f>
        <v>0</v>
      </c>
      <c r="D1144" s="96" t="str">
        <f>LEFT(OBTB[[#This Row],[EconCode]],6)</f>
        <v>430101</v>
      </c>
      <c r="E1144" s="96" t="str">
        <f>LEFT(OBTB[[#This Row],[EconCode]],4)</f>
        <v>4301</v>
      </c>
      <c r="F1144" s="96" t="str">
        <f>LEFT(OBTB[[#This Row],[EconCode]],2)</f>
        <v>43</v>
      </c>
      <c r="G1144" s="96"/>
      <c r="H1144" s="96"/>
      <c r="I1144" s="96"/>
      <c r="J1144" s="96"/>
      <c r="K1144" s="96"/>
      <c r="L1144" s="96"/>
      <c r="M1144" s="15"/>
      <c r="N1144" s="15"/>
      <c r="O1144" s="15"/>
      <c r="P1144" s="15"/>
      <c r="Q1144" s="15"/>
    </row>
    <row r="1145" spans="1:17" x14ac:dyDescent="0.25">
      <c r="A1145" s="70">
        <v>43010103</v>
      </c>
      <c r="B1145" s="8" t="s">
        <v>1206</v>
      </c>
      <c r="C1145" s="96">
        <f>SUMIF(OBData[EconCode],OBTB[[#This Row],[EconCode]],OBData[Amount])</f>
        <v>0</v>
      </c>
      <c r="D1145" s="96" t="str">
        <f>LEFT(OBTB[[#This Row],[EconCode]],6)</f>
        <v>430101</v>
      </c>
      <c r="E1145" s="96" t="str">
        <f>LEFT(OBTB[[#This Row],[EconCode]],4)</f>
        <v>4301</v>
      </c>
      <c r="F1145" s="96" t="str">
        <f>LEFT(OBTB[[#This Row],[EconCode]],2)</f>
        <v>43</v>
      </c>
      <c r="G1145" s="96"/>
      <c r="H1145" s="96"/>
      <c r="I1145" s="96"/>
      <c r="J1145" s="96"/>
      <c r="K1145" s="96"/>
      <c r="L1145" s="96"/>
      <c r="M1145" s="15"/>
      <c r="N1145" s="15"/>
      <c r="O1145" s="15"/>
      <c r="P1145" s="15"/>
      <c r="Q1145" s="15"/>
    </row>
    <row r="1146" spans="1:17" x14ac:dyDescent="0.25">
      <c r="A1146" s="70">
        <v>43010104</v>
      </c>
      <c r="B1146" s="8" t="s">
        <v>1207</v>
      </c>
      <c r="C1146" s="96">
        <f>SUMIF(OBData[EconCode],OBTB[[#This Row],[EconCode]],OBData[Amount])</f>
        <v>0</v>
      </c>
      <c r="D1146" s="96" t="str">
        <f>LEFT(OBTB[[#This Row],[EconCode]],6)</f>
        <v>430101</v>
      </c>
      <c r="E1146" s="96" t="str">
        <f>LEFT(OBTB[[#This Row],[EconCode]],4)</f>
        <v>4301</v>
      </c>
      <c r="F1146" s="96" t="str">
        <f>LEFT(OBTB[[#This Row],[EconCode]],2)</f>
        <v>43</v>
      </c>
      <c r="G1146" s="96"/>
      <c r="H1146" s="96"/>
      <c r="I1146" s="96"/>
      <c r="J1146" s="96"/>
      <c r="K1146" s="96"/>
      <c r="L1146" s="96"/>
      <c r="M1146" s="15"/>
      <c r="N1146" s="15"/>
      <c r="O1146" s="15"/>
      <c r="P1146" s="15"/>
      <c r="Q1146" s="15"/>
    </row>
    <row r="1147" spans="1:17" x14ac:dyDescent="0.25">
      <c r="A1147" s="70">
        <v>430102</v>
      </c>
      <c r="B1147" s="7" t="s">
        <v>1208</v>
      </c>
      <c r="C1147" s="96">
        <f>SUMIF(OBData[EconCode],OBTB[[#This Row],[EconCode]],OBData[Amount])</f>
        <v>0</v>
      </c>
      <c r="D1147" s="96" t="str">
        <f>LEFT(OBTB[[#This Row],[EconCode]],6)</f>
        <v>430102</v>
      </c>
      <c r="E1147" s="96" t="str">
        <f>LEFT(OBTB[[#This Row],[EconCode]],4)</f>
        <v>4301</v>
      </c>
      <c r="F1147" s="96" t="str">
        <f>LEFT(OBTB[[#This Row],[EconCode]],2)</f>
        <v>43</v>
      </c>
      <c r="G1147" s="96"/>
      <c r="H1147" s="96"/>
      <c r="I1147" s="96"/>
      <c r="J1147" s="96"/>
      <c r="K1147" s="96"/>
      <c r="L1147" s="96"/>
      <c r="M1147" s="15"/>
      <c r="N1147" s="15"/>
      <c r="O1147" s="15"/>
      <c r="P1147" s="15"/>
      <c r="Q1147" s="15"/>
    </row>
    <row r="1148" spans="1:17" x14ac:dyDescent="0.25">
      <c r="A1148" s="70">
        <v>43010201</v>
      </c>
      <c r="B1148" s="8" t="s">
        <v>1209</v>
      </c>
      <c r="C1148" s="96">
        <f>SUMIF(OBData[EconCode],OBTB[[#This Row],[EconCode]],OBData[Amount])</f>
        <v>0</v>
      </c>
      <c r="D1148" s="96" t="str">
        <f>LEFT(OBTB[[#This Row],[EconCode]],6)</f>
        <v>430102</v>
      </c>
      <c r="E1148" s="96" t="str">
        <f>LEFT(OBTB[[#This Row],[EconCode]],4)</f>
        <v>4301</v>
      </c>
      <c r="F1148" s="96" t="str">
        <f>LEFT(OBTB[[#This Row],[EconCode]],2)</f>
        <v>43</v>
      </c>
      <c r="G1148" s="96"/>
      <c r="H1148" s="96"/>
      <c r="I1148" s="96"/>
      <c r="J1148" s="96"/>
      <c r="K1148" s="96"/>
      <c r="L1148" s="96"/>
      <c r="M1148" s="15"/>
      <c r="N1148" s="15"/>
      <c r="O1148" s="15"/>
      <c r="P1148" s="15"/>
      <c r="Q1148" s="15"/>
    </row>
    <row r="1149" spans="1:17" x14ac:dyDescent="0.25">
      <c r="A1149" s="70">
        <v>43010202</v>
      </c>
      <c r="B1149" s="8" t="s">
        <v>1210</v>
      </c>
      <c r="C1149" s="96">
        <f>SUMIF(OBData[EconCode],OBTB[[#This Row],[EconCode]],OBData[Amount])</f>
        <v>0</v>
      </c>
      <c r="D1149" s="96" t="str">
        <f>LEFT(OBTB[[#This Row],[EconCode]],6)</f>
        <v>430102</v>
      </c>
      <c r="E1149" s="96" t="str">
        <f>LEFT(OBTB[[#This Row],[EconCode]],4)</f>
        <v>4301</v>
      </c>
      <c r="F1149" s="96" t="str">
        <f>LEFT(OBTB[[#This Row],[EconCode]],2)</f>
        <v>43</v>
      </c>
      <c r="G1149" s="96"/>
      <c r="H1149" s="96"/>
      <c r="I1149" s="96"/>
      <c r="J1149" s="96"/>
      <c r="K1149" s="96"/>
      <c r="L1149" s="96"/>
      <c r="M1149" s="15"/>
      <c r="N1149" s="15"/>
      <c r="O1149" s="15"/>
      <c r="P1149" s="15"/>
      <c r="Q1149" s="15"/>
    </row>
    <row r="1150" spans="1:17" x14ac:dyDescent="0.25">
      <c r="A1150" s="70">
        <v>43010203</v>
      </c>
      <c r="B1150" s="8" t="s">
        <v>1211</v>
      </c>
      <c r="C1150" s="96">
        <f>SUMIF(OBData[EconCode],OBTB[[#This Row],[EconCode]],OBData[Amount])</f>
        <v>0</v>
      </c>
      <c r="D1150" s="96" t="str">
        <f>LEFT(OBTB[[#This Row],[EconCode]],6)</f>
        <v>430102</v>
      </c>
      <c r="E1150" s="96" t="str">
        <f>LEFT(OBTB[[#This Row],[EconCode]],4)</f>
        <v>4301</v>
      </c>
      <c r="F1150" s="96" t="str">
        <f>LEFT(OBTB[[#This Row],[EconCode]],2)</f>
        <v>43</v>
      </c>
      <c r="G1150" s="96"/>
      <c r="H1150" s="96"/>
      <c r="I1150" s="96"/>
      <c r="J1150" s="96"/>
      <c r="K1150" s="96"/>
      <c r="L1150" s="96"/>
      <c r="M1150" s="15"/>
      <c r="N1150" s="15"/>
      <c r="O1150" s="15"/>
      <c r="P1150" s="15"/>
      <c r="Q1150" s="15"/>
    </row>
    <row r="1151" spans="1:17" x14ac:dyDescent="0.25">
      <c r="A1151" s="70">
        <v>43010204</v>
      </c>
      <c r="B1151" s="8" t="s">
        <v>1212</v>
      </c>
      <c r="C1151" s="96">
        <f>SUMIF(OBData[EconCode],OBTB[[#This Row],[EconCode]],OBData[Amount])</f>
        <v>0</v>
      </c>
      <c r="D1151" s="96" t="str">
        <f>LEFT(OBTB[[#This Row],[EconCode]],6)</f>
        <v>430102</v>
      </c>
      <c r="E1151" s="96" t="str">
        <f>LEFT(OBTB[[#This Row],[EconCode]],4)</f>
        <v>4301</v>
      </c>
      <c r="F1151" s="96" t="str">
        <f>LEFT(OBTB[[#This Row],[EconCode]],2)</f>
        <v>43</v>
      </c>
      <c r="G1151" s="96"/>
      <c r="H1151" s="96"/>
      <c r="I1151" s="96"/>
      <c r="J1151" s="96"/>
      <c r="K1151" s="96"/>
      <c r="L1151" s="96"/>
      <c r="M1151" s="15"/>
      <c r="N1151" s="15"/>
      <c r="O1151" s="15"/>
      <c r="P1151" s="15"/>
      <c r="Q1151" s="15"/>
    </row>
    <row r="1152" spans="1:17" x14ac:dyDescent="0.25">
      <c r="A1152" s="70">
        <v>43010205</v>
      </c>
      <c r="B1152" s="8" t="s">
        <v>1213</v>
      </c>
      <c r="C1152" s="96">
        <f>SUMIF(OBData[EconCode],OBTB[[#This Row],[EconCode]],OBData[Amount])</f>
        <v>0</v>
      </c>
      <c r="D1152" s="96" t="str">
        <f>LEFT(OBTB[[#This Row],[EconCode]],6)</f>
        <v>430102</v>
      </c>
      <c r="E1152" s="96" t="str">
        <f>LEFT(OBTB[[#This Row],[EconCode]],4)</f>
        <v>4301</v>
      </c>
      <c r="F1152" s="96" t="str">
        <f>LEFT(OBTB[[#This Row],[EconCode]],2)</f>
        <v>43</v>
      </c>
      <c r="G1152" s="96"/>
      <c r="H1152" s="96"/>
      <c r="I1152" s="96"/>
      <c r="J1152" s="96"/>
      <c r="K1152" s="96"/>
      <c r="L1152" s="96"/>
      <c r="M1152" s="15"/>
      <c r="N1152" s="15"/>
      <c r="O1152" s="15"/>
      <c r="P1152" s="15"/>
      <c r="Q1152" s="15"/>
    </row>
    <row r="1153" spans="1:17" x14ac:dyDescent="0.25">
      <c r="A1153" s="70">
        <v>43010206</v>
      </c>
      <c r="B1153" s="8" t="s">
        <v>1214</v>
      </c>
      <c r="C1153" s="96">
        <f>SUMIF(OBData[EconCode],OBTB[[#This Row],[EconCode]],OBData[Amount])</f>
        <v>0</v>
      </c>
      <c r="D1153" s="96" t="str">
        <f>LEFT(OBTB[[#This Row],[EconCode]],6)</f>
        <v>430102</v>
      </c>
      <c r="E1153" s="96" t="str">
        <f>LEFT(OBTB[[#This Row],[EconCode]],4)</f>
        <v>4301</v>
      </c>
      <c r="F1153" s="96" t="str">
        <f>LEFT(OBTB[[#This Row],[EconCode]],2)</f>
        <v>43</v>
      </c>
      <c r="G1153" s="96"/>
      <c r="H1153" s="96"/>
      <c r="I1153" s="96"/>
      <c r="J1153" s="96"/>
      <c r="K1153" s="96"/>
      <c r="L1153" s="96"/>
      <c r="M1153" s="15"/>
      <c r="N1153" s="15"/>
      <c r="O1153" s="15"/>
      <c r="P1153" s="15"/>
      <c r="Q1153" s="15"/>
    </row>
    <row r="1154" spans="1:17" x14ac:dyDescent="0.25">
      <c r="A1154" s="70">
        <v>43010207</v>
      </c>
      <c r="B1154" s="8" t="s">
        <v>1215</v>
      </c>
      <c r="C1154" s="96">
        <f>SUMIF(OBData[EconCode],OBTB[[#This Row],[EconCode]],OBData[Amount])</f>
        <v>0</v>
      </c>
      <c r="D1154" s="96" t="str">
        <f>LEFT(OBTB[[#This Row],[EconCode]],6)</f>
        <v>430102</v>
      </c>
      <c r="E1154" s="96" t="str">
        <f>LEFT(OBTB[[#This Row],[EconCode]],4)</f>
        <v>4301</v>
      </c>
      <c r="F1154" s="96" t="str">
        <f>LEFT(OBTB[[#This Row],[EconCode]],2)</f>
        <v>43</v>
      </c>
      <c r="G1154" s="96"/>
      <c r="H1154" s="96"/>
      <c r="I1154" s="96"/>
      <c r="J1154" s="96"/>
      <c r="K1154" s="96"/>
      <c r="L1154" s="96"/>
      <c r="M1154" s="15"/>
      <c r="N1154" s="15"/>
      <c r="O1154" s="15"/>
      <c r="P1154" s="15"/>
      <c r="Q1154" s="15"/>
    </row>
    <row r="1155" spans="1:17" x14ac:dyDescent="0.25">
      <c r="A1155" s="70">
        <v>43010208</v>
      </c>
      <c r="B1155" s="8" t="s">
        <v>1216</v>
      </c>
      <c r="C1155" s="96">
        <f>SUMIF(OBData[EconCode],OBTB[[#This Row],[EconCode]],OBData[Amount])</f>
        <v>0</v>
      </c>
      <c r="D1155" s="96" t="str">
        <f>LEFT(OBTB[[#This Row],[EconCode]],6)</f>
        <v>430102</v>
      </c>
      <c r="E1155" s="96" t="str">
        <f>LEFT(OBTB[[#This Row],[EconCode]],4)</f>
        <v>4301</v>
      </c>
      <c r="F1155" s="96" t="str">
        <f>LEFT(OBTB[[#This Row],[EconCode]],2)</f>
        <v>43</v>
      </c>
      <c r="G1155" s="96"/>
      <c r="H1155" s="96"/>
      <c r="I1155" s="96"/>
      <c r="J1155" s="96"/>
      <c r="K1155" s="96"/>
      <c r="L1155" s="96"/>
      <c r="M1155" s="15"/>
      <c r="N1155" s="15"/>
      <c r="O1155" s="15"/>
      <c r="P1155" s="15"/>
      <c r="Q1155" s="15"/>
    </row>
    <row r="1156" spans="1:17" x14ac:dyDescent="0.25">
      <c r="A1156" s="70">
        <v>43010209</v>
      </c>
      <c r="B1156" s="8" t="s">
        <v>1217</v>
      </c>
      <c r="C1156" s="96">
        <f>SUMIF(OBData[EconCode],OBTB[[#This Row],[EconCode]],OBData[Amount])</f>
        <v>0</v>
      </c>
      <c r="D1156" s="96" t="str">
        <f>LEFT(OBTB[[#This Row],[EconCode]],6)</f>
        <v>430102</v>
      </c>
      <c r="E1156" s="96" t="str">
        <f>LEFT(OBTB[[#This Row],[EconCode]],4)</f>
        <v>4301</v>
      </c>
      <c r="F1156" s="96" t="str">
        <f>LEFT(OBTB[[#This Row],[EconCode]],2)</f>
        <v>43</v>
      </c>
      <c r="G1156" s="96"/>
      <c r="H1156" s="96"/>
      <c r="I1156" s="96"/>
      <c r="J1156" s="96"/>
      <c r="K1156" s="96"/>
      <c r="L1156" s="96"/>
      <c r="M1156" s="15"/>
      <c r="N1156" s="15"/>
      <c r="O1156" s="15"/>
      <c r="P1156" s="15"/>
      <c r="Q1156" s="15"/>
    </row>
    <row r="1157" spans="1:17" x14ac:dyDescent="0.25">
      <c r="A1157" s="70">
        <v>43010210</v>
      </c>
      <c r="B1157" s="8" t="s">
        <v>1218</v>
      </c>
      <c r="C1157" s="96">
        <f>SUMIF(OBData[EconCode],OBTB[[#This Row],[EconCode]],OBData[Amount])</f>
        <v>0</v>
      </c>
      <c r="D1157" s="96" t="str">
        <f>LEFT(OBTB[[#This Row],[EconCode]],6)</f>
        <v>430102</v>
      </c>
      <c r="E1157" s="96" t="str">
        <f>LEFT(OBTB[[#This Row],[EconCode]],4)</f>
        <v>4301</v>
      </c>
      <c r="F1157" s="96" t="str">
        <f>LEFT(OBTB[[#This Row],[EconCode]],2)</f>
        <v>43</v>
      </c>
      <c r="G1157" s="96"/>
      <c r="H1157" s="96"/>
      <c r="I1157" s="96"/>
      <c r="J1157" s="96"/>
      <c r="K1157" s="96"/>
      <c r="L1157" s="96"/>
      <c r="M1157" s="15"/>
      <c r="N1157" s="15"/>
      <c r="O1157" s="15"/>
      <c r="P1157" s="15"/>
      <c r="Q1157" s="15"/>
    </row>
    <row r="1158" spans="1:17" x14ac:dyDescent="0.25">
      <c r="A1158" s="70">
        <v>43010211</v>
      </c>
      <c r="B1158" s="8" t="s">
        <v>1219</v>
      </c>
      <c r="C1158" s="96">
        <f>SUMIF(OBData[EconCode],OBTB[[#This Row],[EconCode]],OBData[Amount])</f>
        <v>0</v>
      </c>
      <c r="D1158" s="96" t="str">
        <f>LEFT(OBTB[[#This Row],[EconCode]],6)</f>
        <v>430102</v>
      </c>
      <c r="E1158" s="96" t="str">
        <f>LEFT(OBTB[[#This Row],[EconCode]],4)</f>
        <v>4301</v>
      </c>
      <c r="F1158" s="96" t="str">
        <f>LEFT(OBTB[[#This Row],[EconCode]],2)</f>
        <v>43</v>
      </c>
      <c r="G1158" s="96"/>
      <c r="H1158" s="96"/>
      <c r="I1158" s="96"/>
      <c r="J1158" s="96"/>
      <c r="K1158" s="96"/>
      <c r="L1158" s="96"/>
      <c r="M1158" s="15"/>
      <c r="N1158" s="15"/>
      <c r="O1158" s="15"/>
      <c r="P1158" s="15"/>
      <c r="Q1158" s="15"/>
    </row>
    <row r="1159" spans="1:17" x14ac:dyDescent="0.25">
      <c r="A1159" s="70">
        <v>430103</v>
      </c>
      <c r="B1159" s="7" t="s">
        <v>1220</v>
      </c>
      <c r="C1159" s="96">
        <f>SUMIF(OBData[EconCode],OBTB[[#This Row],[EconCode]],OBData[Amount])</f>
        <v>0</v>
      </c>
      <c r="D1159" s="96" t="str">
        <f>LEFT(OBTB[[#This Row],[EconCode]],6)</f>
        <v>430103</v>
      </c>
      <c r="E1159" s="96" t="str">
        <f>LEFT(OBTB[[#This Row],[EconCode]],4)</f>
        <v>4301</v>
      </c>
      <c r="F1159" s="96" t="str">
        <f>LEFT(OBTB[[#This Row],[EconCode]],2)</f>
        <v>43</v>
      </c>
      <c r="G1159" s="96"/>
      <c r="H1159" s="96"/>
      <c r="I1159" s="96"/>
      <c r="J1159" s="96"/>
      <c r="K1159" s="96"/>
      <c r="L1159" s="96"/>
      <c r="M1159" s="15"/>
      <c r="N1159" s="15"/>
      <c r="O1159" s="15"/>
      <c r="P1159" s="15"/>
      <c r="Q1159" s="15"/>
    </row>
    <row r="1160" spans="1:17" x14ac:dyDescent="0.25">
      <c r="A1160" s="70">
        <v>43010301</v>
      </c>
      <c r="B1160" s="8" t="s">
        <v>1221</v>
      </c>
      <c r="C1160" s="96">
        <f>SUMIF(OBData[EconCode],OBTB[[#This Row],[EconCode]],OBData[Amount])</f>
        <v>0</v>
      </c>
      <c r="D1160" s="96" t="str">
        <f>LEFT(OBTB[[#This Row],[EconCode]],6)</f>
        <v>430103</v>
      </c>
      <c r="E1160" s="96" t="str">
        <f>LEFT(OBTB[[#This Row],[EconCode]],4)</f>
        <v>4301</v>
      </c>
      <c r="F1160" s="96" t="str">
        <f>LEFT(OBTB[[#This Row],[EconCode]],2)</f>
        <v>43</v>
      </c>
      <c r="G1160" s="96"/>
      <c r="H1160" s="96"/>
      <c r="I1160" s="96"/>
      <c r="J1160" s="96"/>
      <c r="K1160" s="96"/>
      <c r="L1160" s="96"/>
      <c r="M1160" s="15"/>
      <c r="N1160" s="15"/>
      <c r="O1160" s="15"/>
      <c r="P1160" s="15"/>
      <c r="Q1160" s="15"/>
    </row>
    <row r="1161" spans="1:17" x14ac:dyDescent="0.25">
      <c r="A1161" s="70">
        <v>43010302</v>
      </c>
      <c r="B1161" s="8" t="s">
        <v>1222</v>
      </c>
      <c r="C1161" s="96">
        <f>SUMIF(OBData[EconCode],OBTB[[#This Row],[EconCode]],OBData[Amount])</f>
        <v>0</v>
      </c>
      <c r="D1161" s="96" t="str">
        <f>LEFT(OBTB[[#This Row],[EconCode]],6)</f>
        <v>430103</v>
      </c>
      <c r="E1161" s="96" t="str">
        <f>LEFT(OBTB[[#This Row],[EconCode]],4)</f>
        <v>4301</v>
      </c>
      <c r="F1161" s="96" t="str">
        <f>LEFT(OBTB[[#This Row],[EconCode]],2)</f>
        <v>43</v>
      </c>
      <c r="G1161" s="96"/>
      <c r="H1161" s="96"/>
      <c r="I1161" s="96"/>
      <c r="J1161" s="96"/>
      <c r="K1161" s="96"/>
      <c r="L1161" s="96"/>
      <c r="M1161" s="15"/>
      <c r="N1161" s="15"/>
      <c r="O1161" s="15"/>
      <c r="P1161" s="15"/>
      <c r="Q1161" s="15"/>
    </row>
    <row r="1162" spans="1:17" x14ac:dyDescent="0.25">
      <c r="A1162" s="70">
        <v>43010303</v>
      </c>
      <c r="B1162" s="8" t="s">
        <v>1223</v>
      </c>
      <c r="C1162" s="96">
        <f>SUMIF(OBData[EconCode],OBTB[[#This Row],[EconCode]],OBData[Amount])</f>
        <v>0</v>
      </c>
      <c r="D1162" s="96" t="str">
        <f>LEFT(OBTB[[#This Row],[EconCode]],6)</f>
        <v>430103</v>
      </c>
      <c r="E1162" s="96" t="str">
        <f>LEFT(OBTB[[#This Row],[EconCode]],4)</f>
        <v>4301</v>
      </c>
      <c r="F1162" s="96" t="str">
        <f>LEFT(OBTB[[#This Row],[EconCode]],2)</f>
        <v>43</v>
      </c>
      <c r="G1162" s="96"/>
      <c r="H1162" s="96"/>
      <c r="I1162" s="96"/>
      <c r="J1162" s="96"/>
      <c r="K1162" s="96"/>
      <c r="L1162" s="96"/>
      <c r="M1162" s="15"/>
      <c r="N1162" s="15"/>
      <c r="O1162" s="15"/>
      <c r="P1162" s="15"/>
      <c r="Q1162" s="15"/>
    </row>
    <row r="1163" spans="1:17" x14ac:dyDescent="0.25">
      <c r="A1163" s="70">
        <v>43010304</v>
      </c>
      <c r="B1163" s="8" t="s">
        <v>1224</v>
      </c>
      <c r="C1163" s="96">
        <f>SUMIF(OBData[EconCode],OBTB[[#This Row],[EconCode]],OBData[Amount])</f>
        <v>0</v>
      </c>
      <c r="D1163" s="96" t="str">
        <f>LEFT(OBTB[[#This Row],[EconCode]],6)</f>
        <v>430103</v>
      </c>
      <c r="E1163" s="96" t="str">
        <f>LEFT(OBTB[[#This Row],[EconCode]],4)</f>
        <v>4301</v>
      </c>
      <c r="F1163" s="96" t="str">
        <f>LEFT(OBTB[[#This Row],[EconCode]],2)</f>
        <v>43</v>
      </c>
      <c r="G1163" s="96"/>
      <c r="H1163" s="96"/>
      <c r="I1163" s="96"/>
      <c r="J1163" s="96"/>
      <c r="K1163" s="96"/>
      <c r="L1163" s="96"/>
      <c r="M1163" s="15"/>
      <c r="N1163" s="15"/>
      <c r="O1163" s="15"/>
      <c r="P1163" s="15"/>
      <c r="Q1163" s="15"/>
    </row>
    <row r="1164" spans="1:17" x14ac:dyDescent="0.25">
      <c r="A1164" s="70">
        <v>43010305</v>
      </c>
      <c r="B1164" s="8" t="s">
        <v>1225</v>
      </c>
      <c r="C1164" s="96">
        <f>SUMIF(OBData[EconCode],OBTB[[#This Row],[EconCode]],OBData[Amount])</f>
        <v>0</v>
      </c>
      <c r="D1164" s="96" t="str">
        <f>LEFT(OBTB[[#This Row],[EconCode]],6)</f>
        <v>430103</v>
      </c>
      <c r="E1164" s="96" t="str">
        <f>LEFT(OBTB[[#This Row],[EconCode]],4)</f>
        <v>4301</v>
      </c>
      <c r="F1164" s="96" t="str">
        <f>LEFT(OBTB[[#This Row],[EconCode]],2)</f>
        <v>43</v>
      </c>
      <c r="G1164" s="96"/>
      <c r="H1164" s="96"/>
      <c r="I1164" s="96"/>
      <c r="J1164" s="96"/>
      <c r="K1164" s="96"/>
      <c r="L1164" s="96"/>
      <c r="M1164" s="15"/>
      <c r="N1164" s="15"/>
      <c r="O1164" s="15"/>
      <c r="P1164" s="15"/>
      <c r="Q1164" s="15"/>
    </row>
    <row r="1165" spans="1:17" x14ac:dyDescent="0.25">
      <c r="A1165" s="70">
        <v>430104</v>
      </c>
      <c r="B1165" s="7" t="s">
        <v>1226</v>
      </c>
      <c r="C1165" s="96">
        <f>SUMIF(OBData[EconCode],OBTB[[#This Row],[EconCode]],OBData[Amount])</f>
        <v>0</v>
      </c>
      <c r="D1165" s="96" t="str">
        <f>LEFT(OBTB[[#This Row],[EconCode]],6)</f>
        <v>430104</v>
      </c>
      <c r="E1165" s="96" t="str">
        <f>LEFT(OBTB[[#This Row],[EconCode]],4)</f>
        <v>4301</v>
      </c>
      <c r="F1165" s="96" t="str">
        <f>LEFT(OBTB[[#This Row],[EconCode]],2)</f>
        <v>43</v>
      </c>
      <c r="G1165" s="96"/>
      <c r="H1165" s="96"/>
      <c r="I1165" s="96"/>
      <c r="J1165" s="96"/>
      <c r="K1165" s="96"/>
      <c r="L1165" s="96"/>
      <c r="M1165" s="15"/>
      <c r="N1165" s="15"/>
      <c r="O1165" s="15"/>
      <c r="P1165" s="15"/>
      <c r="Q1165" s="15"/>
    </row>
    <row r="1166" spans="1:17" x14ac:dyDescent="0.25">
      <c r="A1166" s="70">
        <v>43010401</v>
      </c>
      <c r="B1166" s="8" t="s">
        <v>1227</v>
      </c>
      <c r="C1166" s="96">
        <f>SUMIF(OBData[EconCode],OBTB[[#This Row],[EconCode]],OBData[Amount])</f>
        <v>0</v>
      </c>
      <c r="D1166" s="96" t="str">
        <f>LEFT(OBTB[[#This Row],[EconCode]],6)</f>
        <v>430104</v>
      </c>
      <c r="E1166" s="96" t="str">
        <f>LEFT(OBTB[[#This Row],[EconCode]],4)</f>
        <v>4301</v>
      </c>
      <c r="F1166" s="96" t="str">
        <f>LEFT(OBTB[[#This Row],[EconCode]],2)</f>
        <v>43</v>
      </c>
      <c r="G1166" s="96"/>
      <c r="H1166" s="96"/>
      <c r="I1166" s="96"/>
      <c r="J1166" s="96"/>
      <c r="K1166" s="96"/>
      <c r="L1166" s="96"/>
      <c r="M1166" s="15"/>
      <c r="N1166" s="15"/>
      <c r="O1166" s="15"/>
      <c r="P1166" s="15"/>
      <c r="Q1166" s="15"/>
    </row>
    <row r="1167" spans="1:17" x14ac:dyDescent="0.25">
      <c r="A1167" s="70">
        <v>43010402</v>
      </c>
      <c r="B1167" s="8" t="s">
        <v>1228</v>
      </c>
      <c r="C1167" s="96">
        <f>SUMIF(OBData[EconCode],OBTB[[#This Row],[EconCode]],OBData[Amount])</f>
        <v>0</v>
      </c>
      <c r="D1167" s="96" t="str">
        <f>LEFT(OBTB[[#This Row],[EconCode]],6)</f>
        <v>430104</v>
      </c>
      <c r="E1167" s="96" t="str">
        <f>LEFT(OBTB[[#This Row],[EconCode]],4)</f>
        <v>4301</v>
      </c>
      <c r="F1167" s="96" t="str">
        <f>LEFT(OBTB[[#This Row],[EconCode]],2)</f>
        <v>43</v>
      </c>
      <c r="G1167" s="96"/>
      <c r="H1167" s="96"/>
      <c r="I1167" s="96"/>
      <c r="J1167" s="96"/>
      <c r="K1167" s="96"/>
      <c r="L1167" s="96"/>
      <c r="M1167" s="15"/>
      <c r="N1167" s="15"/>
      <c r="O1167" s="15"/>
      <c r="P1167" s="15"/>
      <c r="Q1167" s="15"/>
    </row>
    <row r="1168" spans="1:17" x14ac:dyDescent="0.25">
      <c r="A1168" s="70">
        <v>43010403</v>
      </c>
      <c r="B1168" s="8" t="s">
        <v>1229</v>
      </c>
      <c r="C1168" s="96">
        <f>SUMIF(OBData[EconCode],OBTB[[#This Row],[EconCode]],OBData[Amount])</f>
        <v>0</v>
      </c>
      <c r="D1168" s="96" t="str">
        <f>LEFT(OBTB[[#This Row],[EconCode]],6)</f>
        <v>430104</v>
      </c>
      <c r="E1168" s="96" t="str">
        <f>LEFT(OBTB[[#This Row],[EconCode]],4)</f>
        <v>4301</v>
      </c>
      <c r="F1168" s="96" t="str">
        <f>LEFT(OBTB[[#This Row],[EconCode]],2)</f>
        <v>43</v>
      </c>
      <c r="G1168" s="96"/>
      <c r="H1168" s="96"/>
      <c r="I1168" s="96"/>
      <c r="J1168" s="96"/>
      <c r="K1168" s="96"/>
      <c r="L1168" s="96"/>
      <c r="M1168" s="15"/>
      <c r="N1168" s="15"/>
      <c r="O1168" s="15"/>
      <c r="P1168" s="15"/>
      <c r="Q1168" s="15"/>
    </row>
    <row r="1169" spans="1:17" x14ac:dyDescent="0.25">
      <c r="A1169" s="70">
        <v>43010404</v>
      </c>
      <c r="B1169" s="8" t="s">
        <v>1230</v>
      </c>
      <c r="C1169" s="96">
        <f>SUMIF(OBData[EconCode],OBTB[[#This Row],[EconCode]],OBData[Amount])</f>
        <v>0</v>
      </c>
      <c r="D1169" s="96" t="str">
        <f>LEFT(OBTB[[#This Row],[EconCode]],6)</f>
        <v>430104</v>
      </c>
      <c r="E1169" s="96" t="str">
        <f>LEFT(OBTB[[#This Row],[EconCode]],4)</f>
        <v>4301</v>
      </c>
      <c r="F1169" s="96" t="str">
        <f>LEFT(OBTB[[#This Row],[EconCode]],2)</f>
        <v>43</v>
      </c>
      <c r="G1169" s="96"/>
      <c r="H1169" s="96"/>
      <c r="I1169" s="96"/>
      <c r="J1169" s="96"/>
      <c r="K1169" s="96"/>
      <c r="L1169" s="96"/>
      <c r="M1169" s="15"/>
      <c r="N1169" s="15"/>
      <c r="O1169" s="15"/>
      <c r="P1169" s="15"/>
      <c r="Q1169" s="15"/>
    </row>
    <row r="1170" spans="1:17" x14ac:dyDescent="0.25">
      <c r="A1170" s="70">
        <v>43010405</v>
      </c>
      <c r="B1170" s="8" t="s">
        <v>1231</v>
      </c>
      <c r="C1170" s="96">
        <f>SUMIF(OBData[EconCode],OBTB[[#This Row],[EconCode]],OBData[Amount])</f>
        <v>0</v>
      </c>
      <c r="D1170" s="96" t="str">
        <f>LEFT(OBTB[[#This Row],[EconCode]],6)</f>
        <v>430104</v>
      </c>
      <c r="E1170" s="96" t="str">
        <f>LEFT(OBTB[[#This Row],[EconCode]],4)</f>
        <v>4301</v>
      </c>
      <c r="F1170" s="96" t="str">
        <f>LEFT(OBTB[[#This Row],[EconCode]],2)</f>
        <v>43</v>
      </c>
      <c r="G1170" s="96"/>
      <c r="H1170" s="96"/>
      <c r="I1170" s="96"/>
      <c r="J1170" s="96"/>
      <c r="K1170" s="96"/>
      <c r="L1170" s="96"/>
      <c r="M1170" s="15"/>
      <c r="N1170" s="15"/>
      <c r="O1170" s="15"/>
      <c r="P1170" s="15"/>
      <c r="Q1170" s="15"/>
    </row>
    <row r="1171" spans="1:17" x14ac:dyDescent="0.25">
      <c r="A1171" s="70">
        <v>43010406</v>
      </c>
      <c r="B1171" s="8" t="s">
        <v>1232</v>
      </c>
      <c r="C1171" s="96">
        <f>SUMIF(OBData[EconCode],OBTB[[#This Row],[EconCode]],OBData[Amount])</f>
        <v>0</v>
      </c>
      <c r="D1171" s="96" t="str">
        <f>LEFT(OBTB[[#This Row],[EconCode]],6)</f>
        <v>430104</v>
      </c>
      <c r="E1171" s="96" t="str">
        <f>LEFT(OBTB[[#This Row],[EconCode]],4)</f>
        <v>4301</v>
      </c>
      <c r="F1171" s="96" t="str">
        <f>LEFT(OBTB[[#This Row],[EconCode]],2)</f>
        <v>43</v>
      </c>
      <c r="G1171" s="96"/>
      <c r="H1171" s="96"/>
      <c r="I1171" s="96"/>
      <c r="J1171" s="96"/>
      <c r="K1171" s="96"/>
      <c r="L1171" s="96"/>
      <c r="M1171" s="15"/>
      <c r="N1171" s="15"/>
      <c r="O1171" s="15"/>
      <c r="P1171" s="15"/>
      <c r="Q1171" s="15"/>
    </row>
    <row r="1172" spans="1:17" x14ac:dyDescent="0.25">
      <c r="A1172" s="70">
        <v>43010407</v>
      </c>
      <c r="B1172" s="8" t="s">
        <v>1233</v>
      </c>
      <c r="C1172" s="96">
        <f>SUMIF(OBData[EconCode],OBTB[[#This Row],[EconCode]],OBData[Amount])</f>
        <v>0</v>
      </c>
      <c r="D1172" s="96" t="str">
        <f>LEFT(OBTB[[#This Row],[EconCode]],6)</f>
        <v>430104</v>
      </c>
      <c r="E1172" s="96" t="str">
        <f>LEFT(OBTB[[#This Row],[EconCode]],4)</f>
        <v>4301</v>
      </c>
      <c r="F1172" s="96" t="str">
        <f>LEFT(OBTB[[#This Row],[EconCode]],2)</f>
        <v>43</v>
      </c>
      <c r="G1172" s="96"/>
      <c r="H1172" s="96"/>
      <c r="I1172" s="96"/>
      <c r="J1172" s="96"/>
      <c r="K1172" s="96"/>
      <c r="L1172" s="96"/>
      <c r="M1172" s="15"/>
      <c r="N1172" s="15"/>
      <c r="O1172" s="15"/>
      <c r="P1172" s="15"/>
      <c r="Q1172" s="15"/>
    </row>
    <row r="1173" spans="1:17" x14ac:dyDescent="0.25">
      <c r="A1173" s="70">
        <v>43010408</v>
      </c>
      <c r="B1173" s="8" t="s">
        <v>1234</v>
      </c>
      <c r="C1173" s="96">
        <f>SUMIF(OBData[EconCode],OBTB[[#This Row],[EconCode]],OBData[Amount])</f>
        <v>0</v>
      </c>
      <c r="D1173" s="96" t="str">
        <f>LEFT(OBTB[[#This Row],[EconCode]],6)</f>
        <v>430104</v>
      </c>
      <c r="E1173" s="96" t="str">
        <f>LEFT(OBTB[[#This Row],[EconCode]],4)</f>
        <v>4301</v>
      </c>
      <c r="F1173" s="96" t="str">
        <f>LEFT(OBTB[[#This Row],[EconCode]],2)</f>
        <v>43</v>
      </c>
      <c r="G1173" s="96"/>
      <c r="H1173" s="96"/>
      <c r="I1173" s="96"/>
      <c r="J1173" s="96"/>
      <c r="K1173" s="96"/>
      <c r="L1173" s="96"/>
      <c r="M1173" s="15"/>
      <c r="N1173" s="15"/>
      <c r="O1173" s="15"/>
      <c r="P1173" s="15"/>
      <c r="Q1173" s="15"/>
    </row>
    <row r="1174" spans="1:17" x14ac:dyDescent="0.25">
      <c r="A1174" s="70">
        <v>430105</v>
      </c>
      <c r="B1174" s="7" t="s">
        <v>1235</v>
      </c>
      <c r="C1174" s="96">
        <f>SUMIF(OBData[EconCode],OBTB[[#This Row],[EconCode]],OBData[Amount])</f>
        <v>0</v>
      </c>
      <c r="D1174" s="96" t="str">
        <f>LEFT(OBTB[[#This Row],[EconCode]],6)</f>
        <v>430105</v>
      </c>
      <c r="E1174" s="96" t="str">
        <f>LEFT(OBTB[[#This Row],[EconCode]],4)</f>
        <v>4301</v>
      </c>
      <c r="F1174" s="96" t="str">
        <f>LEFT(OBTB[[#This Row],[EconCode]],2)</f>
        <v>43</v>
      </c>
      <c r="G1174" s="96"/>
      <c r="H1174" s="96"/>
      <c r="I1174" s="96"/>
      <c r="J1174" s="96"/>
      <c r="K1174" s="96"/>
      <c r="L1174" s="96"/>
      <c r="M1174" s="15"/>
      <c r="N1174" s="15"/>
      <c r="O1174" s="15"/>
      <c r="P1174" s="15"/>
      <c r="Q1174" s="15"/>
    </row>
    <row r="1175" spans="1:17" x14ac:dyDescent="0.25">
      <c r="A1175" s="70">
        <v>43010501</v>
      </c>
      <c r="B1175" s="8" t="s">
        <v>1236</v>
      </c>
      <c r="C1175" s="96">
        <f>SUMIF(OBData[EconCode],OBTB[[#This Row],[EconCode]],OBData[Amount])</f>
        <v>0</v>
      </c>
      <c r="D1175" s="96" t="str">
        <f>LEFT(OBTB[[#This Row],[EconCode]],6)</f>
        <v>430105</v>
      </c>
      <c r="E1175" s="96" t="str">
        <f>LEFT(OBTB[[#This Row],[EconCode]],4)</f>
        <v>4301</v>
      </c>
      <c r="F1175" s="96" t="str">
        <f>LEFT(OBTB[[#This Row],[EconCode]],2)</f>
        <v>43</v>
      </c>
      <c r="G1175" s="96"/>
      <c r="H1175" s="96"/>
      <c r="I1175" s="96"/>
      <c r="J1175" s="96"/>
      <c r="K1175" s="96"/>
      <c r="L1175" s="96"/>
      <c r="M1175" s="15"/>
      <c r="N1175" s="15"/>
      <c r="O1175" s="15"/>
      <c r="P1175" s="15"/>
      <c r="Q1175" s="15"/>
    </row>
    <row r="1176" spans="1:17" x14ac:dyDescent="0.25">
      <c r="A1176" s="70">
        <v>43010502</v>
      </c>
      <c r="B1176" s="8" t="s">
        <v>1237</v>
      </c>
      <c r="C1176" s="96">
        <f>SUMIF(OBData[EconCode],OBTB[[#This Row],[EconCode]],OBData[Amount])</f>
        <v>0</v>
      </c>
      <c r="D1176" s="96" t="str">
        <f>LEFT(OBTB[[#This Row],[EconCode]],6)</f>
        <v>430105</v>
      </c>
      <c r="E1176" s="96" t="str">
        <f>LEFT(OBTB[[#This Row],[EconCode]],4)</f>
        <v>4301</v>
      </c>
      <c r="F1176" s="96" t="str">
        <f>LEFT(OBTB[[#This Row],[EconCode]],2)</f>
        <v>43</v>
      </c>
      <c r="G1176" s="96"/>
      <c r="H1176" s="96"/>
      <c r="I1176" s="96"/>
      <c r="J1176" s="96"/>
      <c r="K1176" s="96"/>
      <c r="L1176" s="96"/>
      <c r="M1176" s="15"/>
      <c r="N1176" s="15"/>
      <c r="O1176" s="15"/>
      <c r="P1176" s="15"/>
      <c r="Q1176" s="15"/>
    </row>
    <row r="1177" spans="1:17" x14ac:dyDescent="0.25">
      <c r="A1177" s="70">
        <v>43010503</v>
      </c>
      <c r="B1177" s="8" t="s">
        <v>1238</v>
      </c>
      <c r="C1177" s="96">
        <f>SUMIF(OBData[EconCode],OBTB[[#This Row],[EconCode]],OBData[Amount])</f>
        <v>0</v>
      </c>
      <c r="D1177" s="96" t="str">
        <f>LEFT(OBTB[[#This Row],[EconCode]],6)</f>
        <v>430105</v>
      </c>
      <c r="E1177" s="96" t="str">
        <f>LEFT(OBTB[[#This Row],[EconCode]],4)</f>
        <v>4301</v>
      </c>
      <c r="F1177" s="96" t="str">
        <f>LEFT(OBTB[[#This Row],[EconCode]],2)</f>
        <v>43</v>
      </c>
      <c r="G1177" s="96"/>
      <c r="H1177" s="96"/>
      <c r="I1177" s="96"/>
      <c r="J1177" s="96"/>
      <c r="K1177" s="96"/>
      <c r="L1177" s="96"/>
      <c r="M1177" s="15"/>
      <c r="N1177" s="15"/>
      <c r="O1177" s="15"/>
      <c r="P1177" s="15"/>
      <c r="Q1177" s="15"/>
    </row>
    <row r="1178" spans="1:17" x14ac:dyDescent="0.25">
      <c r="A1178" s="70">
        <v>43010504</v>
      </c>
      <c r="B1178" s="8" t="s">
        <v>1239</v>
      </c>
      <c r="C1178" s="96">
        <f>SUMIF(OBData[EconCode],OBTB[[#This Row],[EconCode]],OBData[Amount])</f>
        <v>0</v>
      </c>
      <c r="D1178" s="96" t="str">
        <f>LEFT(OBTB[[#This Row],[EconCode]],6)</f>
        <v>430105</v>
      </c>
      <c r="E1178" s="96" t="str">
        <f>LEFT(OBTB[[#This Row],[EconCode]],4)</f>
        <v>4301</v>
      </c>
      <c r="F1178" s="96" t="str">
        <f>LEFT(OBTB[[#This Row],[EconCode]],2)</f>
        <v>43</v>
      </c>
      <c r="G1178" s="96"/>
      <c r="H1178" s="96"/>
      <c r="I1178" s="96"/>
      <c r="J1178" s="96"/>
      <c r="K1178" s="96"/>
      <c r="L1178" s="96"/>
      <c r="M1178" s="15"/>
      <c r="N1178" s="15"/>
      <c r="O1178" s="15"/>
      <c r="P1178" s="15"/>
      <c r="Q1178" s="15"/>
    </row>
    <row r="1179" spans="1:17" x14ac:dyDescent="0.25">
      <c r="A1179" s="70">
        <v>43010505</v>
      </c>
      <c r="B1179" s="8" t="s">
        <v>1240</v>
      </c>
      <c r="C1179" s="96">
        <f>SUMIF(OBData[EconCode],OBTB[[#This Row],[EconCode]],OBData[Amount])</f>
        <v>0</v>
      </c>
      <c r="D1179" s="96" t="str">
        <f>LEFT(OBTB[[#This Row],[EconCode]],6)</f>
        <v>430105</v>
      </c>
      <c r="E1179" s="96" t="str">
        <f>LEFT(OBTB[[#This Row],[EconCode]],4)</f>
        <v>4301</v>
      </c>
      <c r="F1179" s="96" t="str">
        <f>LEFT(OBTB[[#This Row],[EconCode]],2)</f>
        <v>43</v>
      </c>
      <c r="G1179" s="96"/>
      <c r="H1179" s="96"/>
      <c r="I1179" s="96"/>
      <c r="J1179" s="96"/>
      <c r="K1179" s="96"/>
      <c r="L1179" s="96"/>
      <c r="M1179" s="15"/>
      <c r="N1179" s="15"/>
      <c r="O1179" s="15"/>
      <c r="P1179" s="15"/>
      <c r="Q1179" s="15"/>
    </row>
    <row r="1180" spans="1:17" x14ac:dyDescent="0.25">
      <c r="A1180" s="70">
        <v>43010506</v>
      </c>
      <c r="B1180" s="8" t="s">
        <v>1241</v>
      </c>
      <c r="C1180" s="96">
        <f>SUMIF(OBData[EconCode],OBTB[[#This Row],[EconCode]],OBData[Amount])</f>
        <v>0</v>
      </c>
      <c r="D1180" s="96" t="str">
        <f>LEFT(OBTB[[#This Row],[EconCode]],6)</f>
        <v>430105</v>
      </c>
      <c r="E1180" s="96" t="str">
        <f>LEFT(OBTB[[#This Row],[EconCode]],4)</f>
        <v>4301</v>
      </c>
      <c r="F1180" s="96" t="str">
        <f>LEFT(OBTB[[#This Row],[EconCode]],2)</f>
        <v>43</v>
      </c>
      <c r="G1180" s="96"/>
      <c r="H1180" s="96"/>
      <c r="I1180" s="96"/>
      <c r="J1180" s="96"/>
      <c r="K1180" s="96"/>
      <c r="L1180" s="96"/>
      <c r="M1180" s="15"/>
      <c r="N1180" s="15"/>
      <c r="O1180" s="15"/>
      <c r="P1180" s="15"/>
      <c r="Q1180" s="15"/>
    </row>
    <row r="1181" spans="1:17" x14ac:dyDescent="0.25">
      <c r="A1181" s="70">
        <v>43010507</v>
      </c>
      <c r="B1181" s="8" t="s">
        <v>1242</v>
      </c>
      <c r="C1181" s="96">
        <f>SUMIF(OBData[EconCode],OBTB[[#This Row],[EconCode]],OBData[Amount])</f>
        <v>0</v>
      </c>
      <c r="D1181" s="96" t="str">
        <f>LEFT(OBTB[[#This Row],[EconCode]],6)</f>
        <v>430105</v>
      </c>
      <c r="E1181" s="96" t="str">
        <f>LEFT(OBTB[[#This Row],[EconCode]],4)</f>
        <v>4301</v>
      </c>
      <c r="F1181" s="96" t="str">
        <f>LEFT(OBTB[[#This Row],[EconCode]],2)</f>
        <v>43</v>
      </c>
      <c r="G1181" s="96"/>
      <c r="H1181" s="96"/>
      <c r="I1181" s="96"/>
      <c r="J1181" s="96"/>
      <c r="K1181" s="96"/>
      <c r="L1181" s="96"/>
      <c r="M1181" s="15"/>
      <c r="N1181" s="15"/>
      <c r="O1181" s="15"/>
      <c r="P1181" s="15"/>
      <c r="Q1181" s="15"/>
    </row>
    <row r="1182" spans="1:17" x14ac:dyDescent="0.25">
      <c r="A1182" s="70">
        <v>43010511</v>
      </c>
      <c r="B1182" s="8" t="s">
        <v>1243</v>
      </c>
      <c r="C1182" s="96">
        <f>SUMIF(OBData[EconCode],OBTB[[#This Row],[EconCode]],OBData[Amount])</f>
        <v>0</v>
      </c>
      <c r="D1182" s="96" t="str">
        <f>LEFT(OBTB[[#This Row],[EconCode]],6)</f>
        <v>430105</v>
      </c>
      <c r="E1182" s="96" t="str">
        <f>LEFT(OBTB[[#This Row],[EconCode]],4)</f>
        <v>4301</v>
      </c>
      <c r="F1182" s="96" t="str">
        <f>LEFT(OBTB[[#This Row],[EconCode]],2)</f>
        <v>43</v>
      </c>
      <c r="G1182" s="96"/>
      <c r="H1182" s="96"/>
      <c r="I1182" s="96"/>
      <c r="J1182" s="96"/>
      <c r="K1182" s="96"/>
      <c r="L1182" s="96"/>
      <c r="M1182" s="15"/>
      <c r="N1182" s="15"/>
      <c r="O1182" s="15"/>
      <c r="P1182" s="15"/>
      <c r="Q1182" s="15"/>
    </row>
    <row r="1183" spans="1:17" x14ac:dyDescent="0.25">
      <c r="A1183" s="70">
        <v>43010512</v>
      </c>
      <c r="B1183" s="8" t="s">
        <v>1244</v>
      </c>
      <c r="C1183" s="96">
        <f>SUMIF(OBData[EconCode],OBTB[[#This Row],[EconCode]],OBData[Amount])</f>
        <v>0</v>
      </c>
      <c r="D1183" s="96" t="str">
        <f>LEFT(OBTB[[#This Row],[EconCode]],6)</f>
        <v>430105</v>
      </c>
      <c r="E1183" s="96" t="str">
        <f>LEFT(OBTB[[#This Row],[EconCode]],4)</f>
        <v>4301</v>
      </c>
      <c r="F1183" s="96" t="str">
        <f>LEFT(OBTB[[#This Row],[EconCode]],2)</f>
        <v>43</v>
      </c>
      <c r="G1183" s="96"/>
      <c r="H1183" s="96"/>
      <c r="I1183" s="96"/>
      <c r="J1183" s="96"/>
      <c r="K1183" s="96"/>
      <c r="L1183" s="96"/>
      <c r="M1183" s="15"/>
      <c r="N1183" s="15"/>
      <c r="O1183" s="15"/>
      <c r="P1183" s="15"/>
      <c r="Q1183" s="15"/>
    </row>
    <row r="1184" spans="1:17" x14ac:dyDescent="0.25">
      <c r="A1184" s="70">
        <v>430106</v>
      </c>
      <c r="B1184" s="7" t="s">
        <v>1245</v>
      </c>
      <c r="C1184" s="96">
        <f>SUMIF(OBData[EconCode],OBTB[[#This Row],[EconCode]],OBData[Amount])</f>
        <v>0</v>
      </c>
      <c r="D1184" s="96" t="str">
        <f>LEFT(OBTB[[#This Row],[EconCode]],6)</f>
        <v>430106</v>
      </c>
      <c r="E1184" s="96" t="str">
        <f>LEFT(OBTB[[#This Row],[EconCode]],4)</f>
        <v>4301</v>
      </c>
      <c r="F1184" s="96" t="str">
        <f>LEFT(OBTB[[#This Row],[EconCode]],2)</f>
        <v>43</v>
      </c>
      <c r="G1184" s="96"/>
      <c r="H1184" s="96"/>
      <c r="I1184" s="96"/>
      <c r="J1184" s="96"/>
      <c r="K1184" s="96"/>
      <c r="L1184" s="96"/>
      <c r="M1184" s="15"/>
      <c r="N1184" s="15"/>
      <c r="O1184" s="15"/>
      <c r="P1184" s="15"/>
      <c r="Q1184" s="15"/>
    </row>
    <row r="1185" spans="1:17" x14ac:dyDescent="0.25">
      <c r="A1185" s="70">
        <v>43010601</v>
      </c>
      <c r="B1185" s="8" t="s">
        <v>1246</v>
      </c>
      <c r="C1185" s="96">
        <f>SUMIF(OBData[EconCode],OBTB[[#This Row],[EconCode]],OBData[Amount])</f>
        <v>0</v>
      </c>
      <c r="D1185" s="96" t="str">
        <f>LEFT(OBTB[[#This Row],[EconCode]],6)</f>
        <v>430106</v>
      </c>
      <c r="E1185" s="96" t="str">
        <f>LEFT(OBTB[[#This Row],[EconCode]],4)</f>
        <v>4301</v>
      </c>
      <c r="F1185" s="96" t="str">
        <f>LEFT(OBTB[[#This Row],[EconCode]],2)</f>
        <v>43</v>
      </c>
      <c r="G1185" s="96"/>
      <c r="H1185" s="96"/>
      <c r="I1185" s="96"/>
      <c r="J1185" s="96"/>
      <c r="K1185" s="96"/>
      <c r="L1185" s="96"/>
      <c r="M1185" s="15"/>
      <c r="N1185" s="15"/>
      <c r="O1185" s="15"/>
      <c r="P1185" s="15"/>
      <c r="Q1185" s="15"/>
    </row>
    <row r="1186" spans="1:17" x14ac:dyDescent="0.25">
      <c r="A1186" s="70">
        <v>43010602</v>
      </c>
      <c r="B1186" s="8" t="s">
        <v>1247</v>
      </c>
      <c r="C1186" s="96">
        <f>SUMIF(OBData[EconCode],OBTB[[#This Row],[EconCode]],OBData[Amount])</f>
        <v>0</v>
      </c>
      <c r="D1186" s="96" t="str">
        <f>LEFT(OBTB[[#This Row],[EconCode]],6)</f>
        <v>430106</v>
      </c>
      <c r="E1186" s="96" t="str">
        <f>LEFT(OBTB[[#This Row],[EconCode]],4)</f>
        <v>4301</v>
      </c>
      <c r="F1186" s="96" t="str">
        <f>LEFT(OBTB[[#This Row],[EconCode]],2)</f>
        <v>43</v>
      </c>
      <c r="G1186" s="96"/>
      <c r="H1186" s="96"/>
      <c r="I1186" s="96"/>
      <c r="J1186" s="96"/>
      <c r="K1186" s="96"/>
      <c r="L1186" s="96"/>
      <c r="M1186" s="15"/>
      <c r="N1186" s="15"/>
      <c r="O1186" s="15"/>
      <c r="P1186" s="15"/>
      <c r="Q1186" s="15"/>
    </row>
    <row r="1187" spans="1:17" x14ac:dyDescent="0.25">
      <c r="A1187" s="70">
        <v>43010603</v>
      </c>
      <c r="B1187" s="8" t="s">
        <v>1248</v>
      </c>
      <c r="C1187" s="96">
        <f>SUMIF(OBData[EconCode],OBTB[[#This Row],[EconCode]],OBData[Amount])</f>
        <v>0</v>
      </c>
      <c r="D1187" s="96" t="str">
        <f>LEFT(OBTB[[#This Row],[EconCode]],6)</f>
        <v>430106</v>
      </c>
      <c r="E1187" s="96" t="str">
        <f>LEFT(OBTB[[#This Row],[EconCode]],4)</f>
        <v>4301</v>
      </c>
      <c r="F1187" s="96" t="str">
        <f>LEFT(OBTB[[#This Row],[EconCode]],2)</f>
        <v>43</v>
      </c>
      <c r="G1187" s="96"/>
      <c r="H1187" s="96"/>
      <c r="I1187" s="96"/>
      <c r="J1187" s="96"/>
      <c r="K1187" s="96"/>
      <c r="L1187" s="96"/>
      <c r="M1187" s="15"/>
      <c r="N1187" s="15"/>
      <c r="O1187" s="15"/>
      <c r="P1187" s="15"/>
      <c r="Q1187" s="15"/>
    </row>
    <row r="1188" spans="1:17" x14ac:dyDescent="0.25">
      <c r="A1188" s="70">
        <v>43010508</v>
      </c>
      <c r="B1188" s="8" t="s">
        <v>1249</v>
      </c>
      <c r="C1188" s="96">
        <f>SUMIF(OBData[EconCode],OBTB[[#This Row],[EconCode]],OBData[Amount])</f>
        <v>0</v>
      </c>
      <c r="D1188" s="96" t="str">
        <f>LEFT(OBTB[[#This Row],[EconCode]],6)</f>
        <v>430105</v>
      </c>
      <c r="E1188" s="96" t="str">
        <f>LEFT(OBTB[[#This Row],[EconCode]],4)</f>
        <v>4301</v>
      </c>
      <c r="F1188" s="96" t="str">
        <f>LEFT(OBTB[[#This Row],[EconCode]],2)</f>
        <v>43</v>
      </c>
      <c r="G1188" s="96"/>
      <c r="H1188" s="96"/>
      <c r="I1188" s="96"/>
      <c r="J1188" s="96"/>
      <c r="K1188" s="96"/>
      <c r="L1188" s="96"/>
      <c r="M1188" s="15"/>
      <c r="N1188" s="15"/>
      <c r="O1188" s="15"/>
      <c r="P1188" s="15"/>
      <c r="Q1188" s="15"/>
    </row>
    <row r="1189" spans="1:17" x14ac:dyDescent="0.25">
      <c r="A1189" s="70">
        <v>43010509</v>
      </c>
      <c r="B1189" s="8" t="s">
        <v>1250</v>
      </c>
      <c r="C1189" s="96">
        <f>SUMIF(OBData[EconCode],OBTB[[#This Row],[EconCode]],OBData[Amount])</f>
        <v>0</v>
      </c>
      <c r="D1189" s="96" t="str">
        <f>LEFT(OBTB[[#This Row],[EconCode]],6)</f>
        <v>430105</v>
      </c>
      <c r="E1189" s="96" t="str">
        <f>LEFT(OBTB[[#This Row],[EconCode]],4)</f>
        <v>4301</v>
      </c>
      <c r="F1189" s="96" t="str">
        <f>LEFT(OBTB[[#This Row],[EconCode]],2)</f>
        <v>43</v>
      </c>
      <c r="G1189" s="96"/>
      <c r="H1189" s="96"/>
      <c r="I1189" s="96"/>
      <c r="J1189" s="96"/>
      <c r="K1189" s="96"/>
      <c r="L1189" s="96"/>
      <c r="M1189" s="15"/>
      <c r="N1189" s="15"/>
      <c r="O1189" s="15"/>
      <c r="P1189" s="15"/>
      <c r="Q1189" s="15"/>
    </row>
    <row r="1190" spans="1:17" x14ac:dyDescent="0.25">
      <c r="A1190" s="70">
        <v>43010510</v>
      </c>
      <c r="B1190" s="8" t="s">
        <v>1251</v>
      </c>
      <c r="C1190" s="96">
        <f>SUMIF(OBData[EconCode],OBTB[[#This Row],[EconCode]],OBData[Amount])</f>
        <v>0</v>
      </c>
      <c r="D1190" s="96" t="str">
        <f>LEFT(OBTB[[#This Row],[EconCode]],6)</f>
        <v>430105</v>
      </c>
      <c r="E1190" s="96" t="str">
        <f>LEFT(OBTB[[#This Row],[EconCode]],4)</f>
        <v>4301</v>
      </c>
      <c r="F1190" s="96" t="str">
        <f>LEFT(OBTB[[#This Row],[EconCode]],2)</f>
        <v>43</v>
      </c>
      <c r="G1190" s="96"/>
      <c r="H1190" s="96"/>
      <c r="I1190" s="96"/>
      <c r="J1190" s="96"/>
      <c r="K1190" s="96"/>
      <c r="L1190" s="96"/>
      <c r="M1190" s="15"/>
      <c r="N1190" s="15"/>
      <c r="O1190" s="15"/>
      <c r="P1190" s="15"/>
      <c r="Q1190" s="15"/>
    </row>
    <row r="1191" spans="1:17" x14ac:dyDescent="0.25">
      <c r="A1191" s="70">
        <v>43010604</v>
      </c>
      <c r="B1191" s="8" t="s">
        <v>1252</v>
      </c>
      <c r="C1191" s="96">
        <f>SUMIF(OBData[EconCode],OBTB[[#This Row],[EconCode]],OBData[Amount])</f>
        <v>0</v>
      </c>
      <c r="D1191" s="96" t="str">
        <f>LEFT(OBTB[[#This Row],[EconCode]],6)</f>
        <v>430106</v>
      </c>
      <c r="E1191" s="96" t="str">
        <f>LEFT(OBTB[[#This Row],[EconCode]],4)</f>
        <v>4301</v>
      </c>
      <c r="F1191" s="96" t="str">
        <f>LEFT(OBTB[[#This Row],[EconCode]],2)</f>
        <v>43</v>
      </c>
      <c r="G1191" s="96"/>
      <c r="H1191" s="96"/>
      <c r="I1191" s="96"/>
      <c r="J1191" s="96"/>
      <c r="K1191" s="96"/>
      <c r="L1191" s="96"/>
      <c r="M1191" s="15"/>
      <c r="N1191" s="15"/>
      <c r="O1191" s="15"/>
      <c r="P1191" s="15"/>
      <c r="Q1191" s="15"/>
    </row>
    <row r="1192" spans="1:17" x14ac:dyDescent="0.25">
      <c r="A1192" s="70">
        <v>43010605</v>
      </c>
      <c r="B1192" s="8" t="s">
        <v>1253</v>
      </c>
      <c r="C1192" s="96">
        <f>SUMIF(OBData[EconCode],OBTB[[#This Row],[EconCode]],OBData[Amount])</f>
        <v>0</v>
      </c>
      <c r="D1192" s="96" t="str">
        <f>LEFT(OBTB[[#This Row],[EconCode]],6)</f>
        <v>430106</v>
      </c>
      <c r="E1192" s="96" t="str">
        <f>LEFT(OBTB[[#This Row],[EconCode]],4)</f>
        <v>4301</v>
      </c>
      <c r="F1192" s="96" t="str">
        <f>LEFT(OBTB[[#This Row],[EconCode]],2)</f>
        <v>43</v>
      </c>
      <c r="G1192" s="96"/>
      <c r="H1192" s="96"/>
      <c r="I1192" s="96"/>
      <c r="J1192" s="96"/>
      <c r="K1192" s="96"/>
      <c r="L1192" s="96"/>
      <c r="M1192" s="15"/>
      <c r="N1192" s="15"/>
      <c r="O1192" s="15"/>
      <c r="P1192" s="15"/>
      <c r="Q1192" s="15"/>
    </row>
    <row r="1193" spans="1:17" x14ac:dyDescent="0.25">
      <c r="A1193" s="70">
        <v>43010606</v>
      </c>
      <c r="B1193" s="8" t="s">
        <v>1254</v>
      </c>
      <c r="C1193" s="96">
        <f>SUMIF(OBData[EconCode],OBTB[[#This Row],[EconCode]],OBData[Amount])</f>
        <v>0</v>
      </c>
      <c r="D1193" s="96" t="str">
        <f>LEFT(OBTB[[#This Row],[EconCode]],6)</f>
        <v>430106</v>
      </c>
      <c r="E1193" s="96" t="str">
        <f>LEFT(OBTB[[#This Row],[EconCode]],4)</f>
        <v>4301</v>
      </c>
      <c r="F1193" s="96" t="str">
        <f>LEFT(OBTB[[#This Row],[EconCode]],2)</f>
        <v>43</v>
      </c>
      <c r="G1193" s="96"/>
      <c r="H1193" s="96"/>
      <c r="I1193" s="96"/>
      <c r="J1193" s="96"/>
      <c r="K1193" s="96"/>
      <c r="L1193" s="96"/>
      <c r="M1193" s="15"/>
      <c r="N1193" s="15"/>
      <c r="O1193" s="15"/>
      <c r="P1193" s="15"/>
      <c r="Q1193" s="15"/>
    </row>
    <row r="1194" spans="1:17" x14ac:dyDescent="0.25">
      <c r="A1194" s="70">
        <v>4302</v>
      </c>
      <c r="B1194" s="7" t="s">
        <v>1255</v>
      </c>
      <c r="C1194" s="96">
        <f>SUMIF(OBData[EconCode],OBTB[[#This Row],[EconCode]],OBData[Amount])</f>
        <v>0</v>
      </c>
      <c r="D1194" s="96" t="str">
        <f>LEFT(OBTB[[#This Row],[EconCode]],6)</f>
        <v>4302</v>
      </c>
      <c r="E1194" s="96" t="str">
        <f>LEFT(OBTB[[#This Row],[EconCode]],4)</f>
        <v>4302</v>
      </c>
      <c r="F1194" s="96" t="str">
        <f>LEFT(OBTB[[#This Row],[EconCode]],2)</f>
        <v>43</v>
      </c>
      <c r="G1194" s="96"/>
      <c r="H1194" s="96"/>
      <c r="I1194" s="96"/>
      <c r="J1194" s="96"/>
      <c r="K1194" s="96"/>
      <c r="L1194" s="96"/>
      <c r="M1194" s="15"/>
      <c r="N1194" s="15"/>
      <c r="O1194" s="15"/>
      <c r="P1194" s="15"/>
      <c r="Q1194" s="15"/>
    </row>
    <row r="1195" spans="1:17" x14ac:dyDescent="0.25">
      <c r="A1195" s="70">
        <v>430201</v>
      </c>
      <c r="B1195" s="7" t="s">
        <v>1256</v>
      </c>
      <c r="C1195" s="96">
        <f>SUMIF(OBData[EconCode],OBTB[[#This Row],[EconCode]],OBData[Amount])</f>
        <v>0</v>
      </c>
      <c r="D1195" s="96" t="str">
        <f>LEFT(OBTB[[#This Row],[EconCode]],6)</f>
        <v>430201</v>
      </c>
      <c r="E1195" s="96" t="str">
        <f>LEFT(OBTB[[#This Row],[EconCode]],4)</f>
        <v>4302</v>
      </c>
      <c r="F1195" s="96" t="str">
        <f>LEFT(OBTB[[#This Row],[EconCode]],2)</f>
        <v>43</v>
      </c>
      <c r="G1195" s="96"/>
      <c r="H1195" s="96"/>
      <c r="I1195" s="96"/>
      <c r="J1195" s="96"/>
      <c r="K1195" s="96"/>
      <c r="L1195" s="96"/>
      <c r="M1195" s="15"/>
      <c r="N1195" s="15"/>
      <c r="O1195" s="15"/>
      <c r="P1195" s="15"/>
      <c r="Q1195" s="15"/>
    </row>
    <row r="1196" spans="1:17" x14ac:dyDescent="0.25">
      <c r="A1196" s="70">
        <v>43020101</v>
      </c>
      <c r="B1196" s="8" t="s">
        <v>1257</v>
      </c>
      <c r="C1196" s="96">
        <f>SUMIF(OBData[EconCode],OBTB[[#This Row],[EconCode]],OBData[Amount])</f>
        <v>0</v>
      </c>
      <c r="D1196" s="96" t="str">
        <f>LEFT(OBTB[[#This Row],[EconCode]],6)</f>
        <v>430201</v>
      </c>
      <c r="E1196" s="96" t="str">
        <f>LEFT(OBTB[[#This Row],[EconCode]],4)</f>
        <v>4302</v>
      </c>
      <c r="F1196" s="96" t="str">
        <f>LEFT(OBTB[[#This Row],[EconCode]],2)</f>
        <v>43</v>
      </c>
      <c r="G1196" s="96"/>
      <c r="H1196" s="96"/>
      <c r="I1196" s="96"/>
      <c r="J1196" s="96"/>
      <c r="K1196" s="96"/>
      <c r="L1196" s="96"/>
      <c r="M1196" s="15"/>
      <c r="N1196" s="15"/>
      <c r="O1196" s="15"/>
      <c r="P1196" s="15"/>
      <c r="Q1196" s="15"/>
    </row>
    <row r="1197" spans="1:17" x14ac:dyDescent="0.25">
      <c r="A1197" s="70">
        <v>43020102</v>
      </c>
      <c r="B1197" s="8" t="s">
        <v>1258</v>
      </c>
      <c r="C1197" s="96">
        <f>SUMIF(OBData[EconCode],OBTB[[#This Row],[EconCode]],OBData[Amount])</f>
        <v>0</v>
      </c>
      <c r="D1197" s="96" t="str">
        <f>LEFT(OBTB[[#This Row],[EconCode]],6)</f>
        <v>430201</v>
      </c>
      <c r="E1197" s="96" t="str">
        <f>LEFT(OBTB[[#This Row],[EconCode]],4)</f>
        <v>4302</v>
      </c>
      <c r="F1197" s="96" t="str">
        <f>LEFT(OBTB[[#This Row],[EconCode]],2)</f>
        <v>43</v>
      </c>
      <c r="G1197" s="96"/>
      <c r="H1197" s="96"/>
      <c r="I1197" s="96"/>
      <c r="J1197" s="96"/>
      <c r="K1197" s="96"/>
      <c r="L1197" s="96"/>
      <c r="M1197" s="15"/>
      <c r="N1197" s="15"/>
      <c r="O1197" s="15"/>
      <c r="P1197" s="15"/>
      <c r="Q1197" s="15"/>
    </row>
    <row r="1198" spans="1:17" x14ac:dyDescent="0.25">
      <c r="A1198" s="70">
        <v>43020103</v>
      </c>
      <c r="B1198" s="8" t="s">
        <v>1259</v>
      </c>
      <c r="C1198" s="96">
        <f>SUMIF(OBData[EconCode],OBTB[[#This Row],[EconCode]],OBData[Amount])</f>
        <v>0</v>
      </c>
      <c r="D1198" s="96" t="str">
        <f>LEFT(OBTB[[#This Row],[EconCode]],6)</f>
        <v>430201</v>
      </c>
      <c r="E1198" s="96" t="str">
        <f>LEFT(OBTB[[#This Row],[EconCode]],4)</f>
        <v>4302</v>
      </c>
      <c r="F1198" s="96" t="str">
        <f>LEFT(OBTB[[#This Row],[EconCode]],2)</f>
        <v>43</v>
      </c>
      <c r="G1198" s="96"/>
      <c r="H1198" s="96"/>
      <c r="I1198" s="96"/>
      <c r="J1198" s="96"/>
      <c r="K1198" s="96"/>
      <c r="L1198" s="96"/>
      <c r="M1198" s="15"/>
      <c r="N1198" s="15"/>
      <c r="O1198" s="15"/>
      <c r="P1198" s="15"/>
      <c r="Q1198" s="15"/>
    </row>
    <row r="1199" spans="1:17" x14ac:dyDescent="0.25">
      <c r="A1199" s="70">
        <v>43020104</v>
      </c>
      <c r="B1199" s="8" t="s">
        <v>1260</v>
      </c>
      <c r="C1199" s="96">
        <f>SUMIF(OBData[EconCode],OBTB[[#This Row],[EconCode]],OBData[Amount])</f>
        <v>0</v>
      </c>
      <c r="D1199" s="96" t="str">
        <f>LEFT(OBTB[[#This Row],[EconCode]],6)</f>
        <v>430201</v>
      </c>
      <c r="E1199" s="96" t="str">
        <f>LEFT(OBTB[[#This Row],[EconCode]],4)</f>
        <v>4302</v>
      </c>
      <c r="F1199" s="96" t="str">
        <f>LEFT(OBTB[[#This Row],[EconCode]],2)</f>
        <v>43</v>
      </c>
      <c r="G1199" s="96"/>
      <c r="H1199" s="96"/>
      <c r="I1199" s="96"/>
      <c r="J1199" s="96"/>
      <c r="K1199" s="96"/>
      <c r="L1199" s="96"/>
      <c r="M1199" s="15"/>
      <c r="N1199" s="15"/>
      <c r="O1199" s="15"/>
      <c r="P1199" s="15"/>
      <c r="Q1199" s="15"/>
    </row>
    <row r="1200" spans="1:17" x14ac:dyDescent="0.25">
      <c r="A1200" s="70">
        <v>430202</v>
      </c>
      <c r="B1200" s="7" t="s">
        <v>1261</v>
      </c>
      <c r="C1200" s="96">
        <f>SUMIF(OBData[EconCode],OBTB[[#This Row],[EconCode]],OBData[Amount])</f>
        <v>0</v>
      </c>
      <c r="D1200" s="96" t="str">
        <f>LEFT(OBTB[[#This Row],[EconCode]],6)</f>
        <v>430202</v>
      </c>
      <c r="E1200" s="96" t="str">
        <f>LEFT(OBTB[[#This Row],[EconCode]],4)</f>
        <v>4302</v>
      </c>
      <c r="F1200" s="96" t="str">
        <f>LEFT(OBTB[[#This Row],[EconCode]],2)</f>
        <v>43</v>
      </c>
      <c r="G1200" s="96"/>
      <c r="H1200" s="96"/>
      <c r="I1200" s="96"/>
      <c r="J1200" s="96"/>
      <c r="K1200" s="96"/>
      <c r="L1200" s="96"/>
      <c r="M1200" s="15"/>
      <c r="N1200" s="15"/>
      <c r="O1200" s="15"/>
      <c r="P1200" s="15"/>
      <c r="Q1200" s="15"/>
    </row>
    <row r="1201" spans="1:17" x14ac:dyDescent="0.25">
      <c r="A1201" s="70">
        <v>43020201</v>
      </c>
      <c r="B1201" s="8" t="s">
        <v>1262</v>
      </c>
      <c r="C1201" s="96">
        <f>SUMIF(OBData[EconCode],OBTB[[#This Row],[EconCode]],OBData[Amount])</f>
        <v>0</v>
      </c>
      <c r="D1201" s="96" t="str">
        <f>LEFT(OBTB[[#This Row],[EconCode]],6)</f>
        <v>430202</v>
      </c>
      <c r="E1201" s="96" t="str">
        <f>LEFT(OBTB[[#This Row],[EconCode]],4)</f>
        <v>4302</v>
      </c>
      <c r="F1201" s="96" t="str">
        <f>LEFT(OBTB[[#This Row],[EconCode]],2)</f>
        <v>43</v>
      </c>
      <c r="G1201" s="96"/>
      <c r="H1201" s="96"/>
      <c r="I1201" s="96"/>
      <c r="J1201" s="96"/>
      <c r="K1201" s="96"/>
      <c r="L1201" s="96"/>
      <c r="M1201" s="15"/>
      <c r="N1201" s="15"/>
      <c r="O1201" s="15"/>
      <c r="P1201" s="15"/>
      <c r="Q1201" s="15"/>
    </row>
    <row r="1202" spans="1:17" x14ac:dyDescent="0.25">
      <c r="A1202" s="70">
        <v>43020202</v>
      </c>
      <c r="B1202" s="8" t="s">
        <v>1263</v>
      </c>
      <c r="C1202" s="96">
        <f>SUMIF(OBData[EconCode],OBTB[[#This Row],[EconCode]],OBData[Amount])</f>
        <v>0</v>
      </c>
      <c r="D1202" s="96" t="str">
        <f>LEFT(OBTB[[#This Row],[EconCode]],6)</f>
        <v>430202</v>
      </c>
      <c r="E1202" s="96" t="str">
        <f>LEFT(OBTB[[#This Row],[EconCode]],4)</f>
        <v>4302</v>
      </c>
      <c r="F1202" s="96" t="str">
        <f>LEFT(OBTB[[#This Row],[EconCode]],2)</f>
        <v>43</v>
      </c>
      <c r="G1202" s="96"/>
      <c r="H1202" s="96"/>
      <c r="I1202" s="96"/>
      <c r="J1202" s="96"/>
      <c r="K1202" s="96"/>
      <c r="L1202" s="96"/>
      <c r="M1202" s="15"/>
      <c r="N1202" s="15"/>
      <c r="O1202" s="15"/>
      <c r="P1202" s="15"/>
      <c r="Q1202" s="15"/>
    </row>
    <row r="1203" spans="1:17" x14ac:dyDescent="0.25">
      <c r="A1203" s="70">
        <v>43020203</v>
      </c>
      <c r="B1203" s="8" t="s">
        <v>1264</v>
      </c>
      <c r="C1203" s="96">
        <f>SUMIF(OBData[EconCode],OBTB[[#This Row],[EconCode]],OBData[Amount])</f>
        <v>0</v>
      </c>
      <c r="D1203" s="96" t="str">
        <f>LEFT(OBTB[[#This Row],[EconCode]],6)</f>
        <v>430202</v>
      </c>
      <c r="E1203" s="96" t="str">
        <f>LEFT(OBTB[[#This Row],[EconCode]],4)</f>
        <v>4302</v>
      </c>
      <c r="F1203" s="96" t="str">
        <f>LEFT(OBTB[[#This Row],[EconCode]],2)</f>
        <v>43</v>
      </c>
      <c r="G1203" s="96"/>
      <c r="H1203" s="96"/>
      <c r="I1203" s="96"/>
      <c r="J1203" s="96"/>
      <c r="K1203" s="96"/>
      <c r="L1203" s="96"/>
      <c r="M1203" s="15"/>
      <c r="N1203" s="15"/>
      <c r="O1203" s="15"/>
      <c r="P1203" s="15"/>
      <c r="Q1203" s="15"/>
    </row>
    <row r="1204" spans="1:17" x14ac:dyDescent="0.25">
      <c r="A1204" s="70">
        <v>43020204</v>
      </c>
      <c r="B1204" s="8" t="s">
        <v>1265</v>
      </c>
      <c r="C1204" s="96">
        <f>SUMIF(OBData[EconCode],OBTB[[#This Row],[EconCode]],OBData[Amount])</f>
        <v>0</v>
      </c>
      <c r="D1204" s="96" t="str">
        <f>LEFT(OBTB[[#This Row],[EconCode]],6)</f>
        <v>430202</v>
      </c>
      <c r="E1204" s="96" t="str">
        <f>LEFT(OBTB[[#This Row],[EconCode]],4)</f>
        <v>4302</v>
      </c>
      <c r="F1204" s="96" t="str">
        <f>LEFT(OBTB[[#This Row],[EconCode]],2)</f>
        <v>43</v>
      </c>
      <c r="G1204" s="96"/>
      <c r="H1204" s="96"/>
      <c r="I1204" s="96"/>
      <c r="J1204" s="96"/>
      <c r="K1204" s="96"/>
      <c r="L1204" s="96"/>
      <c r="M1204" s="15"/>
      <c r="N1204" s="15"/>
      <c r="O1204" s="15"/>
      <c r="P1204" s="15"/>
      <c r="Q1204" s="15"/>
    </row>
    <row r="1205" spans="1:17" x14ac:dyDescent="0.25">
      <c r="A1205" s="70">
        <v>43020205</v>
      </c>
      <c r="B1205" s="8" t="s">
        <v>1266</v>
      </c>
      <c r="C1205" s="96">
        <f>SUMIF(OBData[EconCode],OBTB[[#This Row],[EconCode]],OBData[Amount])</f>
        <v>0</v>
      </c>
      <c r="D1205" s="96" t="str">
        <f>LEFT(OBTB[[#This Row],[EconCode]],6)</f>
        <v>430202</v>
      </c>
      <c r="E1205" s="96" t="str">
        <f>LEFT(OBTB[[#This Row],[EconCode]],4)</f>
        <v>4302</v>
      </c>
      <c r="F1205" s="96" t="str">
        <f>LEFT(OBTB[[#This Row],[EconCode]],2)</f>
        <v>43</v>
      </c>
      <c r="G1205" s="96"/>
      <c r="H1205" s="96"/>
      <c r="I1205" s="96"/>
      <c r="J1205" s="96"/>
      <c r="K1205" s="96"/>
      <c r="L1205" s="96"/>
      <c r="M1205" s="15"/>
      <c r="N1205" s="15"/>
      <c r="O1205" s="15"/>
      <c r="P1205" s="15"/>
      <c r="Q1205" s="15"/>
    </row>
    <row r="1206" spans="1:17" x14ac:dyDescent="0.25">
      <c r="A1206" s="70">
        <v>43020206</v>
      </c>
      <c r="B1206" s="8" t="s">
        <v>1267</v>
      </c>
      <c r="C1206" s="96">
        <f>SUMIF(OBData[EconCode],OBTB[[#This Row],[EconCode]],OBData[Amount])</f>
        <v>0</v>
      </c>
      <c r="D1206" s="96" t="str">
        <f>LEFT(OBTB[[#This Row],[EconCode]],6)</f>
        <v>430202</v>
      </c>
      <c r="E1206" s="96" t="str">
        <f>LEFT(OBTB[[#This Row],[EconCode]],4)</f>
        <v>4302</v>
      </c>
      <c r="F1206" s="96" t="str">
        <f>LEFT(OBTB[[#This Row],[EconCode]],2)</f>
        <v>43</v>
      </c>
      <c r="G1206" s="96"/>
      <c r="H1206" s="96"/>
      <c r="I1206" s="96"/>
      <c r="J1206" s="96"/>
      <c r="K1206" s="96"/>
      <c r="L1206" s="96"/>
      <c r="M1206" s="15"/>
      <c r="N1206" s="15"/>
      <c r="O1206" s="15"/>
      <c r="P1206" s="15"/>
      <c r="Q1206" s="15"/>
    </row>
    <row r="1207" spans="1:17" x14ac:dyDescent="0.25">
      <c r="A1207" s="70">
        <v>43020207</v>
      </c>
      <c r="B1207" s="8" t="s">
        <v>1268</v>
      </c>
      <c r="C1207" s="96">
        <f>SUMIF(OBData[EconCode],OBTB[[#This Row],[EconCode]],OBData[Amount])</f>
        <v>0</v>
      </c>
      <c r="D1207" s="96" t="str">
        <f>LEFT(OBTB[[#This Row],[EconCode]],6)</f>
        <v>430202</v>
      </c>
      <c r="E1207" s="96" t="str">
        <f>LEFT(OBTB[[#This Row],[EconCode]],4)</f>
        <v>4302</v>
      </c>
      <c r="F1207" s="96" t="str">
        <f>LEFT(OBTB[[#This Row],[EconCode]],2)</f>
        <v>43</v>
      </c>
      <c r="G1207" s="96"/>
      <c r="H1207" s="96"/>
      <c r="I1207" s="96"/>
      <c r="J1207" s="96"/>
      <c r="K1207" s="96"/>
      <c r="L1207" s="96"/>
      <c r="M1207" s="15"/>
      <c r="N1207" s="15"/>
      <c r="O1207" s="15"/>
      <c r="P1207" s="15"/>
      <c r="Q1207" s="15"/>
    </row>
    <row r="1208" spans="1:17" x14ac:dyDescent="0.25">
      <c r="A1208" s="70">
        <v>43020208</v>
      </c>
      <c r="B1208" s="8" t="s">
        <v>1269</v>
      </c>
      <c r="C1208" s="96">
        <f>SUMIF(OBData[EconCode],OBTB[[#This Row],[EconCode]],OBData[Amount])</f>
        <v>0</v>
      </c>
      <c r="D1208" s="96" t="str">
        <f>LEFT(OBTB[[#This Row],[EconCode]],6)</f>
        <v>430202</v>
      </c>
      <c r="E1208" s="96" t="str">
        <f>LEFT(OBTB[[#This Row],[EconCode]],4)</f>
        <v>4302</v>
      </c>
      <c r="F1208" s="96" t="str">
        <f>LEFT(OBTB[[#This Row],[EconCode]],2)</f>
        <v>43</v>
      </c>
      <c r="G1208" s="96"/>
      <c r="H1208" s="96"/>
      <c r="I1208" s="96"/>
      <c r="J1208" s="96"/>
      <c r="K1208" s="96"/>
      <c r="L1208" s="96"/>
      <c r="M1208" s="15"/>
      <c r="N1208" s="15"/>
      <c r="O1208" s="15"/>
      <c r="P1208" s="15"/>
      <c r="Q1208" s="15"/>
    </row>
    <row r="1209" spans="1:17" x14ac:dyDescent="0.25">
      <c r="A1209" s="70">
        <v>43020209</v>
      </c>
      <c r="B1209" s="8" t="s">
        <v>1270</v>
      </c>
      <c r="C1209" s="96">
        <f>SUMIF(OBData[EconCode],OBTB[[#This Row],[EconCode]],OBData[Amount])</f>
        <v>0</v>
      </c>
      <c r="D1209" s="96" t="str">
        <f>LEFT(OBTB[[#This Row],[EconCode]],6)</f>
        <v>430202</v>
      </c>
      <c r="E1209" s="96" t="str">
        <f>LEFT(OBTB[[#This Row],[EconCode]],4)</f>
        <v>4302</v>
      </c>
      <c r="F1209" s="96" t="str">
        <f>LEFT(OBTB[[#This Row],[EconCode]],2)</f>
        <v>43</v>
      </c>
      <c r="G1209" s="96"/>
      <c r="H1209" s="96"/>
      <c r="I1209" s="96"/>
      <c r="J1209" s="96"/>
      <c r="K1209" s="96"/>
      <c r="L1209" s="96"/>
      <c r="M1209" s="15"/>
      <c r="N1209" s="15"/>
      <c r="O1209" s="15"/>
      <c r="P1209" s="15"/>
      <c r="Q1209" s="15"/>
    </row>
    <row r="1210" spans="1:17" x14ac:dyDescent="0.25">
      <c r="A1210" s="70">
        <v>43020210</v>
      </c>
      <c r="B1210" s="8" t="s">
        <v>1271</v>
      </c>
      <c r="C1210" s="96">
        <f>SUMIF(OBData[EconCode],OBTB[[#This Row],[EconCode]],OBData[Amount])</f>
        <v>0</v>
      </c>
      <c r="D1210" s="96" t="str">
        <f>LEFT(OBTB[[#This Row],[EconCode]],6)</f>
        <v>430202</v>
      </c>
      <c r="E1210" s="96" t="str">
        <f>LEFT(OBTB[[#This Row],[EconCode]],4)</f>
        <v>4302</v>
      </c>
      <c r="F1210" s="96" t="str">
        <f>LEFT(OBTB[[#This Row],[EconCode]],2)</f>
        <v>43</v>
      </c>
      <c r="G1210" s="96"/>
      <c r="H1210" s="96"/>
      <c r="I1210" s="96"/>
      <c r="J1210" s="96"/>
      <c r="K1210" s="96"/>
      <c r="L1210" s="96"/>
      <c r="M1210" s="15"/>
      <c r="N1210" s="15"/>
      <c r="O1210" s="15"/>
      <c r="P1210" s="15"/>
      <c r="Q1210" s="15"/>
    </row>
    <row r="1211" spans="1:17" x14ac:dyDescent="0.25">
      <c r="A1211" s="70">
        <v>43020211</v>
      </c>
      <c r="B1211" s="8" t="s">
        <v>1272</v>
      </c>
      <c r="C1211" s="96">
        <f>SUMIF(OBData[EconCode],OBTB[[#This Row],[EconCode]],OBData[Amount])</f>
        <v>0</v>
      </c>
      <c r="D1211" s="96" t="str">
        <f>LEFT(OBTB[[#This Row],[EconCode]],6)</f>
        <v>430202</v>
      </c>
      <c r="E1211" s="96" t="str">
        <f>LEFT(OBTB[[#This Row],[EconCode]],4)</f>
        <v>4302</v>
      </c>
      <c r="F1211" s="96" t="str">
        <f>LEFT(OBTB[[#This Row],[EconCode]],2)</f>
        <v>43</v>
      </c>
      <c r="G1211" s="96"/>
      <c r="H1211" s="96"/>
      <c r="I1211" s="96"/>
      <c r="J1211" s="96"/>
      <c r="K1211" s="96"/>
      <c r="L1211" s="96"/>
      <c r="M1211" s="15"/>
      <c r="N1211" s="15"/>
      <c r="O1211" s="15"/>
      <c r="P1211" s="15"/>
      <c r="Q1211" s="15"/>
    </row>
    <row r="1212" spans="1:17" x14ac:dyDescent="0.25">
      <c r="A1212" s="70">
        <v>430203</v>
      </c>
      <c r="B1212" s="7" t="s">
        <v>1273</v>
      </c>
      <c r="C1212" s="96">
        <f>SUMIF(OBData[EconCode],OBTB[[#This Row],[EconCode]],OBData[Amount])</f>
        <v>0</v>
      </c>
      <c r="D1212" s="96" t="str">
        <f>LEFT(OBTB[[#This Row],[EconCode]],6)</f>
        <v>430203</v>
      </c>
      <c r="E1212" s="96" t="str">
        <f>LEFT(OBTB[[#This Row],[EconCode]],4)</f>
        <v>4302</v>
      </c>
      <c r="F1212" s="96" t="str">
        <f>LEFT(OBTB[[#This Row],[EconCode]],2)</f>
        <v>43</v>
      </c>
      <c r="G1212" s="96"/>
      <c r="H1212" s="96"/>
      <c r="I1212" s="96"/>
      <c r="J1212" s="96"/>
      <c r="K1212" s="96"/>
      <c r="L1212" s="96"/>
      <c r="M1212" s="15"/>
      <c r="N1212" s="15"/>
      <c r="O1212" s="15"/>
      <c r="P1212" s="15"/>
      <c r="Q1212" s="15"/>
    </row>
    <row r="1213" spans="1:17" x14ac:dyDescent="0.25">
      <c r="A1213" s="70">
        <v>43020301</v>
      </c>
      <c r="B1213" s="8" t="s">
        <v>1274</v>
      </c>
      <c r="C1213" s="96">
        <f>SUMIF(OBData[EconCode],OBTB[[#This Row],[EconCode]],OBData[Amount])</f>
        <v>0</v>
      </c>
      <c r="D1213" s="96" t="str">
        <f>LEFT(OBTB[[#This Row],[EconCode]],6)</f>
        <v>430203</v>
      </c>
      <c r="E1213" s="96" t="str">
        <f>LEFT(OBTB[[#This Row],[EconCode]],4)</f>
        <v>4302</v>
      </c>
      <c r="F1213" s="96" t="str">
        <f>LEFT(OBTB[[#This Row],[EconCode]],2)</f>
        <v>43</v>
      </c>
      <c r="G1213" s="96"/>
      <c r="H1213" s="96"/>
      <c r="I1213" s="96"/>
      <c r="J1213" s="96"/>
      <c r="K1213" s="96"/>
      <c r="L1213" s="96"/>
      <c r="M1213" s="15"/>
      <c r="N1213" s="15"/>
      <c r="O1213" s="15"/>
      <c r="P1213" s="15"/>
      <c r="Q1213" s="15"/>
    </row>
    <row r="1214" spans="1:17" x14ac:dyDescent="0.25">
      <c r="A1214" s="70">
        <v>43020302</v>
      </c>
      <c r="B1214" s="8" t="s">
        <v>1275</v>
      </c>
      <c r="C1214" s="96">
        <f>SUMIF(OBData[EconCode],OBTB[[#This Row],[EconCode]],OBData[Amount])</f>
        <v>0</v>
      </c>
      <c r="D1214" s="96" t="str">
        <f>LEFT(OBTB[[#This Row],[EconCode]],6)</f>
        <v>430203</v>
      </c>
      <c r="E1214" s="96" t="str">
        <f>LEFT(OBTB[[#This Row],[EconCode]],4)</f>
        <v>4302</v>
      </c>
      <c r="F1214" s="96" t="str">
        <f>LEFT(OBTB[[#This Row],[EconCode]],2)</f>
        <v>43</v>
      </c>
      <c r="G1214" s="96"/>
      <c r="H1214" s="96"/>
      <c r="I1214" s="96"/>
      <c r="J1214" s="96"/>
      <c r="K1214" s="96"/>
      <c r="L1214" s="96"/>
      <c r="M1214" s="15"/>
      <c r="N1214" s="15"/>
      <c r="O1214" s="15"/>
      <c r="P1214" s="15"/>
      <c r="Q1214" s="15"/>
    </row>
    <row r="1215" spans="1:17" x14ac:dyDescent="0.25">
      <c r="A1215" s="70">
        <v>43020303</v>
      </c>
      <c r="B1215" s="8" t="s">
        <v>1276</v>
      </c>
      <c r="C1215" s="96">
        <f>SUMIF(OBData[EconCode],OBTB[[#This Row],[EconCode]],OBData[Amount])</f>
        <v>0</v>
      </c>
      <c r="D1215" s="96" t="str">
        <f>LEFT(OBTB[[#This Row],[EconCode]],6)</f>
        <v>430203</v>
      </c>
      <c r="E1215" s="96" t="str">
        <f>LEFT(OBTB[[#This Row],[EconCode]],4)</f>
        <v>4302</v>
      </c>
      <c r="F1215" s="96" t="str">
        <f>LEFT(OBTB[[#This Row],[EconCode]],2)</f>
        <v>43</v>
      </c>
      <c r="G1215" s="96"/>
      <c r="H1215" s="96"/>
      <c r="I1215" s="96"/>
      <c r="J1215" s="96"/>
      <c r="K1215" s="96"/>
      <c r="L1215" s="96"/>
      <c r="M1215" s="15"/>
      <c r="N1215" s="15"/>
      <c r="O1215" s="15"/>
      <c r="P1215" s="15"/>
      <c r="Q1215" s="15"/>
    </row>
    <row r="1216" spans="1:17" x14ac:dyDescent="0.25">
      <c r="A1216" s="70">
        <v>43020304</v>
      </c>
      <c r="B1216" s="8" t="s">
        <v>1277</v>
      </c>
      <c r="C1216" s="96">
        <f>SUMIF(OBData[EconCode],OBTB[[#This Row],[EconCode]],OBData[Amount])</f>
        <v>0</v>
      </c>
      <c r="D1216" s="96" t="str">
        <f>LEFT(OBTB[[#This Row],[EconCode]],6)</f>
        <v>430203</v>
      </c>
      <c r="E1216" s="96" t="str">
        <f>LEFT(OBTB[[#This Row],[EconCode]],4)</f>
        <v>4302</v>
      </c>
      <c r="F1216" s="96" t="str">
        <f>LEFT(OBTB[[#This Row],[EconCode]],2)</f>
        <v>43</v>
      </c>
      <c r="G1216" s="96"/>
      <c r="H1216" s="96"/>
      <c r="I1216" s="96"/>
      <c r="J1216" s="96"/>
      <c r="K1216" s="96"/>
      <c r="L1216" s="96"/>
      <c r="M1216" s="15"/>
      <c r="N1216" s="15"/>
      <c r="O1216" s="15"/>
      <c r="P1216" s="15"/>
      <c r="Q1216" s="15"/>
    </row>
    <row r="1217" spans="1:17" x14ac:dyDescent="0.25">
      <c r="A1217" s="70">
        <v>43020305</v>
      </c>
      <c r="B1217" s="8" t="s">
        <v>1278</v>
      </c>
      <c r="C1217" s="96">
        <f>SUMIF(OBData[EconCode],OBTB[[#This Row],[EconCode]],OBData[Amount])</f>
        <v>0</v>
      </c>
      <c r="D1217" s="96" t="str">
        <f>LEFT(OBTB[[#This Row],[EconCode]],6)</f>
        <v>430203</v>
      </c>
      <c r="E1217" s="96" t="str">
        <f>LEFT(OBTB[[#This Row],[EconCode]],4)</f>
        <v>4302</v>
      </c>
      <c r="F1217" s="96" t="str">
        <f>LEFT(OBTB[[#This Row],[EconCode]],2)</f>
        <v>43</v>
      </c>
      <c r="G1217" s="96"/>
      <c r="H1217" s="96"/>
      <c r="I1217" s="96"/>
      <c r="J1217" s="96"/>
      <c r="K1217" s="96"/>
      <c r="L1217" s="96"/>
      <c r="M1217" s="15"/>
      <c r="N1217" s="15"/>
      <c r="O1217" s="15"/>
      <c r="P1217" s="15"/>
      <c r="Q1217" s="15"/>
    </row>
    <row r="1218" spans="1:17" x14ac:dyDescent="0.25">
      <c r="A1218" s="70">
        <v>430204</v>
      </c>
      <c r="B1218" s="7" t="s">
        <v>1279</v>
      </c>
      <c r="C1218" s="96">
        <f>SUMIF(OBData[EconCode],OBTB[[#This Row],[EconCode]],OBData[Amount])</f>
        <v>0</v>
      </c>
      <c r="D1218" s="96" t="str">
        <f>LEFT(OBTB[[#This Row],[EconCode]],6)</f>
        <v>430204</v>
      </c>
      <c r="E1218" s="96" t="str">
        <f>LEFT(OBTB[[#This Row],[EconCode]],4)</f>
        <v>4302</v>
      </c>
      <c r="F1218" s="96" t="str">
        <f>LEFT(OBTB[[#This Row],[EconCode]],2)</f>
        <v>43</v>
      </c>
      <c r="G1218" s="96"/>
      <c r="H1218" s="96"/>
      <c r="I1218" s="96"/>
      <c r="J1218" s="96"/>
      <c r="K1218" s="96"/>
      <c r="L1218" s="96"/>
      <c r="M1218" s="15"/>
      <c r="N1218" s="15"/>
      <c r="O1218" s="15"/>
      <c r="P1218" s="15"/>
      <c r="Q1218" s="15"/>
    </row>
    <row r="1219" spans="1:17" x14ac:dyDescent="0.25">
      <c r="A1219" s="70">
        <v>43020401</v>
      </c>
      <c r="B1219" s="8" t="s">
        <v>1280</v>
      </c>
      <c r="C1219" s="96">
        <f>SUMIF(OBData[EconCode],OBTB[[#This Row],[EconCode]],OBData[Amount])</f>
        <v>0</v>
      </c>
      <c r="D1219" s="96" t="str">
        <f>LEFT(OBTB[[#This Row],[EconCode]],6)</f>
        <v>430204</v>
      </c>
      <c r="E1219" s="96" t="str">
        <f>LEFT(OBTB[[#This Row],[EconCode]],4)</f>
        <v>4302</v>
      </c>
      <c r="F1219" s="96" t="str">
        <f>LEFT(OBTB[[#This Row],[EconCode]],2)</f>
        <v>43</v>
      </c>
      <c r="G1219" s="96"/>
      <c r="H1219" s="96"/>
      <c r="I1219" s="96"/>
      <c r="J1219" s="96"/>
      <c r="K1219" s="96"/>
      <c r="L1219" s="96"/>
      <c r="M1219" s="15"/>
      <c r="N1219" s="15"/>
      <c r="O1219" s="15"/>
      <c r="P1219" s="15"/>
      <c r="Q1219" s="15"/>
    </row>
    <row r="1220" spans="1:17" x14ac:dyDescent="0.25">
      <c r="A1220" s="70">
        <v>43020402</v>
      </c>
      <c r="B1220" s="8" t="s">
        <v>1281</v>
      </c>
      <c r="C1220" s="96">
        <f>SUMIF(OBData[EconCode],OBTB[[#This Row],[EconCode]],OBData[Amount])</f>
        <v>0</v>
      </c>
      <c r="D1220" s="96" t="str">
        <f>LEFT(OBTB[[#This Row],[EconCode]],6)</f>
        <v>430204</v>
      </c>
      <c r="E1220" s="96" t="str">
        <f>LEFT(OBTB[[#This Row],[EconCode]],4)</f>
        <v>4302</v>
      </c>
      <c r="F1220" s="96" t="str">
        <f>LEFT(OBTB[[#This Row],[EconCode]],2)</f>
        <v>43</v>
      </c>
      <c r="G1220" s="96"/>
      <c r="H1220" s="96"/>
      <c r="I1220" s="96"/>
      <c r="J1220" s="96"/>
      <c r="K1220" s="96"/>
      <c r="L1220" s="96"/>
      <c r="M1220" s="15"/>
      <c r="N1220" s="15"/>
      <c r="O1220" s="15"/>
      <c r="P1220" s="15"/>
      <c r="Q1220" s="15"/>
    </row>
    <row r="1221" spans="1:17" x14ac:dyDescent="0.25">
      <c r="A1221" s="70">
        <v>43020403</v>
      </c>
      <c r="B1221" s="8" t="s">
        <v>1282</v>
      </c>
      <c r="C1221" s="96">
        <f>SUMIF(OBData[EconCode],OBTB[[#This Row],[EconCode]],OBData[Amount])</f>
        <v>0</v>
      </c>
      <c r="D1221" s="96" t="str">
        <f>LEFT(OBTB[[#This Row],[EconCode]],6)</f>
        <v>430204</v>
      </c>
      <c r="E1221" s="96" t="str">
        <f>LEFT(OBTB[[#This Row],[EconCode]],4)</f>
        <v>4302</v>
      </c>
      <c r="F1221" s="96" t="str">
        <f>LEFT(OBTB[[#This Row],[EconCode]],2)</f>
        <v>43</v>
      </c>
      <c r="G1221" s="96"/>
      <c r="H1221" s="96"/>
      <c r="I1221" s="96"/>
      <c r="J1221" s="96"/>
      <c r="K1221" s="96"/>
      <c r="L1221" s="96"/>
      <c r="M1221" s="15"/>
      <c r="N1221" s="15"/>
      <c r="O1221" s="15"/>
      <c r="P1221" s="15"/>
      <c r="Q1221" s="15"/>
    </row>
    <row r="1222" spans="1:17" x14ac:dyDescent="0.25">
      <c r="A1222" s="70">
        <v>43020404</v>
      </c>
      <c r="B1222" s="8" t="s">
        <v>1283</v>
      </c>
      <c r="C1222" s="96">
        <f>SUMIF(OBData[EconCode],OBTB[[#This Row],[EconCode]],OBData[Amount])</f>
        <v>0</v>
      </c>
      <c r="D1222" s="96" t="str">
        <f>LEFT(OBTB[[#This Row],[EconCode]],6)</f>
        <v>430204</v>
      </c>
      <c r="E1222" s="96" t="str">
        <f>LEFT(OBTB[[#This Row],[EconCode]],4)</f>
        <v>4302</v>
      </c>
      <c r="F1222" s="96" t="str">
        <f>LEFT(OBTB[[#This Row],[EconCode]],2)</f>
        <v>43</v>
      </c>
      <c r="G1222" s="96"/>
      <c r="H1222" s="96"/>
      <c r="I1222" s="96"/>
      <c r="J1222" s="96"/>
      <c r="K1222" s="96"/>
      <c r="L1222" s="96"/>
      <c r="M1222" s="15"/>
      <c r="N1222" s="15"/>
      <c r="O1222" s="15"/>
      <c r="P1222" s="15"/>
      <c r="Q1222" s="15"/>
    </row>
    <row r="1223" spans="1:17" x14ac:dyDescent="0.25">
      <c r="A1223" s="70">
        <v>43020405</v>
      </c>
      <c r="B1223" s="8" t="s">
        <v>1284</v>
      </c>
      <c r="C1223" s="96">
        <f>SUMIF(OBData[EconCode],OBTB[[#This Row],[EconCode]],OBData[Amount])</f>
        <v>0</v>
      </c>
      <c r="D1223" s="96" t="str">
        <f>LEFT(OBTB[[#This Row],[EconCode]],6)</f>
        <v>430204</v>
      </c>
      <c r="E1223" s="96" t="str">
        <f>LEFT(OBTB[[#This Row],[EconCode]],4)</f>
        <v>4302</v>
      </c>
      <c r="F1223" s="96" t="str">
        <f>LEFT(OBTB[[#This Row],[EconCode]],2)</f>
        <v>43</v>
      </c>
      <c r="G1223" s="96"/>
      <c r="H1223" s="96"/>
      <c r="I1223" s="96"/>
      <c r="J1223" s="96"/>
      <c r="K1223" s="96"/>
      <c r="L1223" s="96"/>
      <c r="M1223" s="15"/>
      <c r="N1223" s="15"/>
      <c r="O1223" s="15"/>
      <c r="P1223" s="15"/>
      <c r="Q1223" s="15"/>
    </row>
    <row r="1224" spans="1:17" x14ac:dyDescent="0.25">
      <c r="A1224" s="70">
        <v>43020406</v>
      </c>
      <c r="B1224" s="8" t="s">
        <v>1285</v>
      </c>
      <c r="C1224" s="96">
        <f>SUMIF(OBData[EconCode],OBTB[[#This Row],[EconCode]],OBData[Amount])</f>
        <v>0</v>
      </c>
      <c r="D1224" s="96" t="str">
        <f>LEFT(OBTB[[#This Row],[EconCode]],6)</f>
        <v>430204</v>
      </c>
      <c r="E1224" s="96" t="str">
        <f>LEFT(OBTB[[#This Row],[EconCode]],4)</f>
        <v>4302</v>
      </c>
      <c r="F1224" s="96" t="str">
        <f>LEFT(OBTB[[#This Row],[EconCode]],2)</f>
        <v>43</v>
      </c>
      <c r="G1224" s="96"/>
      <c r="H1224" s="96"/>
      <c r="I1224" s="96"/>
      <c r="J1224" s="96"/>
      <c r="K1224" s="96"/>
      <c r="L1224" s="96"/>
      <c r="M1224" s="15"/>
      <c r="N1224" s="15"/>
      <c r="O1224" s="15"/>
      <c r="P1224" s="15"/>
      <c r="Q1224" s="15"/>
    </row>
    <row r="1225" spans="1:17" x14ac:dyDescent="0.25">
      <c r="A1225" s="70">
        <v>43020407</v>
      </c>
      <c r="B1225" s="8" t="s">
        <v>1286</v>
      </c>
      <c r="C1225" s="96">
        <f>SUMIF(OBData[EconCode],OBTB[[#This Row],[EconCode]],OBData[Amount])</f>
        <v>0</v>
      </c>
      <c r="D1225" s="96" t="str">
        <f>LEFT(OBTB[[#This Row],[EconCode]],6)</f>
        <v>430204</v>
      </c>
      <c r="E1225" s="96" t="str">
        <f>LEFT(OBTB[[#This Row],[EconCode]],4)</f>
        <v>4302</v>
      </c>
      <c r="F1225" s="96" t="str">
        <f>LEFT(OBTB[[#This Row],[EconCode]],2)</f>
        <v>43</v>
      </c>
      <c r="G1225" s="96"/>
      <c r="H1225" s="96"/>
      <c r="I1225" s="96"/>
      <c r="J1225" s="96"/>
      <c r="K1225" s="96"/>
      <c r="L1225" s="96"/>
      <c r="M1225" s="15"/>
      <c r="N1225" s="15"/>
      <c r="O1225" s="15"/>
      <c r="P1225" s="15"/>
      <c r="Q1225" s="15"/>
    </row>
    <row r="1226" spans="1:17" x14ac:dyDescent="0.25">
      <c r="A1226" s="70">
        <v>43020408</v>
      </c>
      <c r="B1226" s="8" t="s">
        <v>1287</v>
      </c>
      <c r="C1226" s="96">
        <f>SUMIF(OBData[EconCode],OBTB[[#This Row],[EconCode]],OBData[Amount])</f>
        <v>0</v>
      </c>
      <c r="D1226" s="96" t="str">
        <f>LEFT(OBTB[[#This Row],[EconCode]],6)</f>
        <v>430204</v>
      </c>
      <c r="E1226" s="96" t="str">
        <f>LEFT(OBTB[[#This Row],[EconCode]],4)</f>
        <v>4302</v>
      </c>
      <c r="F1226" s="96" t="str">
        <f>LEFT(OBTB[[#This Row],[EconCode]],2)</f>
        <v>43</v>
      </c>
      <c r="G1226" s="96"/>
      <c r="H1226" s="96"/>
      <c r="I1226" s="96"/>
      <c r="J1226" s="96"/>
      <c r="K1226" s="96"/>
      <c r="L1226" s="96"/>
      <c r="M1226" s="15"/>
      <c r="N1226" s="15"/>
      <c r="O1226" s="15"/>
      <c r="P1226" s="15"/>
      <c r="Q1226" s="15"/>
    </row>
    <row r="1227" spans="1:17" x14ac:dyDescent="0.25">
      <c r="A1227" s="70">
        <v>430205</v>
      </c>
      <c r="B1227" s="7" t="s">
        <v>1288</v>
      </c>
      <c r="C1227" s="96">
        <f>SUMIF(OBData[EconCode],OBTB[[#This Row],[EconCode]],OBData[Amount])</f>
        <v>0</v>
      </c>
      <c r="D1227" s="96" t="str">
        <f>LEFT(OBTB[[#This Row],[EconCode]],6)</f>
        <v>430205</v>
      </c>
      <c r="E1227" s="96" t="str">
        <f>LEFT(OBTB[[#This Row],[EconCode]],4)</f>
        <v>4302</v>
      </c>
      <c r="F1227" s="96" t="str">
        <f>LEFT(OBTB[[#This Row],[EconCode]],2)</f>
        <v>43</v>
      </c>
      <c r="G1227" s="96"/>
      <c r="H1227" s="96"/>
      <c r="I1227" s="96"/>
      <c r="J1227" s="96"/>
      <c r="K1227" s="96"/>
      <c r="L1227" s="96"/>
      <c r="M1227" s="15"/>
      <c r="N1227" s="15"/>
      <c r="O1227" s="15"/>
      <c r="P1227" s="15"/>
      <c r="Q1227" s="15"/>
    </row>
    <row r="1228" spans="1:17" x14ac:dyDescent="0.25">
      <c r="A1228" s="70">
        <v>43020501</v>
      </c>
      <c r="B1228" s="8" t="s">
        <v>1289</v>
      </c>
      <c r="C1228" s="96">
        <f>SUMIF(OBData[EconCode],OBTB[[#This Row],[EconCode]],OBData[Amount])</f>
        <v>0</v>
      </c>
      <c r="D1228" s="96" t="str">
        <f>LEFT(OBTB[[#This Row],[EconCode]],6)</f>
        <v>430205</v>
      </c>
      <c r="E1228" s="96" t="str">
        <f>LEFT(OBTB[[#This Row],[EconCode]],4)</f>
        <v>4302</v>
      </c>
      <c r="F1228" s="96" t="str">
        <f>LEFT(OBTB[[#This Row],[EconCode]],2)</f>
        <v>43</v>
      </c>
      <c r="G1228" s="96"/>
      <c r="H1228" s="96"/>
      <c r="I1228" s="96"/>
      <c r="J1228" s="96"/>
      <c r="K1228" s="96"/>
      <c r="L1228" s="96"/>
      <c r="M1228" s="15"/>
      <c r="N1228" s="15"/>
      <c r="O1228" s="15"/>
      <c r="P1228" s="15"/>
      <c r="Q1228" s="15"/>
    </row>
    <row r="1229" spans="1:17" x14ac:dyDescent="0.25">
      <c r="A1229" s="70">
        <v>43020502</v>
      </c>
      <c r="B1229" s="8" t="s">
        <v>1290</v>
      </c>
      <c r="C1229" s="96">
        <f>SUMIF(OBData[EconCode],OBTB[[#This Row],[EconCode]],OBData[Amount])</f>
        <v>0</v>
      </c>
      <c r="D1229" s="96" t="str">
        <f>LEFT(OBTB[[#This Row],[EconCode]],6)</f>
        <v>430205</v>
      </c>
      <c r="E1229" s="96" t="str">
        <f>LEFT(OBTB[[#This Row],[EconCode]],4)</f>
        <v>4302</v>
      </c>
      <c r="F1229" s="96" t="str">
        <f>LEFT(OBTB[[#This Row],[EconCode]],2)</f>
        <v>43</v>
      </c>
      <c r="G1229" s="96"/>
      <c r="H1229" s="96"/>
      <c r="I1229" s="96"/>
      <c r="J1229" s="96"/>
      <c r="K1229" s="96"/>
      <c r="L1229" s="96"/>
      <c r="M1229" s="15"/>
      <c r="N1229" s="15"/>
      <c r="O1229" s="15"/>
      <c r="P1229" s="15"/>
      <c r="Q1229" s="15"/>
    </row>
    <row r="1230" spans="1:17" x14ac:dyDescent="0.25">
      <c r="A1230" s="70">
        <v>43020503</v>
      </c>
      <c r="B1230" s="8" t="s">
        <v>1291</v>
      </c>
      <c r="C1230" s="96">
        <f>SUMIF(OBData[EconCode],OBTB[[#This Row],[EconCode]],OBData[Amount])</f>
        <v>0</v>
      </c>
      <c r="D1230" s="96" t="str">
        <f>LEFT(OBTB[[#This Row],[EconCode]],6)</f>
        <v>430205</v>
      </c>
      <c r="E1230" s="96" t="str">
        <f>LEFT(OBTB[[#This Row],[EconCode]],4)</f>
        <v>4302</v>
      </c>
      <c r="F1230" s="96" t="str">
        <f>LEFT(OBTB[[#This Row],[EconCode]],2)</f>
        <v>43</v>
      </c>
      <c r="G1230" s="96"/>
      <c r="H1230" s="96"/>
      <c r="I1230" s="96"/>
      <c r="J1230" s="96"/>
      <c r="K1230" s="96"/>
      <c r="L1230" s="96"/>
      <c r="M1230" s="15"/>
      <c r="N1230" s="15"/>
      <c r="O1230" s="15"/>
      <c r="P1230" s="15"/>
      <c r="Q1230" s="15"/>
    </row>
    <row r="1231" spans="1:17" x14ac:dyDescent="0.25">
      <c r="A1231" s="70">
        <v>43020504</v>
      </c>
      <c r="B1231" s="8" t="s">
        <v>1292</v>
      </c>
      <c r="C1231" s="96">
        <f>SUMIF(OBData[EconCode],OBTB[[#This Row],[EconCode]],OBData[Amount])</f>
        <v>0</v>
      </c>
      <c r="D1231" s="96" t="str">
        <f>LEFT(OBTB[[#This Row],[EconCode]],6)</f>
        <v>430205</v>
      </c>
      <c r="E1231" s="96" t="str">
        <f>LEFT(OBTB[[#This Row],[EconCode]],4)</f>
        <v>4302</v>
      </c>
      <c r="F1231" s="96" t="str">
        <f>LEFT(OBTB[[#This Row],[EconCode]],2)</f>
        <v>43</v>
      </c>
      <c r="G1231" s="96"/>
      <c r="H1231" s="96"/>
      <c r="I1231" s="96"/>
      <c r="J1231" s="96"/>
      <c r="K1231" s="96"/>
      <c r="L1231" s="96"/>
      <c r="M1231" s="15"/>
      <c r="N1231" s="15"/>
      <c r="O1231" s="15"/>
      <c r="P1231" s="15"/>
      <c r="Q1231" s="15"/>
    </row>
    <row r="1232" spans="1:17" x14ac:dyDescent="0.25">
      <c r="A1232" s="70">
        <v>43020505</v>
      </c>
      <c r="B1232" s="8" t="s">
        <v>1293</v>
      </c>
      <c r="C1232" s="96">
        <f>SUMIF(OBData[EconCode],OBTB[[#This Row],[EconCode]],OBData[Amount])</f>
        <v>0</v>
      </c>
      <c r="D1232" s="96" t="str">
        <f>LEFT(OBTB[[#This Row],[EconCode]],6)</f>
        <v>430205</v>
      </c>
      <c r="E1232" s="96" t="str">
        <f>LEFT(OBTB[[#This Row],[EconCode]],4)</f>
        <v>4302</v>
      </c>
      <c r="F1232" s="96" t="str">
        <f>LEFT(OBTB[[#This Row],[EconCode]],2)</f>
        <v>43</v>
      </c>
      <c r="G1232" s="96"/>
      <c r="H1232" s="96"/>
      <c r="I1232" s="96"/>
      <c r="J1232" s="96"/>
      <c r="K1232" s="96"/>
      <c r="L1232" s="96"/>
      <c r="M1232" s="15"/>
      <c r="N1232" s="15"/>
      <c r="O1232" s="15"/>
      <c r="P1232" s="15"/>
      <c r="Q1232" s="15"/>
    </row>
    <row r="1233" spans="1:17" x14ac:dyDescent="0.25">
      <c r="A1233" s="70">
        <v>43020506</v>
      </c>
      <c r="B1233" s="8" t="s">
        <v>1294</v>
      </c>
      <c r="C1233" s="96">
        <f>SUMIF(OBData[EconCode],OBTB[[#This Row],[EconCode]],OBData[Amount])</f>
        <v>0</v>
      </c>
      <c r="D1233" s="96" t="str">
        <f>LEFT(OBTB[[#This Row],[EconCode]],6)</f>
        <v>430205</v>
      </c>
      <c r="E1233" s="96" t="str">
        <f>LEFT(OBTB[[#This Row],[EconCode]],4)</f>
        <v>4302</v>
      </c>
      <c r="F1233" s="96" t="str">
        <f>LEFT(OBTB[[#This Row],[EconCode]],2)</f>
        <v>43</v>
      </c>
      <c r="G1233" s="96"/>
      <c r="H1233" s="96"/>
      <c r="I1233" s="96"/>
      <c r="J1233" s="96"/>
      <c r="K1233" s="96"/>
      <c r="L1233" s="96"/>
      <c r="M1233" s="15"/>
      <c r="N1233" s="15"/>
      <c r="O1233" s="15"/>
      <c r="P1233" s="15"/>
      <c r="Q1233" s="15"/>
    </row>
    <row r="1234" spans="1:17" x14ac:dyDescent="0.25">
      <c r="A1234" s="70">
        <v>43020507</v>
      </c>
      <c r="B1234" s="8" t="s">
        <v>1295</v>
      </c>
      <c r="C1234" s="96">
        <f>SUMIF(OBData[EconCode],OBTB[[#This Row],[EconCode]],OBData[Amount])</f>
        <v>0</v>
      </c>
      <c r="D1234" s="96" t="str">
        <f>LEFT(OBTB[[#This Row],[EconCode]],6)</f>
        <v>430205</v>
      </c>
      <c r="E1234" s="96" t="str">
        <f>LEFT(OBTB[[#This Row],[EconCode]],4)</f>
        <v>4302</v>
      </c>
      <c r="F1234" s="96" t="str">
        <f>LEFT(OBTB[[#This Row],[EconCode]],2)</f>
        <v>43</v>
      </c>
      <c r="G1234" s="96"/>
      <c r="H1234" s="96"/>
      <c r="I1234" s="96"/>
      <c r="J1234" s="96"/>
      <c r="K1234" s="96"/>
      <c r="L1234" s="96"/>
      <c r="M1234" s="15"/>
      <c r="N1234" s="15"/>
      <c r="O1234" s="15"/>
      <c r="P1234" s="15"/>
      <c r="Q1234" s="15"/>
    </row>
    <row r="1235" spans="1:17" x14ac:dyDescent="0.25">
      <c r="A1235" s="70">
        <v>43020511</v>
      </c>
      <c r="B1235" s="8" t="s">
        <v>1296</v>
      </c>
      <c r="C1235" s="96">
        <f>SUMIF(OBData[EconCode],OBTB[[#This Row],[EconCode]],OBData[Amount])</f>
        <v>0</v>
      </c>
      <c r="D1235" s="96" t="str">
        <f>LEFT(OBTB[[#This Row],[EconCode]],6)</f>
        <v>430205</v>
      </c>
      <c r="E1235" s="96" t="str">
        <f>LEFT(OBTB[[#This Row],[EconCode]],4)</f>
        <v>4302</v>
      </c>
      <c r="F1235" s="96" t="str">
        <f>LEFT(OBTB[[#This Row],[EconCode]],2)</f>
        <v>43</v>
      </c>
      <c r="G1235" s="96"/>
      <c r="H1235" s="96"/>
      <c r="I1235" s="96"/>
      <c r="J1235" s="96"/>
      <c r="K1235" s="96"/>
      <c r="L1235" s="96"/>
      <c r="M1235" s="15"/>
      <c r="N1235" s="15"/>
      <c r="O1235" s="15"/>
      <c r="P1235" s="15"/>
      <c r="Q1235" s="15"/>
    </row>
    <row r="1236" spans="1:17" x14ac:dyDescent="0.25">
      <c r="A1236" s="70">
        <v>43020512</v>
      </c>
      <c r="B1236" s="8" t="s">
        <v>1297</v>
      </c>
      <c r="C1236" s="96">
        <f>SUMIF(OBData[EconCode],OBTB[[#This Row],[EconCode]],OBData[Amount])</f>
        <v>0</v>
      </c>
      <c r="D1236" s="96" t="str">
        <f>LEFT(OBTB[[#This Row],[EconCode]],6)</f>
        <v>430205</v>
      </c>
      <c r="E1236" s="96" t="str">
        <f>LEFT(OBTB[[#This Row],[EconCode]],4)</f>
        <v>4302</v>
      </c>
      <c r="F1236" s="96" t="str">
        <f>LEFT(OBTB[[#This Row],[EconCode]],2)</f>
        <v>43</v>
      </c>
      <c r="G1236" s="96"/>
      <c r="H1236" s="96"/>
      <c r="I1236" s="96"/>
      <c r="J1236" s="96"/>
      <c r="K1236" s="96"/>
      <c r="L1236" s="96"/>
      <c r="M1236" s="15"/>
      <c r="N1236" s="15"/>
      <c r="O1236" s="15"/>
      <c r="P1236" s="15"/>
      <c r="Q1236" s="15"/>
    </row>
    <row r="1237" spans="1:17" x14ac:dyDescent="0.25">
      <c r="A1237" s="70">
        <v>430206</v>
      </c>
      <c r="B1237" s="7" t="s">
        <v>1298</v>
      </c>
      <c r="C1237" s="96">
        <f>SUMIF(OBData[EconCode],OBTB[[#This Row],[EconCode]],OBData[Amount])</f>
        <v>0</v>
      </c>
      <c r="D1237" s="96" t="str">
        <f>LEFT(OBTB[[#This Row],[EconCode]],6)</f>
        <v>430206</v>
      </c>
      <c r="E1237" s="96" t="str">
        <f>LEFT(OBTB[[#This Row],[EconCode]],4)</f>
        <v>4302</v>
      </c>
      <c r="F1237" s="96" t="str">
        <f>LEFT(OBTB[[#This Row],[EconCode]],2)</f>
        <v>43</v>
      </c>
      <c r="G1237" s="96"/>
      <c r="H1237" s="96"/>
      <c r="I1237" s="96"/>
      <c r="J1237" s="96"/>
      <c r="K1237" s="96"/>
      <c r="L1237" s="96"/>
      <c r="M1237" s="15"/>
      <c r="N1237" s="15"/>
      <c r="O1237" s="15"/>
      <c r="P1237" s="15"/>
      <c r="Q1237" s="15"/>
    </row>
    <row r="1238" spans="1:17" x14ac:dyDescent="0.25">
      <c r="A1238" s="70">
        <v>43020601</v>
      </c>
      <c r="B1238" s="8" t="s">
        <v>1299</v>
      </c>
      <c r="C1238" s="96">
        <f>SUMIF(OBData[EconCode],OBTB[[#This Row],[EconCode]],OBData[Amount])</f>
        <v>0</v>
      </c>
      <c r="D1238" s="96" t="str">
        <f>LEFT(OBTB[[#This Row],[EconCode]],6)</f>
        <v>430206</v>
      </c>
      <c r="E1238" s="96" t="str">
        <f>LEFT(OBTB[[#This Row],[EconCode]],4)</f>
        <v>4302</v>
      </c>
      <c r="F1238" s="96" t="str">
        <f>LEFT(OBTB[[#This Row],[EconCode]],2)</f>
        <v>43</v>
      </c>
      <c r="G1238" s="96"/>
      <c r="H1238" s="96"/>
      <c r="I1238" s="96"/>
      <c r="J1238" s="96"/>
      <c r="K1238" s="96"/>
      <c r="L1238" s="96"/>
      <c r="M1238" s="15"/>
      <c r="N1238" s="15"/>
      <c r="O1238" s="15"/>
      <c r="P1238" s="15"/>
      <c r="Q1238" s="15"/>
    </row>
    <row r="1239" spans="1:17" x14ac:dyDescent="0.25">
      <c r="A1239" s="70">
        <v>43020602</v>
      </c>
      <c r="B1239" s="8" t="s">
        <v>1300</v>
      </c>
      <c r="C1239" s="96">
        <f>SUMIF(OBData[EconCode],OBTB[[#This Row],[EconCode]],OBData[Amount])</f>
        <v>0</v>
      </c>
      <c r="D1239" s="96" t="str">
        <f>LEFT(OBTB[[#This Row],[EconCode]],6)</f>
        <v>430206</v>
      </c>
      <c r="E1239" s="96" t="str">
        <f>LEFT(OBTB[[#This Row],[EconCode]],4)</f>
        <v>4302</v>
      </c>
      <c r="F1239" s="96" t="str">
        <f>LEFT(OBTB[[#This Row],[EconCode]],2)</f>
        <v>43</v>
      </c>
      <c r="G1239" s="96"/>
      <c r="H1239" s="96"/>
      <c r="I1239" s="96"/>
      <c r="J1239" s="96"/>
      <c r="K1239" s="96"/>
      <c r="L1239" s="96"/>
      <c r="M1239" s="15"/>
      <c r="N1239" s="15"/>
      <c r="O1239" s="15"/>
      <c r="P1239" s="15"/>
      <c r="Q1239" s="15"/>
    </row>
    <row r="1240" spans="1:17" x14ac:dyDescent="0.25">
      <c r="A1240" s="70">
        <v>43020603</v>
      </c>
      <c r="B1240" s="8" t="s">
        <v>1301</v>
      </c>
      <c r="C1240" s="96">
        <f>SUMIF(OBData[EconCode],OBTB[[#This Row],[EconCode]],OBData[Amount])</f>
        <v>0</v>
      </c>
      <c r="D1240" s="96" t="str">
        <f>LEFT(OBTB[[#This Row],[EconCode]],6)</f>
        <v>430206</v>
      </c>
      <c r="E1240" s="96" t="str">
        <f>LEFT(OBTB[[#This Row],[EconCode]],4)</f>
        <v>4302</v>
      </c>
      <c r="F1240" s="96" t="str">
        <f>LEFT(OBTB[[#This Row],[EconCode]],2)</f>
        <v>43</v>
      </c>
      <c r="G1240" s="96"/>
      <c r="H1240" s="96"/>
      <c r="I1240" s="96"/>
      <c r="J1240" s="96"/>
      <c r="K1240" s="96"/>
      <c r="L1240" s="96"/>
      <c r="M1240" s="15"/>
      <c r="N1240" s="15"/>
      <c r="O1240" s="15"/>
      <c r="P1240" s="15"/>
      <c r="Q1240" s="15"/>
    </row>
    <row r="1241" spans="1:17" x14ac:dyDescent="0.25">
      <c r="A1241" s="70">
        <v>43020508</v>
      </c>
      <c r="B1241" s="8" t="s">
        <v>1302</v>
      </c>
      <c r="C1241" s="96">
        <f>SUMIF(OBData[EconCode],OBTB[[#This Row],[EconCode]],OBData[Amount])</f>
        <v>0</v>
      </c>
      <c r="D1241" s="96" t="str">
        <f>LEFT(OBTB[[#This Row],[EconCode]],6)</f>
        <v>430205</v>
      </c>
      <c r="E1241" s="96" t="str">
        <f>LEFT(OBTB[[#This Row],[EconCode]],4)</f>
        <v>4302</v>
      </c>
      <c r="F1241" s="96" t="str">
        <f>LEFT(OBTB[[#This Row],[EconCode]],2)</f>
        <v>43</v>
      </c>
      <c r="G1241" s="96"/>
      <c r="H1241" s="96"/>
      <c r="I1241" s="96"/>
      <c r="J1241" s="96"/>
      <c r="K1241" s="96"/>
      <c r="L1241" s="96"/>
      <c r="M1241" s="15"/>
      <c r="N1241" s="15"/>
      <c r="O1241" s="15"/>
      <c r="P1241" s="15"/>
      <c r="Q1241" s="15"/>
    </row>
    <row r="1242" spans="1:17" x14ac:dyDescent="0.25">
      <c r="A1242" s="70">
        <v>43020509</v>
      </c>
      <c r="B1242" s="8" t="s">
        <v>1303</v>
      </c>
      <c r="C1242" s="96">
        <f>SUMIF(OBData[EconCode],OBTB[[#This Row],[EconCode]],OBData[Amount])</f>
        <v>0</v>
      </c>
      <c r="D1242" s="96" t="str">
        <f>LEFT(OBTB[[#This Row],[EconCode]],6)</f>
        <v>430205</v>
      </c>
      <c r="E1242" s="96" t="str">
        <f>LEFT(OBTB[[#This Row],[EconCode]],4)</f>
        <v>4302</v>
      </c>
      <c r="F1242" s="96" t="str">
        <f>LEFT(OBTB[[#This Row],[EconCode]],2)</f>
        <v>43</v>
      </c>
      <c r="G1242" s="96"/>
      <c r="H1242" s="96"/>
      <c r="I1242" s="96"/>
      <c r="J1242" s="96"/>
      <c r="K1242" s="96"/>
      <c r="L1242" s="96"/>
      <c r="M1242" s="15"/>
      <c r="N1242" s="15"/>
      <c r="O1242" s="15"/>
      <c r="P1242" s="15"/>
      <c r="Q1242" s="15"/>
    </row>
    <row r="1243" spans="1:17" x14ac:dyDescent="0.25">
      <c r="A1243" s="70">
        <v>43020510</v>
      </c>
      <c r="B1243" s="8" t="s">
        <v>1304</v>
      </c>
      <c r="C1243" s="96">
        <f>SUMIF(OBData[EconCode],OBTB[[#This Row],[EconCode]],OBData[Amount])</f>
        <v>0</v>
      </c>
      <c r="D1243" s="96" t="str">
        <f>LEFT(OBTB[[#This Row],[EconCode]],6)</f>
        <v>430205</v>
      </c>
      <c r="E1243" s="96" t="str">
        <f>LEFT(OBTB[[#This Row],[EconCode]],4)</f>
        <v>4302</v>
      </c>
      <c r="F1243" s="96" t="str">
        <f>LEFT(OBTB[[#This Row],[EconCode]],2)</f>
        <v>43</v>
      </c>
      <c r="G1243" s="96"/>
      <c r="H1243" s="96"/>
      <c r="I1243" s="96"/>
      <c r="J1243" s="96"/>
      <c r="K1243" s="96"/>
      <c r="L1243" s="96"/>
      <c r="M1243" s="15"/>
      <c r="N1243" s="15"/>
      <c r="O1243" s="15"/>
      <c r="P1243" s="15"/>
      <c r="Q1243" s="15"/>
    </row>
    <row r="1244" spans="1:17" x14ac:dyDescent="0.25">
      <c r="A1244" s="70">
        <v>43020604</v>
      </c>
      <c r="B1244" s="8" t="s">
        <v>1305</v>
      </c>
      <c r="C1244" s="96">
        <f>SUMIF(OBData[EconCode],OBTB[[#This Row],[EconCode]],OBData[Amount])</f>
        <v>0</v>
      </c>
      <c r="D1244" s="96" t="str">
        <f>LEFT(OBTB[[#This Row],[EconCode]],6)</f>
        <v>430206</v>
      </c>
      <c r="E1244" s="96" t="str">
        <f>LEFT(OBTB[[#This Row],[EconCode]],4)</f>
        <v>4302</v>
      </c>
      <c r="F1244" s="96" t="str">
        <f>LEFT(OBTB[[#This Row],[EconCode]],2)</f>
        <v>43</v>
      </c>
      <c r="G1244" s="96"/>
      <c r="H1244" s="96"/>
      <c r="I1244" s="96"/>
      <c r="J1244" s="96"/>
      <c r="K1244" s="96"/>
      <c r="L1244" s="96"/>
      <c r="M1244" s="15"/>
      <c r="N1244" s="15"/>
      <c r="O1244" s="15"/>
      <c r="P1244" s="15"/>
      <c r="Q1244" s="15"/>
    </row>
    <row r="1245" spans="1:17" x14ac:dyDescent="0.25">
      <c r="A1245" s="70">
        <v>43020605</v>
      </c>
      <c r="B1245" s="8" t="s">
        <v>1306</v>
      </c>
      <c r="C1245" s="96">
        <f>SUMIF(OBData[EconCode],OBTB[[#This Row],[EconCode]],OBData[Amount])</f>
        <v>0</v>
      </c>
      <c r="D1245" s="96" t="str">
        <f>LEFT(OBTB[[#This Row],[EconCode]],6)</f>
        <v>430206</v>
      </c>
      <c r="E1245" s="96" t="str">
        <f>LEFT(OBTB[[#This Row],[EconCode]],4)</f>
        <v>4302</v>
      </c>
      <c r="F1245" s="96" t="str">
        <f>LEFT(OBTB[[#This Row],[EconCode]],2)</f>
        <v>43</v>
      </c>
      <c r="G1245" s="96"/>
      <c r="H1245" s="96"/>
      <c r="I1245" s="96"/>
      <c r="J1245" s="96"/>
      <c r="K1245" s="96"/>
      <c r="L1245" s="96"/>
      <c r="M1245" s="15"/>
      <c r="N1245" s="15"/>
      <c r="O1245" s="15"/>
      <c r="P1245" s="15"/>
      <c r="Q1245" s="15"/>
    </row>
    <row r="1246" spans="1:17" x14ac:dyDescent="0.25">
      <c r="A1246" s="70">
        <v>43020606</v>
      </c>
      <c r="B1246" s="8" t="s">
        <v>1307</v>
      </c>
      <c r="C1246" s="96">
        <f>SUMIF(OBData[EconCode],OBTB[[#This Row],[EconCode]],OBData[Amount])</f>
        <v>0</v>
      </c>
      <c r="D1246" s="96" t="str">
        <f>LEFT(OBTB[[#This Row],[EconCode]],6)</f>
        <v>430206</v>
      </c>
      <c r="E1246" s="96" t="str">
        <f>LEFT(OBTB[[#This Row],[EconCode]],4)</f>
        <v>4302</v>
      </c>
      <c r="F1246" s="96" t="str">
        <f>LEFT(OBTB[[#This Row],[EconCode]],2)</f>
        <v>43</v>
      </c>
      <c r="G1246" s="96"/>
      <c r="H1246" s="96"/>
      <c r="I1246" s="96"/>
      <c r="J1246" s="96"/>
      <c r="K1246" s="96"/>
      <c r="L1246" s="96"/>
      <c r="M1246" s="15"/>
      <c r="N1246" s="15"/>
      <c r="O1246" s="15"/>
      <c r="P1246" s="15"/>
      <c r="Q1246" s="15"/>
    </row>
    <row r="1247" spans="1:17" x14ac:dyDescent="0.25">
      <c r="A1247" s="70">
        <v>4303</v>
      </c>
      <c r="B1247" s="7" t="s">
        <v>1308</v>
      </c>
      <c r="C1247" s="96">
        <f>SUMIF(OBData[EconCode],OBTB[[#This Row],[EconCode]],OBData[Amount])</f>
        <v>0</v>
      </c>
      <c r="D1247" s="96" t="str">
        <f>LEFT(OBTB[[#This Row],[EconCode]],6)</f>
        <v>4303</v>
      </c>
      <c r="E1247" s="96" t="str">
        <f>LEFT(OBTB[[#This Row],[EconCode]],4)</f>
        <v>4303</v>
      </c>
      <c r="F1247" s="96" t="str">
        <f>LEFT(OBTB[[#This Row],[EconCode]],2)</f>
        <v>43</v>
      </c>
      <c r="G1247" s="96"/>
      <c r="H1247" s="96"/>
      <c r="I1247" s="96"/>
      <c r="J1247" s="96"/>
      <c r="K1247" s="96"/>
      <c r="L1247" s="96"/>
      <c r="M1247" s="15"/>
      <c r="N1247" s="15"/>
      <c r="O1247" s="15"/>
      <c r="P1247" s="15"/>
      <c r="Q1247" s="15"/>
    </row>
    <row r="1248" spans="1:17" x14ac:dyDescent="0.25">
      <c r="A1248" s="70">
        <v>430301</v>
      </c>
      <c r="B1248" s="8" t="s">
        <v>1308</v>
      </c>
      <c r="C1248" s="96">
        <f>SUMIF(OBData[EconCode],OBTB[[#This Row],[EconCode]],OBData[Amount])</f>
        <v>0</v>
      </c>
      <c r="D1248" s="96" t="str">
        <f>LEFT(OBTB[[#This Row],[EconCode]],6)</f>
        <v>430301</v>
      </c>
      <c r="E1248" s="96" t="str">
        <f>LEFT(OBTB[[#This Row],[EconCode]],4)</f>
        <v>4303</v>
      </c>
      <c r="F1248" s="96" t="str">
        <f>LEFT(OBTB[[#This Row],[EconCode]],2)</f>
        <v>43</v>
      </c>
      <c r="G1248" s="96"/>
      <c r="H1248" s="96"/>
      <c r="I1248" s="96"/>
      <c r="J1248" s="96"/>
      <c r="K1248" s="96"/>
      <c r="L1248" s="96"/>
      <c r="M1248" s="15"/>
      <c r="N1248" s="15"/>
      <c r="O1248" s="15"/>
      <c r="P1248" s="15"/>
      <c r="Q1248" s="15"/>
    </row>
    <row r="1249" spans="1:17" x14ac:dyDescent="0.25">
      <c r="A1249" s="70">
        <v>43030101</v>
      </c>
      <c r="B1249" s="8" t="s">
        <v>1309</v>
      </c>
      <c r="C1249" s="96">
        <f>SUMIF(OBData[EconCode],OBTB[[#This Row],[EconCode]],OBData[Amount])</f>
        <v>0</v>
      </c>
      <c r="D1249" s="96" t="str">
        <f>LEFT(OBTB[[#This Row],[EconCode]],6)</f>
        <v>430301</v>
      </c>
      <c r="E1249" s="96" t="str">
        <f>LEFT(OBTB[[#This Row],[EconCode]],4)</f>
        <v>4303</v>
      </c>
      <c r="F1249" s="96" t="str">
        <f>LEFT(OBTB[[#This Row],[EconCode]],2)</f>
        <v>43</v>
      </c>
      <c r="G1249" s="96"/>
      <c r="H1249" s="96"/>
      <c r="I1249" s="96"/>
      <c r="J1249" s="96"/>
      <c r="K1249" s="96"/>
      <c r="L1249" s="96"/>
      <c r="M1249" s="15"/>
      <c r="N1249" s="15"/>
      <c r="O1249" s="15"/>
      <c r="P1249" s="15"/>
      <c r="Q1249" s="15"/>
    </row>
    <row r="1250" spans="1:17" x14ac:dyDescent="0.25">
      <c r="A1250" s="70">
        <v>43030102</v>
      </c>
      <c r="B1250" s="8" t="s">
        <v>1310</v>
      </c>
      <c r="C1250" s="96">
        <f>SUMIF(OBData[EconCode],OBTB[[#This Row],[EconCode]],OBData[Amount])</f>
        <v>0</v>
      </c>
      <c r="D1250" s="96" t="str">
        <f>LEFT(OBTB[[#This Row],[EconCode]],6)</f>
        <v>430301</v>
      </c>
      <c r="E1250" s="96" t="str">
        <f>LEFT(OBTB[[#This Row],[EconCode]],4)</f>
        <v>4303</v>
      </c>
      <c r="F1250" s="96" t="str">
        <f>LEFT(OBTB[[#This Row],[EconCode]],2)</f>
        <v>43</v>
      </c>
      <c r="G1250" s="96"/>
      <c r="H1250" s="96"/>
      <c r="I1250" s="96"/>
      <c r="J1250" s="96"/>
      <c r="K1250" s="96"/>
      <c r="L1250" s="96"/>
      <c r="M1250" s="15"/>
      <c r="N1250" s="15"/>
      <c r="O1250" s="15"/>
      <c r="P1250" s="15"/>
      <c r="Q1250" s="15"/>
    </row>
    <row r="1251" spans="1:17" x14ac:dyDescent="0.25">
      <c r="A1251" s="70">
        <v>43030103</v>
      </c>
      <c r="B1251" s="8" t="s">
        <v>1311</v>
      </c>
      <c r="C1251" s="96">
        <f>SUMIF(OBData[EconCode],OBTB[[#This Row],[EconCode]],OBData[Amount])</f>
        <v>0</v>
      </c>
      <c r="D1251" s="96" t="str">
        <f>LEFT(OBTB[[#This Row],[EconCode]],6)</f>
        <v>430301</v>
      </c>
      <c r="E1251" s="96" t="str">
        <f>LEFT(OBTB[[#This Row],[EconCode]],4)</f>
        <v>4303</v>
      </c>
      <c r="F1251" s="96" t="str">
        <f>LEFT(OBTB[[#This Row],[EconCode]],2)</f>
        <v>43</v>
      </c>
      <c r="G1251" s="96"/>
      <c r="H1251" s="96"/>
      <c r="I1251" s="96"/>
      <c r="J1251" s="96"/>
      <c r="K1251" s="96"/>
      <c r="L1251" s="96"/>
      <c r="M1251" s="15"/>
      <c r="N1251" s="15"/>
      <c r="O1251" s="15"/>
      <c r="P1251" s="15"/>
      <c r="Q1251" s="15"/>
    </row>
    <row r="1252" spans="1:17" x14ac:dyDescent="0.25">
      <c r="A1252" s="70">
        <v>43030104</v>
      </c>
      <c r="B1252" s="8" t="s">
        <v>1312</v>
      </c>
      <c r="C1252" s="96">
        <f>SUMIF(OBData[EconCode],OBTB[[#This Row],[EconCode]],OBData[Amount])</f>
        <v>0</v>
      </c>
      <c r="D1252" s="96" t="str">
        <f>LEFT(OBTB[[#This Row],[EconCode]],6)</f>
        <v>430301</v>
      </c>
      <c r="E1252" s="96" t="str">
        <f>LEFT(OBTB[[#This Row],[EconCode]],4)</f>
        <v>4303</v>
      </c>
      <c r="F1252" s="96" t="str">
        <f>LEFT(OBTB[[#This Row],[EconCode]],2)</f>
        <v>43</v>
      </c>
      <c r="G1252" s="96"/>
      <c r="H1252" s="96"/>
      <c r="I1252" s="96"/>
      <c r="J1252" s="96"/>
      <c r="K1252" s="96"/>
      <c r="L1252" s="96"/>
      <c r="M1252" s="15"/>
      <c r="N1252" s="15"/>
      <c r="O1252" s="15"/>
      <c r="P1252" s="15"/>
      <c r="Q1252" s="15"/>
    </row>
    <row r="1253" spans="1:17" x14ac:dyDescent="0.25">
      <c r="A1253" s="70">
        <v>43030105</v>
      </c>
      <c r="B1253" s="8" t="s">
        <v>1313</v>
      </c>
      <c r="C1253" s="96">
        <f>SUMIF(OBData[EconCode],OBTB[[#This Row],[EconCode]],OBData[Amount])</f>
        <v>0</v>
      </c>
      <c r="D1253" s="96" t="str">
        <f>LEFT(OBTB[[#This Row],[EconCode]],6)</f>
        <v>430301</v>
      </c>
      <c r="E1253" s="96" t="str">
        <f>LEFT(OBTB[[#This Row],[EconCode]],4)</f>
        <v>4303</v>
      </c>
      <c r="F1253" s="96" t="str">
        <f>LEFT(OBTB[[#This Row],[EconCode]],2)</f>
        <v>43</v>
      </c>
      <c r="G1253" s="96"/>
      <c r="H1253" s="96"/>
      <c r="I1253" s="96"/>
      <c r="J1253" s="96"/>
      <c r="K1253" s="96"/>
      <c r="L1253" s="96"/>
      <c r="M1253" s="15"/>
      <c r="N1253" s="15"/>
      <c r="O1253" s="15"/>
      <c r="P1253" s="15"/>
      <c r="Q1253" s="15"/>
    </row>
    <row r="1254" spans="1:17" x14ac:dyDescent="0.25">
      <c r="A1254" s="70">
        <v>43030106</v>
      </c>
      <c r="B1254" s="8" t="s">
        <v>1314</v>
      </c>
      <c r="C1254" s="96">
        <f>SUMIF(OBData[EconCode],OBTB[[#This Row],[EconCode]],OBData[Amount])</f>
        <v>0</v>
      </c>
      <c r="D1254" s="96" t="str">
        <f>LEFT(OBTB[[#This Row],[EconCode]],6)</f>
        <v>430301</v>
      </c>
      <c r="E1254" s="96" t="str">
        <f>LEFT(OBTB[[#This Row],[EconCode]],4)</f>
        <v>4303</v>
      </c>
      <c r="F1254" s="96" t="str">
        <f>LEFT(OBTB[[#This Row],[EconCode]],2)</f>
        <v>43</v>
      </c>
      <c r="G1254" s="96"/>
      <c r="H1254" s="96"/>
      <c r="I1254" s="96"/>
      <c r="J1254" s="96"/>
      <c r="K1254" s="96"/>
      <c r="L1254" s="96"/>
      <c r="M1254" s="15"/>
      <c r="N1254" s="15"/>
      <c r="O1254" s="15"/>
      <c r="P1254" s="15"/>
      <c r="Q1254" s="15"/>
    </row>
    <row r="1255" spans="1:17" x14ac:dyDescent="0.25">
      <c r="A1255" s="70">
        <v>43030107</v>
      </c>
      <c r="B1255" s="8" t="s">
        <v>1315</v>
      </c>
      <c r="C1255" s="96">
        <f>SUMIF(OBData[EconCode],OBTB[[#This Row],[EconCode]],OBData[Amount])</f>
        <v>0</v>
      </c>
      <c r="D1255" s="96" t="str">
        <f>LEFT(OBTB[[#This Row],[EconCode]],6)</f>
        <v>430301</v>
      </c>
      <c r="E1255" s="96" t="str">
        <f>LEFT(OBTB[[#This Row],[EconCode]],4)</f>
        <v>4303</v>
      </c>
      <c r="F1255" s="96" t="str">
        <f>LEFT(OBTB[[#This Row],[EconCode]],2)</f>
        <v>43</v>
      </c>
      <c r="G1255" s="96"/>
      <c r="H1255" s="96"/>
      <c r="I1255" s="96"/>
      <c r="J1255" s="96"/>
      <c r="K1255" s="96"/>
      <c r="L1255" s="96"/>
      <c r="M1255" s="15"/>
      <c r="N1255" s="15"/>
      <c r="O1255" s="15"/>
      <c r="P1255" s="15"/>
      <c r="Q1255" s="15"/>
    </row>
    <row r="1256" spans="1:17" x14ac:dyDescent="0.25">
      <c r="A1256" s="70">
        <v>44</v>
      </c>
      <c r="B1256" s="7" t="s">
        <v>1316</v>
      </c>
      <c r="C1256" s="96">
        <f>SUMIF(OBData[EconCode],OBTB[[#This Row],[EconCode]],OBData[Amount])</f>
        <v>0</v>
      </c>
      <c r="D1256" s="96" t="str">
        <f>LEFT(OBTB[[#This Row],[EconCode]],6)</f>
        <v>44</v>
      </c>
      <c r="E1256" s="96" t="str">
        <f>LEFT(OBTB[[#This Row],[EconCode]],4)</f>
        <v>44</v>
      </c>
      <c r="F1256" s="96" t="str">
        <f>LEFT(OBTB[[#This Row],[EconCode]],2)</f>
        <v>44</v>
      </c>
      <c r="G1256" s="96"/>
      <c r="H1256" s="96"/>
      <c r="I1256" s="96"/>
      <c r="J1256" s="96"/>
      <c r="K1256" s="96"/>
      <c r="L1256" s="96"/>
      <c r="M1256" s="15"/>
      <c r="N1256" s="15"/>
      <c r="O1256" s="15"/>
      <c r="P1256" s="15"/>
      <c r="Q1256" s="15"/>
    </row>
    <row r="1257" spans="1:17" x14ac:dyDescent="0.25">
      <c r="A1257" s="70">
        <v>4401</v>
      </c>
      <c r="B1257" s="7" t="s">
        <v>1316</v>
      </c>
      <c r="C1257" s="96">
        <f>SUMIF(OBData[EconCode],OBTB[[#This Row],[EconCode]],OBData[Amount])</f>
        <v>0</v>
      </c>
      <c r="D1257" s="96" t="str">
        <f>LEFT(OBTB[[#This Row],[EconCode]],6)</f>
        <v>4401</v>
      </c>
      <c r="E1257" s="96" t="str">
        <f>LEFT(OBTB[[#This Row],[EconCode]],4)</f>
        <v>4401</v>
      </c>
      <c r="F1257" s="96" t="str">
        <f>LEFT(OBTB[[#This Row],[EconCode]],2)</f>
        <v>44</v>
      </c>
      <c r="G1257" s="96"/>
      <c r="H1257" s="96"/>
      <c r="I1257" s="96"/>
      <c r="J1257" s="96"/>
      <c r="K1257" s="96"/>
      <c r="L1257" s="96"/>
      <c r="M1257" s="15"/>
      <c r="N1257" s="15"/>
      <c r="O1257" s="15"/>
      <c r="P1257" s="15"/>
      <c r="Q1257" s="15"/>
    </row>
    <row r="1258" spans="1:17" x14ac:dyDescent="0.25">
      <c r="A1258" s="70">
        <v>440101</v>
      </c>
      <c r="B1258" s="7" t="s">
        <v>1317</v>
      </c>
      <c r="C1258" s="96">
        <f>SUMIF(OBData[EconCode],OBTB[[#This Row],[EconCode]],OBData[Amount])</f>
        <v>0</v>
      </c>
      <c r="D1258" s="96" t="str">
        <f>LEFT(OBTB[[#This Row],[EconCode]],6)</f>
        <v>440101</v>
      </c>
      <c r="E1258" s="96" t="str">
        <f>LEFT(OBTB[[#This Row],[EconCode]],4)</f>
        <v>4401</v>
      </c>
      <c r="F1258" s="96" t="str">
        <f>LEFT(OBTB[[#This Row],[EconCode]],2)</f>
        <v>44</v>
      </c>
      <c r="G1258" s="96"/>
      <c r="H1258" s="96"/>
      <c r="I1258" s="96"/>
      <c r="J1258" s="96"/>
      <c r="K1258" s="96"/>
      <c r="L1258" s="96"/>
      <c r="M1258" s="15"/>
      <c r="N1258" s="15"/>
      <c r="O1258" s="15"/>
      <c r="P1258" s="15"/>
      <c r="Q1258" s="15"/>
    </row>
    <row r="1259" spans="1:17" x14ac:dyDescent="0.25">
      <c r="A1259" s="70">
        <v>44010101</v>
      </c>
      <c r="B1259" s="8" t="s">
        <v>1318</v>
      </c>
      <c r="C1259" s="96">
        <f>SUMIF(OBData[EconCode],OBTB[[#This Row],[EconCode]],OBData[Amount])</f>
        <v>0</v>
      </c>
      <c r="D1259" s="96" t="str">
        <f>LEFT(OBTB[[#This Row],[EconCode]],6)</f>
        <v>440101</v>
      </c>
      <c r="E1259" s="96" t="str">
        <f>LEFT(OBTB[[#This Row],[EconCode]],4)</f>
        <v>4401</v>
      </c>
      <c r="F1259" s="96" t="str">
        <f>LEFT(OBTB[[#This Row],[EconCode]],2)</f>
        <v>44</v>
      </c>
      <c r="G1259" s="96"/>
      <c r="H1259" s="96"/>
      <c r="I1259" s="96"/>
      <c r="J1259" s="96"/>
      <c r="K1259" s="96"/>
      <c r="L1259" s="96"/>
      <c r="M1259" s="15"/>
      <c r="N1259" s="15"/>
      <c r="O1259" s="15"/>
      <c r="P1259" s="15"/>
      <c r="Q1259" s="15"/>
    </row>
    <row r="1260" spans="1:17" x14ac:dyDescent="0.25">
      <c r="A1260" s="70">
        <v>440102</v>
      </c>
      <c r="B1260" s="8" t="s">
        <v>1319</v>
      </c>
      <c r="C1260" s="96">
        <f>SUMIF(OBData[EconCode],OBTB[[#This Row],[EconCode]],OBData[Amount])</f>
        <v>0</v>
      </c>
      <c r="D1260" s="96" t="str">
        <f>LEFT(OBTB[[#This Row],[EconCode]],6)</f>
        <v>440102</v>
      </c>
      <c r="E1260" s="96" t="str">
        <f>LEFT(OBTB[[#This Row],[EconCode]],4)</f>
        <v>4401</v>
      </c>
      <c r="F1260" s="96" t="str">
        <f>LEFT(OBTB[[#This Row],[EconCode]],2)</f>
        <v>44</v>
      </c>
      <c r="G1260" s="96"/>
      <c r="H1260" s="96"/>
      <c r="I1260" s="96"/>
      <c r="J1260" s="96"/>
      <c r="K1260" s="96"/>
      <c r="L1260" s="96"/>
      <c r="M1260" s="15"/>
      <c r="N1260" s="15"/>
      <c r="O1260" s="15"/>
      <c r="P1260" s="15"/>
      <c r="Q1260" s="15"/>
    </row>
    <row r="1261" spans="1:17" x14ac:dyDescent="0.25">
      <c r="A1261" s="70">
        <v>44010201</v>
      </c>
      <c r="B1261" s="8" t="s">
        <v>1320</v>
      </c>
      <c r="C1261" s="96">
        <f>SUMIF(OBData[EconCode],OBTB[[#This Row],[EconCode]],OBData[Amount])</f>
        <v>0</v>
      </c>
      <c r="D1261" s="96" t="str">
        <f>LEFT(OBTB[[#This Row],[EconCode]],6)</f>
        <v>440102</v>
      </c>
      <c r="E1261" s="96" t="str">
        <f>LEFT(OBTB[[#This Row],[EconCode]],4)</f>
        <v>4401</v>
      </c>
      <c r="F1261" s="96" t="str">
        <f>LEFT(OBTB[[#This Row],[EconCode]],2)</f>
        <v>44</v>
      </c>
      <c r="G1261" s="96"/>
      <c r="H1261" s="96"/>
      <c r="I1261" s="96"/>
      <c r="J1261" s="96"/>
      <c r="K1261" s="96"/>
      <c r="L1261" s="96"/>
      <c r="M1261" s="15"/>
      <c r="N1261" s="15"/>
      <c r="O1261" s="15"/>
      <c r="P1261" s="15"/>
      <c r="Q1261" s="15"/>
    </row>
    <row r="1262" spans="1:17" x14ac:dyDescent="0.25">
      <c r="A1262" s="70">
        <v>44010202</v>
      </c>
      <c r="B1262" s="8" t="s">
        <v>1321</v>
      </c>
      <c r="C1262" s="96">
        <f>SUMIF(OBData[EconCode],OBTB[[#This Row],[EconCode]],OBData[Amount])</f>
        <v>0</v>
      </c>
      <c r="D1262" s="96" t="str">
        <f>LEFT(OBTB[[#This Row],[EconCode]],6)</f>
        <v>440102</v>
      </c>
      <c r="E1262" s="96" t="str">
        <f>LEFT(OBTB[[#This Row],[EconCode]],4)</f>
        <v>4401</v>
      </c>
      <c r="F1262" s="96" t="str">
        <f>LEFT(OBTB[[#This Row],[EconCode]],2)</f>
        <v>44</v>
      </c>
      <c r="G1262" s="96"/>
      <c r="H1262" s="96"/>
      <c r="I1262" s="96"/>
      <c r="J1262" s="96"/>
      <c r="K1262" s="96"/>
      <c r="L1262" s="96"/>
      <c r="M1262" s="15"/>
      <c r="N1262" s="15"/>
      <c r="O1262" s="15"/>
      <c r="P1262" s="15"/>
      <c r="Q1262" s="15"/>
    </row>
    <row r="1263" spans="1:17" x14ac:dyDescent="0.25">
      <c r="A1263" s="70">
        <v>44010203</v>
      </c>
      <c r="B1263" s="8" t="s">
        <v>1322</v>
      </c>
      <c r="C1263" s="96">
        <f>SUMIF(OBData[EconCode],OBTB[[#This Row],[EconCode]],OBData[Amount])</f>
        <v>0</v>
      </c>
      <c r="D1263" s="96" t="str">
        <f>LEFT(OBTB[[#This Row],[EconCode]],6)</f>
        <v>440102</v>
      </c>
      <c r="E1263" s="96" t="str">
        <f>LEFT(OBTB[[#This Row],[EconCode]],4)</f>
        <v>4401</v>
      </c>
      <c r="F1263" s="96" t="str">
        <f>LEFT(OBTB[[#This Row],[EconCode]],2)</f>
        <v>44</v>
      </c>
      <c r="G1263" s="96"/>
      <c r="H1263" s="96"/>
      <c r="I1263" s="96"/>
      <c r="J1263" s="96"/>
      <c r="K1263" s="96"/>
      <c r="L1263" s="96"/>
      <c r="M1263" s="15"/>
      <c r="N1263" s="15"/>
      <c r="O1263" s="15"/>
      <c r="P1263" s="15"/>
      <c r="Q1263" s="15"/>
    </row>
    <row r="1264" spans="1:17" x14ac:dyDescent="0.25">
      <c r="A1264" s="70">
        <v>44010204</v>
      </c>
      <c r="B1264" s="8" t="s">
        <v>1323</v>
      </c>
      <c r="C1264" s="96">
        <f>SUMIF(OBData[EconCode],OBTB[[#This Row],[EconCode]],OBData[Amount])</f>
        <v>0</v>
      </c>
      <c r="D1264" s="96" t="str">
        <f>LEFT(OBTB[[#This Row],[EconCode]],6)</f>
        <v>440102</v>
      </c>
      <c r="E1264" s="96" t="str">
        <f>LEFT(OBTB[[#This Row],[EconCode]],4)</f>
        <v>4401</v>
      </c>
      <c r="F1264" s="96" t="str">
        <f>LEFT(OBTB[[#This Row],[EconCode]],2)</f>
        <v>44</v>
      </c>
      <c r="G1264" s="96"/>
      <c r="H1264" s="96"/>
      <c r="I1264" s="96"/>
      <c r="J1264" s="96"/>
      <c r="K1264" s="96"/>
      <c r="L1264" s="96"/>
      <c r="M1264" s="15"/>
      <c r="N1264" s="15"/>
      <c r="O1264" s="15"/>
      <c r="P1264" s="15"/>
      <c r="Q1264" s="15"/>
    </row>
    <row r="1265" spans="1:17" x14ac:dyDescent="0.25">
      <c r="A1265" s="70">
        <v>44010205</v>
      </c>
      <c r="B1265" s="8" t="s">
        <v>1324</v>
      </c>
      <c r="C1265" s="96">
        <f>SUMIF(OBData[EconCode],OBTB[[#This Row],[EconCode]],OBData[Amount])</f>
        <v>0</v>
      </c>
      <c r="D1265" s="96" t="str">
        <f>LEFT(OBTB[[#This Row],[EconCode]],6)</f>
        <v>440102</v>
      </c>
      <c r="E1265" s="96" t="str">
        <f>LEFT(OBTB[[#This Row],[EconCode]],4)</f>
        <v>4401</v>
      </c>
      <c r="F1265" s="96" t="str">
        <f>LEFT(OBTB[[#This Row],[EconCode]],2)</f>
        <v>44</v>
      </c>
      <c r="G1265" s="96"/>
      <c r="H1265" s="96"/>
      <c r="I1265" s="96"/>
      <c r="J1265" s="96"/>
      <c r="K1265" s="96"/>
      <c r="L1265" s="96"/>
      <c r="M1265" s="15"/>
      <c r="N1265" s="15"/>
      <c r="O1265" s="15"/>
      <c r="P1265" s="15"/>
      <c r="Q1265" s="15"/>
    </row>
    <row r="1266" spans="1:17" x14ac:dyDescent="0.25">
      <c r="A1266" s="70">
        <v>45</v>
      </c>
      <c r="B1266" s="7" t="s">
        <v>1361</v>
      </c>
      <c r="C1266" s="96">
        <f>SUMIF(OBData[EconCode],OBTB[[#This Row],[EconCode]],OBData[Amount])</f>
        <v>0</v>
      </c>
      <c r="D1266" s="96" t="str">
        <f>LEFT(OBTB[[#This Row],[EconCode]],6)</f>
        <v>45</v>
      </c>
      <c r="E1266" s="96" t="str">
        <f>LEFT(OBTB[[#This Row],[EconCode]],4)</f>
        <v>45</v>
      </c>
      <c r="F1266" s="96" t="str">
        <f>LEFT(OBTB[[#This Row],[EconCode]],2)</f>
        <v>45</v>
      </c>
      <c r="G1266" s="96"/>
      <c r="H1266" s="96"/>
      <c r="I1266" s="96"/>
      <c r="J1266" s="96"/>
      <c r="K1266" s="96"/>
      <c r="L1266" s="96"/>
      <c r="M1266" s="15"/>
      <c r="N1266" s="15"/>
      <c r="O1266" s="15"/>
      <c r="P1266" s="15"/>
      <c r="Q1266" s="15"/>
    </row>
    <row r="1267" spans="1:17" x14ac:dyDescent="0.25">
      <c r="A1267" s="70">
        <v>4501</v>
      </c>
      <c r="B1267" s="7" t="s">
        <v>1361</v>
      </c>
      <c r="C1267" s="96">
        <f>SUMIF(OBData[EconCode],OBTB[[#This Row],[EconCode]],OBData[Amount])</f>
        <v>0</v>
      </c>
      <c r="D1267" s="96" t="str">
        <f>LEFT(OBTB[[#This Row],[EconCode]],6)</f>
        <v>4501</v>
      </c>
      <c r="E1267" s="96" t="str">
        <f>LEFT(OBTB[[#This Row],[EconCode]],4)</f>
        <v>4501</v>
      </c>
      <c r="F1267" s="96" t="str">
        <f>LEFT(OBTB[[#This Row],[EconCode]],2)</f>
        <v>45</v>
      </c>
      <c r="G1267" s="96"/>
      <c r="H1267" s="96"/>
      <c r="I1267" s="96"/>
      <c r="J1267" s="96"/>
      <c r="K1267" s="96"/>
      <c r="L1267" s="96"/>
      <c r="M1267" s="15"/>
      <c r="N1267" s="15"/>
      <c r="O1267" s="15"/>
      <c r="P1267" s="15"/>
      <c r="Q1267" s="15"/>
    </row>
    <row r="1268" spans="1:17" x14ac:dyDescent="0.25">
      <c r="A1268" s="70">
        <v>450101</v>
      </c>
      <c r="B1268" s="7" t="s">
        <v>1361</v>
      </c>
      <c r="C1268" s="96">
        <f>SUMIF(OBData[EconCode],OBTB[[#This Row],[EconCode]],OBData[Amount])</f>
        <v>0</v>
      </c>
      <c r="D1268" s="96" t="str">
        <f>LEFT(OBTB[[#This Row],[EconCode]],6)</f>
        <v>450101</v>
      </c>
      <c r="E1268" s="96" t="str">
        <f>LEFT(OBTB[[#This Row],[EconCode]],4)</f>
        <v>4501</v>
      </c>
      <c r="F1268" s="96" t="str">
        <f>LEFT(OBTB[[#This Row],[EconCode]],2)</f>
        <v>45</v>
      </c>
      <c r="G1268" s="96"/>
      <c r="H1268" s="96"/>
      <c r="I1268" s="96"/>
      <c r="J1268" s="96"/>
      <c r="K1268" s="96"/>
      <c r="L1268" s="96"/>
      <c r="M1268" s="15"/>
      <c r="N1268" s="15"/>
      <c r="O1268" s="15"/>
      <c r="P1268" s="15"/>
      <c r="Q1268" s="15"/>
    </row>
    <row r="1269" spans="1:17" x14ac:dyDescent="0.25">
      <c r="A1269" s="70">
        <v>45010101</v>
      </c>
      <c r="B1269" s="8" t="s">
        <v>1362</v>
      </c>
      <c r="C1269" s="96">
        <f>SUMIF(OBData[EconCode],OBTB[[#This Row],[EconCode]],OBData[Amount])</f>
        <v>0</v>
      </c>
      <c r="D1269" s="96" t="str">
        <f>LEFT(OBTB[[#This Row],[EconCode]],6)</f>
        <v>450101</v>
      </c>
      <c r="E1269" s="96" t="str">
        <f>LEFT(OBTB[[#This Row],[EconCode]],4)</f>
        <v>4501</v>
      </c>
      <c r="F1269" s="96" t="str">
        <f>LEFT(OBTB[[#This Row],[EconCode]],2)</f>
        <v>45</v>
      </c>
      <c r="G1269" s="96"/>
      <c r="H1269" s="96"/>
      <c r="I1269" s="96"/>
      <c r="J1269" s="96"/>
      <c r="K1269" s="96"/>
      <c r="L1269" s="96"/>
      <c r="M1269" s="15"/>
      <c r="N1269" s="15"/>
      <c r="O1269" s="15"/>
      <c r="P1269" s="15"/>
      <c r="Q1269" s="15"/>
    </row>
    <row r="1270" spans="1:17" x14ac:dyDescent="0.25">
      <c r="A1270" s="70">
        <v>45010102</v>
      </c>
      <c r="B1270" s="8" t="s">
        <v>1363</v>
      </c>
      <c r="C1270" s="96">
        <f>SUMIF(OBData[EconCode],OBTB[[#This Row],[EconCode]],OBData[Amount])</f>
        <v>0</v>
      </c>
      <c r="D1270" s="96" t="str">
        <f>LEFT(OBTB[[#This Row],[EconCode]],6)</f>
        <v>450101</v>
      </c>
      <c r="E1270" s="96" t="str">
        <f>LEFT(OBTB[[#This Row],[EconCode]],4)</f>
        <v>4501</v>
      </c>
      <c r="F1270" s="96" t="str">
        <f>LEFT(OBTB[[#This Row],[EconCode]],2)</f>
        <v>45</v>
      </c>
      <c r="G1270" s="96"/>
      <c r="H1270" s="96"/>
      <c r="I1270" s="96"/>
      <c r="J1270" s="96"/>
      <c r="K1270" s="96"/>
      <c r="L1270" s="96"/>
      <c r="M1270" s="15"/>
      <c r="N1270" s="15"/>
      <c r="O1270" s="15"/>
      <c r="P1270" s="15"/>
      <c r="Q1270" s="15"/>
    </row>
    <row r="1271" spans="1:17" x14ac:dyDescent="0.25">
      <c r="A1271" s="70">
        <v>45010103</v>
      </c>
      <c r="B1271" s="8" t="s">
        <v>1364</v>
      </c>
      <c r="C1271" s="96">
        <f>SUMIF(OBData[EconCode],OBTB[[#This Row],[EconCode]],OBData[Amount])</f>
        <v>0</v>
      </c>
      <c r="D1271" s="96" t="str">
        <f>LEFT(OBTB[[#This Row],[EconCode]],6)</f>
        <v>450101</v>
      </c>
      <c r="E1271" s="96" t="str">
        <f>LEFT(OBTB[[#This Row],[EconCode]],4)</f>
        <v>4501</v>
      </c>
      <c r="F1271" s="96" t="str">
        <f>LEFT(OBTB[[#This Row],[EconCode]],2)</f>
        <v>45</v>
      </c>
      <c r="G1271" s="96"/>
      <c r="H1271" s="96"/>
      <c r="I1271" s="96"/>
      <c r="J1271" s="96"/>
      <c r="K1271" s="96"/>
      <c r="L1271" s="96"/>
      <c r="M1271" s="15"/>
      <c r="N1271" s="15"/>
      <c r="O1271" s="15"/>
      <c r="P1271" s="15"/>
      <c r="Q1271" s="15"/>
    </row>
    <row r="1272" spans="1:17" x14ac:dyDescent="0.25">
      <c r="A1272" s="70">
        <v>45010104</v>
      </c>
      <c r="B1272" s="8" t="s">
        <v>1365</v>
      </c>
      <c r="C1272" s="96">
        <f>SUMIF(OBData[EconCode],OBTB[[#This Row],[EconCode]],OBData[Amount])</f>
        <v>0</v>
      </c>
      <c r="D1272" s="96" t="str">
        <f>LEFT(OBTB[[#This Row],[EconCode]],6)</f>
        <v>450101</v>
      </c>
      <c r="E1272" s="96" t="str">
        <f>LEFT(OBTB[[#This Row],[EconCode]],4)</f>
        <v>4501</v>
      </c>
      <c r="F1272" s="96" t="str">
        <f>LEFT(OBTB[[#This Row],[EconCode]],2)</f>
        <v>45</v>
      </c>
      <c r="G1272" s="96"/>
      <c r="H1272" s="96"/>
      <c r="I1272" s="96"/>
      <c r="J1272" s="96"/>
      <c r="K1272" s="96"/>
      <c r="L1272" s="96"/>
      <c r="M1272" s="15"/>
      <c r="N1272" s="15"/>
      <c r="O1272" s="15"/>
      <c r="P1272" s="15"/>
      <c r="Q1272" s="15"/>
    </row>
    <row r="1273" spans="1:17" x14ac:dyDescent="0.25">
      <c r="A1273" s="70">
        <v>45010105</v>
      </c>
      <c r="B1273" s="8" t="s">
        <v>1366</v>
      </c>
      <c r="C1273" s="96">
        <f>SUMIF(OBData[EconCode],OBTB[[#This Row],[EconCode]],OBData[Amount])</f>
        <v>0</v>
      </c>
      <c r="D1273" s="96" t="str">
        <f>LEFT(OBTB[[#This Row],[EconCode]],6)</f>
        <v>450101</v>
      </c>
      <c r="E1273" s="96" t="str">
        <f>LEFT(OBTB[[#This Row],[EconCode]],4)</f>
        <v>4501</v>
      </c>
      <c r="F1273" s="96" t="str">
        <f>LEFT(OBTB[[#This Row],[EconCode]],2)</f>
        <v>45</v>
      </c>
      <c r="G1273" s="96"/>
      <c r="H1273" s="96"/>
      <c r="I1273" s="96"/>
      <c r="J1273" s="96"/>
      <c r="K1273" s="96"/>
      <c r="L1273" s="96"/>
      <c r="M1273" s="15"/>
      <c r="N1273" s="15"/>
      <c r="O1273" s="15"/>
      <c r="P1273" s="15"/>
      <c r="Q1273" s="15"/>
    </row>
    <row r="1274" spans="1:17" x14ac:dyDescent="0.25">
      <c r="A1274" s="70">
        <v>46</v>
      </c>
      <c r="B1274" s="7" t="s">
        <v>1325</v>
      </c>
      <c r="C1274" s="93">
        <f>SUMIF(OBData[EconCode],OBTB[[#This Row],[EconCode]],OBData[Amount])</f>
        <v>0</v>
      </c>
      <c r="D1274" s="93" t="str">
        <f>LEFT(OBTB[[#This Row],[EconCode]],6)</f>
        <v>46</v>
      </c>
      <c r="E1274" s="93" t="str">
        <f>LEFT(OBTB[[#This Row],[EconCode]],4)</f>
        <v>46</v>
      </c>
      <c r="F1274" s="93" t="str">
        <f>LEFT(OBTB[[#This Row],[EconCode]],2)</f>
        <v>46</v>
      </c>
      <c r="G1274" s="93"/>
      <c r="H1274" s="93"/>
      <c r="I1274" s="93"/>
      <c r="J1274" s="93"/>
      <c r="K1274" s="93"/>
      <c r="L1274" s="93"/>
      <c r="M1274" s="15"/>
      <c r="N1274" s="15"/>
      <c r="O1274" s="15"/>
      <c r="P1274" s="15"/>
      <c r="Q1274" s="15"/>
    </row>
    <row r="1275" spans="1:17" x14ac:dyDescent="0.25">
      <c r="A1275" s="70">
        <v>4601</v>
      </c>
      <c r="B1275" s="7" t="s">
        <v>39</v>
      </c>
      <c r="C1275" s="93">
        <f>SUMIF(OBData[EconCode],OBTB[[#This Row],[EconCode]],OBData[Amount])</f>
        <v>0</v>
      </c>
      <c r="D1275" s="93" t="str">
        <f>LEFT(OBTB[[#This Row],[EconCode]],6)</f>
        <v>4601</v>
      </c>
      <c r="E1275" s="93" t="str">
        <f>LEFT(OBTB[[#This Row],[EconCode]],4)</f>
        <v>4601</v>
      </c>
      <c r="F1275" s="93" t="str">
        <f>LEFT(OBTB[[#This Row],[EconCode]],2)</f>
        <v>46</v>
      </c>
      <c r="G1275" s="93"/>
      <c r="H1275" s="93"/>
      <c r="I1275" s="93"/>
      <c r="J1275" s="93"/>
      <c r="K1275" s="93"/>
      <c r="L1275" s="93"/>
      <c r="M1275" s="15"/>
      <c r="N1275" s="15"/>
      <c r="O1275" s="15"/>
      <c r="P1275" s="15"/>
      <c r="Q1275" s="15"/>
    </row>
    <row r="1276" spans="1:17" x14ac:dyDescent="0.25">
      <c r="A1276" s="70">
        <v>460101</v>
      </c>
      <c r="B1276" s="7" t="s">
        <v>1326</v>
      </c>
      <c r="C1276" s="93">
        <f>SUMIF(OBData[EconCode],OBTB[[#This Row],[EconCode]],OBData[Amount])</f>
        <v>0</v>
      </c>
      <c r="D1276" s="93" t="str">
        <f>LEFT(OBTB[[#This Row],[EconCode]],6)</f>
        <v>460101</v>
      </c>
      <c r="E1276" s="93" t="str">
        <f>LEFT(OBTB[[#This Row],[EconCode]],4)</f>
        <v>4601</v>
      </c>
      <c r="F1276" s="93" t="str">
        <f>LEFT(OBTB[[#This Row],[EconCode]],2)</f>
        <v>46</v>
      </c>
      <c r="G1276" s="93"/>
      <c r="H1276" s="93"/>
      <c r="I1276" s="93"/>
      <c r="J1276" s="93"/>
      <c r="K1276" s="93"/>
      <c r="L1276" s="93"/>
      <c r="M1276" s="15"/>
      <c r="N1276" s="15"/>
      <c r="O1276" s="15"/>
      <c r="P1276" s="15"/>
      <c r="Q1276" s="15"/>
    </row>
    <row r="1277" spans="1:17" x14ac:dyDescent="0.25">
      <c r="A1277" s="70">
        <v>46010101</v>
      </c>
      <c r="B1277" s="8" t="s">
        <v>1402</v>
      </c>
      <c r="C1277" s="71">
        <f>SUMIF(OBData[EconCode],OBTB[[#This Row],[EconCode]],OBData[Amount])</f>
        <v>-2095</v>
      </c>
      <c r="D1277" s="58" t="str">
        <f>LEFT(OBTB[[#This Row],[EconCode]],6)</f>
        <v>460101</v>
      </c>
      <c r="E1277" s="58" t="str">
        <f>LEFT(OBTB[[#This Row],[EconCode]],4)</f>
        <v>4601</v>
      </c>
      <c r="F1277" s="58" t="str">
        <f>LEFT(OBTB[[#This Row],[EconCode]],2)</f>
        <v>46</v>
      </c>
      <c r="G1277" s="65"/>
      <c r="H1277" s="66" t="s">
        <v>1618</v>
      </c>
      <c r="I1277" s="66" t="s">
        <v>1503</v>
      </c>
      <c r="J1277" s="65"/>
      <c r="K1277" s="65"/>
      <c r="L1277" s="65"/>
      <c r="M1277" s="15"/>
      <c r="N1277" s="15"/>
      <c r="O1277" s="15"/>
      <c r="P1277" s="15"/>
      <c r="Q1277" s="15"/>
    </row>
    <row r="1278" spans="1:17" x14ac:dyDescent="0.25">
      <c r="A1278" s="70">
        <v>46010102</v>
      </c>
      <c r="B1278" s="8" t="s">
        <v>1403</v>
      </c>
      <c r="C1278" s="71">
        <f>SUMIF(OBData[EconCode],OBTB[[#This Row],[EconCode]],OBData[Amount])</f>
        <v>-4000</v>
      </c>
      <c r="D1278" s="58" t="str">
        <f>LEFT(OBTB[[#This Row],[EconCode]],6)</f>
        <v>460101</v>
      </c>
      <c r="E1278" s="58" t="str">
        <f>LEFT(OBTB[[#This Row],[EconCode]],4)</f>
        <v>4601</v>
      </c>
      <c r="F1278" s="58" t="str">
        <f>LEFT(OBTB[[#This Row],[EconCode]],2)</f>
        <v>46</v>
      </c>
      <c r="G1278" s="65"/>
      <c r="H1278" s="66" t="s">
        <v>1621</v>
      </c>
      <c r="I1278" s="65"/>
      <c r="J1278" s="66" t="s">
        <v>1538</v>
      </c>
      <c r="K1278" s="65"/>
      <c r="L1278" s="65"/>
      <c r="M1278" s="15"/>
      <c r="N1278" s="15"/>
      <c r="O1278" s="15"/>
      <c r="P1278" s="15"/>
      <c r="Q1278" s="15"/>
    </row>
    <row r="1279" spans="1:17" x14ac:dyDescent="0.25">
      <c r="A1279" s="70">
        <v>46010103</v>
      </c>
      <c r="B1279" s="8" t="s">
        <v>1327</v>
      </c>
      <c r="C1279" s="96">
        <f>SUMIF(OBData[EconCode],OBTB[[#This Row],[EconCode]],OBData[Amount])</f>
        <v>0</v>
      </c>
      <c r="D1279" s="96" t="str">
        <f>LEFT(OBTB[[#This Row],[EconCode]],6)</f>
        <v>460101</v>
      </c>
      <c r="E1279" s="96" t="str">
        <f>LEFT(OBTB[[#This Row],[EconCode]],4)</f>
        <v>4601</v>
      </c>
      <c r="F1279" s="96" t="str">
        <f>LEFT(OBTB[[#This Row],[EconCode]],2)</f>
        <v>46</v>
      </c>
      <c r="G1279" s="96"/>
      <c r="H1279" s="96"/>
      <c r="I1279" s="96"/>
      <c r="J1279" s="96"/>
      <c r="K1279" s="96"/>
      <c r="L1279" s="96"/>
      <c r="M1279" s="15"/>
      <c r="N1279" s="15"/>
      <c r="O1279" s="15"/>
      <c r="P1279" s="15"/>
      <c r="Q1279" s="15"/>
    </row>
    <row r="1280" spans="1:17" x14ac:dyDescent="0.25">
      <c r="A1280" s="70">
        <v>460102</v>
      </c>
      <c r="B1280" s="7" t="s">
        <v>1328</v>
      </c>
      <c r="C1280" s="93">
        <f>SUMIF(OBData[EconCode],OBTB[[#This Row],[EconCode]],OBData[Amount])</f>
        <v>0</v>
      </c>
      <c r="D1280" s="93" t="str">
        <f>LEFT(OBTB[[#This Row],[EconCode]],6)</f>
        <v>460102</v>
      </c>
      <c r="E1280" s="93" t="str">
        <f>LEFT(OBTB[[#This Row],[EconCode]],4)</f>
        <v>4601</v>
      </c>
      <c r="F1280" s="93" t="str">
        <f>LEFT(OBTB[[#This Row],[EconCode]],2)</f>
        <v>46</v>
      </c>
      <c r="G1280" s="93"/>
      <c r="H1280" s="93"/>
      <c r="I1280" s="93"/>
      <c r="J1280" s="93"/>
      <c r="K1280" s="93"/>
      <c r="L1280" s="93"/>
      <c r="M1280" s="15"/>
      <c r="N1280" s="15" t="s">
        <v>1608</v>
      </c>
      <c r="O1280" s="15"/>
      <c r="P1280" s="15"/>
      <c r="Q1280" s="15"/>
    </row>
    <row r="1281" spans="1:17" x14ac:dyDescent="0.25">
      <c r="A1281" s="70">
        <v>46010201</v>
      </c>
      <c r="B1281" s="8" t="s">
        <v>1329</v>
      </c>
      <c r="C1281" s="71">
        <f>SUMIF(OBData[EconCode],OBTB[[#This Row],[EconCode]],OBData[Amount])</f>
        <v>0</v>
      </c>
      <c r="D1281" s="58" t="str">
        <f>LEFT(OBTB[[#This Row],[EconCode]],6)</f>
        <v>460102</v>
      </c>
      <c r="E1281" s="58" t="str">
        <f>LEFT(OBTB[[#This Row],[EconCode]],4)</f>
        <v>4601</v>
      </c>
      <c r="F1281" s="58" t="str">
        <f>LEFT(OBTB[[#This Row],[EconCode]],2)</f>
        <v>46</v>
      </c>
      <c r="G1281" s="65"/>
      <c r="H1281" s="66" t="s">
        <v>1623</v>
      </c>
      <c r="I1281" s="65"/>
      <c r="J1281" s="65"/>
      <c r="K1281" s="65"/>
      <c r="L1281" s="65"/>
      <c r="M1281" s="15"/>
      <c r="N1281" s="15"/>
      <c r="O1281" s="15"/>
      <c r="P1281" s="15"/>
      <c r="Q1281" s="15"/>
    </row>
    <row r="1282" spans="1:17" x14ac:dyDescent="0.25">
      <c r="A1282" s="70">
        <v>46010202</v>
      </c>
      <c r="B1282" s="8" t="s">
        <v>1330</v>
      </c>
      <c r="C1282" s="71">
        <f>SUMIF(OBData[EconCode],OBTB[[#This Row],[EconCode]],OBData[Amount])</f>
        <v>0</v>
      </c>
      <c r="D1282" s="58" t="str">
        <f>LEFT(OBTB[[#This Row],[EconCode]],6)</f>
        <v>460102</v>
      </c>
      <c r="E1282" s="58" t="str">
        <f>LEFT(OBTB[[#This Row],[EconCode]],4)</f>
        <v>4601</v>
      </c>
      <c r="F1282" s="58" t="str">
        <f>LEFT(OBTB[[#This Row],[EconCode]],2)</f>
        <v>46</v>
      </c>
      <c r="G1282" s="65"/>
      <c r="H1282" s="66" t="s">
        <v>1623</v>
      </c>
      <c r="I1282" s="65"/>
      <c r="J1282" s="65"/>
      <c r="K1282" s="65"/>
      <c r="L1282" s="65"/>
      <c r="M1282" s="15"/>
      <c r="N1282" s="15"/>
      <c r="O1282" s="15"/>
      <c r="P1282" s="15"/>
      <c r="Q1282" s="15"/>
    </row>
    <row r="1283" spans="1:17" x14ac:dyDescent="0.25">
      <c r="A1283" s="70">
        <v>46010203</v>
      </c>
      <c r="B1283" s="8" t="s">
        <v>1404</v>
      </c>
      <c r="C1283" s="71">
        <f>SUMIF(OBData[EconCode],OBTB[[#This Row],[EconCode]],OBData[Amount])</f>
        <v>0</v>
      </c>
      <c r="D1283" s="58" t="str">
        <f>LEFT(OBTB[[#This Row],[EconCode]],6)</f>
        <v>460102</v>
      </c>
      <c r="E1283" s="58" t="str">
        <f>LEFT(OBTB[[#This Row],[EconCode]],4)</f>
        <v>4601</v>
      </c>
      <c r="F1283" s="58" t="str">
        <f>LEFT(OBTB[[#This Row],[EconCode]],2)</f>
        <v>46</v>
      </c>
      <c r="G1283" s="65"/>
      <c r="H1283" s="66" t="s">
        <v>1622</v>
      </c>
      <c r="I1283" s="65"/>
      <c r="J1283" s="65"/>
      <c r="K1283" s="65"/>
      <c r="L1283" s="66" t="s">
        <v>1546</v>
      </c>
      <c r="M1283" s="15"/>
      <c r="N1283" s="15"/>
      <c r="O1283" s="15"/>
      <c r="P1283" s="15"/>
      <c r="Q1283" s="15"/>
    </row>
    <row r="1284" spans="1:17" x14ac:dyDescent="0.25">
      <c r="A1284" s="70">
        <v>460103</v>
      </c>
      <c r="B1284" s="7" t="s">
        <v>1331</v>
      </c>
      <c r="C1284" s="93">
        <f>SUMIF(OBData[EconCode],OBTB[[#This Row],[EconCode]],OBData[Amount])</f>
        <v>0</v>
      </c>
      <c r="D1284" s="93" t="str">
        <f>LEFT(OBTB[[#This Row],[EconCode]],6)</f>
        <v>460103</v>
      </c>
      <c r="E1284" s="93" t="str">
        <f>LEFT(OBTB[[#This Row],[EconCode]],4)</f>
        <v>4601</v>
      </c>
      <c r="F1284" s="93" t="str">
        <f>LEFT(OBTB[[#This Row],[EconCode]],2)</f>
        <v>46</v>
      </c>
      <c r="G1284" s="93"/>
      <c r="H1284" s="93"/>
      <c r="I1284" s="93"/>
      <c r="J1284" s="93"/>
      <c r="K1284" s="93"/>
      <c r="L1284" s="93"/>
      <c r="M1284" s="15"/>
      <c r="N1284" s="15"/>
      <c r="O1284" s="15"/>
      <c r="P1284" s="15"/>
      <c r="Q1284" s="15"/>
    </row>
    <row r="1285" spans="1:17" x14ac:dyDescent="0.25">
      <c r="A1285" s="70">
        <v>46010301</v>
      </c>
      <c r="B1285" s="8" t="s">
        <v>1332</v>
      </c>
      <c r="C1285" s="71">
        <f>SUMIF(OBData[EconCode],OBTB[[#This Row],[EconCode]],OBData[Amount])</f>
        <v>0</v>
      </c>
      <c r="D1285" s="58" t="str">
        <f>LEFT(OBTB[[#This Row],[EconCode]],6)</f>
        <v>460103</v>
      </c>
      <c r="E1285" s="58" t="str">
        <f>LEFT(OBTB[[#This Row],[EconCode]],4)</f>
        <v>4601</v>
      </c>
      <c r="F1285" s="58" t="str">
        <f>LEFT(OBTB[[#This Row],[EconCode]],2)</f>
        <v>46</v>
      </c>
      <c r="G1285" s="65"/>
      <c r="H1285" s="66" t="s">
        <v>1623</v>
      </c>
      <c r="I1285" s="65"/>
      <c r="J1285" s="65"/>
      <c r="K1285" s="65"/>
      <c r="L1285" s="65"/>
      <c r="M1285" s="15"/>
      <c r="N1285" s="15"/>
      <c r="O1285" s="15"/>
      <c r="P1285" s="15"/>
      <c r="Q1285" s="15"/>
    </row>
    <row r="1286" spans="1:17" x14ac:dyDescent="0.25">
      <c r="A1286" s="70">
        <v>460104</v>
      </c>
      <c r="B1286" s="7" t="s">
        <v>1333</v>
      </c>
      <c r="C1286" s="93">
        <f>SUMIF(OBData[EconCode],OBTB[[#This Row],[EconCode]],OBData[Amount])</f>
        <v>0</v>
      </c>
      <c r="D1286" s="93" t="str">
        <f>LEFT(OBTB[[#This Row],[EconCode]],6)</f>
        <v>460104</v>
      </c>
      <c r="E1286" s="93" t="str">
        <f>LEFT(OBTB[[#This Row],[EconCode]],4)</f>
        <v>4601</v>
      </c>
      <c r="F1286" s="93" t="str">
        <f>LEFT(OBTB[[#This Row],[EconCode]],2)</f>
        <v>46</v>
      </c>
      <c r="G1286" s="93"/>
      <c r="H1286" s="93"/>
      <c r="I1286" s="93"/>
      <c r="J1286" s="93"/>
      <c r="K1286" s="93"/>
      <c r="L1286" s="93"/>
      <c r="M1286" s="15"/>
      <c r="N1286" s="15"/>
      <c r="O1286" s="15"/>
      <c r="P1286" s="15"/>
      <c r="Q1286" s="15"/>
    </row>
    <row r="1287" spans="1:17" x14ac:dyDescent="0.25">
      <c r="A1287" s="70">
        <v>46010401</v>
      </c>
      <c r="B1287" s="8" t="s">
        <v>1334</v>
      </c>
      <c r="C1287" s="71">
        <f>SUMIF(OBData[EconCode],OBTB[[#This Row],[EconCode]],OBData[Amount])</f>
        <v>0</v>
      </c>
      <c r="D1287" s="58" t="str">
        <f>LEFT(OBTB[[#This Row],[EconCode]],6)</f>
        <v>460104</v>
      </c>
      <c r="E1287" s="58" t="str">
        <f>LEFT(OBTB[[#This Row],[EconCode]],4)</f>
        <v>4601</v>
      </c>
      <c r="F1287" s="58" t="str">
        <f>LEFT(OBTB[[#This Row],[EconCode]],2)</f>
        <v>46</v>
      </c>
      <c r="G1287" s="65"/>
      <c r="H1287" s="66" t="s">
        <v>1623</v>
      </c>
      <c r="I1287" s="65"/>
      <c r="J1287" s="65"/>
      <c r="K1287" s="65"/>
      <c r="L1287" s="65"/>
      <c r="M1287" s="15"/>
      <c r="N1287" s="15"/>
      <c r="O1287" s="15"/>
      <c r="P1287" s="15"/>
      <c r="Q1287" s="15"/>
    </row>
    <row r="1288" spans="1:17" x14ac:dyDescent="0.25">
      <c r="A1288" s="70">
        <v>46010402</v>
      </c>
      <c r="B1288" s="8" t="s">
        <v>1335</v>
      </c>
      <c r="C1288" s="71">
        <f>SUMIF(OBData[EconCode],OBTB[[#This Row],[EconCode]],OBData[Amount])</f>
        <v>0</v>
      </c>
      <c r="D1288" s="58" t="str">
        <f>LEFT(OBTB[[#This Row],[EconCode]],6)</f>
        <v>460104</v>
      </c>
      <c r="E1288" s="58" t="str">
        <f>LEFT(OBTB[[#This Row],[EconCode]],4)</f>
        <v>4601</v>
      </c>
      <c r="F1288" s="58" t="str">
        <f>LEFT(OBTB[[#This Row],[EconCode]],2)</f>
        <v>46</v>
      </c>
      <c r="G1288" s="65"/>
      <c r="H1288" s="66" t="s">
        <v>1623</v>
      </c>
      <c r="I1288" s="65"/>
      <c r="J1288" s="65"/>
      <c r="K1288" s="65"/>
      <c r="L1288" s="65"/>
      <c r="M1288" s="15"/>
      <c r="N1288" s="15"/>
      <c r="O1288" s="15"/>
      <c r="P1288" s="15"/>
      <c r="Q1288" s="15"/>
    </row>
    <row r="1289" spans="1:17" x14ac:dyDescent="0.25">
      <c r="A1289" s="70">
        <v>46010403</v>
      </c>
      <c r="B1289" s="8" t="s">
        <v>1336</v>
      </c>
      <c r="C1289" s="71">
        <f>SUMIF(OBData[EconCode],OBTB[[#This Row],[EconCode]],OBData[Amount])</f>
        <v>0</v>
      </c>
      <c r="D1289" s="58" t="str">
        <f>LEFT(OBTB[[#This Row],[EconCode]],6)</f>
        <v>460104</v>
      </c>
      <c r="E1289" s="58" t="str">
        <f>LEFT(OBTB[[#This Row],[EconCode]],4)</f>
        <v>4601</v>
      </c>
      <c r="F1289" s="58" t="str">
        <f>LEFT(OBTB[[#This Row],[EconCode]],2)</f>
        <v>46</v>
      </c>
      <c r="G1289" s="65"/>
      <c r="H1289" s="66" t="s">
        <v>1623</v>
      </c>
      <c r="I1289" s="65"/>
      <c r="J1289" s="65"/>
      <c r="K1289" s="65"/>
      <c r="L1289" s="65"/>
      <c r="M1289" s="15"/>
      <c r="N1289" s="15"/>
      <c r="O1289" s="15"/>
      <c r="P1289" s="15"/>
      <c r="Q1289" s="15"/>
    </row>
    <row r="1290" spans="1:17" x14ac:dyDescent="0.25">
      <c r="A1290" s="70">
        <v>46010404</v>
      </c>
      <c r="B1290" s="8" t="s">
        <v>1337</v>
      </c>
      <c r="C1290" s="71">
        <f>SUMIF(OBData[EconCode],OBTB[[#This Row],[EconCode]],OBData[Amount])</f>
        <v>0</v>
      </c>
      <c r="D1290" s="58" t="str">
        <f>LEFT(OBTB[[#This Row],[EconCode]],6)</f>
        <v>460104</v>
      </c>
      <c r="E1290" s="58" t="str">
        <f>LEFT(OBTB[[#This Row],[EconCode]],4)</f>
        <v>4601</v>
      </c>
      <c r="F1290" s="58" t="str">
        <f>LEFT(OBTB[[#This Row],[EconCode]],2)</f>
        <v>46</v>
      </c>
      <c r="G1290" s="65"/>
      <c r="H1290" s="66" t="s">
        <v>1623</v>
      </c>
      <c r="I1290" s="65"/>
      <c r="J1290" s="65"/>
      <c r="K1290" s="65"/>
      <c r="L1290" s="65"/>
      <c r="M1290" s="15"/>
      <c r="N1290" s="15"/>
      <c r="O1290" s="15"/>
      <c r="P1290" s="15"/>
      <c r="Q1290" s="15"/>
    </row>
    <row r="1291" spans="1:17" x14ac:dyDescent="0.25">
      <c r="A1291" s="70">
        <v>46010405</v>
      </c>
      <c r="B1291" s="8" t="s">
        <v>1338</v>
      </c>
      <c r="C1291" s="71">
        <f>SUMIF(OBData[EconCode],OBTB[[#This Row],[EconCode]],OBData[Amount])</f>
        <v>0</v>
      </c>
      <c r="D1291" s="58" t="str">
        <f>LEFT(OBTB[[#This Row],[EconCode]],6)</f>
        <v>460104</v>
      </c>
      <c r="E1291" s="58" t="str">
        <f>LEFT(OBTB[[#This Row],[EconCode]],4)</f>
        <v>4601</v>
      </c>
      <c r="F1291" s="58" t="str">
        <f>LEFT(OBTB[[#This Row],[EconCode]],2)</f>
        <v>46</v>
      </c>
      <c r="G1291" s="65"/>
      <c r="H1291" s="66" t="s">
        <v>1623</v>
      </c>
      <c r="I1291" s="65"/>
      <c r="J1291" s="65"/>
      <c r="K1291" s="65"/>
      <c r="L1291" s="65"/>
      <c r="M1291" s="15"/>
      <c r="N1291" s="15"/>
      <c r="O1291" s="15"/>
      <c r="P1291" s="15"/>
      <c r="Q1291" s="15"/>
    </row>
    <row r="1292" spans="1:17" x14ac:dyDescent="0.25">
      <c r="A1292" s="70">
        <v>46010406</v>
      </c>
      <c r="B1292" s="8" t="s">
        <v>1332</v>
      </c>
      <c r="C1292" s="71">
        <f>SUMIF(OBData[EconCode],OBTB[[#This Row],[EconCode]],OBData[Amount])</f>
        <v>0</v>
      </c>
      <c r="D1292" s="58" t="str">
        <f>LEFT(OBTB[[#This Row],[EconCode]],6)</f>
        <v>460104</v>
      </c>
      <c r="E1292" s="58" t="str">
        <f>LEFT(OBTB[[#This Row],[EconCode]],4)</f>
        <v>4601</v>
      </c>
      <c r="F1292" s="58" t="str">
        <f>LEFT(OBTB[[#This Row],[EconCode]],2)</f>
        <v>46</v>
      </c>
      <c r="G1292" s="65"/>
      <c r="H1292" s="66" t="s">
        <v>1623</v>
      </c>
      <c r="I1292" s="65"/>
      <c r="J1292" s="65"/>
      <c r="K1292" s="65"/>
      <c r="L1292" s="65"/>
      <c r="M1292" s="15"/>
      <c r="N1292" s="15"/>
      <c r="O1292" s="15"/>
      <c r="P1292" s="15"/>
      <c r="Q1292" s="15"/>
    </row>
    <row r="1293" spans="1:17" x14ac:dyDescent="0.25">
      <c r="A1293" s="70">
        <v>46010407</v>
      </c>
      <c r="B1293" s="8" t="s">
        <v>1339</v>
      </c>
      <c r="C1293" s="71">
        <f>SUMIF(OBData[EconCode],OBTB[[#This Row],[EconCode]],OBData[Amount])</f>
        <v>0</v>
      </c>
      <c r="D1293" s="58" t="str">
        <f>LEFT(OBTB[[#This Row],[EconCode]],6)</f>
        <v>460104</v>
      </c>
      <c r="E1293" s="58" t="str">
        <f>LEFT(OBTB[[#This Row],[EconCode]],4)</f>
        <v>4601</v>
      </c>
      <c r="F1293" s="58" t="str">
        <f>LEFT(OBTB[[#This Row],[EconCode]],2)</f>
        <v>46</v>
      </c>
      <c r="G1293" s="65"/>
      <c r="H1293" s="66" t="s">
        <v>1623</v>
      </c>
      <c r="I1293" s="65"/>
      <c r="J1293" s="65"/>
      <c r="K1293" s="65"/>
      <c r="L1293" s="65"/>
      <c r="M1293" s="15"/>
      <c r="N1293" s="15"/>
      <c r="O1293" s="15"/>
      <c r="P1293" s="15"/>
      <c r="Q1293" s="15"/>
    </row>
    <row r="1294" spans="1:17" x14ac:dyDescent="0.25">
      <c r="A1294" s="70">
        <v>4602</v>
      </c>
      <c r="B1294" s="7" t="s">
        <v>1340</v>
      </c>
      <c r="C1294" s="93">
        <f>SUMIF(OBData[EconCode],OBTB[[#This Row],[EconCode]],OBData[Amount])</f>
        <v>0</v>
      </c>
      <c r="D1294" s="93" t="str">
        <f>LEFT(OBTB[[#This Row],[EconCode]],6)</f>
        <v>4602</v>
      </c>
      <c r="E1294" s="93" t="str">
        <f>LEFT(OBTB[[#This Row],[EconCode]],4)</f>
        <v>4602</v>
      </c>
      <c r="F1294" s="93" t="str">
        <f>LEFT(OBTB[[#This Row],[EconCode]],2)</f>
        <v>46</v>
      </c>
      <c r="G1294" s="93"/>
      <c r="H1294" s="93"/>
      <c r="I1294" s="93"/>
      <c r="J1294" s="93"/>
      <c r="K1294" s="93"/>
      <c r="L1294" s="93"/>
      <c r="M1294" s="15"/>
      <c r="N1294" s="15"/>
      <c r="O1294" s="15"/>
      <c r="P1294" s="15"/>
      <c r="Q1294" s="15"/>
    </row>
    <row r="1295" spans="1:17" x14ac:dyDescent="0.25">
      <c r="A1295" s="70">
        <v>460201</v>
      </c>
      <c r="B1295" s="7" t="s">
        <v>1340</v>
      </c>
      <c r="C1295" s="93">
        <f>SUMIF(OBData[EconCode],OBTB[[#This Row],[EconCode]],OBData[Amount])</f>
        <v>0</v>
      </c>
      <c r="D1295" s="93" t="str">
        <f>LEFT(OBTB[[#This Row],[EconCode]],6)</f>
        <v>460201</v>
      </c>
      <c r="E1295" s="93" t="str">
        <f>LEFT(OBTB[[#This Row],[EconCode]],4)</f>
        <v>4602</v>
      </c>
      <c r="F1295" s="93" t="str">
        <f>LEFT(OBTB[[#This Row],[EconCode]],2)</f>
        <v>46</v>
      </c>
      <c r="G1295" s="93"/>
      <c r="H1295" s="93"/>
      <c r="I1295" s="93"/>
      <c r="J1295" s="93"/>
      <c r="K1295" s="93"/>
      <c r="L1295" s="93"/>
      <c r="M1295" s="15"/>
      <c r="N1295" s="15"/>
      <c r="O1295" s="15"/>
      <c r="P1295" s="15"/>
      <c r="Q1295" s="15"/>
    </row>
    <row r="1296" spans="1:17" x14ac:dyDescent="0.25">
      <c r="A1296" s="70">
        <v>46020101</v>
      </c>
      <c r="B1296" s="8" t="s">
        <v>1617</v>
      </c>
      <c r="C1296" s="71">
        <f>SUMIF(OBData[EconCode],OBTB[[#This Row],[EconCode]],OBData[Amount])</f>
        <v>0</v>
      </c>
      <c r="D1296" s="58" t="str">
        <f>LEFT(OBTB[[#This Row],[EconCode]],6)</f>
        <v>460201</v>
      </c>
      <c r="E1296" s="58" t="str">
        <f>LEFT(OBTB[[#This Row],[EconCode]],4)</f>
        <v>4602</v>
      </c>
      <c r="F1296" s="58" t="str">
        <f>LEFT(OBTB[[#This Row],[EconCode]],2)</f>
        <v>46</v>
      </c>
      <c r="G1296" s="65"/>
      <c r="H1296" s="66" t="s">
        <v>1625</v>
      </c>
      <c r="I1296" s="65"/>
      <c r="J1296" s="65"/>
      <c r="K1296" s="66" t="s">
        <v>1553</v>
      </c>
      <c r="L1296" s="65"/>
      <c r="M1296" s="15"/>
      <c r="N1296" s="15"/>
      <c r="O1296" s="15"/>
      <c r="P1296" s="15"/>
      <c r="Q1296" s="15"/>
    </row>
    <row r="1297" spans="1:17" x14ac:dyDescent="0.25">
      <c r="A1297" s="70">
        <v>46020102</v>
      </c>
      <c r="B1297" s="8" t="s">
        <v>1341</v>
      </c>
      <c r="C1297" s="71">
        <f>SUMIF(OBData[EconCode],OBTB[[#This Row],[EconCode]],OBData[Amount])</f>
        <v>0</v>
      </c>
      <c r="D1297" s="58" t="str">
        <f>LEFT(OBTB[[#This Row],[EconCode]],6)</f>
        <v>460201</v>
      </c>
      <c r="E1297" s="58" t="str">
        <f>LEFT(OBTB[[#This Row],[EconCode]],4)</f>
        <v>4602</v>
      </c>
      <c r="F1297" s="58" t="str">
        <f>LEFT(OBTB[[#This Row],[EconCode]],2)</f>
        <v>46</v>
      </c>
      <c r="G1297" s="65"/>
      <c r="H1297" s="66" t="s">
        <v>1624</v>
      </c>
      <c r="I1297" s="65"/>
      <c r="J1297" s="65"/>
      <c r="K1297" s="132"/>
      <c r="L1297" s="65"/>
      <c r="M1297" s="15"/>
      <c r="N1297" s="15"/>
      <c r="O1297" s="15"/>
      <c r="P1297" s="15"/>
      <c r="Q1297" s="15"/>
    </row>
    <row r="1298" spans="1:17" x14ac:dyDescent="0.25">
      <c r="A1298" s="70">
        <v>46020103</v>
      </c>
      <c r="B1298" s="8" t="s">
        <v>1342</v>
      </c>
      <c r="C1298" s="71">
        <f>SUMIF(OBData[EconCode],OBTB[[#This Row],[EconCode]],OBData[Amount])</f>
        <v>-3500</v>
      </c>
      <c r="D1298" s="58" t="str">
        <f>LEFT(OBTB[[#This Row],[EconCode]],6)</f>
        <v>460201</v>
      </c>
      <c r="E1298" s="58" t="str">
        <f>LEFT(OBTB[[#This Row],[EconCode]],4)</f>
        <v>4602</v>
      </c>
      <c r="F1298" s="58" t="str">
        <f>LEFT(OBTB[[#This Row],[EconCode]],2)</f>
        <v>46</v>
      </c>
      <c r="G1298" s="65"/>
      <c r="H1298" s="66" t="s">
        <v>1624</v>
      </c>
      <c r="I1298" s="65"/>
      <c r="J1298" s="65"/>
      <c r="K1298" s="66" t="s">
        <v>1552</v>
      </c>
      <c r="L1298" s="65"/>
      <c r="M1298" s="15"/>
      <c r="N1298" s="15" t="s">
        <v>1611</v>
      </c>
      <c r="O1298" s="15"/>
      <c r="P1298" s="15"/>
      <c r="Q1298" s="15"/>
    </row>
    <row r="1299" spans="1:17" x14ac:dyDescent="0.25">
      <c r="A1299" s="70">
        <v>46020104</v>
      </c>
      <c r="B1299" s="8" t="s">
        <v>1415</v>
      </c>
      <c r="C1299" s="71">
        <f>SUMIF(OBData[EconCode],OBTB[[#This Row],[EconCode]],OBData[Amount])</f>
        <v>-2000</v>
      </c>
      <c r="D1299" s="58" t="str">
        <f>LEFT(OBTB[[#This Row],[EconCode]],6)</f>
        <v>460201</v>
      </c>
      <c r="E1299" s="58" t="str">
        <f>LEFT(OBTB[[#This Row],[EconCode]],4)</f>
        <v>4602</v>
      </c>
      <c r="F1299" s="58" t="str">
        <f>LEFT(OBTB[[#This Row],[EconCode]],2)</f>
        <v>46</v>
      </c>
      <c r="G1299" s="65"/>
      <c r="H1299" s="66" t="s">
        <v>1624</v>
      </c>
      <c r="I1299" s="65"/>
      <c r="J1299" s="65"/>
      <c r="K1299" s="66" t="s">
        <v>1551</v>
      </c>
      <c r="L1299" s="65"/>
      <c r="M1299" s="15"/>
      <c r="N1299" s="15"/>
      <c r="O1299" s="15"/>
      <c r="P1299" s="15"/>
      <c r="Q1299" s="15"/>
    </row>
    <row r="1300" spans="1:17" x14ac:dyDescent="0.25">
      <c r="A1300" s="70">
        <v>46020105</v>
      </c>
      <c r="B1300" s="8" t="s">
        <v>1627</v>
      </c>
      <c r="C1300" s="71">
        <f>SUMIF(OBData[EconCode],OBTB[[#This Row],[EconCode]],OBData[Amount])</f>
        <v>0</v>
      </c>
      <c r="D1300" s="58" t="str">
        <f>LEFT(OBTB[[#This Row],[EconCode]],6)</f>
        <v>460201</v>
      </c>
      <c r="E1300" s="58" t="str">
        <f>LEFT(OBTB[[#This Row],[EconCode]],4)</f>
        <v>4602</v>
      </c>
      <c r="F1300" s="58" t="str">
        <f>LEFT(OBTB[[#This Row],[EconCode]],2)</f>
        <v>46</v>
      </c>
      <c r="G1300" s="65"/>
      <c r="H1300" s="66" t="s">
        <v>1626</v>
      </c>
      <c r="I1300" s="65"/>
      <c r="J1300" s="65"/>
      <c r="K1300" s="66"/>
      <c r="L1300" s="65"/>
      <c r="M1300" s="15"/>
      <c r="N1300" s="15"/>
      <c r="O1300" s="15"/>
      <c r="P1300" s="15"/>
      <c r="Q1300" s="15"/>
    </row>
    <row r="1301" spans="1:17" x14ac:dyDescent="0.25">
      <c r="A1301" s="70">
        <v>47</v>
      </c>
      <c r="B1301" s="7" t="s">
        <v>1343</v>
      </c>
      <c r="C1301" s="96">
        <f>SUMIF(OBData[EconCode],OBTB[[#This Row],[EconCode]],OBData[Amount])</f>
        <v>0</v>
      </c>
      <c r="D1301" s="96" t="str">
        <f>LEFT(OBTB[[#This Row],[EconCode]],6)</f>
        <v>47</v>
      </c>
      <c r="E1301" s="96" t="str">
        <f>LEFT(OBTB[[#This Row],[EconCode]],4)</f>
        <v>47</v>
      </c>
      <c r="F1301" s="96" t="str">
        <f>LEFT(OBTB[[#This Row],[EconCode]],2)</f>
        <v>47</v>
      </c>
      <c r="G1301" s="96"/>
      <c r="H1301" s="96"/>
      <c r="I1301" s="96"/>
      <c r="J1301" s="96"/>
      <c r="K1301" s="96"/>
      <c r="L1301" s="96"/>
      <c r="M1301" s="15"/>
      <c r="N1301" s="15"/>
      <c r="O1301" s="15"/>
      <c r="P1301" s="15"/>
      <c r="Q1301" s="15"/>
    </row>
    <row r="1302" spans="1:17" x14ac:dyDescent="0.25">
      <c r="A1302" s="70">
        <v>4701</v>
      </c>
      <c r="B1302" s="7" t="s">
        <v>1344</v>
      </c>
      <c r="C1302" s="96">
        <f>SUMIF(OBData[EconCode],OBTB[[#This Row],[EconCode]],OBData[Amount])</f>
        <v>0</v>
      </c>
      <c r="D1302" s="96" t="str">
        <f>LEFT(OBTB[[#This Row],[EconCode]],6)</f>
        <v>4701</v>
      </c>
      <c r="E1302" s="96" t="str">
        <f>LEFT(OBTB[[#This Row],[EconCode]],4)</f>
        <v>4701</v>
      </c>
      <c r="F1302" s="96" t="str">
        <f>LEFT(OBTB[[#This Row],[EconCode]],2)</f>
        <v>47</v>
      </c>
      <c r="G1302" s="96"/>
      <c r="H1302" s="96"/>
      <c r="I1302" s="96"/>
      <c r="J1302" s="96"/>
      <c r="K1302" s="96"/>
      <c r="L1302" s="96"/>
      <c r="M1302" s="15"/>
      <c r="N1302" s="15" t="s">
        <v>1612</v>
      </c>
      <c r="O1302" s="15"/>
      <c r="P1302" s="15"/>
      <c r="Q1302" s="15"/>
    </row>
    <row r="1303" spans="1:17" x14ac:dyDescent="0.25">
      <c r="A1303" s="70">
        <v>470101</v>
      </c>
      <c r="B1303" s="7" t="s">
        <v>1344</v>
      </c>
      <c r="C1303" s="96">
        <f>SUMIF(OBData[EconCode],OBTB[[#This Row],[EconCode]],OBData[Amount])</f>
        <v>0</v>
      </c>
      <c r="D1303" s="96" t="str">
        <f>LEFT(OBTB[[#This Row],[EconCode]],6)</f>
        <v>470101</v>
      </c>
      <c r="E1303" s="96" t="str">
        <f>LEFT(OBTB[[#This Row],[EconCode]],4)</f>
        <v>4701</v>
      </c>
      <c r="F1303" s="96" t="str">
        <f>LEFT(OBTB[[#This Row],[EconCode]],2)</f>
        <v>47</v>
      </c>
      <c r="G1303" s="96"/>
      <c r="H1303" s="96"/>
      <c r="I1303" s="96"/>
      <c r="J1303" s="96"/>
      <c r="K1303" s="96"/>
      <c r="L1303" s="96"/>
      <c r="M1303" s="15"/>
      <c r="N1303" s="15"/>
      <c r="O1303" s="15"/>
      <c r="P1303" s="15"/>
      <c r="Q1303" s="15"/>
    </row>
    <row r="1304" spans="1:17" x14ac:dyDescent="0.25">
      <c r="A1304" s="70">
        <v>47010101</v>
      </c>
      <c r="B1304" s="8" t="s">
        <v>1344</v>
      </c>
      <c r="C1304" s="96">
        <f>SUMIF(OBData[EconCode],OBTB[[#This Row],[EconCode]],OBData[Amount])</f>
        <v>0</v>
      </c>
      <c r="D1304" s="96" t="str">
        <f>LEFT(OBTB[[#This Row],[EconCode]],6)</f>
        <v>470101</v>
      </c>
      <c r="E1304" s="96" t="str">
        <f>LEFT(OBTB[[#This Row],[EconCode]],4)</f>
        <v>4701</v>
      </c>
      <c r="F1304" s="96" t="str">
        <f>LEFT(OBTB[[#This Row],[EconCode]],2)</f>
        <v>47</v>
      </c>
      <c r="G1304" s="96"/>
      <c r="H1304" s="96"/>
      <c r="I1304" s="96"/>
      <c r="J1304" s="96"/>
      <c r="K1304" s="96"/>
      <c r="L1304" s="96"/>
      <c r="M1304" s="15"/>
      <c r="N1304" s="15"/>
      <c r="O1304" s="15"/>
      <c r="P1304" s="15"/>
      <c r="Q1304" s="15"/>
    </row>
    <row r="1305" spans="1:17" x14ac:dyDescent="0.25">
      <c r="A1305" s="70">
        <v>47010102</v>
      </c>
      <c r="B1305" s="8" t="s">
        <v>1345</v>
      </c>
      <c r="C1305" s="96">
        <f>SUMIF(OBData[EconCode],OBTB[[#This Row],[EconCode]],OBData[Amount])</f>
        <v>0</v>
      </c>
      <c r="D1305" s="96" t="str">
        <f>LEFT(OBTB[[#This Row],[EconCode]],6)</f>
        <v>470101</v>
      </c>
      <c r="E1305" s="96" t="str">
        <f>LEFT(OBTB[[#This Row],[EconCode]],4)</f>
        <v>4701</v>
      </c>
      <c r="F1305" s="96" t="str">
        <f>LEFT(OBTB[[#This Row],[EconCode]],2)</f>
        <v>47</v>
      </c>
      <c r="G1305" s="96"/>
      <c r="H1305" s="96"/>
      <c r="I1305" s="96"/>
      <c r="J1305" s="96"/>
      <c r="K1305" s="96"/>
      <c r="L1305" s="96"/>
      <c r="M1305" s="15"/>
      <c r="N1305" s="15"/>
      <c r="O1305" s="15"/>
      <c r="P1305" s="15"/>
      <c r="Q1305" s="15"/>
    </row>
    <row r="1306" spans="1:17" x14ac:dyDescent="0.25">
      <c r="A1306" s="70">
        <v>4702</v>
      </c>
      <c r="B1306" s="8" t="s">
        <v>1359</v>
      </c>
      <c r="C1306" s="96">
        <f>SUMIF(OBData[EconCode],OBTB[[#This Row],[EconCode]],OBData[Amount])</f>
        <v>0</v>
      </c>
      <c r="D1306" s="96" t="str">
        <f>LEFT(OBTB[[#This Row],[EconCode]],6)</f>
        <v>4702</v>
      </c>
      <c r="E1306" s="96" t="str">
        <f>LEFT(OBTB[[#This Row],[EconCode]],4)</f>
        <v>4702</v>
      </c>
      <c r="F1306" s="96" t="str">
        <f>LEFT(OBTB[[#This Row],[EconCode]],2)</f>
        <v>47</v>
      </c>
      <c r="G1306" s="96"/>
      <c r="H1306" s="96"/>
      <c r="I1306" s="96"/>
      <c r="J1306" s="96"/>
      <c r="K1306" s="96"/>
      <c r="L1306" s="96"/>
      <c r="M1306" s="15"/>
      <c r="N1306" s="15"/>
      <c r="O1306" s="15"/>
      <c r="P1306" s="15"/>
      <c r="Q1306" s="15"/>
    </row>
    <row r="1307" spans="1:17" x14ac:dyDescent="0.25">
      <c r="A1307" s="70">
        <v>470201</v>
      </c>
      <c r="B1307" s="8" t="s">
        <v>1359</v>
      </c>
      <c r="C1307" s="96">
        <f>SUMIF(OBData[EconCode],OBTB[[#This Row],[EconCode]],OBData[Amount])</f>
        <v>0</v>
      </c>
      <c r="D1307" s="96" t="str">
        <f>LEFT(OBTB[[#This Row],[EconCode]],6)</f>
        <v>470201</v>
      </c>
      <c r="E1307" s="96" t="str">
        <f>LEFT(OBTB[[#This Row],[EconCode]],4)</f>
        <v>4702</v>
      </c>
      <c r="F1307" s="96" t="str">
        <f>LEFT(OBTB[[#This Row],[EconCode]],2)</f>
        <v>47</v>
      </c>
      <c r="G1307" s="96"/>
      <c r="H1307" s="96"/>
      <c r="I1307" s="96"/>
      <c r="J1307" s="96"/>
      <c r="K1307" s="96"/>
      <c r="L1307" s="96"/>
      <c r="M1307" s="15"/>
      <c r="N1307" s="15"/>
      <c r="O1307" s="15"/>
      <c r="P1307" s="15"/>
      <c r="Q1307" s="15"/>
    </row>
    <row r="1308" spans="1:17" x14ac:dyDescent="0.25">
      <c r="A1308" s="70">
        <v>47020101</v>
      </c>
      <c r="B1308" s="8" t="s">
        <v>1360</v>
      </c>
      <c r="C1308" s="96">
        <f>SUMIF(OBData[EconCode],OBTB[[#This Row],[EconCode]],OBData[Amount])</f>
        <v>0</v>
      </c>
      <c r="D1308" s="96" t="str">
        <f>LEFT(OBTB[[#This Row],[EconCode]],6)</f>
        <v>470201</v>
      </c>
      <c r="E1308" s="96" t="str">
        <f>LEFT(OBTB[[#This Row],[EconCode]],4)</f>
        <v>4702</v>
      </c>
      <c r="F1308" s="96" t="str">
        <f>LEFT(OBTB[[#This Row],[EconCode]],2)</f>
        <v>47</v>
      </c>
      <c r="G1308" s="96"/>
      <c r="H1308" s="96"/>
      <c r="I1308" s="96"/>
      <c r="J1308" s="96"/>
      <c r="K1308" s="96"/>
      <c r="L1308" s="96"/>
      <c r="M1308" s="15"/>
      <c r="N1308" s="15"/>
      <c r="O1308" s="15"/>
      <c r="P1308" s="15"/>
      <c r="Q1308" s="15"/>
    </row>
    <row r="1309" spans="1:17" x14ac:dyDescent="0.25">
      <c r="A1309" s="11"/>
      <c r="B1309" s="10"/>
      <c r="C1309" s="46"/>
      <c r="D1309" s="15"/>
      <c r="E1309" s="15"/>
      <c r="F1309" s="15"/>
      <c r="G1309" s="85"/>
      <c r="H1309" s="85"/>
      <c r="I1309" s="85"/>
      <c r="J1309" s="85"/>
      <c r="K1309" s="85"/>
      <c r="L1309" s="85"/>
      <c r="M1309" s="15"/>
      <c r="N1309" s="15"/>
      <c r="O1309" s="15"/>
      <c r="P1309" s="15"/>
      <c r="Q1309" s="15"/>
    </row>
    <row r="1310" spans="1:17" x14ac:dyDescent="0.25">
      <c r="A1310" s="11"/>
      <c r="B1310" s="10"/>
      <c r="C1310" s="46"/>
      <c r="D1310" s="15"/>
      <c r="E1310" s="15"/>
      <c r="F1310" s="15"/>
      <c r="G1310" s="85"/>
      <c r="H1310" s="85"/>
      <c r="I1310" s="85"/>
      <c r="J1310" s="85"/>
      <c r="K1310" s="85"/>
      <c r="L1310" s="85"/>
      <c r="M1310" s="15"/>
      <c r="N1310" s="15"/>
      <c r="O1310" s="15"/>
      <c r="P1310" s="15"/>
      <c r="Q1310" s="15"/>
    </row>
    <row r="1311" spans="1:17" x14ac:dyDescent="0.25">
      <c r="A1311" s="11"/>
      <c r="B1311" s="136" t="s">
        <v>1357</v>
      </c>
      <c r="C1311" s="47">
        <f>SUM(C2:C1310)</f>
        <v>0</v>
      </c>
      <c r="D1311" s="15"/>
      <c r="E1311" s="15"/>
      <c r="F1311" s="15"/>
      <c r="G1311" s="85"/>
      <c r="H1311" s="85"/>
      <c r="I1311" s="85"/>
      <c r="J1311" s="85"/>
      <c r="K1311" s="85"/>
      <c r="L1311" s="85"/>
      <c r="M1311" s="15"/>
      <c r="N1311" s="15"/>
      <c r="O1311" s="15"/>
      <c r="P1311" s="15"/>
      <c r="Q1311" s="15"/>
    </row>
    <row r="1312" spans="1:17" x14ac:dyDescent="0.25">
      <c r="A1312" s="11"/>
      <c r="B1312" s="10"/>
      <c r="C1312" s="46"/>
      <c r="D1312" s="15"/>
      <c r="E1312" s="15"/>
      <c r="F1312" s="15"/>
      <c r="G1312" s="85"/>
      <c r="H1312" s="85"/>
      <c r="I1312" s="85"/>
      <c r="J1312" s="85"/>
      <c r="K1312" s="85"/>
      <c r="L1312" s="85"/>
      <c r="M1312" s="15"/>
      <c r="N1312" s="15"/>
      <c r="O1312" s="15"/>
      <c r="P1312" s="15"/>
      <c r="Q1312" s="15"/>
    </row>
    <row r="1313" spans="1:17" x14ac:dyDescent="0.25">
      <c r="A1313" s="11"/>
      <c r="B1313" s="10"/>
      <c r="C1313" s="46"/>
      <c r="D1313" s="15"/>
      <c r="E1313" s="15"/>
      <c r="F1313" s="15"/>
      <c r="G1313" s="85"/>
      <c r="H1313" s="85"/>
      <c r="I1313" s="85"/>
      <c r="J1313" s="85"/>
      <c r="K1313" s="85"/>
      <c r="L1313" s="85"/>
      <c r="M1313" s="15"/>
      <c r="N1313" s="15"/>
      <c r="O1313" s="15"/>
      <c r="P1313" s="15"/>
      <c r="Q1313" s="15"/>
    </row>
    <row r="1314" spans="1:17" x14ac:dyDescent="0.25">
      <c r="A1314" s="11"/>
      <c r="B1314" s="10"/>
      <c r="C1314" s="46"/>
      <c r="D1314" s="15"/>
      <c r="E1314" s="15"/>
      <c r="F1314" s="15"/>
      <c r="G1314" s="85"/>
      <c r="H1314" s="85"/>
      <c r="I1314" s="85"/>
      <c r="J1314" s="85"/>
      <c r="K1314" s="85"/>
      <c r="L1314" s="85"/>
      <c r="M1314" s="15"/>
      <c r="N1314" s="15"/>
      <c r="O1314" s="15"/>
      <c r="P1314" s="15"/>
      <c r="Q1314" s="15"/>
    </row>
  </sheetData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4"/>
  <sheetViews>
    <sheetView workbookViewId="0">
      <pane ySplit="1" topLeftCell="A107" activePane="bottomLeft" state="frozen"/>
      <selection pane="bottomLeft" activeCell="O18" sqref="O18"/>
    </sheetView>
  </sheetViews>
  <sheetFormatPr defaultRowHeight="15" x14ac:dyDescent="0.25"/>
  <cols>
    <col min="1" max="1" width="16.140625" customWidth="1"/>
    <col min="2" max="2" width="57.7109375" customWidth="1"/>
    <col min="3" max="3" width="17.140625" customWidth="1"/>
    <col min="4" max="6" width="10.85546875" hidden="1" customWidth="1"/>
    <col min="8" max="8" width="10" customWidth="1"/>
    <col min="11" max="12" width="10.7109375" customWidth="1"/>
    <col min="13" max="13" width="13.85546875" customWidth="1"/>
    <col min="14" max="14" width="13.140625" customWidth="1"/>
  </cols>
  <sheetData>
    <row r="1" spans="1:18" x14ac:dyDescent="0.25">
      <c r="A1" s="62" t="s">
        <v>1351</v>
      </c>
      <c r="B1" s="13" t="s">
        <v>142</v>
      </c>
      <c r="C1" s="63" t="s">
        <v>1347</v>
      </c>
      <c r="D1" s="14" t="s">
        <v>1348</v>
      </c>
      <c r="E1" s="14" t="s">
        <v>1349</v>
      </c>
      <c r="F1" s="14" t="s">
        <v>1350</v>
      </c>
      <c r="G1" s="73" t="s">
        <v>1498</v>
      </c>
      <c r="H1" s="73" t="s">
        <v>1499</v>
      </c>
      <c r="I1" s="73" t="s">
        <v>1496</v>
      </c>
      <c r="J1" s="73" t="s">
        <v>1537</v>
      </c>
      <c r="K1" s="73" t="s">
        <v>1497</v>
      </c>
      <c r="L1" s="73" t="s">
        <v>1500</v>
      </c>
      <c r="M1" s="40" t="s">
        <v>1358</v>
      </c>
      <c r="N1" s="2">
        <f>SUM(DetailTB[Amount])</f>
        <v>0</v>
      </c>
      <c r="O1" s="15"/>
      <c r="P1" s="15"/>
      <c r="Q1" s="15"/>
      <c r="R1" s="15"/>
    </row>
    <row r="2" spans="1:18" x14ac:dyDescent="0.25">
      <c r="A2" s="64">
        <v>1</v>
      </c>
      <c r="B2" s="5" t="s">
        <v>143</v>
      </c>
      <c r="C2" s="93">
        <f>SUMIF(Data[EconCode],DetailTB[[#This Row],[EconCode]],Data[Amount])</f>
        <v>0</v>
      </c>
      <c r="D2" s="94" t="str">
        <f>LEFT(DetailTB[[#This Row],[EconCode]],6)</f>
        <v>1</v>
      </c>
      <c r="E2" s="94" t="str">
        <f>LEFT(DetailTB[[#This Row],[EconCode]],4)</f>
        <v>1</v>
      </c>
      <c r="F2" s="94" t="str">
        <f>LEFT(DetailTB[[#This Row],[EconCode]],2)</f>
        <v>1</v>
      </c>
      <c r="G2" s="93"/>
      <c r="H2" s="95"/>
      <c r="I2" s="95"/>
      <c r="J2" s="95"/>
      <c r="K2" s="95"/>
      <c r="L2" s="95"/>
      <c r="M2" s="15"/>
      <c r="N2" s="15"/>
      <c r="O2" s="15"/>
      <c r="P2" s="15"/>
      <c r="Q2" s="15"/>
      <c r="R2" s="15"/>
    </row>
    <row r="3" spans="1:18" x14ac:dyDescent="0.25">
      <c r="A3" s="64">
        <v>11</v>
      </c>
      <c r="B3" s="5" t="s">
        <v>144</v>
      </c>
      <c r="C3" s="93">
        <f>SUMIF(Data[EconCode],DetailTB[[#This Row],[EconCode]],Data[Amount])</f>
        <v>0</v>
      </c>
      <c r="D3" s="94" t="str">
        <f>LEFT(DetailTB[[#This Row],[EconCode]],6)</f>
        <v>11</v>
      </c>
      <c r="E3" s="94" t="str">
        <f>LEFT(DetailTB[[#This Row],[EconCode]],4)</f>
        <v>11</v>
      </c>
      <c r="F3" s="94" t="str">
        <f>LEFT(DetailTB[[#This Row],[EconCode]],2)</f>
        <v>11</v>
      </c>
      <c r="G3" s="93"/>
      <c r="H3" s="95"/>
      <c r="I3" s="95"/>
      <c r="J3" s="95"/>
      <c r="K3" s="95"/>
      <c r="L3" s="95"/>
      <c r="M3" s="15"/>
      <c r="N3" s="15"/>
      <c r="O3" s="15"/>
      <c r="P3" s="15"/>
      <c r="Q3" s="15"/>
      <c r="R3" s="15"/>
    </row>
    <row r="4" spans="1:18" x14ac:dyDescent="0.25">
      <c r="A4" s="64">
        <v>1101</v>
      </c>
      <c r="B4" s="5" t="s">
        <v>144</v>
      </c>
      <c r="C4" s="93">
        <f>SUMIF(Data[EconCode],DetailTB[[#This Row],[EconCode]],Data[Amount])</f>
        <v>0</v>
      </c>
      <c r="D4" s="94" t="str">
        <f>LEFT(DetailTB[[#This Row],[EconCode]],6)</f>
        <v>1101</v>
      </c>
      <c r="E4" s="94" t="str">
        <f>LEFT(DetailTB[[#This Row],[EconCode]],4)</f>
        <v>1101</v>
      </c>
      <c r="F4" s="94" t="str">
        <f>LEFT(DetailTB[[#This Row],[EconCode]],2)</f>
        <v>11</v>
      </c>
      <c r="G4" s="93"/>
      <c r="H4" s="95"/>
      <c r="I4" s="95"/>
      <c r="J4" s="95"/>
      <c r="K4" s="95"/>
      <c r="L4" s="95"/>
      <c r="M4" s="15"/>
      <c r="N4" s="15"/>
      <c r="O4" s="15"/>
      <c r="P4" s="15"/>
      <c r="Q4" s="15"/>
      <c r="R4" s="15"/>
    </row>
    <row r="5" spans="1:18" x14ac:dyDescent="0.25">
      <c r="A5" s="64">
        <v>110101</v>
      </c>
      <c r="B5" s="5" t="s">
        <v>145</v>
      </c>
      <c r="C5" s="93">
        <f>SUMIF(Data[EconCode],DetailTB[[#This Row],[EconCode]],Data[Amount])</f>
        <v>0</v>
      </c>
      <c r="D5" s="94" t="str">
        <f>LEFT(DetailTB[[#This Row],[EconCode]],6)</f>
        <v>110101</v>
      </c>
      <c r="E5" s="94" t="str">
        <f>LEFT(DetailTB[[#This Row],[EconCode]],4)</f>
        <v>1101</v>
      </c>
      <c r="F5" s="94" t="str">
        <f>LEFT(DetailTB[[#This Row],[EconCode]],2)</f>
        <v>11</v>
      </c>
      <c r="G5" s="93"/>
      <c r="H5" s="95"/>
      <c r="I5" s="95"/>
      <c r="J5" s="95"/>
      <c r="K5" s="95"/>
      <c r="L5" s="95"/>
      <c r="M5" s="15"/>
      <c r="N5" s="15"/>
      <c r="O5" s="15"/>
      <c r="P5" s="15"/>
      <c r="Q5" s="15"/>
      <c r="R5" s="15"/>
    </row>
    <row r="6" spans="1:18" x14ac:dyDescent="0.25">
      <c r="A6" s="64">
        <v>11010101</v>
      </c>
      <c r="B6" s="5" t="s">
        <v>146</v>
      </c>
      <c r="C6" s="67">
        <f>SUMIF(Data[EconCode],DetailTB[[#This Row],[EconCode]],Data[Amount])</f>
        <v>-51767</v>
      </c>
      <c r="D6" s="58" t="str">
        <f>LEFT(DetailTB[[#This Row],[EconCode]],6)</f>
        <v>110101</v>
      </c>
      <c r="E6" s="58" t="str">
        <f>LEFT(DetailTB[[#This Row],[EconCode]],4)</f>
        <v>1101</v>
      </c>
      <c r="F6" s="58" t="str">
        <f>LEFT(DetailTB[[#This Row],[EconCode]],2)</f>
        <v>11</v>
      </c>
      <c r="G6" s="66" t="s">
        <v>1459</v>
      </c>
      <c r="H6" s="74"/>
      <c r="I6" s="66" t="s">
        <v>1504</v>
      </c>
      <c r="J6" s="74"/>
      <c r="K6" s="74"/>
      <c r="L6" s="74"/>
      <c r="M6" s="15"/>
      <c r="N6" s="15"/>
      <c r="O6" s="15"/>
      <c r="P6" s="15"/>
      <c r="Q6" s="15"/>
      <c r="R6" s="15"/>
    </row>
    <row r="7" spans="1:18" x14ac:dyDescent="0.25">
      <c r="A7" s="64">
        <v>110102</v>
      </c>
      <c r="B7" s="5" t="s">
        <v>147</v>
      </c>
      <c r="C7" s="93">
        <f>SUMIF(Data[EconCode],DetailTB[[#This Row],[EconCode]],Data[Amount])</f>
        <v>0</v>
      </c>
      <c r="D7" s="93" t="str">
        <f>LEFT(DetailTB[[#This Row],[EconCode]],6)</f>
        <v>110102</v>
      </c>
      <c r="E7" s="93" t="str">
        <f>LEFT(DetailTB[[#This Row],[EconCode]],4)</f>
        <v>1101</v>
      </c>
      <c r="F7" s="93" t="str">
        <f>LEFT(DetailTB[[#This Row],[EconCode]],2)</f>
        <v>11</v>
      </c>
      <c r="G7" s="93"/>
      <c r="H7" s="93"/>
      <c r="I7" s="93"/>
      <c r="J7" s="93"/>
      <c r="K7" s="93"/>
      <c r="L7" s="93"/>
      <c r="M7" s="15"/>
      <c r="N7" s="15"/>
      <c r="O7" s="15"/>
      <c r="P7" s="15"/>
      <c r="Q7" s="15"/>
      <c r="R7" s="15"/>
    </row>
    <row r="8" spans="1:18" x14ac:dyDescent="0.25">
      <c r="A8" s="64">
        <v>11010201</v>
      </c>
      <c r="B8" s="5" t="s">
        <v>148</v>
      </c>
      <c r="C8" s="67">
        <f>SUMIF(Data[EconCode],DetailTB[[#This Row],[EconCode]],Data[Amount])</f>
        <v>-9817</v>
      </c>
      <c r="D8" s="58" t="str">
        <f>LEFT(DetailTB[[#This Row],[EconCode]],6)</f>
        <v>110102</v>
      </c>
      <c r="E8" s="58" t="str">
        <f>LEFT(DetailTB[[#This Row],[EconCode]],4)</f>
        <v>1101</v>
      </c>
      <c r="F8" s="58" t="str">
        <f>LEFT(DetailTB[[#This Row],[EconCode]],2)</f>
        <v>11</v>
      </c>
      <c r="G8" s="66" t="s">
        <v>1460</v>
      </c>
      <c r="H8" s="74"/>
      <c r="I8" s="66" t="s">
        <v>1505</v>
      </c>
      <c r="J8" s="74"/>
      <c r="K8" s="74"/>
      <c r="L8" s="74"/>
      <c r="M8" s="15"/>
      <c r="N8" s="15"/>
      <c r="O8" s="15"/>
      <c r="P8" s="15"/>
      <c r="Q8" s="15"/>
      <c r="R8" s="15"/>
    </row>
    <row r="9" spans="1:18" x14ac:dyDescent="0.25">
      <c r="A9" s="64">
        <v>110103</v>
      </c>
      <c r="B9" s="6" t="s">
        <v>1436</v>
      </c>
      <c r="C9" s="93">
        <f>SUMIF(Data[EconCode],DetailTB[[#This Row],[EconCode]],Data[Amount])</f>
        <v>0</v>
      </c>
      <c r="D9" s="93" t="str">
        <f>LEFT(DetailTB[[#This Row],[EconCode]],6)</f>
        <v>110103</v>
      </c>
      <c r="E9" s="93" t="str">
        <f>LEFT(DetailTB[[#This Row],[EconCode]],4)</f>
        <v>1101</v>
      </c>
      <c r="F9" s="93" t="str">
        <f>LEFT(DetailTB[[#This Row],[EconCode]],2)</f>
        <v>11</v>
      </c>
      <c r="G9" s="93"/>
      <c r="H9" s="93"/>
      <c r="I9" s="93"/>
      <c r="J9" s="93"/>
      <c r="K9" s="93"/>
      <c r="L9" s="93"/>
      <c r="M9" s="15"/>
      <c r="N9" s="15"/>
      <c r="O9" s="15"/>
      <c r="P9" s="15"/>
      <c r="Q9" s="15"/>
      <c r="R9" s="15"/>
    </row>
    <row r="10" spans="1:18" x14ac:dyDescent="0.25">
      <c r="A10" s="64">
        <v>11010303</v>
      </c>
      <c r="B10" s="6" t="s">
        <v>1613</v>
      </c>
      <c r="C10" s="67">
        <f>SUMIF(Data[EconCode],DetailTB[[#This Row],[EconCode]],Data[Amount])</f>
        <v>-8802</v>
      </c>
      <c r="D10" s="58" t="str">
        <f>LEFT(DetailTB[[#This Row],[EconCode]],6)</f>
        <v>110103</v>
      </c>
      <c r="E10" s="58" t="str">
        <f>LEFT(DetailTB[[#This Row],[EconCode]],4)</f>
        <v>1101</v>
      </c>
      <c r="F10" s="58" t="str">
        <f>LEFT(DetailTB[[#This Row],[EconCode]],2)</f>
        <v>11</v>
      </c>
      <c r="G10" s="66" t="s">
        <v>1459</v>
      </c>
      <c r="H10" s="74"/>
      <c r="I10" s="66" t="s">
        <v>1504</v>
      </c>
      <c r="J10" s="74"/>
      <c r="K10" s="74"/>
      <c r="L10" s="74"/>
      <c r="M10" s="15"/>
      <c r="N10" s="15"/>
      <c r="O10" s="15"/>
      <c r="P10" s="15"/>
      <c r="Q10" s="15"/>
      <c r="R10" s="15"/>
    </row>
    <row r="11" spans="1:18" x14ac:dyDescent="0.25">
      <c r="A11" s="64">
        <v>12</v>
      </c>
      <c r="B11" s="5" t="s">
        <v>149</v>
      </c>
      <c r="C11" s="93">
        <f>SUMIF(Data[EconCode],DetailTB[[#This Row],[EconCode]],Data[Amount])</f>
        <v>0</v>
      </c>
      <c r="D11" s="93" t="str">
        <f>LEFT(DetailTB[[#This Row],[EconCode]],6)</f>
        <v>12</v>
      </c>
      <c r="E11" s="93" t="str">
        <f>LEFT(DetailTB[[#This Row],[EconCode]],4)</f>
        <v>12</v>
      </c>
      <c r="F11" s="93" t="str">
        <f>LEFT(DetailTB[[#This Row],[EconCode]],2)</f>
        <v>12</v>
      </c>
      <c r="G11" s="93"/>
      <c r="H11" s="95"/>
      <c r="I11" s="93"/>
      <c r="J11" s="93"/>
      <c r="K11" s="93"/>
      <c r="L11" s="93"/>
      <c r="M11" s="15"/>
      <c r="N11" s="15"/>
      <c r="O11" s="15"/>
      <c r="P11" s="15"/>
      <c r="Q11" s="15"/>
      <c r="R11" s="15"/>
    </row>
    <row r="12" spans="1:18" x14ac:dyDescent="0.25">
      <c r="A12" s="64">
        <v>1201</v>
      </c>
      <c r="B12" s="5" t="s">
        <v>150</v>
      </c>
      <c r="C12" s="93">
        <f>SUMIF(Data[EconCode],DetailTB[[#This Row],[EconCode]],Data[Amount])</f>
        <v>0</v>
      </c>
      <c r="D12" s="93" t="str">
        <f>LEFT(DetailTB[[#This Row],[EconCode]],6)</f>
        <v>1201</v>
      </c>
      <c r="E12" s="93" t="str">
        <f>LEFT(DetailTB[[#This Row],[EconCode]],4)</f>
        <v>1201</v>
      </c>
      <c r="F12" s="93" t="str">
        <f>LEFT(DetailTB[[#This Row],[EconCode]],2)</f>
        <v>12</v>
      </c>
      <c r="G12" s="93"/>
      <c r="H12" s="95"/>
      <c r="I12" s="93"/>
      <c r="J12" s="93"/>
      <c r="K12" s="93"/>
      <c r="L12" s="93"/>
      <c r="M12" s="15"/>
      <c r="N12" s="15"/>
      <c r="O12" s="15"/>
      <c r="P12" s="15"/>
      <c r="Q12" s="15"/>
      <c r="R12" s="15"/>
    </row>
    <row r="13" spans="1:18" x14ac:dyDescent="0.25">
      <c r="A13" s="64">
        <v>120101</v>
      </c>
      <c r="B13" s="5" t="s">
        <v>151</v>
      </c>
      <c r="C13" s="93">
        <f>SUMIF(Data[EconCode],DetailTB[[#This Row],[EconCode]],Data[Amount])</f>
        <v>0</v>
      </c>
      <c r="D13" s="93" t="str">
        <f>LEFT(DetailTB[[#This Row],[EconCode]],6)</f>
        <v>120101</v>
      </c>
      <c r="E13" s="93" t="str">
        <f>LEFT(DetailTB[[#This Row],[EconCode]],4)</f>
        <v>1201</v>
      </c>
      <c r="F13" s="93" t="str">
        <f>LEFT(DetailTB[[#This Row],[EconCode]],2)</f>
        <v>12</v>
      </c>
      <c r="G13" s="93"/>
      <c r="H13" s="95"/>
      <c r="I13" s="93"/>
      <c r="J13" s="93"/>
      <c r="K13" s="93"/>
      <c r="L13" s="93"/>
      <c r="M13" s="15"/>
      <c r="N13" s="15"/>
      <c r="O13" s="15"/>
      <c r="P13" s="15"/>
      <c r="Q13" s="15"/>
      <c r="R13" s="15"/>
    </row>
    <row r="14" spans="1:18" x14ac:dyDescent="0.25">
      <c r="A14" s="64">
        <v>12010101</v>
      </c>
      <c r="B14" s="5" t="s">
        <v>1614</v>
      </c>
      <c r="C14" s="67">
        <f>SUMIF(Data[EconCode],DetailTB[[#This Row],[EconCode]],Data[Amount])</f>
        <v>-9889</v>
      </c>
      <c r="D14" s="67" t="str">
        <f>LEFT(DetailTB[[#This Row],[EconCode]],6)</f>
        <v>120101</v>
      </c>
      <c r="E14" s="67" t="str">
        <f>LEFT(DetailTB[[#This Row],[EconCode]],4)</f>
        <v>1201</v>
      </c>
      <c r="F14" s="67" t="str">
        <f>LEFT(DetailTB[[#This Row],[EconCode]],2)</f>
        <v>12</v>
      </c>
      <c r="G14" s="66" t="s">
        <v>1461</v>
      </c>
      <c r="H14" s="74"/>
      <c r="I14" s="66" t="s">
        <v>1506</v>
      </c>
      <c r="J14" s="74"/>
      <c r="K14" s="74"/>
      <c r="L14" s="74"/>
      <c r="M14" s="15"/>
      <c r="N14" s="15"/>
      <c r="O14" s="15"/>
      <c r="P14" s="15"/>
      <c r="Q14" s="15"/>
      <c r="R14" s="15"/>
    </row>
    <row r="15" spans="1:18" x14ac:dyDescent="0.25">
      <c r="A15" s="64">
        <v>1202</v>
      </c>
      <c r="B15" s="5" t="s">
        <v>152</v>
      </c>
      <c r="C15" s="93">
        <f>SUMIF(Data[EconCode],DetailTB[[#This Row],[EconCode]],Data[Amount])</f>
        <v>0</v>
      </c>
      <c r="D15" s="93" t="str">
        <f>LEFT(DetailTB[[#This Row],[EconCode]],6)</f>
        <v>1202</v>
      </c>
      <c r="E15" s="93" t="str">
        <f>LEFT(DetailTB[[#This Row],[EconCode]],4)</f>
        <v>1202</v>
      </c>
      <c r="F15" s="93" t="str">
        <f>LEFT(DetailTB[[#This Row],[EconCode]],2)</f>
        <v>12</v>
      </c>
      <c r="G15" s="93"/>
      <c r="H15" s="95"/>
      <c r="I15" s="93"/>
      <c r="J15" s="93"/>
      <c r="K15" s="93"/>
      <c r="L15" s="93"/>
      <c r="M15" s="15"/>
      <c r="N15" s="15"/>
      <c r="O15" s="15"/>
      <c r="P15" s="15"/>
      <c r="Q15" s="15"/>
      <c r="R15" s="15"/>
    </row>
    <row r="16" spans="1:18" x14ac:dyDescent="0.25">
      <c r="A16" s="64">
        <v>120201</v>
      </c>
      <c r="B16" s="5" t="s">
        <v>153</v>
      </c>
      <c r="C16" s="93">
        <f>SUMIF(Data[EconCode],DetailTB[[#This Row],[EconCode]],Data[Amount])</f>
        <v>0</v>
      </c>
      <c r="D16" s="93" t="str">
        <f>LEFT(DetailTB[[#This Row],[EconCode]],6)</f>
        <v>120201</v>
      </c>
      <c r="E16" s="93" t="str">
        <f>LEFT(DetailTB[[#This Row],[EconCode]],4)</f>
        <v>1202</v>
      </c>
      <c r="F16" s="93" t="str">
        <f>LEFT(DetailTB[[#This Row],[EconCode]],2)</f>
        <v>12</v>
      </c>
      <c r="G16" s="93"/>
      <c r="H16" s="95"/>
      <c r="I16" s="93"/>
      <c r="J16" s="93"/>
      <c r="K16" s="93"/>
      <c r="L16" s="93"/>
      <c r="M16" s="15"/>
      <c r="N16" s="15"/>
      <c r="O16" s="15"/>
      <c r="P16" s="15"/>
      <c r="Q16" s="15"/>
      <c r="R16" s="15"/>
    </row>
    <row r="17" spans="1:18" x14ac:dyDescent="0.25">
      <c r="A17" s="64">
        <v>12020105</v>
      </c>
      <c r="B17" s="5" t="s">
        <v>154</v>
      </c>
      <c r="C17" s="67">
        <f>SUMIF(Data[EconCode],DetailTB[[#This Row],[EconCode]],Data[Amount])</f>
        <v>0</v>
      </c>
      <c r="D17" s="58" t="str">
        <f>LEFT(DetailTB[[#This Row],[EconCode]],6)</f>
        <v>120201</v>
      </c>
      <c r="E17" s="58" t="str">
        <f>LEFT(DetailTB[[#This Row],[EconCode]],4)</f>
        <v>1202</v>
      </c>
      <c r="F17" s="58" t="str">
        <f>LEFT(DetailTB[[#This Row],[EconCode]],2)</f>
        <v>12</v>
      </c>
      <c r="G17" s="66" t="s">
        <v>1462</v>
      </c>
      <c r="H17" s="74"/>
      <c r="I17" s="66" t="s">
        <v>1507</v>
      </c>
      <c r="J17" s="74"/>
      <c r="K17" s="74"/>
      <c r="L17" s="74"/>
      <c r="M17" s="15"/>
      <c r="N17" s="15"/>
      <c r="O17" s="15"/>
      <c r="P17" s="15"/>
      <c r="Q17" s="15"/>
      <c r="R17" s="15"/>
    </row>
    <row r="18" spans="1:18" x14ac:dyDescent="0.25">
      <c r="A18" s="64">
        <v>12020107</v>
      </c>
      <c r="B18" s="5" t="s">
        <v>155</v>
      </c>
      <c r="C18" s="67">
        <f>SUMIF(Data[EconCode],DetailTB[[#This Row],[EconCode]],Data[Amount])</f>
        <v>0</v>
      </c>
      <c r="D18" s="58" t="str">
        <f>LEFT(DetailTB[[#This Row],[EconCode]],6)</f>
        <v>120201</v>
      </c>
      <c r="E18" s="58" t="str">
        <f>LEFT(DetailTB[[#This Row],[EconCode]],4)</f>
        <v>1202</v>
      </c>
      <c r="F18" s="58" t="str">
        <f>LEFT(DetailTB[[#This Row],[EconCode]],2)</f>
        <v>12</v>
      </c>
      <c r="G18" s="66" t="s">
        <v>1462</v>
      </c>
      <c r="H18" s="74"/>
      <c r="I18" s="66" t="s">
        <v>1507</v>
      </c>
      <c r="J18" s="74"/>
      <c r="K18" s="74"/>
      <c r="L18" s="74"/>
      <c r="M18" s="15"/>
      <c r="N18" s="15"/>
      <c r="O18" s="15"/>
      <c r="P18" s="15"/>
      <c r="Q18" s="15"/>
      <c r="R18" s="15"/>
    </row>
    <row r="19" spans="1:18" x14ac:dyDescent="0.25">
      <c r="A19" s="64">
        <v>12020109</v>
      </c>
      <c r="B19" s="5" t="s">
        <v>156</v>
      </c>
      <c r="C19" s="67">
        <f>SUMIF(Data[EconCode],DetailTB[[#This Row],[EconCode]],Data[Amount])</f>
        <v>0</v>
      </c>
      <c r="D19" s="58" t="str">
        <f>LEFT(DetailTB[[#This Row],[EconCode]],6)</f>
        <v>120201</v>
      </c>
      <c r="E19" s="58" t="str">
        <f>LEFT(DetailTB[[#This Row],[EconCode]],4)</f>
        <v>1202</v>
      </c>
      <c r="F19" s="58" t="str">
        <f>LEFT(DetailTB[[#This Row],[EconCode]],2)</f>
        <v>12</v>
      </c>
      <c r="G19" s="66" t="s">
        <v>1462</v>
      </c>
      <c r="H19" s="74"/>
      <c r="I19" s="66" t="s">
        <v>1507</v>
      </c>
      <c r="J19" s="74"/>
      <c r="K19" s="74"/>
      <c r="L19" s="74"/>
      <c r="M19" s="15"/>
      <c r="N19" s="15"/>
      <c r="O19" s="15"/>
      <c r="P19" s="15"/>
      <c r="Q19" s="15"/>
      <c r="R19" s="15"/>
    </row>
    <row r="20" spans="1:18" x14ac:dyDescent="0.25">
      <c r="A20" s="64">
        <v>12020110</v>
      </c>
      <c r="B20" s="5" t="s">
        <v>157</v>
      </c>
      <c r="C20" s="67">
        <f>SUMIF(Data[EconCode],DetailTB[[#This Row],[EconCode]],Data[Amount])</f>
        <v>0</v>
      </c>
      <c r="D20" s="58" t="str">
        <f>LEFT(DetailTB[[#This Row],[EconCode]],6)</f>
        <v>120201</v>
      </c>
      <c r="E20" s="58" t="str">
        <f>LEFT(DetailTB[[#This Row],[EconCode]],4)</f>
        <v>1202</v>
      </c>
      <c r="F20" s="58" t="str">
        <f>LEFT(DetailTB[[#This Row],[EconCode]],2)</f>
        <v>12</v>
      </c>
      <c r="G20" s="66" t="s">
        <v>1462</v>
      </c>
      <c r="H20" s="74"/>
      <c r="I20" s="66" t="s">
        <v>1507</v>
      </c>
      <c r="J20" s="74"/>
      <c r="K20" s="74"/>
      <c r="L20" s="74"/>
      <c r="M20" s="15"/>
      <c r="N20" s="15"/>
      <c r="O20" s="15"/>
      <c r="P20" s="15"/>
      <c r="Q20" s="15"/>
      <c r="R20" s="15"/>
    </row>
    <row r="21" spans="1:18" x14ac:dyDescent="0.25">
      <c r="A21" s="64">
        <v>12020111</v>
      </c>
      <c r="B21" s="5" t="s">
        <v>158</v>
      </c>
      <c r="C21" s="67">
        <f>SUMIF(Data[EconCode],DetailTB[[#This Row],[EconCode]],Data[Amount])</f>
        <v>0</v>
      </c>
      <c r="D21" s="58" t="str">
        <f>LEFT(DetailTB[[#This Row],[EconCode]],6)</f>
        <v>120201</v>
      </c>
      <c r="E21" s="58" t="str">
        <f>LEFT(DetailTB[[#This Row],[EconCode]],4)</f>
        <v>1202</v>
      </c>
      <c r="F21" s="58" t="str">
        <f>LEFT(DetailTB[[#This Row],[EconCode]],2)</f>
        <v>12</v>
      </c>
      <c r="G21" s="66" t="s">
        <v>1462</v>
      </c>
      <c r="H21" s="74"/>
      <c r="I21" s="66" t="s">
        <v>1507</v>
      </c>
      <c r="J21" s="74"/>
      <c r="K21" s="74"/>
      <c r="L21" s="74"/>
      <c r="M21" s="15"/>
      <c r="N21" s="15"/>
      <c r="O21" s="15"/>
      <c r="P21" s="15"/>
      <c r="Q21" s="15"/>
      <c r="R21" s="15"/>
    </row>
    <row r="22" spans="1:18" x14ac:dyDescent="0.25">
      <c r="A22" s="64">
        <v>12020113</v>
      </c>
      <c r="B22" s="5" t="s">
        <v>159</v>
      </c>
      <c r="C22" s="67">
        <f>SUMIF(Data[EconCode],DetailTB[[#This Row],[EconCode]],Data[Amount])</f>
        <v>0</v>
      </c>
      <c r="D22" s="58" t="str">
        <f>LEFT(DetailTB[[#This Row],[EconCode]],6)</f>
        <v>120201</v>
      </c>
      <c r="E22" s="58" t="str">
        <f>LEFT(DetailTB[[#This Row],[EconCode]],4)</f>
        <v>1202</v>
      </c>
      <c r="F22" s="58" t="str">
        <f>LEFT(DetailTB[[#This Row],[EconCode]],2)</f>
        <v>12</v>
      </c>
      <c r="G22" s="66" t="s">
        <v>1462</v>
      </c>
      <c r="H22" s="74"/>
      <c r="I22" s="66" t="s">
        <v>1507</v>
      </c>
      <c r="J22" s="74"/>
      <c r="K22" s="74"/>
      <c r="L22" s="74"/>
      <c r="M22" s="15"/>
      <c r="N22" s="15"/>
      <c r="O22" s="15"/>
      <c r="P22" s="15"/>
      <c r="Q22" s="15"/>
      <c r="R22" s="15"/>
    </row>
    <row r="23" spans="1:18" x14ac:dyDescent="0.25">
      <c r="A23" s="64">
        <v>12020114</v>
      </c>
      <c r="B23" s="5" t="s">
        <v>160</v>
      </c>
      <c r="C23" s="67">
        <f>SUMIF(Data[EconCode],DetailTB[[#This Row],[EconCode]],Data[Amount])</f>
        <v>0</v>
      </c>
      <c r="D23" s="58" t="str">
        <f>LEFT(DetailTB[[#This Row],[EconCode]],6)</f>
        <v>120201</v>
      </c>
      <c r="E23" s="58" t="str">
        <f>LEFT(DetailTB[[#This Row],[EconCode]],4)</f>
        <v>1202</v>
      </c>
      <c r="F23" s="58" t="str">
        <f>LEFT(DetailTB[[#This Row],[EconCode]],2)</f>
        <v>12</v>
      </c>
      <c r="G23" s="66" t="s">
        <v>1462</v>
      </c>
      <c r="H23" s="74"/>
      <c r="I23" s="66" t="s">
        <v>1507</v>
      </c>
      <c r="J23" s="74"/>
      <c r="K23" s="74"/>
      <c r="L23" s="74"/>
      <c r="M23" s="15"/>
      <c r="N23" s="15"/>
      <c r="O23" s="15"/>
      <c r="P23" s="15"/>
      <c r="Q23" s="15"/>
      <c r="R23" s="15"/>
    </row>
    <row r="24" spans="1:18" x14ac:dyDescent="0.25">
      <c r="A24" s="64">
        <v>12020115</v>
      </c>
      <c r="B24" s="5" t="s">
        <v>161</v>
      </c>
      <c r="C24" s="67">
        <f>SUMIF(Data[EconCode],DetailTB[[#This Row],[EconCode]],Data[Amount])</f>
        <v>0</v>
      </c>
      <c r="D24" s="58" t="str">
        <f>LEFT(DetailTB[[#This Row],[EconCode]],6)</f>
        <v>120201</v>
      </c>
      <c r="E24" s="58" t="str">
        <f>LEFT(DetailTB[[#This Row],[EconCode]],4)</f>
        <v>1202</v>
      </c>
      <c r="F24" s="58" t="str">
        <f>LEFT(DetailTB[[#This Row],[EconCode]],2)</f>
        <v>12</v>
      </c>
      <c r="G24" s="66" t="s">
        <v>1462</v>
      </c>
      <c r="H24" s="74"/>
      <c r="I24" s="66" t="s">
        <v>1507</v>
      </c>
      <c r="J24" s="74"/>
      <c r="K24" s="74"/>
      <c r="L24" s="74"/>
      <c r="M24" s="15"/>
      <c r="N24" s="15"/>
      <c r="O24" s="15"/>
      <c r="P24" s="15"/>
      <c r="Q24" s="15"/>
      <c r="R24" s="15"/>
    </row>
    <row r="25" spans="1:18" x14ac:dyDescent="0.25">
      <c r="A25" s="64">
        <v>12020116</v>
      </c>
      <c r="B25" s="5" t="s">
        <v>162</v>
      </c>
      <c r="C25" s="67">
        <f>SUMIF(Data[EconCode],DetailTB[[#This Row],[EconCode]],Data[Amount])</f>
        <v>0</v>
      </c>
      <c r="D25" s="58" t="str">
        <f>LEFT(DetailTB[[#This Row],[EconCode]],6)</f>
        <v>120201</v>
      </c>
      <c r="E25" s="58" t="str">
        <f>LEFT(DetailTB[[#This Row],[EconCode]],4)</f>
        <v>1202</v>
      </c>
      <c r="F25" s="58" t="str">
        <f>LEFT(DetailTB[[#This Row],[EconCode]],2)</f>
        <v>12</v>
      </c>
      <c r="G25" s="66" t="s">
        <v>1462</v>
      </c>
      <c r="H25" s="74"/>
      <c r="I25" s="66" t="s">
        <v>1507</v>
      </c>
      <c r="J25" s="74"/>
      <c r="K25" s="74"/>
      <c r="L25" s="74"/>
      <c r="M25" s="15"/>
      <c r="N25" s="15"/>
      <c r="O25" s="15"/>
      <c r="P25" s="15"/>
      <c r="Q25" s="15"/>
      <c r="R25" s="15"/>
    </row>
    <row r="26" spans="1:18" x14ac:dyDescent="0.25">
      <c r="A26" s="64">
        <v>12020117</v>
      </c>
      <c r="B26" s="5" t="s">
        <v>163</v>
      </c>
      <c r="C26" s="67">
        <f>SUMIF(Data[EconCode],DetailTB[[#This Row],[EconCode]],Data[Amount])</f>
        <v>0</v>
      </c>
      <c r="D26" s="58" t="str">
        <f>LEFT(DetailTB[[#This Row],[EconCode]],6)</f>
        <v>120201</v>
      </c>
      <c r="E26" s="58" t="str">
        <f>LEFT(DetailTB[[#This Row],[EconCode]],4)</f>
        <v>1202</v>
      </c>
      <c r="F26" s="58" t="str">
        <f>LEFT(DetailTB[[#This Row],[EconCode]],2)</f>
        <v>12</v>
      </c>
      <c r="G26" s="66" t="s">
        <v>1462</v>
      </c>
      <c r="H26" s="74"/>
      <c r="I26" s="66" t="s">
        <v>1507</v>
      </c>
      <c r="J26" s="74"/>
      <c r="K26" s="74"/>
      <c r="L26" s="74"/>
      <c r="M26" s="15"/>
      <c r="N26" s="15"/>
      <c r="O26" s="15"/>
      <c r="P26" s="15"/>
      <c r="Q26" s="15"/>
      <c r="R26" s="15"/>
    </row>
    <row r="27" spans="1:18" x14ac:dyDescent="0.25">
      <c r="A27" s="64">
        <v>12020118</v>
      </c>
      <c r="B27" s="5" t="s">
        <v>164</v>
      </c>
      <c r="C27" s="67">
        <f>SUMIF(Data[EconCode],DetailTB[[#This Row],[EconCode]],Data[Amount])</f>
        <v>0</v>
      </c>
      <c r="D27" s="58" t="str">
        <f>LEFT(DetailTB[[#This Row],[EconCode]],6)</f>
        <v>120201</v>
      </c>
      <c r="E27" s="58" t="str">
        <f>LEFT(DetailTB[[#This Row],[EconCode]],4)</f>
        <v>1202</v>
      </c>
      <c r="F27" s="58" t="str">
        <f>LEFT(DetailTB[[#This Row],[EconCode]],2)</f>
        <v>12</v>
      </c>
      <c r="G27" s="66" t="s">
        <v>1462</v>
      </c>
      <c r="H27" s="74"/>
      <c r="I27" s="66" t="s">
        <v>1507</v>
      </c>
      <c r="J27" s="74"/>
      <c r="K27" s="74"/>
      <c r="L27" s="74"/>
      <c r="M27" s="15"/>
      <c r="N27" s="15"/>
      <c r="O27" s="15"/>
      <c r="P27" s="15"/>
      <c r="Q27" s="15"/>
      <c r="R27" s="15"/>
    </row>
    <row r="28" spans="1:18" x14ac:dyDescent="0.25">
      <c r="A28" s="64">
        <v>12020119</v>
      </c>
      <c r="B28" s="5" t="s">
        <v>165</v>
      </c>
      <c r="C28" s="67">
        <f>SUMIF(Data[EconCode],DetailTB[[#This Row],[EconCode]],Data[Amount])</f>
        <v>0</v>
      </c>
      <c r="D28" s="58" t="str">
        <f>LEFT(DetailTB[[#This Row],[EconCode]],6)</f>
        <v>120201</v>
      </c>
      <c r="E28" s="58" t="str">
        <f>LEFT(DetailTB[[#This Row],[EconCode]],4)</f>
        <v>1202</v>
      </c>
      <c r="F28" s="58" t="str">
        <f>LEFT(DetailTB[[#This Row],[EconCode]],2)</f>
        <v>12</v>
      </c>
      <c r="G28" s="66" t="s">
        <v>1462</v>
      </c>
      <c r="H28" s="74"/>
      <c r="I28" s="66" t="s">
        <v>1507</v>
      </c>
      <c r="J28" s="74"/>
      <c r="K28" s="74"/>
      <c r="L28" s="74"/>
      <c r="M28" s="15"/>
      <c r="N28" s="15"/>
      <c r="O28" s="15"/>
      <c r="P28" s="15"/>
      <c r="Q28" s="15"/>
      <c r="R28" s="15"/>
    </row>
    <row r="29" spans="1:18" x14ac:dyDescent="0.25">
      <c r="A29" s="64">
        <v>12020120</v>
      </c>
      <c r="B29" s="5" t="s">
        <v>166</v>
      </c>
      <c r="C29" s="67">
        <f>SUMIF(Data[EconCode],DetailTB[[#This Row],[EconCode]],Data[Amount])</f>
        <v>0</v>
      </c>
      <c r="D29" s="58" t="str">
        <f>LEFT(DetailTB[[#This Row],[EconCode]],6)</f>
        <v>120201</v>
      </c>
      <c r="E29" s="58" t="str">
        <f>LEFT(DetailTB[[#This Row],[EconCode]],4)</f>
        <v>1202</v>
      </c>
      <c r="F29" s="58" t="str">
        <f>LEFT(DetailTB[[#This Row],[EconCode]],2)</f>
        <v>12</v>
      </c>
      <c r="G29" s="66" t="s">
        <v>1462</v>
      </c>
      <c r="H29" s="74"/>
      <c r="I29" s="66" t="s">
        <v>1507</v>
      </c>
      <c r="J29" s="74"/>
      <c r="K29" s="74"/>
      <c r="L29" s="74"/>
      <c r="M29" s="15"/>
      <c r="N29" s="15"/>
      <c r="O29" s="15"/>
      <c r="P29" s="15"/>
      <c r="Q29" s="15"/>
      <c r="R29" s="15"/>
    </row>
    <row r="30" spans="1:18" x14ac:dyDescent="0.25">
      <c r="A30" s="64">
        <v>12020121</v>
      </c>
      <c r="B30" s="5" t="s">
        <v>1615</v>
      </c>
      <c r="C30" s="67">
        <f>SUMIF(Data[EconCode],DetailTB[[#This Row],[EconCode]],Data[Amount])</f>
        <v>0</v>
      </c>
      <c r="D30" s="58" t="str">
        <f>LEFT(DetailTB[[#This Row],[EconCode]],6)</f>
        <v>120201</v>
      </c>
      <c r="E30" s="58" t="str">
        <f>LEFT(DetailTB[[#This Row],[EconCode]],4)</f>
        <v>1202</v>
      </c>
      <c r="F30" s="58" t="str">
        <f>LEFT(DetailTB[[#This Row],[EconCode]],2)</f>
        <v>12</v>
      </c>
      <c r="G30" s="66" t="s">
        <v>1462</v>
      </c>
      <c r="H30" s="74"/>
      <c r="I30" s="66" t="s">
        <v>1507</v>
      </c>
      <c r="J30" s="74"/>
      <c r="K30" s="74"/>
      <c r="L30" s="74"/>
      <c r="M30" s="15"/>
      <c r="N30" s="15"/>
      <c r="O30" s="15"/>
      <c r="P30" s="15"/>
      <c r="Q30" s="15"/>
      <c r="R30" s="15"/>
    </row>
    <row r="31" spans="1:18" x14ac:dyDescent="0.25">
      <c r="A31" s="64">
        <v>12020122</v>
      </c>
      <c r="B31" s="5" t="s">
        <v>1616</v>
      </c>
      <c r="C31" s="67">
        <f>SUMIF(Data[EconCode],DetailTB[[#This Row],[EconCode]],Data[Amount])</f>
        <v>0</v>
      </c>
      <c r="D31" s="58" t="str">
        <f>LEFT(DetailTB[[#This Row],[EconCode]],6)</f>
        <v>120201</v>
      </c>
      <c r="E31" s="58" t="str">
        <f>LEFT(DetailTB[[#This Row],[EconCode]],4)</f>
        <v>1202</v>
      </c>
      <c r="F31" s="58" t="str">
        <f>LEFT(DetailTB[[#This Row],[EconCode]],2)</f>
        <v>12</v>
      </c>
      <c r="G31" s="66" t="s">
        <v>1462</v>
      </c>
      <c r="H31" s="74"/>
      <c r="I31" s="66" t="s">
        <v>1507</v>
      </c>
      <c r="J31" s="74"/>
      <c r="K31" s="74"/>
      <c r="L31" s="74"/>
      <c r="M31" s="15"/>
      <c r="N31" s="15"/>
      <c r="O31" s="15"/>
      <c r="P31" s="15"/>
      <c r="Q31" s="15"/>
      <c r="R31" s="15"/>
    </row>
    <row r="32" spans="1:18" x14ac:dyDescent="0.25">
      <c r="A32" s="64">
        <v>12020126</v>
      </c>
      <c r="B32" s="5" t="s">
        <v>167</v>
      </c>
      <c r="C32" s="67">
        <f>SUMIF(Data[EconCode],DetailTB[[#This Row],[EconCode]],Data[Amount])</f>
        <v>-10</v>
      </c>
      <c r="D32" s="58" t="str">
        <f>LEFT(DetailTB[[#This Row],[EconCode]],6)</f>
        <v>120201</v>
      </c>
      <c r="E32" s="58" t="str">
        <f>LEFT(DetailTB[[#This Row],[EconCode]],4)</f>
        <v>1202</v>
      </c>
      <c r="F32" s="58" t="str">
        <f>LEFT(DetailTB[[#This Row],[EconCode]],2)</f>
        <v>12</v>
      </c>
      <c r="G32" s="66" t="s">
        <v>1462</v>
      </c>
      <c r="H32" s="74"/>
      <c r="I32" s="66" t="s">
        <v>1507</v>
      </c>
      <c r="J32" s="74"/>
      <c r="K32" s="74"/>
      <c r="L32" s="74"/>
      <c r="M32" s="15"/>
      <c r="N32" s="15"/>
      <c r="O32" s="15"/>
      <c r="P32" s="15"/>
      <c r="Q32" s="15"/>
      <c r="R32" s="15"/>
    </row>
    <row r="33" spans="1:18" x14ac:dyDescent="0.25">
      <c r="A33" s="64">
        <v>12020128</v>
      </c>
      <c r="B33" s="5" t="s">
        <v>168</v>
      </c>
      <c r="C33" s="67">
        <f>SUMIF(Data[EconCode],DetailTB[[#This Row],[EconCode]],Data[Amount])</f>
        <v>0</v>
      </c>
      <c r="D33" s="58" t="str">
        <f>LEFT(DetailTB[[#This Row],[EconCode]],6)</f>
        <v>120201</v>
      </c>
      <c r="E33" s="58" t="str">
        <f>LEFT(DetailTB[[#This Row],[EconCode]],4)</f>
        <v>1202</v>
      </c>
      <c r="F33" s="58" t="str">
        <f>LEFT(DetailTB[[#This Row],[EconCode]],2)</f>
        <v>12</v>
      </c>
      <c r="G33" s="66" t="s">
        <v>1462</v>
      </c>
      <c r="H33" s="74"/>
      <c r="I33" s="66" t="s">
        <v>1507</v>
      </c>
      <c r="J33" s="74"/>
      <c r="K33" s="74"/>
      <c r="L33" s="74"/>
      <c r="M33" s="15"/>
      <c r="N33" s="15"/>
      <c r="O33" s="15"/>
      <c r="P33" s="15"/>
      <c r="Q33" s="15"/>
      <c r="R33" s="15"/>
    </row>
    <row r="34" spans="1:18" x14ac:dyDescent="0.25">
      <c r="A34" s="64">
        <v>12020129</v>
      </c>
      <c r="B34" s="5" t="s">
        <v>169</v>
      </c>
      <c r="C34" s="67">
        <f>SUMIF(Data[EconCode],DetailTB[[#This Row],[EconCode]],Data[Amount])</f>
        <v>0</v>
      </c>
      <c r="D34" s="58" t="str">
        <f>LEFT(DetailTB[[#This Row],[EconCode]],6)</f>
        <v>120201</v>
      </c>
      <c r="E34" s="58" t="str">
        <f>LEFT(DetailTB[[#This Row],[EconCode]],4)</f>
        <v>1202</v>
      </c>
      <c r="F34" s="58" t="str">
        <f>LEFT(DetailTB[[#This Row],[EconCode]],2)</f>
        <v>12</v>
      </c>
      <c r="G34" s="66" t="s">
        <v>1462</v>
      </c>
      <c r="H34" s="74"/>
      <c r="I34" s="66" t="s">
        <v>1507</v>
      </c>
      <c r="J34" s="74"/>
      <c r="K34" s="74"/>
      <c r="L34" s="74"/>
      <c r="M34" s="15"/>
      <c r="N34" s="15"/>
      <c r="O34" s="15"/>
      <c r="P34" s="15"/>
      <c r="Q34" s="15"/>
      <c r="R34" s="15"/>
    </row>
    <row r="35" spans="1:18" x14ac:dyDescent="0.25">
      <c r="A35" s="64">
        <v>12020130</v>
      </c>
      <c r="B35" s="5" t="s">
        <v>170</v>
      </c>
      <c r="C35" s="67">
        <f>SUMIF(Data[EconCode],DetailTB[[#This Row],[EconCode]],Data[Amount])</f>
        <v>0</v>
      </c>
      <c r="D35" s="58" t="str">
        <f>LEFT(DetailTB[[#This Row],[EconCode]],6)</f>
        <v>120201</v>
      </c>
      <c r="E35" s="58" t="str">
        <f>LEFT(DetailTB[[#This Row],[EconCode]],4)</f>
        <v>1202</v>
      </c>
      <c r="F35" s="58" t="str">
        <f>LEFT(DetailTB[[#This Row],[EconCode]],2)</f>
        <v>12</v>
      </c>
      <c r="G35" s="66" t="s">
        <v>1462</v>
      </c>
      <c r="H35" s="74"/>
      <c r="I35" s="66" t="s">
        <v>1507</v>
      </c>
      <c r="J35" s="74"/>
      <c r="K35" s="74"/>
      <c r="L35" s="74"/>
      <c r="M35" s="15"/>
      <c r="N35" s="15"/>
      <c r="O35" s="15"/>
      <c r="P35" s="15"/>
      <c r="Q35" s="15"/>
      <c r="R35" s="15"/>
    </row>
    <row r="36" spans="1:18" x14ac:dyDescent="0.25">
      <c r="A36" s="64">
        <v>12020132</v>
      </c>
      <c r="B36" s="5" t="s">
        <v>171</v>
      </c>
      <c r="C36" s="67">
        <f>SUMIF(Data[EconCode],DetailTB[[#This Row],[EconCode]],Data[Amount])</f>
        <v>-12</v>
      </c>
      <c r="D36" s="58" t="str">
        <f>LEFT(DetailTB[[#This Row],[EconCode]],6)</f>
        <v>120201</v>
      </c>
      <c r="E36" s="58" t="str">
        <f>LEFT(DetailTB[[#This Row],[EconCode]],4)</f>
        <v>1202</v>
      </c>
      <c r="F36" s="58" t="str">
        <f>LEFT(DetailTB[[#This Row],[EconCode]],2)</f>
        <v>12</v>
      </c>
      <c r="G36" s="66" t="s">
        <v>1462</v>
      </c>
      <c r="H36" s="74"/>
      <c r="I36" s="66" t="s">
        <v>1507</v>
      </c>
      <c r="J36" s="74"/>
      <c r="K36" s="74"/>
      <c r="L36" s="74"/>
      <c r="M36" s="15"/>
      <c r="N36" s="15"/>
      <c r="O36" s="15"/>
      <c r="P36" s="15"/>
      <c r="Q36" s="15"/>
      <c r="R36" s="15"/>
    </row>
    <row r="37" spans="1:18" x14ac:dyDescent="0.25">
      <c r="A37" s="64">
        <v>12020133</v>
      </c>
      <c r="B37" s="5" t="s">
        <v>172</v>
      </c>
      <c r="C37" s="67">
        <f>SUMIF(Data[EconCode],DetailTB[[#This Row],[EconCode]],Data[Amount])</f>
        <v>0</v>
      </c>
      <c r="D37" s="58" t="str">
        <f>LEFT(DetailTB[[#This Row],[EconCode]],6)</f>
        <v>120201</v>
      </c>
      <c r="E37" s="58" t="str">
        <f>LEFT(DetailTB[[#This Row],[EconCode]],4)</f>
        <v>1202</v>
      </c>
      <c r="F37" s="58" t="str">
        <f>LEFT(DetailTB[[#This Row],[EconCode]],2)</f>
        <v>12</v>
      </c>
      <c r="G37" s="66" t="s">
        <v>1462</v>
      </c>
      <c r="H37" s="74"/>
      <c r="I37" s="66" t="s">
        <v>1507</v>
      </c>
      <c r="J37" s="74"/>
      <c r="K37" s="74"/>
      <c r="L37" s="74"/>
      <c r="M37" s="15"/>
      <c r="N37" s="15"/>
      <c r="O37" s="15"/>
      <c r="P37" s="15"/>
      <c r="Q37" s="15"/>
      <c r="R37" s="15"/>
    </row>
    <row r="38" spans="1:18" x14ac:dyDescent="0.25">
      <c r="A38" s="64">
        <v>12020134</v>
      </c>
      <c r="B38" s="5" t="s">
        <v>173</v>
      </c>
      <c r="C38" s="67">
        <f>SUMIF(Data[EconCode],DetailTB[[#This Row],[EconCode]],Data[Amount])</f>
        <v>0</v>
      </c>
      <c r="D38" s="58" t="str">
        <f>LEFT(DetailTB[[#This Row],[EconCode]],6)</f>
        <v>120201</v>
      </c>
      <c r="E38" s="58" t="str">
        <f>LEFT(DetailTB[[#This Row],[EconCode]],4)</f>
        <v>1202</v>
      </c>
      <c r="F38" s="58" t="str">
        <f>LEFT(DetailTB[[#This Row],[EconCode]],2)</f>
        <v>12</v>
      </c>
      <c r="G38" s="66" t="s">
        <v>1462</v>
      </c>
      <c r="H38" s="74"/>
      <c r="I38" s="66" t="s">
        <v>1507</v>
      </c>
      <c r="J38" s="74"/>
      <c r="K38" s="74"/>
      <c r="L38" s="74"/>
      <c r="M38" s="15"/>
      <c r="N38" s="15"/>
      <c r="O38" s="15"/>
      <c r="P38" s="15"/>
      <c r="Q38" s="15"/>
      <c r="R38" s="15"/>
    </row>
    <row r="39" spans="1:18" x14ac:dyDescent="0.25">
      <c r="A39" s="64">
        <v>12020135</v>
      </c>
      <c r="B39" s="5" t="s">
        <v>174</v>
      </c>
      <c r="C39" s="67">
        <f>SUMIF(Data[EconCode],DetailTB[[#This Row],[EconCode]],Data[Amount])</f>
        <v>0</v>
      </c>
      <c r="D39" s="58" t="str">
        <f>LEFT(DetailTB[[#This Row],[EconCode]],6)</f>
        <v>120201</v>
      </c>
      <c r="E39" s="58" t="str">
        <f>LEFT(DetailTB[[#This Row],[EconCode]],4)</f>
        <v>1202</v>
      </c>
      <c r="F39" s="58" t="str">
        <f>LEFT(DetailTB[[#This Row],[EconCode]],2)</f>
        <v>12</v>
      </c>
      <c r="G39" s="66" t="s">
        <v>1462</v>
      </c>
      <c r="H39" s="74"/>
      <c r="I39" s="66" t="s">
        <v>1507</v>
      </c>
      <c r="J39" s="74"/>
      <c r="K39" s="74"/>
      <c r="L39" s="74"/>
      <c r="M39" s="15"/>
      <c r="N39" s="15"/>
      <c r="O39" s="15"/>
      <c r="P39" s="15"/>
      <c r="Q39" s="15"/>
      <c r="R39" s="15"/>
    </row>
    <row r="40" spans="1:18" x14ac:dyDescent="0.25">
      <c r="A40" s="64">
        <v>12020136</v>
      </c>
      <c r="B40" s="5" t="s">
        <v>175</v>
      </c>
      <c r="C40" s="67">
        <f>SUMIF(Data[EconCode],DetailTB[[#This Row],[EconCode]],Data[Amount])</f>
        <v>0</v>
      </c>
      <c r="D40" s="58" t="str">
        <f>LEFT(DetailTB[[#This Row],[EconCode]],6)</f>
        <v>120201</v>
      </c>
      <c r="E40" s="58" t="str">
        <f>LEFT(DetailTB[[#This Row],[EconCode]],4)</f>
        <v>1202</v>
      </c>
      <c r="F40" s="58" t="str">
        <f>LEFT(DetailTB[[#This Row],[EconCode]],2)</f>
        <v>12</v>
      </c>
      <c r="G40" s="66" t="s">
        <v>1462</v>
      </c>
      <c r="H40" s="74"/>
      <c r="I40" s="66" t="s">
        <v>1507</v>
      </c>
      <c r="J40" s="74"/>
      <c r="K40" s="74"/>
      <c r="L40" s="74"/>
      <c r="M40" s="15"/>
      <c r="N40" s="15"/>
      <c r="O40" s="15"/>
      <c r="P40" s="15"/>
      <c r="Q40" s="15"/>
      <c r="R40" s="15"/>
    </row>
    <row r="41" spans="1:18" x14ac:dyDescent="0.25">
      <c r="A41" s="64">
        <v>12020137</v>
      </c>
      <c r="B41" s="5" t="s">
        <v>176</v>
      </c>
      <c r="C41" s="67">
        <f>SUMIF(Data[EconCode],DetailTB[[#This Row],[EconCode]],Data[Amount])</f>
        <v>-10</v>
      </c>
      <c r="D41" s="58" t="str">
        <f>LEFT(DetailTB[[#This Row],[EconCode]],6)</f>
        <v>120201</v>
      </c>
      <c r="E41" s="58" t="str">
        <f>LEFT(DetailTB[[#This Row],[EconCode]],4)</f>
        <v>1202</v>
      </c>
      <c r="F41" s="58" t="str">
        <f>LEFT(DetailTB[[#This Row],[EconCode]],2)</f>
        <v>12</v>
      </c>
      <c r="G41" s="66" t="s">
        <v>1462</v>
      </c>
      <c r="H41" s="74"/>
      <c r="I41" s="66" t="s">
        <v>1507</v>
      </c>
      <c r="J41" s="74"/>
      <c r="K41" s="74"/>
      <c r="L41" s="74"/>
      <c r="M41" s="15"/>
      <c r="N41" s="15"/>
      <c r="O41" s="15"/>
      <c r="P41" s="15"/>
      <c r="Q41" s="15"/>
      <c r="R41" s="15"/>
    </row>
    <row r="42" spans="1:18" x14ac:dyDescent="0.25">
      <c r="A42" s="64">
        <v>120202</v>
      </c>
      <c r="B42" s="5" t="s">
        <v>177</v>
      </c>
      <c r="C42" s="93">
        <f>SUMIF(Data[EconCode],DetailTB[[#This Row],[EconCode]],Data[Amount])</f>
        <v>0</v>
      </c>
      <c r="D42" s="93" t="str">
        <f>LEFT(DetailTB[[#This Row],[EconCode]],6)</f>
        <v>120202</v>
      </c>
      <c r="E42" s="93" t="str">
        <f>LEFT(DetailTB[[#This Row],[EconCode]],4)</f>
        <v>1202</v>
      </c>
      <c r="F42" s="93" t="str">
        <f>LEFT(DetailTB[[#This Row],[EconCode]],2)</f>
        <v>12</v>
      </c>
      <c r="G42" s="93"/>
      <c r="H42" s="95"/>
      <c r="I42" s="93"/>
      <c r="J42" s="93"/>
      <c r="K42" s="93"/>
      <c r="L42" s="93"/>
      <c r="M42" s="15"/>
      <c r="N42" s="15"/>
      <c r="O42" s="15"/>
      <c r="P42" s="15"/>
      <c r="Q42" s="15"/>
      <c r="R42" s="15"/>
    </row>
    <row r="43" spans="1:18" x14ac:dyDescent="0.25">
      <c r="A43" s="64">
        <v>12020201</v>
      </c>
      <c r="B43" s="5" t="s">
        <v>177</v>
      </c>
      <c r="C43" s="67">
        <f>SUMIF(Data[EconCode],DetailTB[[#This Row],[EconCode]],Data[Amount])</f>
        <v>0</v>
      </c>
      <c r="D43" s="58" t="str">
        <f>LEFT(DetailTB[[#This Row],[EconCode]],6)</f>
        <v>120202</v>
      </c>
      <c r="E43" s="58" t="str">
        <f>LEFT(DetailTB[[#This Row],[EconCode]],4)</f>
        <v>1202</v>
      </c>
      <c r="F43" s="58" t="str">
        <f>LEFT(DetailTB[[#This Row],[EconCode]],2)</f>
        <v>12</v>
      </c>
      <c r="G43" s="66" t="s">
        <v>1463</v>
      </c>
      <c r="H43" s="74"/>
      <c r="I43" s="66" t="s">
        <v>1508</v>
      </c>
      <c r="J43" s="74"/>
      <c r="K43" s="74"/>
      <c r="L43" s="74"/>
      <c r="M43" s="15"/>
      <c r="N43" s="15"/>
      <c r="O43" s="15"/>
      <c r="P43" s="15"/>
      <c r="Q43" s="15"/>
      <c r="R43" s="15"/>
    </row>
    <row r="44" spans="1:18" x14ac:dyDescent="0.25">
      <c r="A44" s="64">
        <v>120203</v>
      </c>
      <c r="B44" s="5" t="s">
        <v>178</v>
      </c>
      <c r="C44" s="93">
        <f>SUMIF(Data[EconCode],DetailTB[[#This Row],[EconCode]],Data[Amount])</f>
        <v>0</v>
      </c>
      <c r="D44" s="93" t="str">
        <f>LEFT(DetailTB[[#This Row],[EconCode]],6)</f>
        <v>120203</v>
      </c>
      <c r="E44" s="93" t="str">
        <f>LEFT(DetailTB[[#This Row],[EconCode]],4)</f>
        <v>1202</v>
      </c>
      <c r="F44" s="93" t="str">
        <f>LEFT(DetailTB[[#This Row],[EconCode]],2)</f>
        <v>12</v>
      </c>
      <c r="G44" s="93"/>
      <c r="H44" s="95"/>
      <c r="I44" s="93"/>
      <c r="J44" s="93"/>
      <c r="K44" s="93"/>
      <c r="L44" s="93"/>
      <c r="M44" s="15"/>
      <c r="N44" s="15"/>
      <c r="O44" s="15"/>
      <c r="P44" s="15"/>
      <c r="Q44" s="15"/>
      <c r="R44" s="15"/>
    </row>
    <row r="45" spans="1:18" x14ac:dyDescent="0.25">
      <c r="A45" s="64">
        <v>12020301</v>
      </c>
      <c r="B45" s="5" t="s">
        <v>178</v>
      </c>
      <c r="C45" s="67">
        <f>SUMIF(Data[EconCode],DetailTB[[#This Row],[EconCode]],Data[Amount])</f>
        <v>0</v>
      </c>
      <c r="D45" s="58" t="str">
        <f>LEFT(DetailTB[[#This Row],[EconCode]],6)</f>
        <v>120203</v>
      </c>
      <c r="E45" s="58" t="str">
        <f>LEFT(DetailTB[[#This Row],[EconCode]],4)</f>
        <v>1202</v>
      </c>
      <c r="F45" s="58" t="str">
        <f>LEFT(DetailTB[[#This Row],[EconCode]],2)</f>
        <v>12</v>
      </c>
      <c r="G45" s="66" t="s">
        <v>1464</v>
      </c>
      <c r="H45" s="74"/>
      <c r="I45" s="66" t="s">
        <v>1509</v>
      </c>
      <c r="J45" s="74"/>
      <c r="K45" s="74"/>
      <c r="L45" s="74"/>
      <c r="M45" s="15"/>
      <c r="N45" s="15"/>
      <c r="O45" s="15"/>
      <c r="P45" s="15"/>
      <c r="Q45" s="15"/>
      <c r="R45" s="15"/>
    </row>
    <row r="46" spans="1:18" x14ac:dyDescent="0.25">
      <c r="A46" s="64">
        <v>120204</v>
      </c>
      <c r="B46" s="5" t="s">
        <v>179</v>
      </c>
      <c r="C46" s="93">
        <f>SUMIF(Data[EconCode],DetailTB[[#This Row],[EconCode]],Data[Amount])</f>
        <v>0</v>
      </c>
      <c r="D46" s="93" t="str">
        <f>LEFT(DetailTB[[#This Row],[EconCode]],6)</f>
        <v>120204</v>
      </c>
      <c r="E46" s="93" t="str">
        <f>LEFT(DetailTB[[#This Row],[EconCode]],4)</f>
        <v>1202</v>
      </c>
      <c r="F46" s="93" t="str">
        <f>LEFT(DetailTB[[#This Row],[EconCode]],2)</f>
        <v>12</v>
      </c>
      <c r="G46" s="93"/>
      <c r="H46" s="95"/>
      <c r="I46" s="93"/>
      <c r="J46" s="93"/>
      <c r="K46" s="93"/>
      <c r="L46" s="93"/>
      <c r="M46" s="15"/>
      <c r="N46" s="15"/>
      <c r="O46" s="15"/>
      <c r="P46" s="15"/>
      <c r="Q46" s="15"/>
      <c r="R46" s="15"/>
    </row>
    <row r="47" spans="1:18" x14ac:dyDescent="0.25">
      <c r="A47" s="64">
        <v>12020401</v>
      </c>
      <c r="B47" s="5" t="s">
        <v>180</v>
      </c>
      <c r="C47" s="67">
        <f>SUMIF(Data[EconCode],DetailTB[[#This Row],[EconCode]],Data[Amount])</f>
        <v>-250</v>
      </c>
      <c r="D47" s="58" t="str">
        <f>LEFT(DetailTB[[#This Row],[EconCode]],6)</f>
        <v>120204</v>
      </c>
      <c r="E47" s="58" t="str">
        <f>LEFT(DetailTB[[#This Row],[EconCode]],4)</f>
        <v>1202</v>
      </c>
      <c r="F47" s="58" t="str">
        <f>LEFT(DetailTB[[#This Row],[EconCode]],2)</f>
        <v>12</v>
      </c>
      <c r="G47" s="66" t="s">
        <v>1465</v>
      </c>
      <c r="H47" s="74"/>
      <c r="I47" s="66" t="s">
        <v>1510</v>
      </c>
      <c r="J47" s="74"/>
      <c r="K47" s="74"/>
      <c r="L47" s="74"/>
      <c r="M47" s="15"/>
      <c r="N47" s="15"/>
      <c r="O47" s="15"/>
      <c r="P47" s="15"/>
      <c r="Q47" s="15"/>
      <c r="R47" s="15"/>
    </row>
    <row r="48" spans="1:18" x14ac:dyDescent="0.25">
      <c r="A48" s="64">
        <v>12020404</v>
      </c>
      <c r="B48" s="5" t="s">
        <v>181</v>
      </c>
      <c r="C48" s="67">
        <f>SUMIF(Data[EconCode],DetailTB[[#This Row],[EconCode]],Data[Amount])</f>
        <v>0</v>
      </c>
      <c r="D48" s="58" t="str">
        <f>LEFT(DetailTB[[#This Row],[EconCode]],6)</f>
        <v>120204</v>
      </c>
      <c r="E48" s="58" t="str">
        <f>LEFT(DetailTB[[#This Row],[EconCode]],4)</f>
        <v>1202</v>
      </c>
      <c r="F48" s="58" t="str">
        <f>LEFT(DetailTB[[#This Row],[EconCode]],2)</f>
        <v>12</v>
      </c>
      <c r="G48" s="66" t="s">
        <v>1465</v>
      </c>
      <c r="H48" s="74"/>
      <c r="I48" s="66" t="s">
        <v>1510</v>
      </c>
      <c r="J48" s="74"/>
      <c r="K48" s="74"/>
      <c r="L48" s="74"/>
      <c r="M48" s="15"/>
      <c r="N48" s="15"/>
      <c r="O48" s="15"/>
      <c r="P48" s="15"/>
      <c r="Q48" s="15"/>
      <c r="R48" s="15"/>
    </row>
    <row r="49" spans="1:18" x14ac:dyDescent="0.25">
      <c r="A49" s="64">
        <v>12020409</v>
      </c>
      <c r="B49" s="5" t="s">
        <v>182</v>
      </c>
      <c r="C49" s="67">
        <f>SUMIF(Data[EconCode],DetailTB[[#This Row],[EconCode]],Data[Amount])</f>
        <v>-200</v>
      </c>
      <c r="D49" s="58" t="str">
        <f>LEFT(DetailTB[[#This Row],[EconCode]],6)</f>
        <v>120204</v>
      </c>
      <c r="E49" s="58" t="str">
        <f>LEFT(DetailTB[[#This Row],[EconCode]],4)</f>
        <v>1202</v>
      </c>
      <c r="F49" s="58" t="str">
        <f>LEFT(DetailTB[[#This Row],[EconCode]],2)</f>
        <v>12</v>
      </c>
      <c r="G49" s="66" t="s">
        <v>1465</v>
      </c>
      <c r="H49" s="74"/>
      <c r="I49" s="66" t="s">
        <v>1510</v>
      </c>
      <c r="J49" s="74"/>
      <c r="K49" s="74"/>
      <c r="L49" s="74"/>
      <c r="M49" s="15"/>
      <c r="N49" s="15"/>
      <c r="O49" s="15"/>
      <c r="P49" s="15"/>
      <c r="Q49" s="15"/>
      <c r="R49" s="15"/>
    </row>
    <row r="50" spans="1:18" x14ac:dyDescent="0.25">
      <c r="A50" s="64">
        <v>12020410</v>
      </c>
      <c r="B50" s="5" t="s">
        <v>183</v>
      </c>
      <c r="C50" s="67">
        <f>SUMIF(Data[EconCode],DetailTB[[#This Row],[EconCode]],Data[Amount])</f>
        <v>0</v>
      </c>
      <c r="D50" s="58" t="str">
        <f>LEFT(DetailTB[[#This Row],[EconCode]],6)</f>
        <v>120204</v>
      </c>
      <c r="E50" s="58" t="str">
        <f>LEFT(DetailTB[[#This Row],[EconCode]],4)</f>
        <v>1202</v>
      </c>
      <c r="F50" s="58" t="str">
        <f>LEFT(DetailTB[[#This Row],[EconCode]],2)</f>
        <v>12</v>
      </c>
      <c r="G50" s="66" t="s">
        <v>1465</v>
      </c>
      <c r="H50" s="74"/>
      <c r="I50" s="66" t="s">
        <v>1510</v>
      </c>
      <c r="J50" s="74"/>
      <c r="K50" s="74"/>
      <c r="L50" s="74"/>
      <c r="M50" s="15"/>
      <c r="N50" s="15"/>
      <c r="O50" s="15"/>
      <c r="P50" s="15"/>
      <c r="Q50" s="15"/>
      <c r="R50" s="15"/>
    </row>
    <row r="51" spans="1:18" x14ac:dyDescent="0.25">
      <c r="A51" s="64">
        <v>12020412</v>
      </c>
      <c r="B51" s="5" t="s">
        <v>184</v>
      </c>
      <c r="C51" s="67">
        <f>SUMIF(Data[EconCode],DetailTB[[#This Row],[EconCode]],Data[Amount])</f>
        <v>-150</v>
      </c>
      <c r="D51" s="58" t="str">
        <f>LEFT(DetailTB[[#This Row],[EconCode]],6)</f>
        <v>120204</v>
      </c>
      <c r="E51" s="58" t="str">
        <f>LEFT(DetailTB[[#This Row],[EconCode]],4)</f>
        <v>1202</v>
      </c>
      <c r="F51" s="58" t="str">
        <f>LEFT(DetailTB[[#This Row],[EconCode]],2)</f>
        <v>12</v>
      </c>
      <c r="G51" s="66" t="s">
        <v>1465</v>
      </c>
      <c r="H51" s="74"/>
      <c r="I51" s="66" t="s">
        <v>1510</v>
      </c>
      <c r="J51" s="74"/>
      <c r="K51" s="74"/>
      <c r="L51" s="74"/>
      <c r="M51" s="15"/>
      <c r="N51" s="15"/>
      <c r="O51" s="15"/>
      <c r="P51" s="15"/>
      <c r="Q51" s="15"/>
      <c r="R51" s="15"/>
    </row>
    <row r="52" spans="1:18" x14ac:dyDescent="0.25">
      <c r="A52" s="64">
        <v>12020413</v>
      </c>
      <c r="B52" s="5" t="s">
        <v>185</v>
      </c>
      <c r="C52" s="67">
        <f>SUMIF(Data[EconCode],DetailTB[[#This Row],[EconCode]],Data[Amount])</f>
        <v>0</v>
      </c>
      <c r="D52" s="58" t="str">
        <f>LEFT(DetailTB[[#This Row],[EconCode]],6)</f>
        <v>120204</v>
      </c>
      <c r="E52" s="58" t="str">
        <f>LEFT(DetailTB[[#This Row],[EconCode]],4)</f>
        <v>1202</v>
      </c>
      <c r="F52" s="58" t="str">
        <f>LEFT(DetailTB[[#This Row],[EconCode]],2)</f>
        <v>12</v>
      </c>
      <c r="G52" s="66" t="s">
        <v>1465</v>
      </c>
      <c r="H52" s="74"/>
      <c r="I52" s="66" t="s">
        <v>1510</v>
      </c>
      <c r="J52" s="74"/>
      <c r="K52" s="74"/>
      <c r="L52" s="74"/>
      <c r="M52" s="15"/>
      <c r="N52" s="15"/>
      <c r="O52" s="15"/>
      <c r="P52" s="15"/>
      <c r="Q52" s="15"/>
      <c r="R52" s="15"/>
    </row>
    <row r="53" spans="1:18" x14ac:dyDescent="0.25">
      <c r="A53" s="64">
        <v>12020415</v>
      </c>
      <c r="B53" s="5" t="s">
        <v>186</v>
      </c>
      <c r="C53" s="67">
        <f>SUMIF(Data[EconCode],DetailTB[[#This Row],[EconCode]],Data[Amount])</f>
        <v>-100</v>
      </c>
      <c r="D53" s="58" t="str">
        <f>LEFT(DetailTB[[#This Row],[EconCode]],6)</f>
        <v>120204</v>
      </c>
      <c r="E53" s="58" t="str">
        <f>LEFT(DetailTB[[#This Row],[EconCode]],4)</f>
        <v>1202</v>
      </c>
      <c r="F53" s="58" t="str">
        <f>LEFT(DetailTB[[#This Row],[EconCode]],2)</f>
        <v>12</v>
      </c>
      <c r="G53" s="66" t="s">
        <v>1465</v>
      </c>
      <c r="H53" s="74"/>
      <c r="I53" s="66" t="s">
        <v>1510</v>
      </c>
      <c r="J53" s="74"/>
      <c r="K53" s="74"/>
      <c r="L53" s="74"/>
      <c r="M53" s="15"/>
      <c r="N53" s="15"/>
      <c r="O53" s="15"/>
      <c r="P53" s="15"/>
      <c r="Q53" s="15"/>
      <c r="R53" s="15"/>
    </row>
    <row r="54" spans="1:18" x14ac:dyDescent="0.25">
      <c r="A54" s="64">
        <v>12020417</v>
      </c>
      <c r="B54" s="5" t="s">
        <v>187</v>
      </c>
      <c r="C54" s="67">
        <f>SUMIF(Data[EconCode],DetailTB[[#This Row],[EconCode]],Data[Amount])</f>
        <v>-750</v>
      </c>
      <c r="D54" s="58" t="str">
        <f>LEFT(DetailTB[[#This Row],[EconCode]],6)</f>
        <v>120204</v>
      </c>
      <c r="E54" s="58" t="str">
        <f>LEFT(DetailTB[[#This Row],[EconCode]],4)</f>
        <v>1202</v>
      </c>
      <c r="F54" s="58" t="str">
        <f>LEFT(DetailTB[[#This Row],[EconCode]],2)</f>
        <v>12</v>
      </c>
      <c r="G54" s="66" t="s">
        <v>1465</v>
      </c>
      <c r="H54" s="74"/>
      <c r="I54" s="66" t="s">
        <v>1510</v>
      </c>
      <c r="J54" s="74"/>
      <c r="K54" s="74"/>
      <c r="L54" s="74"/>
      <c r="M54" s="15"/>
      <c r="N54" s="15"/>
      <c r="O54" s="15"/>
      <c r="P54" s="15"/>
      <c r="Q54" s="15"/>
      <c r="R54" s="15"/>
    </row>
    <row r="55" spans="1:18" x14ac:dyDescent="0.25">
      <c r="A55" s="64">
        <v>12020418</v>
      </c>
      <c r="B55" s="5" t="s">
        <v>188</v>
      </c>
      <c r="C55" s="67">
        <f>SUMIF(Data[EconCode],DetailTB[[#This Row],[EconCode]],Data[Amount])</f>
        <v>0</v>
      </c>
      <c r="D55" s="58" t="str">
        <f>LEFT(DetailTB[[#This Row],[EconCode]],6)</f>
        <v>120204</v>
      </c>
      <c r="E55" s="58" t="str">
        <f>LEFT(DetailTB[[#This Row],[EconCode]],4)</f>
        <v>1202</v>
      </c>
      <c r="F55" s="58" t="str">
        <f>LEFT(DetailTB[[#This Row],[EconCode]],2)</f>
        <v>12</v>
      </c>
      <c r="G55" s="66" t="s">
        <v>1465</v>
      </c>
      <c r="H55" s="74"/>
      <c r="I55" s="66" t="s">
        <v>1510</v>
      </c>
      <c r="J55" s="74"/>
      <c r="K55" s="74"/>
      <c r="L55" s="74"/>
      <c r="M55" s="15"/>
      <c r="N55" s="15"/>
      <c r="O55" s="15"/>
      <c r="P55" s="15"/>
      <c r="Q55" s="15"/>
      <c r="R55" s="15"/>
    </row>
    <row r="56" spans="1:18" x14ac:dyDescent="0.25">
      <c r="A56" s="64">
        <v>12020419</v>
      </c>
      <c r="B56" s="5" t="s">
        <v>189</v>
      </c>
      <c r="C56" s="67">
        <f>SUMIF(Data[EconCode],DetailTB[[#This Row],[EconCode]],Data[Amount])</f>
        <v>0</v>
      </c>
      <c r="D56" s="58" t="str">
        <f>LEFT(DetailTB[[#This Row],[EconCode]],6)</f>
        <v>120204</v>
      </c>
      <c r="E56" s="58" t="str">
        <f>LEFT(DetailTB[[#This Row],[EconCode]],4)</f>
        <v>1202</v>
      </c>
      <c r="F56" s="58" t="str">
        <f>LEFT(DetailTB[[#This Row],[EconCode]],2)</f>
        <v>12</v>
      </c>
      <c r="G56" s="66" t="s">
        <v>1465</v>
      </c>
      <c r="H56" s="74"/>
      <c r="I56" s="66" t="s">
        <v>1510</v>
      </c>
      <c r="J56" s="74"/>
      <c r="K56" s="74"/>
      <c r="L56" s="74"/>
      <c r="M56" s="15"/>
      <c r="N56" s="15"/>
      <c r="O56" s="15"/>
      <c r="P56" s="15"/>
      <c r="Q56" s="15"/>
      <c r="R56" s="15"/>
    </row>
    <row r="57" spans="1:18" x14ac:dyDescent="0.25">
      <c r="A57" s="64">
        <v>12020420</v>
      </c>
      <c r="B57" s="5" t="s">
        <v>190</v>
      </c>
      <c r="C57" s="67">
        <f>SUMIF(Data[EconCode],DetailTB[[#This Row],[EconCode]],Data[Amount])</f>
        <v>0</v>
      </c>
      <c r="D57" s="58" t="str">
        <f>LEFT(DetailTB[[#This Row],[EconCode]],6)</f>
        <v>120204</v>
      </c>
      <c r="E57" s="58" t="str">
        <f>LEFT(DetailTB[[#This Row],[EconCode]],4)</f>
        <v>1202</v>
      </c>
      <c r="F57" s="58" t="str">
        <f>LEFT(DetailTB[[#This Row],[EconCode]],2)</f>
        <v>12</v>
      </c>
      <c r="G57" s="66" t="s">
        <v>1465</v>
      </c>
      <c r="H57" s="74"/>
      <c r="I57" s="66" t="s">
        <v>1510</v>
      </c>
      <c r="J57" s="74"/>
      <c r="K57" s="74"/>
      <c r="L57" s="74"/>
      <c r="M57" s="15"/>
      <c r="N57" s="15"/>
      <c r="O57" s="15"/>
      <c r="P57" s="15"/>
      <c r="Q57" s="15"/>
      <c r="R57" s="15"/>
    </row>
    <row r="58" spans="1:18" x14ac:dyDescent="0.25">
      <c r="A58" s="64">
        <v>12020424</v>
      </c>
      <c r="B58" s="5" t="s">
        <v>191</v>
      </c>
      <c r="C58" s="67">
        <f>SUMIF(Data[EconCode],DetailTB[[#This Row],[EconCode]],Data[Amount])</f>
        <v>0</v>
      </c>
      <c r="D58" s="58" t="str">
        <f>LEFT(DetailTB[[#This Row],[EconCode]],6)</f>
        <v>120204</v>
      </c>
      <c r="E58" s="58" t="str">
        <f>LEFT(DetailTB[[#This Row],[EconCode]],4)</f>
        <v>1202</v>
      </c>
      <c r="F58" s="58" t="str">
        <f>LEFT(DetailTB[[#This Row],[EconCode]],2)</f>
        <v>12</v>
      </c>
      <c r="G58" s="66" t="s">
        <v>1465</v>
      </c>
      <c r="H58" s="74"/>
      <c r="I58" s="66" t="s">
        <v>1510</v>
      </c>
      <c r="J58" s="74"/>
      <c r="K58" s="74"/>
      <c r="L58" s="74"/>
      <c r="M58" s="15"/>
      <c r="N58" s="15"/>
      <c r="O58" s="15"/>
      <c r="P58" s="15"/>
      <c r="Q58" s="15"/>
      <c r="R58" s="15"/>
    </row>
    <row r="59" spans="1:18" x14ac:dyDescent="0.25">
      <c r="A59" s="64">
        <v>12020425</v>
      </c>
      <c r="B59" s="5" t="s">
        <v>192</v>
      </c>
      <c r="C59" s="67">
        <f>SUMIF(Data[EconCode],DetailTB[[#This Row],[EconCode]],Data[Amount])</f>
        <v>0</v>
      </c>
      <c r="D59" s="58" t="str">
        <f>LEFT(DetailTB[[#This Row],[EconCode]],6)</f>
        <v>120204</v>
      </c>
      <c r="E59" s="58" t="str">
        <f>LEFT(DetailTB[[#This Row],[EconCode]],4)</f>
        <v>1202</v>
      </c>
      <c r="F59" s="58" t="str">
        <f>LEFT(DetailTB[[#This Row],[EconCode]],2)</f>
        <v>12</v>
      </c>
      <c r="G59" s="66" t="s">
        <v>1465</v>
      </c>
      <c r="H59" s="74"/>
      <c r="I59" s="66" t="s">
        <v>1510</v>
      </c>
      <c r="J59" s="74"/>
      <c r="K59" s="74"/>
      <c r="L59" s="74"/>
      <c r="M59" s="15"/>
      <c r="N59" s="15"/>
      <c r="O59" s="15"/>
      <c r="P59" s="15"/>
      <c r="Q59" s="15"/>
      <c r="R59" s="15"/>
    </row>
    <row r="60" spans="1:18" x14ac:dyDescent="0.25">
      <c r="A60" s="64">
        <v>12020426</v>
      </c>
      <c r="B60" s="5" t="s">
        <v>193</v>
      </c>
      <c r="C60" s="67">
        <f>SUMIF(Data[EconCode],DetailTB[[#This Row],[EconCode]],Data[Amount])</f>
        <v>-120</v>
      </c>
      <c r="D60" s="58" t="str">
        <f>LEFT(DetailTB[[#This Row],[EconCode]],6)</f>
        <v>120204</v>
      </c>
      <c r="E60" s="58" t="str">
        <f>LEFT(DetailTB[[#This Row],[EconCode]],4)</f>
        <v>1202</v>
      </c>
      <c r="F60" s="58" t="str">
        <f>LEFT(DetailTB[[#This Row],[EconCode]],2)</f>
        <v>12</v>
      </c>
      <c r="G60" s="66" t="s">
        <v>1465</v>
      </c>
      <c r="H60" s="74"/>
      <c r="I60" s="66" t="s">
        <v>1510</v>
      </c>
      <c r="J60" s="74"/>
      <c r="K60" s="74"/>
      <c r="L60" s="74"/>
      <c r="M60" s="15"/>
      <c r="N60" s="15"/>
      <c r="O60" s="15"/>
      <c r="P60" s="15"/>
      <c r="Q60" s="15"/>
      <c r="R60" s="15"/>
    </row>
    <row r="61" spans="1:18" x14ac:dyDescent="0.25">
      <c r="A61" s="64">
        <v>12020427</v>
      </c>
      <c r="B61" s="5" t="s">
        <v>194</v>
      </c>
      <c r="C61" s="67">
        <f>SUMIF(Data[EconCode],DetailTB[[#This Row],[EconCode]],Data[Amount])</f>
        <v>0</v>
      </c>
      <c r="D61" s="58" t="str">
        <f>LEFT(DetailTB[[#This Row],[EconCode]],6)</f>
        <v>120204</v>
      </c>
      <c r="E61" s="58" t="str">
        <f>LEFT(DetailTB[[#This Row],[EconCode]],4)</f>
        <v>1202</v>
      </c>
      <c r="F61" s="58" t="str">
        <f>LEFT(DetailTB[[#This Row],[EconCode]],2)</f>
        <v>12</v>
      </c>
      <c r="G61" s="66" t="s">
        <v>1465</v>
      </c>
      <c r="H61" s="74"/>
      <c r="I61" s="66" t="s">
        <v>1510</v>
      </c>
      <c r="J61" s="74"/>
      <c r="K61" s="74"/>
      <c r="L61" s="74"/>
      <c r="M61" s="15"/>
      <c r="N61" s="15"/>
      <c r="O61" s="15"/>
      <c r="P61" s="15"/>
      <c r="Q61" s="15"/>
      <c r="R61" s="15"/>
    </row>
    <row r="62" spans="1:18" x14ac:dyDescent="0.25">
      <c r="A62" s="64">
        <v>12020428</v>
      </c>
      <c r="B62" s="5" t="s">
        <v>195</v>
      </c>
      <c r="C62" s="67">
        <f>SUMIF(Data[EconCode],DetailTB[[#This Row],[EconCode]],Data[Amount])</f>
        <v>0</v>
      </c>
      <c r="D62" s="58" t="str">
        <f>LEFT(DetailTB[[#This Row],[EconCode]],6)</f>
        <v>120204</v>
      </c>
      <c r="E62" s="58" t="str">
        <f>LEFT(DetailTB[[#This Row],[EconCode]],4)</f>
        <v>1202</v>
      </c>
      <c r="F62" s="58" t="str">
        <f>LEFT(DetailTB[[#This Row],[EconCode]],2)</f>
        <v>12</v>
      </c>
      <c r="G62" s="66" t="s">
        <v>1465</v>
      </c>
      <c r="H62" s="74"/>
      <c r="I62" s="66" t="s">
        <v>1510</v>
      </c>
      <c r="J62" s="74"/>
      <c r="K62" s="74"/>
      <c r="L62" s="74"/>
      <c r="M62" s="15"/>
      <c r="N62" s="15"/>
      <c r="O62" s="15"/>
      <c r="P62" s="15"/>
      <c r="Q62" s="15"/>
      <c r="R62" s="15"/>
    </row>
    <row r="63" spans="1:18" x14ac:dyDescent="0.25">
      <c r="A63" s="64">
        <v>12020430</v>
      </c>
      <c r="B63" s="5" t="s">
        <v>196</v>
      </c>
      <c r="C63" s="67">
        <f>SUMIF(Data[EconCode],DetailTB[[#This Row],[EconCode]],Data[Amount])</f>
        <v>0</v>
      </c>
      <c r="D63" s="58" t="str">
        <f>LEFT(DetailTB[[#This Row],[EconCode]],6)</f>
        <v>120204</v>
      </c>
      <c r="E63" s="58" t="str">
        <f>LEFT(DetailTB[[#This Row],[EconCode]],4)</f>
        <v>1202</v>
      </c>
      <c r="F63" s="58" t="str">
        <f>LEFT(DetailTB[[#This Row],[EconCode]],2)</f>
        <v>12</v>
      </c>
      <c r="G63" s="66" t="s">
        <v>1465</v>
      </c>
      <c r="H63" s="74"/>
      <c r="I63" s="66" t="s">
        <v>1510</v>
      </c>
      <c r="J63" s="74"/>
      <c r="K63" s="74"/>
      <c r="L63" s="74"/>
      <c r="M63" s="15"/>
      <c r="N63" s="15"/>
      <c r="O63" s="15"/>
      <c r="P63" s="15"/>
      <c r="Q63" s="15"/>
      <c r="R63" s="15"/>
    </row>
    <row r="64" spans="1:18" x14ac:dyDescent="0.25">
      <c r="A64" s="64">
        <v>12020431</v>
      </c>
      <c r="B64" s="5" t="s">
        <v>197</v>
      </c>
      <c r="C64" s="67">
        <f>SUMIF(Data[EconCode],DetailTB[[#This Row],[EconCode]],Data[Amount])</f>
        <v>0</v>
      </c>
      <c r="D64" s="58" t="str">
        <f>LEFT(DetailTB[[#This Row],[EconCode]],6)</f>
        <v>120204</v>
      </c>
      <c r="E64" s="58" t="str">
        <f>LEFT(DetailTB[[#This Row],[EconCode]],4)</f>
        <v>1202</v>
      </c>
      <c r="F64" s="58" t="str">
        <f>LEFT(DetailTB[[#This Row],[EconCode]],2)</f>
        <v>12</v>
      </c>
      <c r="G64" s="66" t="s">
        <v>1465</v>
      </c>
      <c r="H64" s="74"/>
      <c r="I64" s="66" t="s">
        <v>1510</v>
      </c>
      <c r="J64" s="74"/>
      <c r="K64" s="74"/>
      <c r="L64" s="74"/>
      <c r="M64" s="15"/>
      <c r="N64" s="15"/>
      <c r="O64" s="15"/>
      <c r="P64" s="15"/>
      <c r="Q64" s="15"/>
      <c r="R64" s="15"/>
    </row>
    <row r="65" spans="1:18" x14ac:dyDescent="0.25">
      <c r="A65" s="64">
        <v>12020436</v>
      </c>
      <c r="B65" s="5" t="s">
        <v>198</v>
      </c>
      <c r="C65" s="67">
        <f>SUMIF(Data[EconCode],DetailTB[[#This Row],[EconCode]],Data[Amount])</f>
        <v>-266</v>
      </c>
      <c r="D65" s="58" t="str">
        <f>LEFT(DetailTB[[#This Row],[EconCode]],6)</f>
        <v>120204</v>
      </c>
      <c r="E65" s="58" t="str">
        <f>LEFT(DetailTB[[#This Row],[EconCode]],4)</f>
        <v>1202</v>
      </c>
      <c r="F65" s="58" t="str">
        <f>LEFT(DetailTB[[#This Row],[EconCode]],2)</f>
        <v>12</v>
      </c>
      <c r="G65" s="66" t="s">
        <v>1465</v>
      </c>
      <c r="H65" s="74"/>
      <c r="I65" s="66" t="s">
        <v>1510</v>
      </c>
      <c r="J65" s="74"/>
      <c r="K65" s="74"/>
      <c r="L65" s="74"/>
      <c r="M65" s="15"/>
      <c r="N65" s="15"/>
      <c r="O65" s="15"/>
      <c r="P65" s="15"/>
      <c r="Q65" s="15"/>
      <c r="R65" s="15"/>
    </row>
    <row r="66" spans="1:18" x14ac:dyDescent="0.25">
      <c r="A66" s="64">
        <v>12020437</v>
      </c>
      <c r="B66" s="5" t="s">
        <v>199</v>
      </c>
      <c r="C66" s="67">
        <f>SUMIF(Data[EconCode],DetailTB[[#This Row],[EconCode]],Data[Amount])</f>
        <v>0</v>
      </c>
      <c r="D66" s="58" t="str">
        <f>LEFT(DetailTB[[#This Row],[EconCode]],6)</f>
        <v>120204</v>
      </c>
      <c r="E66" s="58" t="str">
        <f>LEFT(DetailTB[[#This Row],[EconCode]],4)</f>
        <v>1202</v>
      </c>
      <c r="F66" s="58" t="str">
        <f>LEFT(DetailTB[[#This Row],[EconCode]],2)</f>
        <v>12</v>
      </c>
      <c r="G66" s="66" t="s">
        <v>1465</v>
      </c>
      <c r="H66" s="74"/>
      <c r="I66" s="66" t="s">
        <v>1510</v>
      </c>
      <c r="J66" s="74"/>
      <c r="K66" s="74"/>
      <c r="L66" s="74"/>
      <c r="M66" s="15"/>
      <c r="N66" s="15"/>
      <c r="O66" s="15"/>
      <c r="P66" s="15"/>
      <c r="Q66" s="15"/>
      <c r="R66" s="15"/>
    </row>
    <row r="67" spans="1:18" x14ac:dyDescent="0.25">
      <c r="A67" s="64">
        <v>12020438</v>
      </c>
      <c r="B67" s="5" t="s">
        <v>200</v>
      </c>
      <c r="C67" s="67">
        <f>SUMIF(Data[EconCode],DetailTB[[#This Row],[EconCode]],Data[Amount])</f>
        <v>-500</v>
      </c>
      <c r="D67" s="58" t="str">
        <f>LEFT(DetailTB[[#This Row],[EconCode]],6)</f>
        <v>120204</v>
      </c>
      <c r="E67" s="58" t="str">
        <f>LEFT(DetailTB[[#This Row],[EconCode]],4)</f>
        <v>1202</v>
      </c>
      <c r="F67" s="58" t="str">
        <f>LEFT(DetailTB[[#This Row],[EconCode]],2)</f>
        <v>12</v>
      </c>
      <c r="G67" s="66" t="s">
        <v>1465</v>
      </c>
      <c r="H67" s="74"/>
      <c r="I67" s="66" t="s">
        <v>1510</v>
      </c>
      <c r="J67" s="74"/>
      <c r="K67" s="74"/>
      <c r="L67" s="74"/>
      <c r="M67" s="15"/>
      <c r="N67" s="15"/>
      <c r="O67" s="15"/>
      <c r="P67" s="15"/>
      <c r="Q67" s="15"/>
      <c r="R67" s="15"/>
    </row>
    <row r="68" spans="1:18" x14ac:dyDescent="0.25">
      <c r="A68" s="64">
        <v>12020439</v>
      </c>
      <c r="B68" s="5" t="s">
        <v>201</v>
      </c>
      <c r="C68" s="67">
        <f>SUMIF(Data[EconCode],DetailTB[[#This Row],[EconCode]],Data[Amount])</f>
        <v>0</v>
      </c>
      <c r="D68" s="58" t="str">
        <f>LEFT(DetailTB[[#This Row],[EconCode]],6)</f>
        <v>120204</v>
      </c>
      <c r="E68" s="58" t="str">
        <f>LEFT(DetailTB[[#This Row],[EconCode]],4)</f>
        <v>1202</v>
      </c>
      <c r="F68" s="58" t="str">
        <f>LEFT(DetailTB[[#This Row],[EconCode]],2)</f>
        <v>12</v>
      </c>
      <c r="G68" s="66" t="s">
        <v>1465</v>
      </c>
      <c r="H68" s="74"/>
      <c r="I68" s="66" t="s">
        <v>1510</v>
      </c>
      <c r="J68" s="74"/>
      <c r="K68" s="74"/>
      <c r="L68" s="74"/>
      <c r="M68" s="15"/>
      <c r="N68" s="15"/>
      <c r="O68" s="15"/>
      <c r="P68" s="15"/>
      <c r="Q68" s="15"/>
      <c r="R68" s="15"/>
    </row>
    <row r="69" spans="1:18" x14ac:dyDescent="0.25">
      <c r="A69" s="64">
        <v>12020440</v>
      </c>
      <c r="B69" s="5" t="s">
        <v>202</v>
      </c>
      <c r="C69" s="67">
        <f>SUMIF(Data[EconCode],DetailTB[[#This Row],[EconCode]],Data[Amount])</f>
        <v>0</v>
      </c>
      <c r="D69" s="58" t="str">
        <f>LEFT(DetailTB[[#This Row],[EconCode]],6)</f>
        <v>120204</v>
      </c>
      <c r="E69" s="58" t="str">
        <f>LEFT(DetailTB[[#This Row],[EconCode]],4)</f>
        <v>1202</v>
      </c>
      <c r="F69" s="58" t="str">
        <f>LEFT(DetailTB[[#This Row],[EconCode]],2)</f>
        <v>12</v>
      </c>
      <c r="G69" s="66" t="s">
        <v>1465</v>
      </c>
      <c r="H69" s="74"/>
      <c r="I69" s="66" t="s">
        <v>1510</v>
      </c>
      <c r="J69" s="74"/>
      <c r="K69" s="74"/>
      <c r="L69" s="74"/>
      <c r="M69" s="15"/>
      <c r="N69" s="15"/>
      <c r="O69" s="15"/>
      <c r="P69" s="15"/>
      <c r="Q69" s="15"/>
      <c r="R69" s="15"/>
    </row>
    <row r="70" spans="1:18" x14ac:dyDescent="0.25">
      <c r="A70" s="64">
        <v>12020441</v>
      </c>
      <c r="B70" s="5" t="s">
        <v>203</v>
      </c>
      <c r="C70" s="67">
        <f>SUMIF(Data[EconCode],DetailTB[[#This Row],[EconCode]],Data[Amount])</f>
        <v>0</v>
      </c>
      <c r="D70" s="58" t="str">
        <f>LEFT(DetailTB[[#This Row],[EconCode]],6)</f>
        <v>120204</v>
      </c>
      <c r="E70" s="58" t="str">
        <f>LEFT(DetailTB[[#This Row],[EconCode]],4)</f>
        <v>1202</v>
      </c>
      <c r="F70" s="58" t="str">
        <f>LEFT(DetailTB[[#This Row],[EconCode]],2)</f>
        <v>12</v>
      </c>
      <c r="G70" s="66" t="s">
        <v>1465</v>
      </c>
      <c r="H70" s="74"/>
      <c r="I70" s="66" t="s">
        <v>1510</v>
      </c>
      <c r="J70" s="74"/>
      <c r="K70" s="74"/>
      <c r="L70" s="74"/>
      <c r="M70" s="15"/>
      <c r="N70" s="15"/>
      <c r="O70" s="15"/>
      <c r="P70" s="15"/>
      <c r="Q70" s="15"/>
      <c r="R70" s="15"/>
    </row>
    <row r="71" spans="1:18" x14ac:dyDescent="0.25">
      <c r="A71" s="64">
        <v>12020442</v>
      </c>
      <c r="B71" s="5" t="s">
        <v>204</v>
      </c>
      <c r="C71" s="67">
        <f>SUMIF(Data[EconCode],DetailTB[[#This Row],[EconCode]],Data[Amount])</f>
        <v>0</v>
      </c>
      <c r="D71" s="58" t="str">
        <f>LEFT(DetailTB[[#This Row],[EconCode]],6)</f>
        <v>120204</v>
      </c>
      <c r="E71" s="58" t="str">
        <f>LEFT(DetailTB[[#This Row],[EconCode]],4)</f>
        <v>1202</v>
      </c>
      <c r="F71" s="58" t="str">
        <f>LEFT(DetailTB[[#This Row],[EconCode]],2)</f>
        <v>12</v>
      </c>
      <c r="G71" s="66" t="s">
        <v>1465</v>
      </c>
      <c r="H71" s="74"/>
      <c r="I71" s="66" t="s">
        <v>1510</v>
      </c>
      <c r="J71" s="74"/>
      <c r="K71" s="74"/>
      <c r="L71" s="74"/>
      <c r="M71" s="15"/>
      <c r="N71" s="15"/>
      <c r="O71" s="15"/>
      <c r="P71" s="15"/>
      <c r="Q71" s="15"/>
      <c r="R71" s="15"/>
    </row>
    <row r="72" spans="1:18" x14ac:dyDescent="0.25">
      <c r="A72" s="64">
        <v>12020443</v>
      </c>
      <c r="B72" s="5" t="s">
        <v>205</v>
      </c>
      <c r="C72" s="67">
        <f>SUMIF(Data[EconCode],DetailTB[[#This Row],[EconCode]],Data[Amount])</f>
        <v>-30</v>
      </c>
      <c r="D72" s="58" t="str">
        <f>LEFT(DetailTB[[#This Row],[EconCode]],6)</f>
        <v>120204</v>
      </c>
      <c r="E72" s="58" t="str">
        <f>LEFT(DetailTB[[#This Row],[EconCode]],4)</f>
        <v>1202</v>
      </c>
      <c r="F72" s="58" t="str">
        <f>LEFT(DetailTB[[#This Row],[EconCode]],2)</f>
        <v>12</v>
      </c>
      <c r="G72" s="66" t="s">
        <v>1465</v>
      </c>
      <c r="H72" s="74"/>
      <c r="I72" s="66" t="s">
        <v>1510</v>
      </c>
      <c r="J72" s="74"/>
      <c r="K72" s="74"/>
      <c r="L72" s="74"/>
      <c r="M72" s="15"/>
      <c r="N72" s="15"/>
      <c r="O72" s="15"/>
      <c r="P72" s="15"/>
      <c r="Q72" s="15"/>
      <c r="R72" s="15"/>
    </row>
    <row r="73" spans="1:18" x14ac:dyDescent="0.25">
      <c r="A73" s="64">
        <v>12020444</v>
      </c>
      <c r="B73" s="5" t="s">
        <v>206</v>
      </c>
      <c r="C73" s="67">
        <f>SUMIF(Data[EconCode],DetailTB[[#This Row],[EconCode]],Data[Amount])</f>
        <v>0</v>
      </c>
      <c r="D73" s="58" t="str">
        <f>LEFT(DetailTB[[#This Row],[EconCode]],6)</f>
        <v>120204</v>
      </c>
      <c r="E73" s="58" t="str">
        <f>LEFT(DetailTB[[#This Row],[EconCode]],4)</f>
        <v>1202</v>
      </c>
      <c r="F73" s="58" t="str">
        <f>LEFT(DetailTB[[#This Row],[EconCode]],2)</f>
        <v>12</v>
      </c>
      <c r="G73" s="66" t="s">
        <v>1465</v>
      </c>
      <c r="H73" s="74"/>
      <c r="I73" s="66" t="s">
        <v>1510</v>
      </c>
      <c r="J73" s="74"/>
      <c r="K73" s="74"/>
      <c r="L73" s="74"/>
      <c r="M73" s="15"/>
      <c r="N73" s="15"/>
      <c r="O73" s="15"/>
      <c r="P73" s="15"/>
      <c r="Q73" s="15"/>
      <c r="R73" s="15"/>
    </row>
    <row r="74" spans="1:18" x14ac:dyDescent="0.25">
      <c r="A74" s="64">
        <v>12020445</v>
      </c>
      <c r="B74" s="5" t="s">
        <v>207</v>
      </c>
      <c r="C74" s="67">
        <f>SUMIF(Data[EconCode],DetailTB[[#This Row],[EconCode]],Data[Amount])</f>
        <v>0</v>
      </c>
      <c r="D74" s="58" t="str">
        <f>LEFT(DetailTB[[#This Row],[EconCode]],6)</f>
        <v>120204</v>
      </c>
      <c r="E74" s="58" t="str">
        <f>LEFT(DetailTB[[#This Row],[EconCode]],4)</f>
        <v>1202</v>
      </c>
      <c r="F74" s="58" t="str">
        <f>LEFT(DetailTB[[#This Row],[EconCode]],2)</f>
        <v>12</v>
      </c>
      <c r="G74" s="66" t="s">
        <v>1465</v>
      </c>
      <c r="H74" s="74"/>
      <c r="I74" s="66" t="s">
        <v>1510</v>
      </c>
      <c r="J74" s="74"/>
      <c r="K74" s="74"/>
      <c r="L74" s="74"/>
      <c r="M74" s="15"/>
      <c r="N74" s="15"/>
      <c r="O74" s="15"/>
      <c r="P74" s="15"/>
      <c r="Q74" s="15"/>
      <c r="R74" s="15"/>
    </row>
    <row r="75" spans="1:18" x14ac:dyDescent="0.25">
      <c r="A75" s="64">
        <v>12020446</v>
      </c>
      <c r="B75" s="5" t="s">
        <v>208</v>
      </c>
      <c r="C75" s="67">
        <f>SUMIF(Data[EconCode],DetailTB[[#This Row],[EconCode]],Data[Amount])</f>
        <v>-75</v>
      </c>
      <c r="D75" s="58" t="str">
        <f>LEFT(DetailTB[[#This Row],[EconCode]],6)</f>
        <v>120204</v>
      </c>
      <c r="E75" s="58" t="str">
        <f>LEFT(DetailTB[[#This Row],[EconCode]],4)</f>
        <v>1202</v>
      </c>
      <c r="F75" s="58" t="str">
        <f>LEFT(DetailTB[[#This Row],[EconCode]],2)</f>
        <v>12</v>
      </c>
      <c r="G75" s="66" t="s">
        <v>1465</v>
      </c>
      <c r="H75" s="74"/>
      <c r="I75" s="66" t="s">
        <v>1510</v>
      </c>
      <c r="J75" s="74"/>
      <c r="K75" s="74"/>
      <c r="L75" s="74"/>
      <c r="M75" s="15"/>
      <c r="N75" s="15"/>
      <c r="O75" s="15"/>
      <c r="P75" s="15"/>
      <c r="Q75" s="15"/>
      <c r="R75" s="15"/>
    </row>
    <row r="76" spans="1:18" x14ac:dyDescent="0.25">
      <c r="A76" s="64">
        <v>12020447</v>
      </c>
      <c r="B76" s="5" t="s">
        <v>209</v>
      </c>
      <c r="C76" s="67">
        <f>SUMIF(Data[EconCode],DetailTB[[#This Row],[EconCode]],Data[Amount])</f>
        <v>0</v>
      </c>
      <c r="D76" s="58" t="str">
        <f>LEFT(DetailTB[[#This Row],[EconCode]],6)</f>
        <v>120204</v>
      </c>
      <c r="E76" s="58" t="str">
        <f>LEFT(DetailTB[[#This Row],[EconCode]],4)</f>
        <v>1202</v>
      </c>
      <c r="F76" s="58" t="str">
        <f>LEFT(DetailTB[[#This Row],[EconCode]],2)</f>
        <v>12</v>
      </c>
      <c r="G76" s="66" t="s">
        <v>1465</v>
      </c>
      <c r="H76" s="74"/>
      <c r="I76" s="66" t="s">
        <v>1510</v>
      </c>
      <c r="J76" s="74"/>
      <c r="K76" s="74"/>
      <c r="L76" s="74"/>
      <c r="M76" s="15"/>
      <c r="N76" s="15"/>
      <c r="O76" s="15"/>
      <c r="P76" s="15"/>
      <c r="Q76" s="15"/>
      <c r="R76" s="15"/>
    </row>
    <row r="77" spans="1:18" x14ac:dyDescent="0.25">
      <c r="A77" s="64">
        <v>12020448</v>
      </c>
      <c r="B77" s="5" t="s">
        <v>210</v>
      </c>
      <c r="C77" s="67">
        <f>SUMIF(Data[EconCode],DetailTB[[#This Row],[EconCode]],Data[Amount])</f>
        <v>0</v>
      </c>
      <c r="D77" s="58" t="str">
        <f>LEFT(DetailTB[[#This Row],[EconCode]],6)</f>
        <v>120204</v>
      </c>
      <c r="E77" s="58" t="str">
        <f>LEFT(DetailTB[[#This Row],[EconCode]],4)</f>
        <v>1202</v>
      </c>
      <c r="F77" s="58" t="str">
        <f>LEFT(DetailTB[[#This Row],[EconCode]],2)</f>
        <v>12</v>
      </c>
      <c r="G77" s="66" t="s">
        <v>1465</v>
      </c>
      <c r="H77" s="74"/>
      <c r="I77" s="66" t="s">
        <v>1510</v>
      </c>
      <c r="J77" s="74"/>
      <c r="K77" s="74"/>
      <c r="L77" s="74"/>
      <c r="M77" s="15"/>
      <c r="N77" s="15"/>
      <c r="O77" s="15"/>
      <c r="P77" s="15"/>
      <c r="Q77" s="15"/>
      <c r="R77" s="15"/>
    </row>
    <row r="78" spans="1:18" x14ac:dyDescent="0.25">
      <c r="A78" s="64">
        <v>12020449</v>
      </c>
      <c r="B78" s="5" t="s">
        <v>211</v>
      </c>
      <c r="C78" s="67">
        <f>SUMIF(Data[EconCode],DetailTB[[#This Row],[EconCode]],Data[Amount])</f>
        <v>0</v>
      </c>
      <c r="D78" s="58" t="str">
        <f>LEFT(DetailTB[[#This Row],[EconCode]],6)</f>
        <v>120204</v>
      </c>
      <c r="E78" s="58" t="str">
        <f>LEFT(DetailTB[[#This Row],[EconCode]],4)</f>
        <v>1202</v>
      </c>
      <c r="F78" s="58" t="str">
        <f>LEFT(DetailTB[[#This Row],[EconCode]],2)</f>
        <v>12</v>
      </c>
      <c r="G78" s="66" t="s">
        <v>1465</v>
      </c>
      <c r="H78" s="74"/>
      <c r="I78" s="66" t="s">
        <v>1510</v>
      </c>
      <c r="J78" s="74"/>
      <c r="K78" s="74"/>
      <c r="L78" s="74"/>
      <c r="M78" s="15"/>
      <c r="N78" s="15"/>
      <c r="O78" s="15"/>
      <c r="P78" s="15"/>
      <c r="Q78" s="15"/>
      <c r="R78" s="15"/>
    </row>
    <row r="79" spans="1:18" x14ac:dyDescent="0.25">
      <c r="A79" s="64">
        <v>12020450</v>
      </c>
      <c r="B79" s="5" t="s">
        <v>212</v>
      </c>
      <c r="C79" s="67">
        <f>SUMIF(Data[EconCode],DetailTB[[#This Row],[EconCode]],Data[Amount])</f>
        <v>-380</v>
      </c>
      <c r="D79" s="58" t="str">
        <f>LEFT(DetailTB[[#This Row],[EconCode]],6)</f>
        <v>120204</v>
      </c>
      <c r="E79" s="58" t="str">
        <f>LEFT(DetailTB[[#This Row],[EconCode]],4)</f>
        <v>1202</v>
      </c>
      <c r="F79" s="58" t="str">
        <f>LEFT(DetailTB[[#This Row],[EconCode]],2)</f>
        <v>12</v>
      </c>
      <c r="G79" s="66" t="s">
        <v>1465</v>
      </c>
      <c r="H79" s="74"/>
      <c r="I79" s="66" t="s">
        <v>1510</v>
      </c>
      <c r="J79" s="74"/>
      <c r="K79" s="74"/>
      <c r="L79" s="74"/>
      <c r="M79" s="15"/>
      <c r="N79" s="15"/>
      <c r="O79" s="15"/>
      <c r="P79" s="15"/>
      <c r="Q79" s="15"/>
      <c r="R79" s="15"/>
    </row>
    <row r="80" spans="1:18" x14ac:dyDescent="0.25">
      <c r="A80" s="64">
        <v>12020451</v>
      </c>
      <c r="B80" s="5" t="s">
        <v>213</v>
      </c>
      <c r="C80" s="67">
        <f>SUMIF(Data[EconCode],DetailTB[[#This Row],[EconCode]],Data[Amount])</f>
        <v>0</v>
      </c>
      <c r="D80" s="58" t="str">
        <f>LEFT(DetailTB[[#This Row],[EconCode]],6)</f>
        <v>120204</v>
      </c>
      <c r="E80" s="58" t="str">
        <f>LEFT(DetailTB[[#This Row],[EconCode]],4)</f>
        <v>1202</v>
      </c>
      <c r="F80" s="58" t="str">
        <f>LEFT(DetailTB[[#This Row],[EconCode]],2)</f>
        <v>12</v>
      </c>
      <c r="G80" s="66" t="s">
        <v>1465</v>
      </c>
      <c r="H80" s="74"/>
      <c r="I80" s="66" t="s">
        <v>1510</v>
      </c>
      <c r="J80" s="74"/>
      <c r="K80" s="74"/>
      <c r="L80" s="74"/>
      <c r="M80" s="15"/>
      <c r="N80" s="15"/>
      <c r="O80" s="15"/>
      <c r="P80" s="15"/>
      <c r="Q80" s="15"/>
      <c r="R80" s="15"/>
    </row>
    <row r="81" spans="1:18" x14ac:dyDescent="0.25">
      <c r="A81" s="64">
        <v>12020452</v>
      </c>
      <c r="B81" s="5" t="s">
        <v>214</v>
      </c>
      <c r="C81" s="67">
        <f>SUMIF(Data[EconCode],DetailTB[[#This Row],[EconCode]],Data[Amount])</f>
        <v>0</v>
      </c>
      <c r="D81" s="58" t="str">
        <f>LEFT(DetailTB[[#This Row],[EconCode]],6)</f>
        <v>120204</v>
      </c>
      <c r="E81" s="58" t="str">
        <f>LEFT(DetailTB[[#This Row],[EconCode]],4)</f>
        <v>1202</v>
      </c>
      <c r="F81" s="58" t="str">
        <f>LEFT(DetailTB[[#This Row],[EconCode]],2)</f>
        <v>12</v>
      </c>
      <c r="G81" s="66" t="s">
        <v>1465</v>
      </c>
      <c r="H81" s="74"/>
      <c r="I81" s="66" t="s">
        <v>1510</v>
      </c>
      <c r="J81" s="74"/>
      <c r="K81" s="74"/>
      <c r="L81" s="74"/>
      <c r="M81" s="15"/>
      <c r="N81" s="15"/>
      <c r="O81" s="15"/>
      <c r="P81" s="15"/>
      <c r="Q81" s="15"/>
      <c r="R81" s="15"/>
    </row>
    <row r="82" spans="1:18" x14ac:dyDescent="0.25">
      <c r="A82" s="64">
        <v>12020453</v>
      </c>
      <c r="B82" s="5" t="s">
        <v>215</v>
      </c>
      <c r="C82" s="67">
        <f>SUMIF(Data[EconCode],DetailTB[[#This Row],[EconCode]],Data[Amount])</f>
        <v>0</v>
      </c>
      <c r="D82" s="58" t="str">
        <f>LEFT(DetailTB[[#This Row],[EconCode]],6)</f>
        <v>120204</v>
      </c>
      <c r="E82" s="58" t="str">
        <f>LEFT(DetailTB[[#This Row],[EconCode]],4)</f>
        <v>1202</v>
      </c>
      <c r="F82" s="58" t="str">
        <f>LEFT(DetailTB[[#This Row],[EconCode]],2)</f>
        <v>12</v>
      </c>
      <c r="G82" s="66" t="s">
        <v>1465</v>
      </c>
      <c r="H82" s="74"/>
      <c r="I82" s="66" t="s">
        <v>1510</v>
      </c>
      <c r="J82" s="74"/>
      <c r="K82" s="74"/>
      <c r="L82" s="74"/>
      <c r="M82" s="15"/>
      <c r="N82" s="15"/>
      <c r="O82" s="15"/>
      <c r="P82" s="15"/>
      <c r="Q82" s="15"/>
      <c r="R82" s="15"/>
    </row>
    <row r="83" spans="1:18" x14ac:dyDescent="0.25">
      <c r="A83" s="64">
        <v>12020454</v>
      </c>
      <c r="B83" s="5" t="s">
        <v>216</v>
      </c>
      <c r="C83" s="67">
        <f>SUMIF(Data[EconCode],DetailTB[[#This Row],[EconCode]],Data[Amount])</f>
        <v>0</v>
      </c>
      <c r="D83" s="58" t="str">
        <f>LEFT(DetailTB[[#This Row],[EconCode]],6)</f>
        <v>120204</v>
      </c>
      <c r="E83" s="58" t="str">
        <f>LEFT(DetailTB[[#This Row],[EconCode]],4)</f>
        <v>1202</v>
      </c>
      <c r="F83" s="58" t="str">
        <f>LEFT(DetailTB[[#This Row],[EconCode]],2)</f>
        <v>12</v>
      </c>
      <c r="G83" s="66" t="s">
        <v>1465</v>
      </c>
      <c r="H83" s="74"/>
      <c r="I83" s="66" t="s">
        <v>1510</v>
      </c>
      <c r="J83" s="74"/>
      <c r="K83" s="74"/>
      <c r="L83" s="74"/>
      <c r="M83" s="15"/>
      <c r="N83" s="15"/>
      <c r="O83" s="15"/>
      <c r="P83" s="15"/>
      <c r="Q83" s="15"/>
      <c r="R83" s="15"/>
    </row>
    <row r="84" spans="1:18" x14ac:dyDescent="0.25">
      <c r="A84" s="64">
        <v>120205</v>
      </c>
      <c r="B84" s="5" t="s">
        <v>217</v>
      </c>
      <c r="C84" s="93">
        <f>SUMIF(Data[EconCode],DetailTB[[#This Row],[EconCode]],Data[Amount])</f>
        <v>0</v>
      </c>
      <c r="D84" s="93" t="str">
        <f>LEFT(DetailTB[[#This Row],[EconCode]],6)</f>
        <v>120205</v>
      </c>
      <c r="E84" s="93" t="str">
        <f>LEFT(DetailTB[[#This Row],[EconCode]],4)</f>
        <v>1202</v>
      </c>
      <c r="F84" s="93" t="str">
        <f>LEFT(DetailTB[[#This Row],[EconCode]],2)</f>
        <v>12</v>
      </c>
      <c r="G84" s="93"/>
      <c r="H84" s="95"/>
      <c r="I84" s="93"/>
      <c r="J84" s="93"/>
      <c r="K84" s="93"/>
      <c r="L84" s="93"/>
      <c r="M84" s="15"/>
      <c r="N84" s="15"/>
      <c r="O84" s="15"/>
      <c r="P84" s="15"/>
      <c r="Q84" s="15"/>
      <c r="R84" s="15"/>
    </row>
    <row r="85" spans="1:18" x14ac:dyDescent="0.25">
      <c r="A85" s="64">
        <v>12020501</v>
      </c>
      <c r="B85" s="5" t="s">
        <v>218</v>
      </c>
      <c r="C85" s="67">
        <f>SUMIF(Data[EconCode],DetailTB[[#This Row],[EconCode]],Data[Amount])</f>
        <v>0</v>
      </c>
      <c r="D85" s="58" t="str">
        <f>LEFT(DetailTB[[#This Row],[EconCode]],6)</f>
        <v>120205</v>
      </c>
      <c r="E85" s="58" t="str">
        <f>LEFT(DetailTB[[#This Row],[EconCode]],4)</f>
        <v>1202</v>
      </c>
      <c r="F85" s="58" t="str">
        <f>LEFT(DetailTB[[#This Row],[EconCode]],2)</f>
        <v>12</v>
      </c>
      <c r="G85" s="66" t="s">
        <v>1466</v>
      </c>
      <c r="H85" s="74"/>
      <c r="I85" s="66" t="s">
        <v>1511</v>
      </c>
      <c r="J85" s="74"/>
      <c r="K85" s="74"/>
      <c r="L85" s="74"/>
      <c r="M85" s="15"/>
      <c r="N85" s="15"/>
      <c r="O85" s="15"/>
      <c r="P85" s="15"/>
      <c r="Q85" s="15"/>
      <c r="R85" s="15"/>
    </row>
    <row r="86" spans="1:18" x14ac:dyDescent="0.25">
      <c r="A86" s="64">
        <v>12020502</v>
      </c>
      <c r="B86" s="5" t="s">
        <v>219</v>
      </c>
      <c r="C86" s="67">
        <f>SUMIF(Data[EconCode],DetailTB[[#This Row],[EconCode]],Data[Amount])</f>
        <v>-100</v>
      </c>
      <c r="D86" s="58" t="str">
        <f>LEFT(DetailTB[[#This Row],[EconCode]],6)</f>
        <v>120205</v>
      </c>
      <c r="E86" s="58" t="str">
        <f>LEFT(DetailTB[[#This Row],[EconCode]],4)</f>
        <v>1202</v>
      </c>
      <c r="F86" s="58" t="str">
        <f>LEFT(DetailTB[[#This Row],[EconCode]],2)</f>
        <v>12</v>
      </c>
      <c r="G86" s="66" t="s">
        <v>1466</v>
      </c>
      <c r="H86" s="74"/>
      <c r="I86" s="66" t="s">
        <v>1511</v>
      </c>
      <c r="J86" s="74"/>
      <c r="K86" s="74"/>
      <c r="L86" s="74"/>
      <c r="M86" s="15"/>
      <c r="N86" s="15"/>
      <c r="O86" s="15"/>
      <c r="P86" s="15"/>
      <c r="Q86" s="15"/>
      <c r="R86" s="15"/>
    </row>
    <row r="87" spans="1:18" x14ac:dyDescent="0.25">
      <c r="A87" s="64">
        <v>12020503</v>
      </c>
      <c r="B87" s="5" t="s">
        <v>220</v>
      </c>
      <c r="C87" s="67">
        <f>SUMIF(Data[EconCode],DetailTB[[#This Row],[EconCode]],Data[Amount])</f>
        <v>0</v>
      </c>
      <c r="D87" s="58" t="str">
        <f>LEFT(DetailTB[[#This Row],[EconCode]],6)</f>
        <v>120205</v>
      </c>
      <c r="E87" s="58" t="str">
        <f>LEFT(DetailTB[[#This Row],[EconCode]],4)</f>
        <v>1202</v>
      </c>
      <c r="F87" s="58" t="str">
        <f>LEFT(DetailTB[[#This Row],[EconCode]],2)</f>
        <v>12</v>
      </c>
      <c r="G87" s="66" t="s">
        <v>1466</v>
      </c>
      <c r="H87" s="74"/>
      <c r="I87" s="66" t="s">
        <v>1511</v>
      </c>
      <c r="J87" s="74"/>
      <c r="K87" s="74"/>
      <c r="L87" s="74"/>
      <c r="M87" s="15"/>
      <c r="N87" s="15"/>
      <c r="O87" s="15"/>
      <c r="P87" s="15"/>
      <c r="Q87" s="15"/>
      <c r="R87" s="15"/>
    </row>
    <row r="88" spans="1:18" x14ac:dyDescent="0.25">
      <c r="A88" s="64">
        <v>12020504</v>
      </c>
      <c r="B88" s="5" t="s">
        <v>221</v>
      </c>
      <c r="C88" s="67">
        <f>SUMIF(Data[EconCode],DetailTB[[#This Row],[EconCode]],Data[Amount])</f>
        <v>-400</v>
      </c>
      <c r="D88" s="58" t="str">
        <f>LEFT(DetailTB[[#This Row],[EconCode]],6)</f>
        <v>120205</v>
      </c>
      <c r="E88" s="58" t="str">
        <f>LEFT(DetailTB[[#This Row],[EconCode]],4)</f>
        <v>1202</v>
      </c>
      <c r="F88" s="58" t="str">
        <f>LEFT(DetailTB[[#This Row],[EconCode]],2)</f>
        <v>12</v>
      </c>
      <c r="G88" s="66" t="s">
        <v>1466</v>
      </c>
      <c r="H88" s="74"/>
      <c r="I88" s="66" t="s">
        <v>1511</v>
      </c>
      <c r="J88" s="74"/>
      <c r="K88" s="74"/>
      <c r="L88" s="74"/>
      <c r="M88" s="15"/>
      <c r="N88" s="15"/>
      <c r="O88" s="15"/>
      <c r="P88" s="15"/>
      <c r="Q88" s="15"/>
      <c r="R88" s="15"/>
    </row>
    <row r="89" spans="1:18" x14ac:dyDescent="0.25">
      <c r="A89" s="64">
        <v>12020505</v>
      </c>
      <c r="B89" s="5" t="s">
        <v>222</v>
      </c>
      <c r="C89" s="67">
        <f>SUMIF(Data[EconCode],DetailTB[[#This Row],[EconCode]],Data[Amount])</f>
        <v>0</v>
      </c>
      <c r="D89" s="58" t="str">
        <f>LEFT(DetailTB[[#This Row],[EconCode]],6)</f>
        <v>120205</v>
      </c>
      <c r="E89" s="58" t="str">
        <f>LEFT(DetailTB[[#This Row],[EconCode]],4)</f>
        <v>1202</v>
      </c>
      <c r="F89" s="58" t="str">
        <f>LEFT(DetailTB[[#This Row],[EconCode]],2)</f>
        <v>12</v>
      </c>
      <c r="G89" s="66" t="s">
        <v>1466</v>
      </c>
      <c r="H89" s="74"/>
      <c r="I89" s="66" t="s">
        <v>1511</v>
      </c>
      <c r="J89" s="74"/>
      <c r="K89" s="74"/>
      <c r="L89" s="74"/>
      <c r="M89" s="15"/>
      <c r="N89" s="15"/>
      <c r="O89" s="15"/>
      <c r="P89" s="15"/>
      <c r="Q89" s="15"/>
      <c r="R89" s="15"/>
    </row>
    <row r="90" spans="1:18" x14ac:dyDescent="0.25">
      <c r="A90" s="64">
        <v>12020506</v>
      </c>
      <c r="B90" s="5" t="s">
        <v>223</v>
      </c>
      <c r="C90" s="67">
        <f>SUMIF(Data[EconCode],DetailTB[[#This Row],[EconCode]],Data[Amount])</f>
        <v>-275</v>
      </c>
      <c r="D90" s="58" t="str">
        <f>LEFT(DetailTB[[#This Row],[EconCode]],6)</f>
        <v>120205</v>
      </c>
      <c r="E90" s="58" t="str">
        <f>LEFT(DetailTB[[#This Row],[EconCode]],4)</f>
        <v>1202</v>
      </c>
      <c r="F90" s="58" t="str">
        <f>LEFT(DetailTB[[#This Row],[EconCode]],2)</f>
        <v>12</v>
      </c>
      <c r="G90" s="66" t="s">
        <v>1466</v>
      </c>
      <c r="H90" s="74"/>
      <c r="I90" s="66" t="s">
        <v>1511</v>
      </c>
      <c r="J90" s="74"/>
      <c r="K90" s="74"/>
      <c r="L90" s="74"/>
      <c r="M90" s="15"/>
      <c r="N90" s="15"/>
      <c r="O90" s="15"/>
      <c r="P90" s="15"/>
      <c r="Q90" s="15"/>
      <c r="R90" s="15"/>
    </row>
    <row r="91" spans="1:18" x14ac:dyDescent="0.25">
      <c r="A91" s="64">
        <v>12020507</v>
      </c>
      <c r="B91" s="5" t="s">
        <v>224</v>
      </c>
      <c r="C91" s="67">
        <f>SUMIF(Data[EconCode],DetailTB[[#This Row],[EconCode]],Data[Amount])</f>
        <v>0</v>
      </c>
      <c r="D91" s="58" t="str">
        <f>LEFT(DetailTB[[#This Row],[EconCode]],6)</f>
        <v>120205</v>
      </c>
      <c r="E91" s="58" t="str">
        <f>LEFT(DetailTB[[#This Row],[EconCode]],4)</f>
        <v>1202</v>
      </c>
      <c r="F91" s="58" t="str">
        <f>LEFT(DetailTB[[#This Row],[EconCode]],2)</f>
        <v>12</v>
      </c>
      <c r="G91" s="66" t="s">
        <v>1466</v>
      </c>
      <c r="H91" s="74"/>
      <c r="I91" s="66" t="s">
        <v>1511</v>
      </c>
      <c r="J91" s="74"/>
      <c r="K91" s="74"/>
      <c r="L91" s="74"/>
      <c r="M91" s="15"/>
      <c r="N91" s="15"/>
      <c r="O91" s="15"/>
      <c r="P91" s="15"/>
      <c r="Q91" s="15"/>
      <c r="R91" s="15"/>
    </row>
    <row r="92" spans="1:18" x14ac:dyDescent="0.25">
      <c r="A92" s="64">
        <v>12020508</v>
      </c>
      <c r="B92" s="5" t="s">
        <v>225</v>
      </c>
      <c r="C92" s="67">
        <f>SUMIF(Data[EconCode],DetailTB[[#This Row],[EconCode]],Data[Amount])</f>
        <v>-200</v>
      </c>
      <c r="D92" s="58" t="str">
        <f>LEFT(DetailTB[[#This Row],[EconCode]],6)</f>
        <v>120205</v>
      </c>
      <c r="E92" s="58" t="str">
        <f>LEFT(DetailTB[[#This Row],[EconCode]],4)</f>
        <v>1202</v>
      </c>
      <c r="F92" s="58" t="str">
        <f>LEFT(DetailTB[[#This Row],[EconCode]],2)</f>
        <v>12</v>
      </c>
      <c r="G92" s="66" t="s">
        <v>1466</v>
      </c>
      <c r="H92" s="74"/>
      <c r="I92" s="66" t="s">
        <v>1511</v>
      </c>
      <c r="J92" s="74"/>
      <c r="K92" s="74"/>
      <c r="L92" s="74"/>
      <c r="M92" s="15"/>
      <c r="N92" s="15"/>
      <c r="O92" s="15"/>
      <c r="P92" s="15"/>
      <c r="Q92" s="15"/>
      <c r="R92" s="15"/>
    </row>
    <row r="93" spans="1:18" x14ac:dyDescent="0.25">
      <c r="A93" s="64">
        <v>120206</v>
      </c>
      <c r="B93" s="5" t="s">
        <v>226</v>
      </c>
      <c r="C93" s="93">
        <f>SUMIF(Data[EconCode],DetailTB[[#This Row],[EconCode]],Data[Amount])</f>
        <v>0</v>
      </c>
      <c r="D93" s="93" t="str">
        <f>LEFT(DetailTB[[#This Row],[EconCode]],6)</f>
        <v>120206</v>
      </c>
      <c r="E93" s="93" t="str">
        <f>LEFT(DetailTB[[#This Row],[EconCode]],4)</f>
        <v>1202</v>
      </c>
      <c r="F93" s="93" t="str">
        <f>LEFT(DetailTB[[#This Row],[EconCode]],2)</f>
        <v>12</v>
      </c>
      <c r="G93" s="93"/>
      <c r="H93" s="95"/>
      <c r="I93" s="93"/>
      <c r="J93" s="93"/>
      <c r="K93" s="93"/>
      <c r="L93" s="93"/>
      <c r="M93" s="15"/>
      <c r="N93" s="15"/>
      <c r="O93" s="15"/>
      <c r="P93" s="15"/>
      <c r="Q93" s="15"/>
      <c r="R93" s="15"/>
    </row>
    <row r="94" spans="1:18" x14ac:dyDescent="0.25">
      <c r="A94" s="64">
        <v>12020601</v>
      </c>
      <c r="B94" s="5" t="s">
        <v>227</v>
      </c>
      <c r="C94" s="67">
        <f>SUMIF(Data[EconCode],DetailTB[[#This Row],[EconCode]],Data[Amount])</f>
        <v>0</v>
      </c>
      <c r="D94" s="58" t="str">
        <f>LEFT(DetailTB[[#This Row],[EconCode]],6)</f>
        <v>120206</v>
      </c>
      <c r="E94" s="58" t="str">
        <f>LEFT(DetailTB[[#This Row],[EconCode]],4)</f>
        <v>1202</v>
      </c>
      <c r="F94" s="58" t="str">
        <f>LEFT(DetailTB[[#This Row],[EconCode]],2)</f>
        <v>12</v>
      </c>
      <c r="G94" s="66" t="s">
        <v>1467</v>
      </c>
      <c r="H94" s="74"/>
      <c r="I94" s="66" t="s">
        <v>1512</v>
      </c>
      <c r="J94" s="74"/>
      <c r="K94" s="74"/>
      <c r="L94" s="74"/>
      <c r="M94" s="15"/>
      <c r="N94" s="15"/>
      <c r="O94" s="15"/>
      <c r="P94" s="15"/>
      <c r="Q94" s="15"/>
      <c r="R94" s="15"/>
    </row>
    <row r="95" spans="1:18" x14ac:dyDescent="0.25">
      <c r="A95" s="64">
        <v>12020603</v>
      </c>
      <c r="B95" s="5" t="s">
        <v>228</v>
      </c>
      <c r="C95" s="67">
        <f>SUMIF(Data[EconCode],DetailTB[[#This Row],[EconCode]],Data[Amount])</f>
        <v>0</v>
      </c>
      <c r="D95" s="58" t="str">
        <f>LEFT(DetailTB[[#This Row],[EconCode]],6)</f>
        <v>120206</v>
      </c>
      <c r="E95" s="58" t="str">
        <f>LEFT(DetailTB[[#This Row],[EconCode]],4)</f>
        <v>1202</v>
      </c>
      <c r="F95" s="58" t="str">
        <f>LEFT(DetailTB[[#This Row],[EconCode]],2)</f>
        <v>12</v>
      </c>
      <c r="G95" s="66" t="s">
        <v>1467</v>
      </c>
      <c r="H95" s="74"/>
      <c r="I95" s="66" t="s">
        <v>1512</v>
      </c>
      <c r="J95" s="74"/>
      <c r="K95" s="74"/>
      <c r="L95" s="74"/>
      <c r="M95" s="15"/>
      <c r="N95" s="15"/>
      <c r="O95" s="15"/>
      <c r="P95" s="15"/>
      <c r="Q95" s="15"/>
      <c r="R95" s="15"/>
    </row>
    <row r="96" spans="1:18" x14ac:dyDescent="0.25">
      <c r="A96" s="64">
        <v>12020604</v>
      </c>
      <c r="B96" s="5" t="s">
        <v>229</v>
      </c>
      <c r="C96" s="67">
        <f>SUMIF(Data[EconCode],DetailTB[[#This Row],[EconCode]],Data[Amount])</f>
        <v>0</v>
      </c>
      <c r="D96" s="58" t="str">
        <f>LEFT(DetailTB[[#This Row],[EconCode]],6)</f>
        <v>120206</v>
      </c>
      <c r="E96" s="58" t="str">
        <f>LEFT(DetailTB[[#This Row],[EconCode]],4)</f>
        <v>1202</v>
      </c>
      <c r="F96" s="58" t="str">
        <f>LEFT(DetailTB[[#This Row],[EconCode]],2)</f>
        <v>12</v>
      </c>
      <c r="G96" s="66" t="s">
        <v>1467</v>
      </c>
      <c r="H96" s="74"/>
      <c r="I96" s="66" t="s">
        <v>1512</v>
      </c>
      <c r="J96" s="74"/>
      <c r="K96" s="74"/>
      <c r="L96" s="74"/>
      <c r="M96" s="15"/>
      <c r="N96" s="15"/>
      <c r="O96" s="15"/>
      <c r="P96" s="15"/>
      <c r="Q96" s="15"/>
      <c r="R96" s="15"/>
    </row>
    <row r="97" spans="1:18" x14ac:dyDescent="0.25">
      <c r="A97" s="64">
        <v>12020605</v>
      </c>
      <c r="B97" s="5" t="s">
        <v>230</v>
      </c>
      <c r="C97" s="67">
        <f>SUMIF(Data[EconCode],DetailTB[[#This Row],[EconCode]],Data[Amount])</f>
        <v>0</v>
      </c>
      <c r="D97" s="58" t="str">
        <f>LEFT(DetailTB[[#This Row],[EconCode]],6)</f>
        <v>120206</v>
      </c>
      <c r="E97" s="58" t="str">
        <f>LEFT(DetailTB[[#This Row],[EconCode]],4)</f>
        <v>1202</v>
      </c>
      <c r="F97" s="58" t="str">
        <f>LEFT(DetailTB[[#This Row],[EconCode]],2)</f>
        <v>12</v>
      </c>
      <c r="G97" s="66" t="s">
        <v>1467</v>
      </c>
      <c r="H97" s="74"/>
      <c r="I97" s="66" t="s">
        <v>1512</v>
      </c>
      <c r="J97" s="74"/>
      <c r="K97" s="74"/>
      <c r="L97" s="74"/>
      <c r="M97" s="15"/>
      <c r="N97" s="15"/>
      <c r="O97" s="15"/>
      <c r="P97" s="15"/>
      <c r="Q97" s="15"/>
      <c r="R97" s="15"/>
    </row>
    <row r="98" spans="1:18" x14ac:dyDescent="0.25">
      <c r="A98" s="64">
        <v>12020606</v>
      </c>
      <c r="B98" s="5" t="s">
        <v>231</v>
      </c>
      <c r="C98" s="67">
        <f>SUMIF(Data[EconCode],DetailTB[[#This Row],[EconCode]],Data[Amount])</f>
        <v>0</v>
      </c>
      <c r="D98" s="58" t="str">
        <f>LEFT(DetailTB[[#This Row],[EconCode]],6)</f>
        <v>120206</v>
      </c>
      <c r="E98" s="58" t="str">
        <f>LEFT(DetailTB[[#This Row],[EconCode]],4)</f>
        <v>1202</v>
      </c>
      <c r="F98" s="58" t="str">
        <f>LEFT(DetailTB[[#This Row],[EconCode]],2)</f>
        <v>12</v>
      </c>
      <c r="G98" s="66" t="s">
        <v>1467</v>
      </c>
      <c r="H98" s="74"/>
      <c r="I98" s="66" t="s">
        <v>1512</v>
      </c>
      <c r="J98" s="74"/>
      <c r="K98" s="74"/>
      <c r="L98" s="74"/>
      <c r="M98" s="15"/>
      <c r="N98" s="15"/>
      <c r="O98" s="15"/>
      <c r="P98" s="15"/>
      <c r="Q98" s="15"/>
      <c r="R98" s="15"/>
    </row>
    <row r="99" spans="1:18" x14ac:dyDescent="0.25">
      <c r="A99" s="64">
        <v>12020607</v>
      </c>
      <c r="B99" s="5" t="s">
        <v>232</v>
      </c>
      <c r="C99" s="67">
        <f>SUMIF(Data[EconCode],DetailTB[[#This Row],[EconCode]],Data[Amount])</f>
        <v>0</v>
      </c>
      <c r="D99" s="58" t="str">
        <f>LEFT(DetailTB[[#This Row],[EconCode]],6)</f>
        <v>120206</v>
      </c>
      <c r="E99" s="58" t="str">
        <f>LEFT(DetailTB[[#This Row],[EconCode]],4)</f>
        <v>1202</v>
      </c>
      <c r="F99" s="58" t="str">
        <f>LEFT(DetailTB[[#This Row],[EconCode]],2)</f>
        <v>12</v>
      </c>
      <c r="G99" s="66" t="s">
        <v>1467</v>
      </c>
      <c r="H99" s="74"/>
      <c r="I99" s="66" t="s">
        <v>1512</v>
      </c>
      <c r="J99" s="74"/>
      <c r="K99" s="74"/>
      <c r="L99" s="74"/>
      <c r="M99" s="15"/>
      <c r="N99" s="15"/>
      <c r="O99" s="15"/>
      <c r="P99" s="15"/>
      <c r="Q99" s="15"/>
      <c r="R99" s="15"/>
    </row>
    <row r="100" spans="1:18" x14ac:dyDescent="0.25">
      <c r="A100" s="64">
        <v>12020608</v>
      </c>
      <c r="B100" s="5" t="s">
        <v>233</v>
      </c>
      <c r="C100" s="67">
        <f>SUMIF(Data[EconCode],DetailTB[[#This Row],[EconCode]],Data[Amount])</f>
        <v>-100</v>
      </c>
      <c r="D100" s="58" t="str">
        <f>LEFT(DetailTB[[#This Row],[EconCode]],6)</f>
        <v>120206</v>
      </c>
      <c r="E100" s="58" t="str">
        <f>LEFT(DetailTB[[#This Row],[EconCode]],4)</f>
        <v>1202</v>
      </c>
      <c r="F100" s="58" t="str">
        <f>LEFT(DetailTB[[#This Row],[EconCode]],2)</f>
        <v>12</v>
      </c>
      <c r="G100" s="66" t="s">
        <v>1467</v>
      </c>
      <c r="H100" s="74"/>
      <c r="I100" s="66" t="s">
        <v>1512</v>
      </c>
      <c r="J100" s="74"/>
      <c r="K100" s="74"/>
      <c r="L100" s="74"/>
      <c r="M100" s="15"/>
      <c r="N100" s="15"/>
      <c r="O100" s="15"/>
      <c r="P100" s="15"/>
      <c r="Q100" s="15"/>
      <c r="R100" s="15"/>
    </row>
    <row r="101" spans="1:18" x14ac:dyDescent="0.25">
      <c r="A101" s="64">
        <v>12020609</v>
      </c>
      <c r="B101" s="5" t="s">
        <v>234</v>
      </c>
      <c r="C101" s="67">
        <f>SUMIF(Data[EconCode],DetailTB[[#This Row],[EconCode]],Data[Amount])</f>
        <v>0</v>
      </c>
      <c r="D101" s="58" t="str">
        <f>LEFT(DetailTB[[#This Row],[EconCode]],6)</f>
        <v>120206</v>
      </c>
      <c r="E101" s="58" t="str">
        <f>LEFT(DetailTB[[#This Row],[EconCode]],4)</f>
        <v>1202</v>
      </c>
      <c r="F101" s="58" t="str">
        <f>LEFT(DetailTB[[#This Row],[EconCode]],2)</f>
        <v>12</v>
      </c>
      <c r="G101" s="66" t="s">
        <v>1467</v>
      </c>
      <c r="H101" s="74"/>
      <c r="I101" s="66" t="s">
        <v>1512</v>
      </c>
      <c r="J101" s="74"/>
      <c r="K101" s="74"/>
      <c r="L101" s="74"/>
      <c r="M101" s="15"/>
      <c r="N101" s="15"/>
      <c r="O101" s="15"/>
      <c r="P101" s="15"/>
      <c r="Q101" s="15"/>
      <c r="R101" s="15"/>
    </row>
    <row r="102" spans="1:18" x14ac:dyDescent="0.25">
      <c r="A102" s="64">
        <v>12020610</v>
      </c>
      <c r="B102" s="5" t="s">
        <v>235</v>
      </c>
      <c r="C102" s="67">
        <f>SUMIF(Data[EconCode],DetailTB[[#This Row],[EconCode]],Data[Amount])</f>
        <v>0</v>
      </c>
      <c r="D102" s="58" t="str">
        <f>LEFT(DetailTB[[#This Row],[EconCode]],6)</f>
        <v>120206</v>
      </c>
      <c r="E102" s="58" t="str">
        <f>LEFT(DetailTB[[#This Row],[EconCode]],4)</f>
        <v>1202</v>
      </c>
      <c r="F102" s="58" t="str">
        <f>LEFT(DetailTB[[#This Row],[EconCode]],2)</f>
        <v>12</v>
      </c>
      <c r="G102" s="66" t="s">
        <v>1467</v>
      </c>
      <c r="H102" s="74"/>
      <c r="I102" s="66" t="s">
        <v>1512</v>
      </c>
      <c r="J102" s="74"/>
      <c r="K102" s="74"/>
      <c r="L102" s="74"/>
      <c r="M102" s="15"/>
      <c r="N102" s="15"/>
      <c r="O102" s="15"/>
      <c r="P102" s="15"/>
      <c r="Q102" s="15"/>
      <c r="R102" s="15"/>
    </row>
    <row r="103" spans="1:18" x14ac:dyDescent="0.25">
      <c r="A103" s="64">
        <v>12020611</v>
      </c>
      <c r="B103" s="5" t="s">
        <v>236</v>
      </c>
      <c r="C103" s="67">
        <f>SUMIF(Data[EconCode],DetailTB[[#This Row],[EconCode]],Data[Amount])</f>
        <v>-199</v>
      </c>
      <c r="D103" s="58" t="str">
        <f>LEFT(DetailTB[[#This Row],[EconCode]],6)</f>
        <v>120206</v>
      </c>
      <c r="E103" s="58" t="str">
        <f>LEFT(DetailTB[[#This Row],[EconCode]],4)</f>
        <v>1202</v>
      </c>
      <c r="F103" s="58" t="str">
        <f>LEFT(DetailTB[[#This Row],[EconCode]],2)</f>
        <v>12</v>
      </c>
      <c r="G103" s="66" t="s">
        <v>1467</v>
      </c>
      <c r="H103" s="74"/>
      <c r="I103" s="66" t="s">
        <v>1512</v>
      </c>
      <c r="J103" s="74"/>
      <c r="K103" s="74"/>
      <c r="L103" s="74"/>
      <c r="M103" s="15"/>
      <c r="N103" s="15"/>
      <c r="O103" s="15"/>
      <c r="P103" s="15"/>
      <c r="Q103" s="15"/>
      <c r="R103" s="15"/>
    </row>
    <row r="104" spans="1:18" x14ac:dyDescent="0.25">
      <c r="A104" s="64">
        <v>12020612</v>
      </c>
      <c r="B104" s="5" t="s">
        <v>237</v>
      </c>
      <c r="C104" s="67">
        <f>SUMIF(Data[EconCode],DetailTB[[#This Row],[EconCode]],Data[Amount])</f>
        <v>0</v>
      </c>
      <c r="D104" s="58" t="str">
        <f>LEFT(DetailTB[[#This Row],[EconCode]],6)</f>
        <v>120206</v>
      </c>
      <c r="E104" s="58" t="str">
        <f>LEFT(DetailTB[[#This Row],[EconCode]],4)</f>
        <v>1202</v>
      </c>
      <c r="F104" s="58" t="str">
        <f>LEFT(DetailTB[[#This Row],[EconCode]],2)</f>
        <v>12</v>
      </c>
      <c r="G104" s="66" t="s">
        <v>1467</v>
      </c>
      <c r="H104" s="74"/>
      <c r="I104" s="66" t="s">
        <v>1512</v>
      </c>
      <c r="J104" s="74"/>
      <c r="K104" s="74"/>
      <c r="L104" s="74"/>
      <c r="M104" s="15"/>
      <c r="N104" s="15"/>
      <c r="O104" s="15"/>
      <c r="P104" s="15"/>
      <c r="Q104" s="15"/>
      <c r="R104" s="15"/>
    </row>
    <row r="105" spans="1:18" x14ac:dyDescent="0.25">
      <c r="A105" s="64">
        <v>12020613</v>
      </c>
      <c r="B105" s="5" t="s">
        <v>238</v>
      </c>
      <c r="C105" s="67">
        <f>SUMIF(Data[EconCode],DetailTB[[#This Row],[EconCode]],Data[Amount])</f>
        <v>0</v>
      </c>
      <c r="D105" s="58" t="str">
        <f>LEFT(DetailTB[[#This Row],[EconCode]],6)</f>
        <v>120206</v>
      </c>
      <c r="E105" s="58" t="str">
        <f>LEFT(DetailTB[[#This Row],[EconCode]],4)</f>
        <v>1202</v>
      </c>
      <c r="F105" s="58" t="str">
        <f>LEFT(DetailTB[[#This Row],[EconCode]],2)</f>
        <v>12</v>
      </c>
      <c r="G105" s="66" t="s">
        <v>1467</v>
      </c>
      <c r="H105" s="74"/>
      <c r="I105" s="66" t="s">
        <v>1512</v>
      </c>
      <c r="J105" s="74"/>
      <c r="K105" s="74"/>
      <c r="L105" s="74"/>
      <c r="M105" s="15"/>
      <c r="N105" s="15"/>
      <c r="O105" s="15"/>
      <c r="P105" s="15"/>
      <c r="Q105" s="15"/>
      <c r="R105" s="15"/>
    </row>
    <row r="106" spans="1:18" x14ac:dyDescent="0.25">
      <c r="A106" s="64">
        <v>12020614</v>
      </c>
      <c r="B106" s="5" t="s">
        <v>239</v>
      </c>
      <c r="C106" s="67">
        <f>SUMIF(Data[EconCode],DetailTB[[#This Row],[EconCode]],Data[Amount])</f>
        <v>0</v>
      </c>
      <c r="D106" s="58" t="str">
        <f>LEFT(DetailTB[[#This Row],[EconCode]],6)</f>
        <v>120206</v>
      </c>
      <c r="E106" s="58" t="str">
        <f>LEFT(DetailTB[[#This Row],[EconCode]],4)</f>
        <v>1202</v>
      </c>
      <c r="F106" s="58" t="str">
        <f>LEFT(DetailTB[[#This Row],[EconCode]],2)</f>
        <v>12</v>
      </c>
      <c r="G106" s="66" t="s">
        <v>1467</v>
      </c>
      <c r="H106" s="74"/>
      <c r="I106" s="66" t="s">
        <v>1512</v>
      </c>
      <c r="J106" s="74"/>
      <c r="K106" s="74"/>
      <c r="L106" s="74"/>
      <c r="M106" s="15"/>
      <c r="N106" s="15"/>
      <c r="O106" s="15"/>
      <c r="P106" s="15"/>
      <c r="Q106" s="15"/>
      <c r="R106" s="15"/>
    </row>
    <row r="107" spans="1:18" x14ac:dyDescent="0.25">
      <c r="A107" s="64">
        <v>12020615</v>
      </c>
      <c r="B107" s="5" t="s">
        <v>240</v>
      </c>
      <c r="C107" s="67">
        <f>SUMIF(Data[EconCode],DetailTB[[#This Row],[EconCode]],Data[Amount])</f>
        <v>0</v>
      </c>
      <c r="D107" s="58" t="str">
        <f>LEFT(DetailTB[[#This Row],[EconCode]],6)</f>
        <v>120206</v>
      </c>
      <c r="E107" s="58" t="str">
        <f>LEFT(DetailTB[[#This Row],[EconCode]],4)</f>
        <v>1202</v>
      </c>
      <c r="F107" s="58" t="str">
        <f>LEFT(DetailTB[[#This Row],[EconCode]],2)</f>
        <v>12</v>
      </c>
      <c r="G107" s="66" t="s">
        <v>1467</v>
      </c>
      <c r="H107" s="74"/>
      <c r="I107" s="66" t="s">
        <v>1512</v>
      </c>
      <c r="J107" s="74"/>
      <c r="K107" s="74"/>
      <c r="L107" s="74"/>
      <c r="M107" s="15"/>
      <c r="N107" s="15"/>
      <c r="O107" s="15"/>
      <c r="P107" s="15"/>
      <c r="Q107" s="15"/>
      <c r="R107" s="15"/>
    </row>
    <row r="108" spans="1:18" x14ac:dyDescent="0.25">
      <c r="A108" s="64">
        <v>120207</v>
      </c>
      <c r="B108" s="5" t="s">
        <v>241</v>
      </c>
      <c r="C108" s="93">
        <f>SUMIF(Data[EconCode],DetailTB[[#This Row],[EconCode]],Data[Amount])</f>
        <v>0</v>
      </c>
      <c r="D108" s="93" t="str">
        <f>LEFT(DetailTB[[#This Row],[EconCode]],6)</f>
        <v>120207</v>
      </c>
      <c r="E108" s="93" t="str">
        <f>LEFT(DetailTB[[#This Row],[EconCode]],4)</f>
        <v>1202</v>
      </c>
      <c r="F108" s="93" t="str">
        <f>LEFT(DetailTB[[#This Row],[EconCode]],2)</f>
        <v>12</v>
      </c>
      <c r="G108" s="93"/>
      <c r="H108" s="95"/>
      <c r="I108" s="93"/>
      <c r="J108" s="93"/>
      <c r="K108" s="93"/>
      <c r="L108" s="93"/>
      <c r="M108" s="15"/>
      <c r="N108" s="15"/>
      <c r="O108" s="15"/>
      <c r="P108" s="15"/>
      <c r="Q108" s="15"/>
      <c r="R108" s="15"/>
    </row>
    <row r="109" spans="1:18" x14ac:dyDescent="0.25">
      <c r="A109" s="64">
        <v>12020701</v>
      </c>
      <c r="B109" s="5" t="s">
        <v>242</v>
      </c>
      <c r="C109" s="67">
        <f>SUMIF(Data[EconCode],DetailTB[[#This Row],[EconCode]],Data[Amount])</f>
        <v>0</v>
      </c>
      <c r="D109" s="58" t="str">
        <f>LEFT(DetailTB[[#This Row],[EconCode]],6)</f>
        <v>120207</v>
      </c>
      <c r="E109" s="58" t="str">
        <f>LEFT(DetailTB[[#This Row],[EconCode]],4)</f>
        <v>1202</v>
      </c>
      <c r="F109" s="58" t="str">
        <f>LEFT(DetailTB[[#This Row],[EconCode]],2)</f>
        <v>12</v>
      </c>
      <c r="G109" s="66" t="s">
        <v>1468</v>
      </c>
      <c r="H109" s="74"/>
      <c r="I109" s="66" t="s">
        <v>1513</v>
      </c>
      <c r="J109" s="74"/>
      <c r="K109" s="74"/>
      <c r="L109" s="74"/>
      <c r="M109" s="15"/>
      <c r="N109" s="15"/>
      <c r="O109" s="15"/>
      <c r="P109" s="15"/>
      <c r="Q109" s="15"/>
      <c r="R109" s="15"/>
    </row>
    <row r="110" spans="1:18" x14ac:dyDescent="0.25">
      <c r="A110" s="64">
        <v>12020702</v>
      </c>
      <c r="B110" s="5" t="s">
        <v>243</v>
      </c>
      <c r="C110" s="67">
        <f>SUMIF(Data[EconCode],DetailTB[[#This Row],[EconCode]],Data[Amount])</f>
        <v>0</v>
      </c>
      <c r="D110" s="58" t="str">
        <f>LEFT(DetailTB[[#This Row],[EconCode]],6)</f>
        <v>120207</v>
      </c>
      <c r="E110" s="58" t="str">
        <f>LEFT(DetailTB[[#This Row],[EconCode]],4)</f>
        <v>1202</v>
      </c>
      <c r="F110" s="58" t="str">
        <f>LEFT(DetailTB[[#This Row],[EconCode]],2)</f>
        <v>12</v>
      </c>
      <c r="G110" s="66" t="s">
        <v>1468</v>
      </c>
      <c r="H110" s="74"/>
      <c r="I110" s="66" t="s">
        <v>1513</v>
      </c>
      <c r="J110" s="74"/>
      <c r="K110" s="74"/>
      <c r="L110" s="74"/>
      <c r="M110" s="15"/>
      <c r="N110" s="15"/>
      <c r="O110" s="15"/>
      <c r="P110" s="15"/>
      <c r="Q110" s="15"/>
      <c r="R110" s="15"/>
    </row>
    <row r="111" spans="1:18" x14ac:dyDescent="0.25">
      <c r="A111" s="64">
        <v>12020703</v>
      </c>
      <c r="B111" s="5" t="s">
        <v>244</v>
      </c>
      <c r="C111" s="67">
        <f>SUMIF(Data[EconCode],DetailTB[[#This Row],[EconCode]],Data[Amount])</f>
        <v>0</v>
      </c>
      <c r="D111" s="58" t="str">
        <f>LEFT(DetailTB[[#This Row],[EconCode]],6)</f>
        <v>120207</v>
      </c>
      <c r="E111" s="58" t="str">
        <f>LEFT(DetailTB[[#This Row],[EconCode]],4)</f>
        <v>1202</v>
      </c>
      <c r="F111" s="58" t="str">
        <f>LEFT(DetailTB[[#This Row],[EconCode]],2)</f>
        <v>12</v>
      </c>
      <c r="G111" s="66" t="s">
        <v>1468</v>
      </c>
      <c r="H111" s="74"/>
      <c r="I111" s="66" t="s">
        <v>1513</v>
      </c>
      <c r="J111" s="74"/>
      <c r="K111" s="74"/>
      <c r="L111" s="74"/>
      <c r="M111" s="15"/>
      <c r="N111" s="15"/>
      <c r="O111" s="15"/>
      <c r="P111" s="15"/>
      <c r="Q111" s="15"/>
      <c r="R111" s="15"/>
    </row>
    <row r="112" spans="1:18" x14ac:dyDescent="0.25">
      <c r="A112" s="64">
        <v>12020704</v>
      </c>
      <c r="B112" s="5" t="s">
        <v>245</v>
      </c>
      <c r="C112" s="67">
        <f>SUMIF(Data[EconCode],DetailTB[[#This Row],[EconCode]],Data[Amount])</f>
        <v>0</v>
      </c>
      <c r="D112" s="58" t="str">
        <f>LEFT(DetailTB[[#This Row],[EconCode]],6)</f>
        <v>120207</v>
      </c>
      <c r="E112" s="58" t="str">
        <f>LEFT(DetailTB[[#This Row],[EconCode]],4)</f>
        <v>1202</v>
      </c>
      <c r="F112" s="58" t="str">
        <f>LEFT(DetailTB[[#This Row],[EconCode]],2)</f>
        <v>12</v>
      </c>
      <c r="G112" s="66" t="s">
        <v>1468</v>
      </c>
      <c r="H112" s="74"/>
      <c r="I112" s="66" t="s">
        <v>1513</v>
      </c>
      <c r="J112" s="74"/>
      <c r="K112" s="74"/>
      <c r="L112" s="74"/>
      <c r="M112" s="15"/>
      <c r="N112" s="15"/>
      <c r="O112" s="15"/>
      <c r="P112" s="15"/>
      <c r="Q112" s="15"/>
      <c r="R112" s="15"/>
    </row>
    <row r="113" spans="1:18" x14ac:dyDescent="0.25">
      <c r="A113" s="64">
        <v>12020705</v>
      </c>
      <c r="B113" s="5" t="s">
        <v>246</v>
      </c>
      <c r="C113" s="67">
        <f>SUMIF(Data[EconCode],DetailTB[[#This Row],[EconCode]],Data[Amount])</f>
        <v>0</v>
      </c>
      <c r="D113" s="58" t="str">
        <f>LEFT(DetailTB[[#This Row],[EconCode]],6)</f>
        <v>120207</v>
      </c>
      <c r="E113" s="58" t="str">
        <f>LEFT(DetailTB[[#This Row],[EconCode]],4)</f>
        <v>1202</v>
      </c>
      <c r="F113" s="58" t="str">
        <f>LEFT(DetailTB[[#This Row],[EconCode]],2)</f>
        <v>12</v>
      </c>
      <c r="G113" s="66" t="s">
        <v>1468</v>
      </c>
      <c r="H113" s="74"/>
      <c r="I113" s="66" t="s">
        <v>1513</v>
      </c>
      <c r="J113" s="74"/>
      <c r="K113" s="74"/>
      <c r="L113" s="74"/>
      <c r="M113" s="15"/>
      <c r="N113" s="15"/>
      <c r="O113" s="15"/>
      <c r="P113" s="15"/>
      <c r="Q113" s="15"/>
      <c r="R113" s="15"/>
    </row>
    <row r="114" spans="1:18" x14ac:dyDescent="0.25">
      <c r="A114" s="64">
        <v>12020706</v>
      </c>
      <c r="B114" s="5" t="s">
        <v>247</v>
      </c>
      <c r="C114" s="67">
        <f>SUMIF(Data[EconCode],DetailTB[[#This Row],[EconCode]],Data[Amount])</f>
        <v>0</v>
      </c>
      <c r="D114" s="58" t="str">
        <f>LEFT(DetailTB[[#This Row],[EconCode]],6)</f>
        <v>120207</v>
      </c>
      <c r="E114" s="58" t="str">
        <f>LEFT(DetailTB[[#This Row],[EconCode]],4)</f>
        <v>1202</v>
      </c>
      <c r="F114" s="58" t="str">
        <f>LEFT(DetailTB[[#This Row],[EconCode]],2)</f>
        <v>12</v>
      </c>
      <c r="G114" s="66" t="s">
        <v>1468</v>
      </c>
      <c r="H114" s="74"/>
      <c r="I114" s="66" t="s">
        <v>1513</v>
      </c>
      <c r="J114" s="74"/>
      <c r="K114" s="74"/>
      <c r="L114" s="74"/>
      <c r="M114" s="15"/>
      <c r="N114" s="15"/>
      <c r="O114" s="15"/>
      <c r="P114" s="15"/>
      <c r="Q114" s="15"/>
      <c r="R114" s="15"/>
    </row>
    <row r="115" spans="1:18" x14ac:dyDescent="0.25">
      <c r="A115" s="64">
        <v>12020707</v>
      </c>
      <c r="B115" s="5" t="s">
        <v>248</v>
      </c>
      <c r="C115" s="67">
        <f>SUMIF(Data[EconCode],DetailTB[[#This Row],[EconCode]],Data[Amount])</f>
        <v>0</v>
      </c>
      <c r="D115" s="58" t="str">
        <f>LEFT(DetailTB[[#This Row],[EconCode]],6)</f>
        <v>120207</v>
      </c>
      <c r="E115" s="58" t="str">
        <f>LEFT(DetailTB[[#This Row],[EconCode]],4)</f>
        <v>1202</v>
      </c>
      <c r="F115" s="58" t="str">
        <f>LEFT(DetailTB[[#This Row],[EconCode]],2)</f>
        <v>12</v>
      </c>
      <c r="G115" s="66" t="s">
        <v>1468</v>
      </c>
      <c r="H115" s="74"/>
      <c r="I115" s="66" t="s">
        <v>1513</v>
      </c>
      <c r="J115" s="74"/>
      <c r="K115" s="74"/>
      <c r="L115" s="74"/>
      <c r="M115" s="15"/>
      <c r="N115" s="15"/>
      <c r="O115" s="15"/>
      <c r="P115" s="15"/>
      <c r="Q115" s="15"/>
      <c r="R115" s="15"/>
    </row>
    <row r="116" spans="1:18" x14ac:dyDescent="0.25">
      <c r="A116" s="64">
        <v>12020708</v>
      </c>
      <c r="B116" s="5" t="s">
        <v>249</v>
      </c>
      <c r="C116" s="67">
        <f>SUMIF(Data[EconCode],DetailTB[[#This Row],[EconCode]],Data[Amount])</f>
        <v>0</v>
      </c>
      <c r="D116" s="58" t="str">
        <f>LEFT(DetailTB[[#This Row],[EconCode]],6)</f>
        <v>120207</v>
      </c>
      <c r="E116" s="58" t="str">
        <f>LEFT(DetailTB[[#This Row],[EconCode]],4)</f>
        <v>1202</v>
      </c>
      <c r="F116" s="58" t="str">
        <f>LEFT(DetailTB[[#This Row],[EconCode]],2)</f>
        <v>12</v>
      </c>
      <c r="G116" s="66" t="s">
        <v>1468</v>
      </c>
      <c r="H116" s="74"/>
      <c r="I116" s="66" t="s">
        <v>1513</v>
      </c>
      <c r="J116" s="74"/>
      <c r="K116" s="74"/>
      <c r="L116" s="74"/>
      <c r="M116" s="15"/>
      <c r="N116" s="15"/>
      <c r="O116" s="15"/>
      <c r="P116" s="15"/>
      <c r="Q116" s="15"/>
      <c r="R116" s="15"/>
    </row>
    <row r="117" spans="1:18" x14ac:dyDescent="0.25">
      <c r="A117" s="64">
        <v>12020709</v>
      </c>
      <c r="B117" s="5" t="s">
        <v>250</v>
      </c>
      <c r="C117" s="67">
        <f>SUMIF(Data[EconCode],DetailTB[[#This Row],[EconCode]],Data[Amount])</f>
        <v>0</v>
      </c>
      <c r="D117" s="58" t="str">
        <f>LEFT(DetailTB[[#This Row],[EconCode]],6)</f>
        <v>120207</v>
      </c>
      <c r="E117" s="58" t="str">
        <f>LEFT(DetailTB[[#This Row],[EconCode]],4)</f>
        <v>1202</v>
      </c>
      <c r="F117" s="58" t="str">
        <f>LEFT(DetailTB[[#This Row],[EconCode]],2)</f>
        <v>12</v>
      </c>
      <c r="G117" s="66" t="s">
        <v>1468</v>
      </c>
      <c r="H117" s="74"/>
      <c r="I117" s="66" t="s">
        <v>1513</v>
      </c>
      <c r="J117" s="74"/>
      <c r="K117" s="74"/>
      <c r="L117" s="74"/>
      <c r="M117" s="15"/>
      <c r="N117" s="15"/>
      <c r="O117" s="15"/>
      <c r="P117" s="15"/>
      <c r="Q117" s="15"/>
      <c r="R117" s="15"/>
    </row>
    <row r="118" spans="1:18" x14ac:dyDescent="0.25">
      <c r="A118" s="64">
        <v>12020710</v>
      </c>
      <c r="B118" s="5" t="s">
        <v>251</v>
      </c>
      <c r="C118" s="67">
        <f>SUMIF(Data[EconCode],DetailTB[[#This Row],[EconCode]],Data[Amount])</f>
        <v>0</v>
      </c>
      <c r="D118" s="58" t="str">
        <f>LEFT(DetailTB[[#This Row],[EconCode]],6)</f>
        <v>120207</v>
      </c>
      <c r="E118" s="58" t="str">
        <f>LEFT(DetailTB[[#This Row],[EconCode]],4)</f>
        <v>1202</v>
      </c>
      <c r="F118" s="58" t="str">
        <f>LEFT(DetailTB[[#This Row],[EconCode]],2)</f>
        <v>12</v>
      </c>
      <c r="G118" s="66" t="s">
        <v>1468</v>
      </c>
      <c r="H118" s="74"/>
      <c r="I118" s="66" t="s">
        <v>1513</v>
      </c>
      <c r="J118" s="74"/>
      <c r="K118" s="74"/>
      <c r="L118" s="74"/>
      <c r="M118" s="15"/>
      <c r="N118" s="15"/>
      <c r="O118" s="15"/>
      <c r="P118" s="15"/>
      <c r="Q118" s="15"/>
      <c r="R118" s="15"/>
    </row>
    <row r="119" spans="1:18" x14ac:dyDescent="0.25">
      <c r="A119" s="64">
        <v>12020711</v>
      </c>
      <c r="B119" s="5" t="s">
        <v>252</v>
      </c>
      <c r="C119" s="67">
        <f>SUMIF(Data[EconCode],DetailTB[[#This Row],[EconCode]],Data[Amount])</f>
        <v>0</v>
      </c>
      <c r="D119" s="58" t="str">
        <f>LEFT(DetailTB[[#This Row],[EconCode]],6)</f>
        <v>120207</v>
      </c>
      <c r="E119" s="58" t="str">
        <f>LEFT(DetailTB[[#This Row],[EconCode]],4)</f>
        <v>1202</v>
      </c>
      <c r="F119" s="58" t="str">
        <f>LEFT(DetailTB[[#This Row],[EconCode]],2)</f>
        <v>12</v>
      </c>
      <c r="G119" s="66" t="s">
        <v>1468</v>
      </c>
      <c r="H119" s="74"/>
      <c r="I119" s="66" t="s">
        <v>1513</v>
      </c>
      <c r="J119" s="74"/>
      <c r="K119" s="74"/>
      <c r="L119" s="74"/>
      <c r="M119" s="15"/>
      <c r="N119" s="15"/>
      <c r="O119" s="15"/>
      <c r="P119" s="15"/>
      <c r="Q119" s="15"/>
      <c r="R119" s="15"/>
    </row>
    <row r="120" spans="1:18" x14ac:dyDescent="0.25">
      <c r="A120" s="64">
        <v>120208</v>
      </c>
      <c r="B120" s="5" t="s">
        <v>253</v>
      </c>
      <c r="C120" s="93">
        <f>SUMIF(Data[EconCode],DetailTB[[#This Row],[EconCode]],Data[Amount])</f>
        <v>0</v>
      </c>
      <c r="D120" s="93" t="str">
        <f>LEFT(DetailTB[[#This Row],[EconCode]],6)</f>
        <v>120208</v>
      </c>
      <c r="E120" s="93" t="str">
        <f>LEFT(DetailTB[[#This Row],[EconCode]],4)</f>
        <v>1202</v>
      </c>
      <c r="F120" s="93" t="str">
        <f>LEFT(DetailTB[[#This Row],[EconCode]],2)</f>
        <v>12</v>
      </c>
      <c r="G120" s="93"/>
      <c r="H120" s="95"/>
      <c r="I120" s="93"/>
      <c r="J120" s="93"/>
      <c r="K120" s="93"/>
      <c r="L120" s="93"/>
      <c r="M120" s="15"/>
      <c r="N120" s="15"/>
      <c r="O120" s="15"/>
      <c r="P120" s="15"/>
      <c r="Q120" s="15"/>
      <c r="R120" s="15"/>
    </row>
    <row r="121" spans="1:18" x14ac:dyDescent="0.25">
      <c r="A121" s="64">
        <v>12020801</v>
      </c>
      <c r="B121" s="5" t="s">
        <v>254</v>
      </c>
      <c r="C121" s="67">
        <f>SUMIF(Data[EconCode],DetailTB[[#This Row],[EconCode]],Data[Amount])</f>
        <v>0</v>
      </c>
      <c r="D121" s="58" t="str">
        <f>LEFT(DetailTB[[#This Row],[EconCode]],6)</f>
        <v>120208</v>
      </c>
      <c r="E121" s="58" t="str">
        <f>LEFT(DetailTB[[#This Row],[EconCode]],4)</f>
        <v>1202</v>
      </c>
      <c r="F121" s="58" t="str">
        <f>LEFT(DetailTB[[#This Row],[EconCode]],2)</f>
        <v>12</v>
      </c>
      <c r="G121" s="66" t="s">
        <v>1469</v>
      </c>
      <c r="H121" s="74"/>
      <c r="I121" s="66" t="s">
        <v>1514</v>
      </c>
      <c r="J121" s="74"/>
      <c r="K121" s="74"/>
      <c r="L121" s="74"/>
      <c r="M121" s="15"/>
      <c r="N121" s="15"/>
      <c r="O121" s="15"/>
      <c r="P121" s="15"/>
      <c r="Q121" s="15"/>
      <c r="R121" s="15"/>
    </row>
    <row r="122" spans="1:18" x14ac:dyDescent="0.25">
      <c r="A122" s="64">
        <v>12020802</v>
      </c>
      <c r="B122" s="5" t="s">
        <v>255</v>
      </c>
      <c r="C122" s="67">
        <f>SUMIF(Data[EconCode],DetailTB[[#This Row],[EconCode]],Data[Amount])</f>
        <v>-180</v>
      </c>
      <c r="D122" s="58" t="str">
        <f>LEFT(DetailTB[[#This Row],[EconCode]],6)</f>
        <v>120208</v>
      </c>
      <c r="E122" s="58" t="str">
        <f>LEFT(DetailTB[[#This Row],[EconCode]],4)</f>
        <v>1202</v>
      </c>
      <c r="F122" s="58" t="str">
        <f>LEFT(DetailTB[[#This Row],[EconCode]],2)</f>
        <v>12</v>
      </c>
      <c r="G122" s="66" t="s">
        <v>1469</v>
      </c>
      <c r="H122" s="74"/>
      <c r="I122" s="66" t="s">
        <v>1514</v>
      </c>
      <c r="J122" s="74"/>
      <c r="K122" s="74"/>
      <c r="L122" s="74"/>
      <c r="M122" s="15"/>
      <c r="N122" s="15"/>
      <c r="O122" s="15"/>
      <c r="P122" s="15"/>
      <c r="Q122" s="15"/>
      <c r="R122" s="15"/>
    </row>
    <row r="123" spans="1:18" x14ac:dyDescent="0.25">
      <c r="A123" s="64">
        <v>12020803</v>
      </c>
      <c r="B123" s="5" t="s">
        <v>256</v>
      </c>
      <c r="C123" s="67">
        <f>SUMIF(Data[EconCode],DetailTB[[#This Row],[EconCode]],Data[Amount])</f>
        <v>-150</v>
      </c>
      <c r="D123" s="58" t="str">
        <f>LEFT(DetailTB[[#This Row],[EconCode]],6)</f>
        <v>120208</v>
      </c>
      <c r="E123" s="58" t="str">
        <f>LEFT(DetailTB[[#This Row],[EconCode]],4)</f>
        <v>1202</v>
      </c>
      <c r="F123" s="58" t="str">
        <f>LEFT(DetailTB[[#This Row],[EconCode]],2)</f>
        <v>12</v>
      </c>
      <c r="G123" s="66" t="s">
        <v>1469</v>
      </c>
      <c r="H123" s="74"/>
      <c r="I123" s="66" t="s">
        <v>1514</v>
      </c>
      <c r="J123" s="74"/>
      <c r="K123" s="74"/>
      <c r="L123" s="74"/>
      <c r="M123" s="15"/>
      <c r="N123" s="15"/>
      <c r="O123" s="15"/>
      <c r="P123" s="15"/>
      <c r="Q123" s="15"/>
      <c r="R123" s="15"/>
    </row>
    <row r="124" spans="1:18" x14ac:dyDescent="0.25">
      <c r="A124" s="64">
        <v>12020804</v>
      </c>
      <c r="B124" s="5" t="s">
        <v>257</v>
      </c>
      <c r="C124" s="67">
        <f>SUMIF(Data[EconCode],DetailTB[[#This Row],[EconCode]],Data[Amount])</f>
        <v>0</v>
      </c>
      <c r="D124" s="58" t="str">
        <f>LEFT(DetailTB[[#This Row],[EconCode]],6)</f>
        <v>120208</v>
      </c>
      <c r="E124" s="58" t="str">
        <f>LEFT(DetailTB[[#This Row],[EconCode]],4)</f>
        <v>1202</v>
      </c>
      <c r="F124" s="58" t="str">
        <f>LEFT(DetailTB[[#This Row],[EconCode]],2)</f>
        <v>12</v>
      </c>
      <c r="G124" s="66" t="s">
        <v>1469</v>
      </c>
      <c r="H124" s="74"/>
      <c r="I124" s="66" t="s">
        <v>1514</v>
      </c>
      <c r="J124" s="74"/>
      <c r="K124" s="74"/>
      <c r="L124" s="74"/>
      <c r="M124" s="15"/>
      <c r="N124" s="15"/>
      <c r="O124" s="15"/>
      <c r="P124" s="15"/>
      <c r="Q124" s="15"/>
      <c r="R124" s="15"/>
    </row>
    <row r="125" spans="1:18" x14ac:dyDescent="0.25">
      <c r="A125" s="64">
        <v>12020805</v>
      </c>
      <c r="B125" s="5" t="s">
        <v>258</v>
      </c>
      <c r="C125" s="67">
        <f>SUMIF(Data[EconCode],DetailTB[[#This Row],[EconCode]],Data[Amount])</f>
        <v>0</v>
      </c>
      <c r="D125" s="58" t="str">
        <f>LEFT(DetailTB[[#This Row],[EconCode]],6)</f>
        <v>120208</v>
      </c>
      <c r="E125" s="58" t="str">
        <f>LEFT(DetailTB[[#This Row],[EconCode]],4)</f>
        <v>1202</v>
      </c>
      <c r="F125" s="58" t="str">
        <f>LEFT(DetailTB[[#This Row],[EconCode]],2)</f>
        <v>12</v>
      </c>
      <c r="G125" s="66" t="s">
        <v>1469</v>
      </c>
      <c r="H125" s="74"/>
      <c r="I125" s="66" t="s">
        <v>1514</v>
      </c>
      <c r="J125" s="74"/>
      <c r="K125" s="74"/>
      <c r="L125" s="74"/>
      <c r="M125" s="15"/>
      <c r="N125" s="15"/>
      <c r="O125" s="15"/>
      <c r="P125" s="15"/>
      <c r="Q125" s="15"/>
      <c r="R125" s="15"/>
    </row>
    <row r="126" spans="1:18" x14ac:dyDescent="0.25">
      <c r="A126" s="64">
        <v>120209</v>
      </c>
      <c r="B126" s="5" t="s">
        <v>259</v>
      </c>
      <c r="C126" s="93">
        <f>SUMIF(Data[EconCode],DetailTB[[#This Row],[EconCode]],Data[Amount])</f>
        <v>0</v>
      </c>
      <c r="D126" s="93" t="str">
        <f>LEFT(DetailTB[[#This Row],[EconCode]],6)</f>
        <v>120209</v>
      </c>
      <c r="E126" s="93" t="str">
        <f>LEFT(DetailTB[[#This Row],[EconCode]],4)</f>
        <v>1202</v>
      </c>
      <c r="F126" s="93" t="str">
        <f>LEFT(DetailTB[[#This Row],[EconCode]],2)</f>
        <v>12</v>
      </c>
      <c r="G126" s="93"/>
      <c r="H126" s="95"/>
      <c r="I126" s="93"/>
      <c r="J126" s="93"/>
      <c r="K126" s="93"/>
      <c r="L126" s="93"/>
      <c r="M126" s="15"/>
      <c r="N126" s="15"/>
      <c r="O126" s="15"/>
      <c r="P126" s="15"/>
      <c r="Q126" s="15"/>
      <c r="R126" s="15"/>
    </row>
    <row r="127" spans="1:18" x14ac:dyDescent="0.25">
      <c r="A127" s="64">
        <v>12020901</v>
      </c>
      <c r="B127" s="5" t="s">
        <v>260</v>
      </c>
      <c r="C127" s="67">
        <f>SUMIF(Data[EconCode],DetailTB[[#This Row],[EconCode]],Data[Amount])</f>
        <v>-102</v>
      </c>
      <c r="D127" s="58" t="str">
        <f>LEFT(DetailTB[[#This Row],[EconCode]],6)</f>
        <v>120209</v>
      </c>
      <c r="E127" s="58" t="str">
        <f>LEFT(DetailTB[[#This Row],[EconCode]],4)</f>
        <v>1202</v>
      </c>
      <c r="F127" s="58" t="str">
        <f>LEFT(DetailTB[[#This Row],[EconCode]],2)</f>
        <v>12</v>
      </c>
      <c r="G127" s="66" t="s">
        <v>1470</v>
      </c>
      <c r="H127" s="74"/>
      <c r="I127" s="66" t="s">
        <v>1515</v>
      </c>
      <c r="J127" s="74"/>
      <c r="K127" s="74"/>
      <c r="L127" s="74"/>
      <c r="M127" s="15"/>
      <c r="N127" s="15"/>
      <c r="O127" s="15"/>
      <c r="P127" s="15"/>
      <c r="Q127" s="15"/>
      <c r="R127" s="15"/>
    </row>
    <row r="128" spans="1:18" x14ac:dyDescent="0.25">
      <c r="A128" s="64">
        <v>12020902</v>
      </c>
      <c r="B128" s="5" t="s">
        <v>261</v>
      </c>
      <c r="C128" s="67">
        <f>SUMIF(Data[EconCode],DetailTB[[#This Row],[EconCode]],Data[Amount])</f>
        <v>0</v>
      </c>
      <c r="D128" s="58" t="str">
        <f>LEFT(DetailTB[[#This Row],[EconCode]],6)</f>
        <v>120209</v>
      </c>
      <c r="E128" s="58" t="str">
        <f>LEFT(DetailTB[[#This Row],[EconCode]],4)</f>
        <v>1202</v>
      </c>
      <c r="F128" s="58" t="str">
        <f>LEFT(DetailTB[[#This Row],[EconCode]],2)</f>
        <v>12</v>
      </c>
      <c r="G128" s="66" t="s">
        <v>1470</v>
      </c>
      <c r="H128" s="74"/>
      <c r="I128" s="66" t="s">
        <v>1515</v>
      </c>
      <c r="J128" s="74"/>
      <c r="K128" s="74"/>
      <c r="L128" s="74"/>
      <c r="M128" s="15"/>
      <c r="N128" s="15"/>
      <c r="O128" s="15"/>
      <c r="P128" s="15"/>
      <c r="Q128" s="15"/>
      <c r="R128" s="15"/>
    </row>
    <row r="129" spans="1:18" x14ac:dyDescent="0.25">
      <c r="A129" s="64">
        <v>12020903</v>
      </c>
      <c r="B129" s="5" t="s">
        <v>262</v>
      </c>
      <c r="C129" s="67">
        <f>SUMIF(Data[EconCode],DetailTB[[#This Row],[EconCode]],Data[Amount])</f>
        <v>0</v>
      </c>
      <c r="D129" s="58" t="str">
        <f>LEFT(DetailTB[[#This Row],[EconCode]],6)</f>
        <v>120209</v>
      </c>
      <c r="E129" s="58" t="str">
        <f>LEFT(DetailTB[[#This Row],[EconCode]],4)</f>
        <v>1202</v>
      </c>
      <c r="F129" s="58" t="str">
        <f>LEFT(DetailTB[[#This Row],[EconCode]],2)</f>
        <v>12</v>
      </c>
      <c r="G129" s="66" t="s">
        <v>1470</v>
      </c>
      <c r="H129" s="74"/>
      <c r="I129" s="66" t="s">
        <v>1515</v>
      </c>
      <c r="J129" s="74"/>
      <c r="K129" s="74"/>
      <c r="L129" s="74"/>
      <c r="M129" s="15"/>
      <c r="N129" s="15"/>
      <c r="O129" s="15"/>
      <c r="P129" s="15"/>
      <c r="Q129" s="15"/>
      <c r="R129" s="15"/>
    </row>
    <row r="130" spans="1:18" x14ac:dyDescent="0.25">
      <c r="A130" s="64">
        <v>12020904</v>
      </c>
      <c r="B130" s="5" t="s">
        <v>263</v>
      </c>
      <c r="C130" s="67">
        <f>SUMIF(Data[EconCode],DetailTB[[#This Row],[EconCode]],Data[Amount])</f>
        <v>0</v>
      </c>
      <c r="D130" s="58" t="str">
        <f>LEFT(DetailTB[[#This Row],[EconCode]],6)</f>
        <v>120209</v>
      </c>
      <c r="E130" s="58" t="str">
        <f>LEFT(DetailTB[[#This Row],[EconCode]],4)</f>
        <v>1202</v>
      </c>
      <c r="F130" s="58" t="str">
        <f>LEFT(DetailTB[[#This Row],[EconCode]],2)</f>
        <v>12</v>
      </c>
      <c r="G130" s="66" t="s">
        <v>1470</v>
      </c>
      <c r="H130" s="74"/>
      <c r="I130" s="66" t="s">
        <v>1515</v>
      </c>
      <c r="J130" s="74"/>
      <c r="K130" s="74"/>
      <c r="L130" s="74"/>
      <c r="M130" s="15"/>
      <c r="N130" s="15"/>
      <c r="O130" s="15"/>
      <c r="P130" s="15"/>
      <c r="Q130" s="15"/>
      <c r="R130" s="15"/>
    </row>
    <row r="131" spans="1:18" x14ac:dyDescent="0.25">
      <c r="A131" s="64">
        <v>12020905</v>
      </c>
      <c r="B131" s="5" t="s">
        <v>264</v>
      </c>
      <c r="C131" s="67">
        <f>SUMIF(Data[EconCode],DetailTB[[#This Row],[EconCode]],Data[Amount])</f>
        <v>0</v>
      </c>
      <c r="D131" s="58" t="str">
        <f>LEFT(DetailTB[[#This Row],[EconCode]],6)</f>
        <v>120209</v>
      </c>
      <c r="E131" s="58" t="str">
        <f>LEFT(DetailTB[[#This Row],[EconCode]],4)</f>
        <v>1202</v>
      </c>
      <c r="F131" s="58" t="str">
        <f>LEFT(DetailTB[[#This Row],[EconCode]],2)</f>
        <v>12</v>
      </c>
      <c r="G131" s="66" t="s">
        <v>1470</v>
      </c>
      <c r="H131" s="74"/>
      <c r="I131" s="66" t="s">
        <v>1515</v>
      </c>
      <c r="J131" s="74"/>
      <c r="K131" s="74"/>
      <c r="L131" s="74"/>
      <c r="M131" s="15"/>
      <c r="N131" s="15"/>
      <c r="O131" s="15"/>
      <c r="P131" s="15"/>
      <c r="Q131" s="15"/>
      <c r="R131" s="15"/>
    </row>
    <row r="132" spans="1:18" x14ac:dyDescent="0.25">
      <c r="A132" s="64">
        <v>12020906</v>
      </c>
      <c r="B132" s="5" t="s">
        <v>265</v>
      </c>
      <c r="C132" s="67">
        <f>SUMIF(Data[EconCode],DetailTB[[#This Row],[EconCode]],Data[Amount])</f>
        <v>0</v>
      </c>
      <c r="D132" s="58" t="str">
        <f>LEFT(DetailTB[[#This Row],[EconCode]],6)</f>
        <v>120209</v>
      </c>
      <c r="E132" s="58" t="str">
        <f>LEFT(DetailTB[[#This Row],[EconCode]],4)</f>
        <v>1202</v>
      </c>
      <c r="F132" s="58" t="str">
        <f>LEFT(DetailTB[[#This Row],[EconCode]],2)</f>
        <v>12</v>
      </c>
      <c r="G132" s="66" t="s">
        <v>1470</v>
      </c>
      <c r="H132" s="74"/>
      <c r="I132" s="66" t="s">
        <v>1515</v>
      </c>
      <c r="J132" s="74"/>
      <c r="K132" s="74"/>
      <c r="L132" s="74"/>
      <c r="M132" s="15"/>
      <c r="N132" s="15"/>
      <c r="O132" s="15"/>
      <c r="P132" s="15"/>
      <c r="Q132" s="15"/>
      <c r="R132" s="15"/>
    </row>
    <row r="133" spans="1:18" x14ac:dyDescent="0.25">
      <c r="A133" s="64">
        <v>120210</v>
      </c>
      <c r="B133" s="5" t="s">
        <v>266</v>
      </c>
      <c r="C133" s="93">
        <f>SUMIF(Data[EconCode],DetailTB[[#This Row],[EconCode]],Data[Amount])</f>
        <v>0</v>
      </c>
      <c r="D133" s="93" t="str">
        <f>LEFT(DetailTB[[#This Row],[EconCode]],6)</f>
        <v>120210</v>
      </c>
      <c r="E133" s="93" t="str">
        <f>LEFT(DetailTB[[#This Row],[EconCode]],4)</f>
        <v>1202</v>
      </c>
      <c r="F133" s="93" t="str">
        <f>LEFT(DetailTB[[#This Row],[EconCode]],2)</f>
        <v>12</v>
      </c>
      <c r="G133" s="93"/>
      <c r="H133" s="95"/>
      <c r="I133" s="93"/>
      <c r="J133" s="93"/>
      <c r="K133" s="93"/>
      <c r="L133" s="93"/>
      <c r="M133" s="15"/>
      <c r="N133" s="15"/>
      <c r="O133" s="15"/>
      <c r="P133" s="15"/>
      <c r="Q133" s="15"/>
      <c r="R133" s="15"/>
    </row>
    <row r="134" spans="1:18" x14ac:dyDescent="0.25">
      <c r="A134" s="64">
        <v>12021002</v>
      </c>
      <c r="B134" s="5" t="s">
        <v>267</v>
      </c>
      <c r="C134" s="67">
        <f>SUMIF(Data[EconCode],DetailTB[[#This Row],[EconCode]],Data[Amount])</f>
        <v>0</v>
      </c>
      <c r="D134" s="58" t="str">
        <f>LEFT(DetailTB[[#This Row],[EconCode]],6)</f>
        <v>120210</v>
      </c>
      <c r="E134" s="58" t="str">
        <f>LEFT(DetailTB[[#This Row],[EconCode]],4)</f>
        <v>1202</v>
      </c>
      <c r="F134" s="58" t="str">
        <f>LEFT(DetailTB[[#This Row],[EconCode]],2)</f>
        <v>12</v>
      </c>
      <c r="G134" s="66" t="s">
        <v>1471</v>
      </c>
      <c r="H134" s="74"/>
      <c r="I134" s="66" t="s">
        <v>1516</v>
      </c>
      <c r="J134" s="74"/>
      <c r="K134" s="74"/>
      <c r="L134" s="74"/>
      <c r="M134" s="15"/>
      <c r="N134" s="15"/>
      <c r="O134" s="15"/>
      <c r="P134" s="15"/>
      <c r="Q134" s="15"/>
      <c r="R134" s="15"/>
    </row>
    <row r="135" spans="1:18" x14ac:dyDescent="0.25">
      <c r="A135" s="64">
        <v>12021003</v>
      </c>
      <c r="B135" s="5" t="s">
        <v>268</v>
      </c>
      <c r="C135" s="67">
        <f>SUMIF(Data[EconCode],DetailTB[[#This Row],[EconCode]],Data[Amount])</f>
        <v>0</v>
      </c>
      <c r="D135" s="58" t="str">
        <f>LEFT(DetailTB[[#This Row],[EconCode]],6)</f>
        <v>120210</v>
      </c>
      <c r="E135" s="58" t="str">
        <f>LEFT(DetailTB[[#This Row],[EconCode]],4)</f>
        <v>1202</v>
      </c>
      <c r="F135" s="58" t="str">
        <f>LEFT(DetailTB[[#This Row],[EconCode]],2)</f>
        <v>12</v>
      </c>
      <c r="G135" s="66" t="s">
        <v>1471</v>
      </c>
      <c r="H135" s="74"/>
      <c r="I135" s="66" t="s">
        <v>1516</v>
      </c>
      <c r="J135" s="74"/>
      <c r="K135" s="74"/>
      <c r="L135" s="74"/>
      <c r="M135" s="15"/>
      <c r="N135" s="15"/>
      <c r="O135" s="15"/>
      <c r="P135" s="15"/>
      <c r="Q135" s="15"/>
      <c r="R135" s="15"/>
    </row>
    <row r="136" spans="1:18" x14ac:dyDescent="0.25">
      <c r="A136" s="64">
        <v>12021004</v>
      </c>
      <c r="B136" s="5" t="s">
        <v>269</v>
      </c>
      <c r="C136" s="67">
        <f>SUMIF(Data[EconCode],DetailTB[[#This Row],[EconCode]],Data[Amount])</f>
        <v>0</v>
      </c>
      <c r="D136" s="58" t="str">
        <f>LEFT(DetailTB[[#This Row],[EconCode]],6)</f>
        <v>120210</v>
      </c>
      <c r="E136" s="58" t="str">
        <f>LEFT(DetailTB[[#This Row],[EconCode]],4)</f>
        <v>1202</v>
      </c>
      <c r="F136" s="58" t="str">
        <f>LEFT(DetailTB[[#This Row],[EconCode]],2)</f>
        <v>12</v>
      </c>
      <c r="G136" s="66" t="s">
        <v>1471</v>
      </c>
      <c r="H136" s="74"/>
      <c r="I136" s="66" t="s">
        <v>1516</v>
      </c>
      <c r="J136" s="74"/>
      <c r="K136" s="74"/>
      <c r="L136" s="74"/>
      <c r="M136" s="15"/>
      <c r="N136" s="15"/>
      <c r="O136" s="15"/>
      <c r="P136" s="15"/>
      <c r="Q136" s="15"/>
      <c r="R136" s="15"/>
    </row>
    <row r="137" spans="1:18" x14ac:dyDescent="0.25">
      <c r="A137" s="64">
        <v>12021005</v>
      </c>
      <c r="B137" s="5" t="s">
        <v>270</v>
      </c>
      <c r="C137" s="67">
        <f>SUMIF(Data[EconCode],DetailTB[[#This Row],[EconCode]],Data[Amount])</f>
        <v>0</v>
      </c>
      <c r="D137" s="58" t="str">
        <f>LEFT(DetailTB[[#This Row],[EconCode]],6)</f>
        <v>120210</v>
      </c>
      <c r="E137" s="58" t="str">
        <f>LEFT(DetailTB[[#This Row],[EconCode]],4)</f>
        <v>1202</v>
      </c>
      <c r="F137" s="58" t="str">
        <f>LEFT(DetailTB[[#This Row],[EconCode]],2)</f>
        <v>12</v>
      </c>
      <c r="G137" s="66" t="s">
        <v>1471</v>
      </c>
      <c r="H137" s="74"/>
      <c r="I137" s="66" t="s">
        <v>1516</v>
      </c>
      <c r="J137" s="74"/>
      <c r="K137" s="74"/>
      <c r="L137" s="74"/>
      <c r="M137" s="15"/>
      <c r="N137" s="15"/>
      <c r="O137" s="15"/>
      <c r="P137" s="15"/>
      <c r="Q137" s="15"/>
      <c r="R137" s="15"/>
    </row>
    <row r="138" spans="1:18" x14ac:dyDescent="0.25">
      <c r="A138" s="64">
        <v>12021006</v>
      </c>
      <c r="B138" s="5" t="s">
        <v>271</v>
      </c>
      <c r="C138" s="67">
        <f>SUMIF(Data[EconCode],DetailTB[[#This Row],[EconCode]],Data[Amount])</f>
        <v>0</v>
      </c>
      <c r="D138" s="58" t="str">
        <f>LEFT(DetailTB[[#This Row],[EconCode]],6)</f>
        <v>120210</v>
      </c>
      <c r="E138" s="58" t="str">
        <f>LEFT(DetailTB[[#This Row],[EconCode]],4)</f>
        <v>1202</v>
      </c>
      <c r="F138" s="58" t="str">
        <f>LEFT(DetailTB[[#This Row],[EconCode]],2)</f>
        <v>12</v>
      </c>
      <c r="G138" s="66" t="s">
        <v>1471</v>
      </c>
      <c r="H138" s="74"/>
      <c r="I138" s="66" t="s">
        <v>1516</v>
      </c>
      <c r="J138" s="74"/>
      <c r="K138" s="74"/>
      <c r="L138" s="74"/>
      <c r="M138" s="15"/>
      <c r="N138" s="15"/>
      <c r="O138" s="15"/>
      <c r="P138" s="15"/>
      <c r="Q138" s="15"/>
      <c r="R138" s="15"/>
    </row>
    <row r="139" spans="1:18" x14ac:dyDescent="0.25">
      <c r="A139" s="64">
        <v>120211</v>
      </c>
      <c r="B139" s="5" t="s">
        <v>273</v>
      </c>
      <c r="C139" s="93">
        <f>SUMIF(Data[EconCode],DetailTB[[#This Row],[EconCode]],Data[Amount])</f>
        <v>0</v>
      </c>
      <c r="D139" s="93" t="str">
        <f>LEFT(DetailTB[[#This Row],[EconCode]],6)</f>
        <v>120211</v>
      </c>
      <c r="E139" s="93" t="str">
        <f>LEFT(DetailTB[[#This Row],[EconCode]],4)</f>
        <v>1202</v>
      </c>
      <c r="F139" s="93" t="str">
        <f>LEFT(DetailTB[[#This Row],[EconCode]],2)</f>
        <v>12</v>
      </c>
      <c r="G139" s="93"/>
      <c r="H139" s="95"/>
      <c r="I139" s="93"/>
      <c r="J139" s="93"/>
      <c r="K139" s="93"/>
      <c r="L139" s="93"/>
      <c r="M139" s="15"/>
      <c r="N139" s="15"/>
      <c r="O139" s="15"/>
      <c r="P139" s="15"/>
      <c r="Q139" s="15"/>
      <c r="R139" s="15"/>
    </row>
    <row r="140" spans="1:18" x14ac:dyDescent="0.25">
      <c r="A140" s="64">
        <v>12021101</v>
      </c>
      <c r="B140" s="5" t="s">
        <v>274</v>
      </c>
      <c r="C140" s="67">
        <f>SUMIF(Data[EconCode],DetailTB[[#This Row],[EconCode]],Data[Amount])</f>
        <v>0</v>
      </c>
      <c r="D140" s="58" t="str">
        <f>LEFT(DetailTB[[#This Row],[EconCode]],6)</f>
        <v>120211</v>
      </c>
      <c r="E140" s="58" t="str">
        <f>LEFT(DetailTB[[#This Row],[EconCode]],4)</f>
        <v>1202</v>
      </c>
      <c r="F140" s="58" t="str">
        <f>LEFT(DetailTB[[#This Row],[EconCode]],2)</f>
        <v>12</v>
      </c>
      <c r="G140" s="82" t="s">
        <v>1492</v>
      </c>
      <c r="H140" s="74"/>
      <c r="I140" s="66" t="s">
        <v>1518</v>
      </c>
      <c r="J140" s="74"/>
      <c r="K140" s="74"/>
      <c r="L140" s="74"/>
      <c r="M140" s="15"/>
      <c r="N140" s="15"/>
      <c r="O140" s="15"/>
      <c r="P140" s="15"/>
      <c r="Q140" s="15"/>
      <c r="R140" s="15"/>
    </row>
    <row r="141" spans="1:18" x14ac:dyDescent="0.25">
      <c r="A141" s="64">
        <v>12021102</v>
      </c>
      <c r="B141" s="5" t="s">
        <v>275</v>
      </c>
      <c r="C141" s="67">
        <f>SUMIF(Data[EconCode],DetailTB[[#This Row],[EconCode]],Data[Amount])</f>
        <v>-30</v>
      </c>
      <c r="D141" s="58" t="str">
        <f>LEFT(DetailTB[[#This Row],[EconCode]],6)</f>
        <v>120211</v>
      </c>
      <c r="E141" s="58" t="str">
        <f>LEFT(DetailTB[[#This Row],[EconCode]],4)</f>
        <v>1202</v>
      </c>
      <c r="F141" s="58" t="str">
        <f>LEFT(DetailTB[[#This Row],[EconCode]],2)</f>
        <v>12</v>
      </c>
      <c r="G141" s="60" t="s">
        <v>1492</v>
      </c>
      <c r="H141" s="74"/>
      <c r="I141" s="66" t="s">
        <v>1518</v>
      </c>
      <c r="J141" s="74"/>
      <c r="K141" s="74"/>
      <c r="L141" s="74"/>
      <c r="M141" s="15"/>
      <c r="N141" s="15"/>
      <c r="O141" s="15"/>
      <c r="P141" s="15"/>
      <c r="Q141" s="15"/>
      <c r="R141" s="15"/>
    </row>
    <row r="142" spans="1:18" x14ac:dyDescent="0.25">
      <c r="A142" s="64">
        <v>12021103</v>
      </c>
      <c r="B142" s="5" t="s">
        <v>276</v>
      </c>
      <c r="C142" s="67">
        <f>SUMIF(Data[EconCode],DetailTB[[#This Row],[EconCode]],Data[Amount])</f>
        <v>0</v>
      </c>
      <c r="D142" s="58" t="str">
        <f>LEFT(DetailTB[[#This Row],[EconCode]],6)</f>
        <v>120211</v>
      </c>
      <c r="E142" s="58" t="str">
        <f>LEFT(DetailTB[[#This Row],[EconCode]],4)</f>
        <v>1202</v>
      </c>
      <c r="F142" s="58" t="str">
        <f>LEFT(DetailTB[[#This Row],[EconCode]],2)</f>
        <v>12</v>
      </c>
      <c r="G142" s="60" t="s">
        <v>1492</v>
      </c>
      <c r="H142" s="74"/>
      <c r="I142" s="66" t="s">
        <v>1518</v>
      </c>
      <c r="J142" s="74"/>
      <c r="K142" s="74"/>
      <c r="L142" s="74"/>
      <c r="M142" s="15"/>
      <c r="N142" s="15"/>
      <c r="O142" s="15"/>
      <c r="P142" s="15"/>
      <c r="Q142" s="15"/>
      <c r="R142" s="15"/>
    </row>
    <row r="143" spans="1:18" x14ac:dyDescent="0.25">
      <c r="A143" s="64">
        <v>120212</v>
      </c>
      <c r="B143" s="5" t="s">
        <v>277</v>
      </c>
      <c r="C143" s="93">
        <f>SUMIF(Data[EconCode],DetailTB[[#This Row],[EconCode]],Data[Amount])</f>
        <v>0</v>
      </c>
      <c r="D143" s="93" t="str">
        <f>LEFT(DetailTB[[#This Row],[EconCode]],6)</f>
        <v>120212</v>
      </c>
      <c r="E143" s="93" t="str">
        <f>LEFT(DetailTB[[#This Row],[EconCode]],4)</f>
        <v>1202</v>
      </c>
      <c r="F143" s="93" t="str">
        <f>LEFT(DetailTB[[#This Row],[EconCode]],2)</f>
        <v>12</v>
      </c>
      <c r="G143" s="93"/>
      <c r="H143" s="95"/>
      <c r="I143" s="93"/>
      <c r="J143" s="93"/>
      <c r="K143" s="93"/>
      <c r="L143" s="93"/>
      <c r="M143" s="15"/>
      <c r="N143" s="15"/>
      <c r="O143" s="15"/>
      <c r="P143" s="15"/>
      <c r="Q143" s="15"/>
      <c r="R143" s="15"/>
    </row>
    <row r="144" spans="1:18" x14ac:dyDescent="0.25">
      <c r="A144" s="64">
        <v>12021201</v>
      </c>
      <c r="B144" s="5" t="s">
        <v>267</v>
      </c>
      <c r="C144" s="67">
        <f>SUMIF(Data[EconCode],DetailTB[[#This Row],[EconCode]],Data[Amount])</f>
        <v>0</v>
      </c>
      <c r="D144" s="58" t="str">
        <f>LEFT(DetailTB[[#This Row],[EconCode]],6)</f>
        <v>120212</v>
      </c>
      <c r="E144" s="58" t="str">
        <f>LEFT(DetailTB[[#This Row],[EconCode]],4)</f>
        <v>1202</v>
      </c>
      <c r="F144" s="58" t="str">
        <f>LEFT(DetailTB[[#This Row],[EconCode]],2)</f>
        <v>12</v>
      </c>
      <c r="G144" s="66" t="s">
        <v>1493</v>
      </c>
      <c r="H144" s="74"/>
      <c r="I144" s="66" t="s">
        <v>1519</v>
      </c>
      <c r="J144" s="74"/>
      <c r="K144" s="74"/>
      <c r="L144" s="74"/>
      <c r="M144" s="15"/>
      <c r="N144" s="15"/>
      <c r="O144" s="15"/>
      <c r="P144" s="15"/>
      <c r="Q144" s="15"/>
      <c r="R144" s="15"/>
    </row>
    <row r="145" spans="1:18" x14ac:dyDescent="0.25">
      <c r="A145" s="64">
        <v>12021202</v>
      </c>
      <c r="B145" s="5" t="s">
        <v>278</v>
      </c>
      <c r="C145" s="67">
        <f>SUMIF(Data[EconCode],DetailTB[[#This Row],[EconCode]],Data[Amount])</f>
        <v>0</v>
      </c>
      <c r="D145" s="58" t="str">
        <f>LEFT(DetailTB[[#This Row],[EconCode]],6)</f>
        <v>120212</v>
      </c>
      <c r="E145" s="58" t="str">
        <f>LEFT(DetailTB[[#This Row],[EconCode]],4)</f>
        <v>1202</v>
      </c>
      <c r="F145" s="58" t="str">
        <f>LEFT(DetailTB[[#This Row],[EconCode]],2)</f>
        <v>12</v>
      </c>
      <c r="G145" s="66" t="s">
        <v>1493</v>
      </c>
      <c r="H145" s="74"/>
      <c r="I145" s="66" t="s">
        <v>1519</v>
      </c>
      <c r="J145" s="74"/>
      <c r="K145" s="74"/>
      <c r="L145" s="74"/>
      <c r="M145" s="15"/>
      <c r="N145" s="15"/>
      <c r="O145" s="15"/>
      <c r="P145" s="15"/>
      <c r="Q145" s="15"/>
      <c r="R145" s="15"/>
    </row>
    <row r="146" spans="1:18" x14ac:dyDescent="0.25">
      <c r="A146" s="64">
        <v>12021203</v>
      </c>
      <c r="B146" s="5" t="s">
        <v>279</v>
      </c>
      <c r="C146" s="67">
        <f>SUMIF(Data[EconCode],DetailTB[[#This Row],[EconCode]],Data[Amount])</f>
        <v>0</v>
      </c>
      <c r="D146" s="58" t="str">
        <f>LEFT(DetailTB[[#This Row],[EconCode]],6)</f>
        <v>120212</v>
      </c>
      <c r="E146" s="58" t="str">
        <f>LEFT(DetailTB[[#This Row],[EconCode]],4)</f>
        <v>1202</v>
      </c>
      <c r="F146" s="58" t="str">
        <f>LEFT(DetailTB[[#This Row],[EconCode]],2)</f>
        <v>12</v>
      </c>
      <c r="G146" s="66" t="s">
        <v>1493</v>
      </c>
      <c r="H146" s="74"/>
      <c r="I146" s="66" t="s">
        <v>1519</v>
      </c>
      <c r="J146" s="74"/>
      <c r="K146" s="74"/>
      <c r="L146" s="74"/>
      <c r="M146" s="15"/>
      <c r="N146" s="15"/>
      <c r="O146" s="15"/>
      <c r="P146" s="15"/>
      <c r="Q146" s="15"/>
      <c r="R146" s="15"/>
    </row>
    <row r="147" spans="1:18" x14ac:dyDescent="0.25">
      <c r="A147" s="64">
        <v>12021204</v>
      </c>
      <c r="B147" s="5" t="s">
        <v>280</v>
      </c>
      <c r="C147" s="67">
        <f>SUMIF(Data[EconCode],DetailTB[[#This Row],[EconCode]],Data[Amount])</f>
        <v>0</v>
      </c>
      <c r="D147" s="58" t="str">
        <f>LEFT(DetailTB[[#This Row],[EconCode]],6)</f>
        <v>120212</v>
      </c>
      <c r="E147" s="58" t="str">
        <f>LEFT(DetailTB[[#This Row],[EconCode]],4)</f>
        <v>1202</v>
      </c>
      <c r="F147" s="58" t="str">
        <f>LEFT(DetailTB[[#This Row],[EconCode]],2)</f>
        <v>12</v>
      </c>
      <c r="G147" s="66" t="s">
        <v>1493</v>
      </c>
      <c r="H147" s="74"/>
      <c r="I147" s="66" t="s">
        <v>1519</v>
      </c>
      <c r="J147" s="74"/>
      <c r="K147" s="74"/>
      <c r="L147" s="74"/>
      <c r="M147" s="15"/>
      <c r="N147" s="15"/>
      <c r="O147" s="15"/>
      <c r="P147" s="15"/>
      <c r="Q147" s="15"/>
      <c r="R147" s="15"/>
    </row>
    <row r="148" spans="1:18" x14ac:dyDescent="0.25">
      <c r="A148" s="64">
        <v>12021205</v>
      </c>
      <c r="B148" s="5" t="s">
        <v>281</v>
      </c>
      <c r="C148" s="67">
        <f>SUMIF(Data[EconCode],DetailTB[[#This Row],[EconCode]],Data[Amount])</f>
        <v>0</v>
      </c>
      <c r="D148" s="58" t="str">
        <f>LEFT(DetailTB[[#This Row],[EconCode]],6)</f>
        <v>120212</v>
      </c>
      <c r="E148" s="58" t="str">
        <f>LEFT(DetailTB[[#This Row],[EconCode]],4)</f>
        <v>1202</v>
      </c>
      <c r="F148" s="58" t="str">
        <f>LEFT(DetailTB[[#This Row],[EconCode]],2)</f>
        <v>12</v>
      </c>
      <c r="G148" s="66" t="s">
        <v>1493</v>
      </c>
      <c r="H148" s="74"/>
      <c r="I148" s="66" t="s">
        <v>1519</v>
      </c>
      <c r="J148" s="74"/>
      <c r="K148" s="74"/>
      <c r="L148" s="74"/>
      <c r="M148" s="15"/>
      <c r="N148" s="15"/>
      <c r="O148" s="15"/>
      <c r="P148" s="15"/>
      <c r="Q148" s="15"/>
      <c r="R148" s="15"/>
    </row>
    <row r="149" spans="1:18" x14ac:dyDescent="0.25">
      <c r="A149" s="64">
        <v>12021206</v>
      </c>
      <c r="B149" s="5" t="s">
        <v>282</v>
      </c>
      <c r="C149" s="67">
        <f>SUMIF(Data[EconCode],DetailTB[[#This Row],[EconCode]],Data[Amount])</f>
        <v>0</v>
      </c>
      <c r="D149" s="58" t="str">
        <f>LEFT(DetailTB[[#This Row],[EconCode]],6)</f>
        <v>120212</v>
      </c>
      <c r="E149" s="58" t="str">
        <f>LEFT(DetailTB[[#This Row],[EconCode]],4)</f>
        <v>1202</v>
      </c>
      <c r="F149" s="58" t="str">
        <f>LEFT(DetailTB[[#This Row],[EconCode]],2)</f>
        <v>12</v>
      </c>
      <c r="G149" s="66" t="s">
        <v>1493</v>
      </c>
      <c r="H149" s="74"/>
      <c r="I149" s="66" t="s">
        <v>1519</v>
      </c>
      <c r="J149" s="74"/>
      <c r="K149" s="74"/>
      <c r="L149" s="74"/>
      <c r="M149" s="15"/>
      <c r="N149" s="15"/>
      <c r="O149" s="15"/>
      <c r="P149" s="15"/>
      <c r="Q149" s="15"/>
      <c r="R149" s="15"/>
    </row>
    <row r="150" spans="1:18" x14ac:dyDescent="0.25">
      <c r="A150" s="64">
        <v>12021207</v>
      </c>
      <c r="B150" s="5" t="s">
        <v>283</v>
      </c>
      <c r="C150" s="67">
        <f>SUMIF(Data[EconCode],DetailTB[[#This Row],[EconCode]],Data[Amount])</f>
        <v>0</v>
      </c>
      <c r="D150" s="58" t="str">
        <f>LEFT(DetailTB[[#This Row],[EconCode]],6)</f>
        <v>120212</v>
      </c>
      <c r="E150" s="58" t="str">
        <f>LEFT(DetailTB[[#This Row],[EconCode]],4)</f>
        <v>1202</v>
      </c>
      <c r="F150" s="58" t="str">
        <f>LEFT(DetailTB[[#This Row],[EconCode]],2)</f>
        <v>12</v>
      </c>
      <c r="G150" s="66" t="s">
        <v>1493</v>
      </c>
      <c r="H150" s="74"/>
      <c r="I150" s="66" t="s">
        <v>1519</v>
      </c>
      <c r="J150" s="74"/>
      <c r="K150" s="74"/>
      <c r="L150" s="74"/>
      <c r="M150" s="15"/>
      <c r="N150" s="15"/>
      <c r="O150" s="15"/>
      <c r="P150" s="15"/>
      <c r="Q150" s="15"/>
      <c r="R150" s="15"/>
    </row>
    <row r="151" spans="1:18" x14ac:dyDescent="0.25">
      <c r="A151" s="64">
        <v>12021208</v>
      </c>
      <c r="B151" s="5" t="s">
        <v>284</v>
      </c>
      <c r="C151" s="67">
        <f>SUMIF(Data[EconCode],DetailTB[[#This Row],[EconCode]],Data[Amount])</f>
        <v>0</v>
      </c>
      <c r="D151" s="58" t="str">
        <f>LEFT(DetailTB[[#This Row],[EconCode]],6)</f>
        <v>120212</v>
      </c>
      <c r="E151" s="58" t="str">
        <f>LEFT(DetailTB[[#This Row],[EconCode]],4)</f>
        <v>1202</v>
      </c>
      <c r="F151" s="58" t="str">
        <f>LEFT(DetailTB[[#This Row],[EconCode]],2)</f>
        <v>12</v>
      </c>
      <c r="G151" s="66" t="s">
        <v>1493</v>
      </c>
      <c r="H151" s="74"/>
      <c r="I151" s="66" t="s">
        <v>1519</v>
      </c>
      <c r="J151" s="74"/>
      <c r="K151" s="74"/>
      <c r="L151" s="74"/>
      <c r="M151" s="15"/>
      <c r="N151" s="15"/>
      <c r="O151" s="15"/>
      <c r="P151" s="15"/>
      <c r="Q151" s="15"/>
      <c r="R151" s="15"/>
    </row>
    <row r="152" spans="1:18" x14ac:dyDescent="0.25">
      <c r="A152" s="64">
        <v>12021209</v>
      </c>
      <c r="B152" s="5" t="s">
        <v>285</v>
      </c>
      <c r="C152" s="67">
        <f>SUMIF(Data[EconCode],DetailTB[[#This Row],[EconCode]],Data[Amount])</f>
        <v>0</v>
      </c>
      <c r="D152" s="58" t="str">
        <f>LEFT(DetailTB[[#This Row],[EconCode]],6)</f>
        <v>120212</v>
      </c>
      <c r="E152" s="58" t="str">
        <f>LEFT(DetailTB[[#This Row],[EconCode]],4)</f>
        <v>1202</v>
      </c>
      <c r="F152" s="58" t="str">
        <f>LEFT(DetailTB[[#This Row],[EconCode]],2)</f>
        <v>12</v>
      </c>
      <c r="G152" s="66" t="s">
        <v>1493</v>
      </c>
      <c r="H152" s="74"/>
      <c r="I152" s="66" t="s">
        <v>1519</v>
      </c>
      <c r="J152" s="74"/>
      <c r="K152" s="74"/>
      <c r="L152" s="74"/>
      <c r="M152" s="15"/>
      <c r="N152" s="15"/>
      <c r="O152" s="15"/>
      <c r="P152" s="15"/>
      <c r="Q152" s="15"/>
      <c r="R152" s="15"/>
    </row>
    <row r="153" spans="1:18" x14ac:dyDescent="0.25">
      <c r="A153" s="64">
        <v>12021210</v>
      </c>
      <c r="B153" s="5" t="s">
        <v>286</v>
      </c>
      <c r="C153" s="67">
        <f>SUMIF(Data[EconCode],DetailTB[[#This Row],[EconCode]],Data[Amount])</f>
        <v>-41</v>
      </c>
      <c r="D153" s="58" t="str">
        <f>LEFT(DetailTB[[#This Row],[EconCode]],6)</f>
        <v>120212</v>
      </c>
      <c r="E153" s="58" t="str">
        <f>LEFT(DetailTB[[#This Row],[EconCode]],4)</f>
        <v>1202</v>
      </c>
      <c r="F153" s="58" t="str">
        <f>LEFT(DetailTB[[#This Row],[EconCode]],2)</f>
        <v>12</v>
      </c>
      <c r="G153" s="66" t="s">
        <v>1493</v>
      </c>
      <c r="H153" s="74"/>
      <c r="I153" s="66" t="s">
        <v>1519</v>
      </c>
      <c r="J153" s="74"/>
      <c r="K153" s="74"/>
      <c r="L153" s="74"/>
      <c r="M153" s="15"/>
      <c r="N153" s="15"/>
      <c r="O153" s="15"/>
      <c r="P153" s="15"/>
      <c r="Q153" s="15"/>
      <c r="R153" s="15"/>
    </row>
    <row r="154" spans="1:18" x14ac:dyDescent="0.25">
      <c r="A154" s="64">
        <v>12021211</v>
      </c>
      <c r="B154" s="5" t="s">
        <v>287</v>
      </c>
      <c r="C154" s="67">
        <f>SUMIF(Data[EconCode],DetailTB[[#This Row],[EconCode]],Data[Amount])</f>
        <v>0</v>
      </c>
      <c r="D154" s="58" t="str">
        <f>LEFT(DetailTB[[#This Row],[EconCode]],6)</f>
        <v>120212</v>
      </c>
      <c r="E154" s="58" t="str">
        <f>LEFT(DetailTB[[#This Row],[EconCode]],4)</f>
        <v>1202</v>
      </c>
      <c r="F154" s="58" t="str">
        <f>LEFT(DetailTB[[#This Row],[EconCode]],2)</f>
        <v>12</v>
      </c>
      <c r="G154" s="66" t="s">
        <v>1493</v>
      </c>
      <c r="H154" s="74"/>
      <c r="I154" s="66" t="s">
        <v>1519</v>
      </c>
      <c r="J154" s="74"/>
      <c r="K154" s="74"/>
      <c r="L154" s="74"/>
      <c r="M154" s="15"/>
      <c r="N154" s="15"/>
      <c r="O154" s="15"/>
      <c r="P154" s="15"/>
      <c r="Q154" s="15"/>
      <c r="R154" s="15"/>
    </row>
    <row r="155" spans="1:18" x14ac:dyDescent="0.25">
      <c r="A155" s="64">
        <v>120213</v>
      </c>
      <c r="B155" s="5" t="s">
        <v>288</v>
      </c>
      <c r="C155" s="93">
        <f>SUMIF(Data[EconCode],DetailTB[[#This Row],[EconCode]],Data[Amount])</f>
        <v>0</v>
      </c>
      <c r="D155" s="93" t="str">
        <f>LEFT(DetailTB[[#This Row],[EconCode]],6)</f>
        <v>120213</v>
      </c>
      <c r="E155" s="93" t="str">
        <f>LEFT(DetailTB[[#This Row],[EconCode]],4)</f>
        <v>1202</v>
      </c>
      <c r="F155" s="93" t="str">
        <f>LEFT(DetailTB[[#This Row],[EconCode]],2)</f>
        <v>12</v>
      </c>
      <c r="G155" s="93"/>
      <c r="H155" s="95"/>
      <c r="I155" s="93"/>
      <c r="J155" s="93"/>
      <c r="K155" s="93"/>
      <c r="L155" s="93"/>
      <c r="M155" s="15"/>
      <c r="N155" s="15"/>
      <c r="O155" s="15"/>
      <c r="P155" s="15"/>
      <c r="Q155" s="15"/>
      <c r="R155" s="15"/>
    </row>
    <row r="156" spans="1:18" x14ac:dyDescent="0.25">
      <c r="A156" s="64">
        <v>12021302</v>
      </c>
      <c r="B156" s="5" t="s">
        <v>289</v>
      </c>
      <c r="C156" s="67">
        <f>SUMIF(Data[EconCode],DetailTB[[#This Row],[EconCode]],Data[Amount])</f>
        <v>0</v>
      </c>
      <c r="D156" s="58" t="str">
        <f>LEFT(DetailTB[[#This Row],[EconCode]],6)</f>
        <v>120213</v>
      </c>
      <c r="E156" s="58" t="str">
        <f>LEFT(DetailTB[[#This Row],[EconCode]],4)</f>
        <v>1202</v>
      </c>
      <c r="F156" s="58" t="str">
        <f>LEFT(DetailTB[[#This Row],[EconCode]],2)</f>
        <v>12</v>
      </c>
      <c r="G156" s="66" t="s">
        <v>1472</v>
      </c>
      <c r="H156" s="74"/>
      <c r="I156" s="66" t="s">
        <v>1517</v>
      </c>
      <c r="J156" s="74"/>
      <c r="K156" s="74"/>
      <c r="L156" s="74"/>
      <c r="M156" s="15"/>
      <c r="N156" s="15"/>
      <c r="O156" s="15"/>
      <c r="P156" s="15"/>
      <c r="Q156" s="15"/>
      <c r="R156" s="15"/>
    </row>
    <row r="157" spans="1:18" x14ac:dyDescent="0.25">
      <c r="A157" s="64">
        <v>12021306</v>
      </c>
      <c r="B157" s="5" t="s">
        <v>272</v>
      </c>
      <c r="C157" s="67">
        <f>SUMIF(Data[EconCode],DetailTB[[#This Row],[EconCode]],Data[Amount])</f>
        <v>-129</v>
      </c>
      <c r="D157" s="58" t="str">
        <f>LEFT(DetailTB[[#This Row],[EconCode]],6)</f>
        <v>120213</v>
      </c>
      <c r="E157" s="58" t="str">
        <f>LEFT(DetailTB[[#This Row],[EconCode]],4)</f>
        <v>1202</v>
      </c>
      <c r="F157" s="58" t="str">
        <f>LEFT(DetailTB[[#This Row],[EconCode]],2)</f>
        <v>12</v>
      </c>
      <c r="G157" s="66" t="s">
        <v>1472</v>
      </c>
      <c r="H157" s="74"/>
      <c r="I157" s="66" t="s">
        <v>1517</v>
      </c>
      <c r="J157" s="74"/>
      <c r="K157" s="74"/>
      <c r="L157" s="74"/>
      <c r="M157" s="15"/>
      <c r="N157" s="15"/>
      <c r="O157" s="15"/>
      <c r="P157" s="15"/>
      <c r="Q157" s="15"/>
      <c r="R157" s="15"/>
    </row>
    <row r="158" spans="1:18" x14ac:dyDescent="0.25">
      <c r="A158" s="64">
        <v>12021307</v>
      </c>
      <c r="B158" s="5" t="s">
        <v>290</v>
      </c>
      <c r="C158" s="67">
        <f>SUMIF(Data[EconCode],DetailTB[[#This Row],[EconCode]],Data[Amount])</f>
        <v>-49</v>
      </c>
      <c r="D158" s="58" t="str">
        <f>LEFT(DetailTB[[#This Row],[EconCode]],6)</f>
        <v>120213</v>
      </c>
      <c r="E158" s="58" t="str">
        <f>LEFT(DetailTB[[#This Row],[EconCode]],4)</f>
        <v>1202</v>
      </c>
      <c r="F158" s="58" t="str">
        <f>LEFT(DetailTB[[#This Row],[EconCode]],2)</f>
        <v>12</v>
      </c>
      <c r="G158" s="66" t="s">
        <v>1472</v>
      </c>
      <c r="H158" s="74"/>
      <c r="I158" s="66" t="s">
        <v>1517</v>
      </c>
      <c r="J158" s="74"/>
      <c r="K158" s="74"/>
      <c r="L158" s="74"/>
      <c r="M158" s="15"/>
      <c r="N158" s="15"/>
      <c r="O158" s="15"/>
      <c r="P158" s="15"/>
      <c r="Q158" s="15"/>
      <c r="R158" s="15"/>
    </row>
    <row r="159" spans="1:18" x14ac:dyDescent="0.25">
      <c r="A159" s="64">
        <v>13</v>
      </c>
      <c r="B159" s="5" t="s">
        <v>291</v>
      </c>
      <c r="C159" s="93">
        <f>SUMIF(Data[EconCode],DetailTB[[#This Row],[EconCode]],Data[Amount])</f>
        <v>0</v>
      </c>
      <c r="D159" s="93" t="str">
        <f>LEFT(DetailTB[[#This Row],[EconCode]],6)</f>
        <v>13</v>
      </c>
      <c r="E159" s="93" t="str">
        <f>LEFT(DetailTB[[#This Row],[EconCode]],4)</f>
        <v>13</v>
      </c>
      <c r="F159" s="93" t="str">
        <f>LEFT(DetailTB[[#This Row],[EconCode]],2)</f>
        <v>13</v>
      </c>
      <c r="G159" s="93"/>
      <c r="H159" s="95"/>
      <c r="I159" s="93"/>
      <c r="J159" s="93"/>
      <c r="K159" s="93"/>
      <c r="L159" s="93"/>
      <c r="M159" s="15"/>
      <c r="N159" s="15"/>
      <c r="O159" s="15"/>
      <c r="P159" s="15"/>
      <c r="Q159" s="15"/>
      <c r="R159" s="15"/>
    </row>
    <row r="160" spans="1:18" x14ac:dyDescent="0.25">
      <c r="A160" s="64">
        <v>1301</v>
      </c>
      <c r="B160" s="5" t="s">
        <v>292</v>
      </c>
      <c r="C160" s="93">
        <f>SUMIF(Data[EconCode],DetailTB[[#This Row],[EconCode]],Data[Amount])</f>
        <v>0</v>
      </c>
      <c r="D160" s="93" t="str">
        <f>LEFT(DetailTB[[#This Row],[EconCode]],6)</f>
        <v>1301</v>
      </c>
      <c r="E160" s="93" t="str">
        <f>LEFT(DetailTB[[#This Row],[EconCode]],4)</f>
        <v>1301</v>
      </c>
      <c r="F160" s="93" t="str">
        <f>LEFT(DetailTB[[#This Row],[EconCode]],2)</f>
        <v>13</v>
      </c>
      <c r="G160" s="93"/>
      <c r="H160" s="95"/>
      <c r="I160" s="93"/>
      <c r="J160" s="93"/>
      <c r="K160" s="93"/>
      <c r="L160" s="93"/>
      <c r="M160" s="15"/>
      <c r="N160" s="15"/>
      <c r="O160" s="15"/>
      <c r="P160" s="15"/>
      <c r="Q160" s="15"/>
      <c r="R160" s="15"/>
    </row>
    <row r="161" spans="1:18" x14ac:dyDescent="0.25">
      <c r="A161" s="64">
        <v>130101</v>
      </c>
      <c r="B161" s="5" t="s">
        <v>293</v>
      </c>
      <c r="C161" s="93">
        <f>SUMIF(Data[EconCode],DetailTB[[#This Row],[EconCode]],Data[Amount])</f>
        <v>0</v>
      </c>
      <c r="D161" s="93" t="str">
        <f>LEFT(DetailTB[[#This Row],[EconCode]],6)</f>
        <v>130101</v>
      </c>
      <c r="E161" s="93" t="str">
        <f>LEFT(DetailTB[[#This Row],[EconCode]],4)</f>
        <v>1301</v>
      </c>
      <c r="F161" s="93" t="str">
        <f>LEFT(DetailTB[[#This Row],[EconCode]],2)</f>
        <v>13</v>
      </c>
      <c r="G161" s="93"/>
      <c r="H161" s="95"/>
      <c r="I161" s="93"/>
      <c r="J161" s="93"/>
      <c r="K161" s="93"/>
      <c r="L161" s="93"/>
      <c r="M161" s="15"/>
      <c r="N161" s="15"/>
      <c r="O161" s="15"/>
      <c r="P161" s="15"/>
      <c r="Q161" s="15"/>
      <c r="R161" s="15"/>
    </row>
    <row r="162" spans="1:18" x14ac:dyDescent="0.25">
      <c r="A162" s="64">
        <v>13010101</v>
      </c>
      <c r="B162" s="5" t="s">
        <v>294</v>
      </c>
      <c r="C162" s="67">
        <f>SUMIF(Data[EconCode],DetailTB[[#This Row],[EconCode]],Data[Amount])</f>
        <v>0</v>
      </c>
      <c r="D162" s="58" t="str">
        <f>LEFT(DetailTB[[#This Row],[EconCode]],6)</f>
        <v>130101</v>
      </c>
      <c r="E162" s="58" t="str">
        <f>LEFT(DetailTB[[#This Row],[EconCode]],4)</f>
        <v>1301</v>
      </c>
      <c r="F162" s="58" t="str">
        <f>LEFT(DetailTB[[#This Row],[EconCode]],2)</f>
        <v>13</v>
      </c>
      <c r="G162" s="66" t="s">
        <v>1489</v>
      </c>
      <c r="H162" s="74"/>
      <c r="I162" s="74"/>
      <c r="J162" s="66" t="s">
        <v>1540</v>
      </c>
      <c r="K162" s="74"/>
      <c r="L162" s="74"/>
      <c r="M162" s="15"/>
      <c r="N162" s="15"/>
      <c r="O162" s="15"/>
      <c r="P162" s="15"/>
      <c r="Q162" s="15"/>
      <c r="R162" s="15"/>
    </row>
    <row r="163" spans="1:18" x14ac:dyDescent="0.25">
      <c r="A163" s="64">
        <v>13010102</v>
      </c>
      <c r="B163" s="5" t="s">
        <v>295</v>
      </c>
      <c r="C163" s="67">
        <f>SUMIF(Data[EconCode],DetailTB[[#This Row],[EconCode]],Data[Amount])</f>
        <v>0</v>
      </c>
      <c r="D163" s="58" t="str">
        <f>LEFT(DetailTB[[#This Row],[EconCode]],6)</f>
        <v>130101</v>
      </c>
      <c r="E163" s="58" t="str">
        <f>LEFT(DetailTB[[#This Row],[EconCode]],4)</f>
        <v>1301</v>
      </c>
      <c r="F163" s="58" t="str">
        <f>LEFT(DetailTB[[#This Row],[EconCode]],2)</f>
        <v>13</v>
      </c>
      <c r="G163" s="66" t="s">
        <v>1489</v>
      </c>
      <c r="H163" s="74"/>
      <c r="I163" s="74"/>
      <c r="J163" s="66" t="s">
        <v>1540</v>
      </c>
      <c r="K163" s="74"/>
      <c r="L163" s="74"/>
      <c r="M163" s="15"/>
      <c r="N163" s="15"/>
      <c r="O163" s="15"/>
      <c r="P163" s="15"/>
      <c r="Q163" s="15"/>
      <c r="R163" s="15"/>
    </row>
    <row r="164" spans="1:18" x14ac:dyDescent="0.25">
      <c r="A164" s="64">
        <v>130102</v>
      </c>
      <c r="B164" s="5" t="s">
        <v>296</v>
      </c>
      <c r="C164" s="93">
        <f>SUMIF(Data[EconCode],DetailTB[[#This Row],[EconCode]],Data[Amount])</f>
        <v>0</v>
      </c>
      <c r="D164" s="93" t="str">
        <f>LEFT(DetailTB[[#This Row],[EconCode]],6)</f>
        <v>130102</v>
      </c>
      <c r="E164" s="93" t="str">
        <f>LEFT(DetailTB[[#This Row],[EconCode]],4)</f>
        <v>1301</v>
      </c>
      <c r="F164" s="93" t="str">
        <f>LEFT(DetailTB[[#This Row],[EconCode]],2)</f>
        <v>13</v>
      </c>
      <c r="G164" s="93"/>
      <c r="H164" s="95"/>
      <c r="I164" s="93"/>
      <c r="J164" s="93"/>
      <c r="K164" s="93"/>
      <c r="L164" s="93"/>
      <c r="M164" s="15"/>
      <c r="N164" s="15"/>
      <c r="O164" s="15"/>
      <c r="P164" s="15"/>
      <c r="Q164" s="15"/>
      <c r="R164" s="15"/>
    </row>
    <row r="165" spans="1:18" x14ac:dyDescent="0.25">
      <c r="A165" s="64">
        <v>13010201</v>
      </c>
      <c r="B165" s="5" t="s">
        <v>297</v>
      </c>
      <c r="C165" s="67">
        <f>SUMIF(Data[EconCode],DetailTB[[#This Row],[EconCode]],Data[Amount])</f>
        <v>0</v>
      </c>
      <c r="D165" s="58" t="str">
        <f>LEFT(DetailTB[[#This Row],[EconCode]],6)</f>
        <v>130102</v>
      </c>
      <c r="E165" s="58" t="str">
        <f>LEFT(DetailTB[[#This Row],[EconCode]],4)</f>
        <v>1301</v>
      </c>
      <c r="F165" s="58" t="str">
        <f>LEFT(DetailTB[[#This Row],[EconCode]],2)</f>
        <v>13</v>
      </c>
      <c r="G165" s="66" t="s">
        <v>1489</v>
      </c>
      <c r="H165" s="74"/>
      <c r="I165" s="74"/>
      <c r="J165" s="66" t="s">
        <v>1540</v>
      </c>
      <c r="K165" s="74"/>
      <c r="L165" s="74"/>
      <c r="M165" s="15"/>
      <c r="N165" s="15"/>
      <c r="O165" s="15"/>
      <c r="P165" s="15"/>
      <c r="Q165" s="15"/>
      <c r="R165" s="15"/>
    </row>
    <row r="166" spans="1:18" x14ac:dyDescent="0.25">
      <c r="A166" s="64">
        <v>13010202</v>
      </c>
      <c r="B166" s="5" t="s">
        <v>298</v>
      </c>
      <c r="C166" s="67">
        <f>SUMIF(Data[EconCode],DetailTB[[#This Row],[EconCode]],Data[Amount])</f>
        <v>0</v>
      </c>
      <c r="D166" s="58" t="str">
        <f>LEFT(DetailTB[[#This Row],[EconCode]],6)</f>
        <v>130102</v>
      </c>
      <c r="E166" s="58" t="str">
        <f>LEFT(DetailTB[[#This Row],[EconCode]],4)</f>
        <v>1301</v>
      </c>
      <c r="F166" s="58" t="str">
        <f>LEFT(DetailTB[[#This Row],[EconCode]],2)</f>
        <v>13</v>
      </c>
      <c r="G166" s="66" t="s">
        <v>1489</v>
      </c>
      <c r="H166" s="74"/>
      <c r="I166" s="74"/>
      <c r="J166" s="66" t="s">
        <v>1540</v>
      </c>
      <c r="K166" s="74"/>
      <c r="L166" s="74"/>
      <c r="M166" s="15"/>
      <c r="N166" s="15"/>
      <c r="O166" s="15"/>
      <c r="P166" s="15"/>
      <c r="Q166" s="15"/>
      <c r="R166" s="15"/>
    </row>
    <row r="167" spans="1:18" x14ac:dyDescent="0.25">
      <c r="A167" s="64">
        <v>130203</v>
      </c>
      <c r="B167" s="5" t="s">
        <v>299</v>
      </c>
      <c r="C167" s="93">
        <f>SUMIF(Data[EconCode],DetailTB[[#This Row],[EconCode]],Data[Amount])</f>
        <v>0</v>
      </c>
      <c r="D167" s="93" t="str">
        <f>LEFT(DetailTB[[#This Row],[EconCode]],6)</f>
        <v>130203</v>
      </c>
      <c r="E167" s="93" t="str">
        <f>LEFT(DetailTB[[#This Row],[EconCode]],4)</f>
        <v>1302</v>
      </c>
      <c r="F167" s="93" t="str">
        <f>LEFT(DetailTB[[#This Row],[EconCode]],2)</f>
        <v>13</v>
      </c>
      <c r="G167" s="93"/>
      <c r="H167" s="95"/>
      <c r="I167" s="93"/>
      <c r="J167" s="93"/>
      <c r="K167" s="93"/>
      <c r="L167" s="93"/>
      <c r="M167" s="15"/>
      <c r="N167" s="15"/>
      <c r="O167" s="15"/>
      <c r="P167" s="15"/>
      <c r="Q167" s="15"/>
      <c r="R167" s="15"/>
    </row>
    <row r="168" spans="1:18" x14ac:dyDescent="0.25">
      <c r="A168" s="64">
        <v>13020301</v>
      </c>
      <c r="B168" s="5" t="s">
        <v>300</v>
      </c>
      <c r="C168" s="67">
        <f>SUMIF(Data[EconCode],DetailTB[[#This Row],[EconCode]],Data[Amount])</f>
        <v>0</v>
      </c>
      <c r="D168" s="58" t="str">
        <f>LEFT(DetailTB[[#This Row],[EconCode]],6)</f>
        <v>130203</v>
      </c>
      <c r="E168" s="58" t="str">
        <f>LEFT(DetailTB[[#This Row],[EconCode]],4)</f>
        <v>1302</v>
      </c>
      <c r="F168" s="58" t="str">
        <f>LEFT(DetailTB[[#This Row],[EconCode]],2)</f>
        <v>13</v>
      </c>
      <c r="G168" s="66" t="s">
        <v>1489</v>
      </c>
      <c r="H168" s="74"/>
      <c r="I168" s="74"/>
      <c r="J168" s="66" t="s">
        <v>1540</v>
      </c>
      <c r="K168" s="74"/>
      <c r="L168" s="74"/>
      <c r="M168" s="15"/>
      <c r="N168" s="15"/>
      <c r="O168" s="15"/>
      <c r="P168" s="15"/>
      <c r="Q168" s="15"/>
      <c r="R168" s="15"/>
    </row>
    <row r="169" spans="1:18" x14ac:dyDescent="0.25">
      <c r="A169" s="64">
        <v>13020302</v>
      </c>
      <c r="B169" s="5" t="s">
        <v>301</v>
      </c>
      <c r="C169" s="67">
        <f>SUMIF(Data[EconCode],DetailTB[[#This Row],[EconCode]],Data[Amount])</f>
        <v>-608</v>
      </c>
      <c r="D169" s="58" t="str">
        <f>LEFT(DetailTB[[#This Row],[EconCode]],6)</f>
        <v>130203</v>
      </c>
      <c r="E169" s="58" t="str">
        <f>LEFT(DetailTB[[#This Row],[EconCode]],4)</f>
        <v>1302</v>
      </c>
      <c r="F169" s="58" t="str">
        <f>LEFT(DetailTB[[#This Row],[EconCode]],2)</f>
        <v>13</v>
      </c>
      <c r="G169" s="66" t="s">
        <v>1489</v>
      </c>
      <c r="H169" s="74"/>
      <c r="I169" s="74"/>
      <c r="J169" s="66" t="s">
        <v>1540</v>
      </c>
      <c r="K169" s="74"/>
      <c r="L169" s="74"/>
      <c r="M169" s="15"/>
      <c r="N169" s="15"/>
      <c r="O169" s="15"/>
      <c r="P169" s="15"/>
      <c r="Q169" s="15"/>
      <c r="R169" s="15"/>
    </row>
    <row r="170" spans="1:18" x14ac:dyDescent="0.25">
      <c r="A170" s="64">
        <v>130204</v>
      </c>
      <c r="B170" s="5" t="s">
        <v>302</v>
      </c>
      <c r="C170" s="93">
        <f>SUMIF(Data[EconCode],DetailTB[[#This Row],[EconCode]],Data[Amount])</f>
        <v>0</v>
      </c>
      <c r="D170" s="93" t="str">
        <f>LEFT(DetailTB[[#This Row],[EconCode]],6)</f>
        <v>130204</v>
      </c>
      <c r="E170" s="93" t="str">
        <f>LEFT(DetailTB[[#This Row],[EconCode]],4)</f>
        <v>1302</v>
      </c>
      <c r="F170" s="93" t="str">
        <f>LEFT(DetailTB[[#This Row],[EconCode]],2)</f>
        <v>13</v>
      </c>
      <c r="G170" s="93"/>
      <c r="H170" s="95"/>
      <c r="I170" s="93"/>
      <c r="J170" s="93"/>
      <c r="K170" s="93"/>
      <c r="L170" s="93"/>
      <c r="M170" s="15"/>
      <c r="N170" s="15"/>
      <c r="O170" s="15"/>
      <c r="P170" s="15"/>
      <c r="Q170" s="15"/>
      <c r="R170" s="15"/>
    </row>
    <row r="171" spans="1:18" x14ac:dyDescent="0.25">
      <c r="A171" s="64">
        <v>13020401</v>
      </c>
      <c r="B171" s="5" t="s">
        <v>303</v>
      </c>
      <c r="C171" s="67">
        <f>SUMIF(Data[EconCode],DetailTB[[#This Row],[EconCode]],Data[Amount])</f>
        <v>0</v>
      </c>
      <c r="D171" s="58" t="str">
        <f>LEFT(DetailTB[[#This Row],[EconCode]],6)</f>
        <v>130204</v>
      </c>
      <c r="E171" s="58" t="str">
        <f>LEFT(DetailTB[[#This Row],[EconCode]],4)</f>
        <v>1302</v>
      </c>
      <c r="F171" s="58" t="str">
        <f>LEFT(DetailTB[[#This Row],[EconCode]],2)</f>
        <v>13</v>
      </c>
      <c r="G171" s="66" t="s">
        <v>1489</v>
      </c>
      <c r="H171" s="74"/>
      <c r="I171" s="74"/>
      <c r="J171" s="66" t="s">
        <v>1540</v>
      </c>
      <c r="K171" s="74"/>
      <c r="L171" s="74"/>
      <c r="M171" s="15"/>
      <c r="N171" s="15"/>
      <c r="O171" s="15"/>
      <c r="P171" s="15"/>
      <c r="Q171" s="15"/>
      <c r="R171" s="15"/>
    </row>
    <row r="172" spans="1:18" x14ac:dyDescent="0.25">
      <c r="A172" s="64">
        <v>13020402</v>
      </c>
      <c r="B172" s="5" t="s">
        <v>304</v>
      </c>
      <c r="C172" s="67">
        <f>SUMIF(Data[EconCode],DetailTB[[#This Row],[EconCode]],Data[Amount])</f>
        <v>0</v>
      </c>
      <c r="D172" s="58" t="str">
        <f>LEFT(DetailTB[[#This Row],[EconCode]],6)</f>
        <v>130204</v>
      </c>
      <c r="E172" s="58" t="str">
        <f>LEFT(DetailTB[[#This Row],[EconCode]],4)</f>
        <v>1302</v>
      </c>
      <c r="F172" s="58" t="str">
        <f>LEFT(DetailTB[[#This Row],[EconCode]],2)</f>
        <v>13</v>
      </c>
      <c r="G172" s="66" t="s">
        <v>1489</v>
      </c>
      <c r="H172" s="74"/>
      <c r="I172" s="74"/>
      <c r="J172" s="66" t="s">
        <v>1540</v>
      </c>
      <c r="K172" s="74"/>
      <c r="L172" s="74"/>
      <c r="M172" s="15"/>
      <c r="N172" s="15"/>
      <c r="O172" s="15"/>
      <c r="P172" s="15"/>
      <c r="Q172" s="15"/>
      <c r="R172" s="15"/>
    </row>
    <row r="173" spans="1:18" x14ac:dyDescent="0.25">
      <c r="A173" s="64">
        <v>14</v>
      </c>
      <c r="B173" s="5" t="s">
        <v>305</v>
      </c>
      <c r="C173" s="93">
        <f>SUMIF(Data[EconCode],DetailTB[[#This Row],[EconCode]],Data[Amount])</f>
        <v>0</v>
      </c>
      <c r="D173" s="93" t="str">
        <f>LEFT(DetailTB[[#This Row],[EconCode]],6)</f>
        <v>14</v>
      </c>
      <c r="E173" s="93" t="str">
        <f>LEFT(DetailTB[[#This Row],[EconCode]],4)</f>
        <v>14</v>
      </c>
      <c r="F173" s="93" t="str">
        <f>LEFT(DetailTB[[#This Row],[EconCode]],2)</f>
        <v>14</v>
      </c>
      <c r="G173" s="93"/>
      <c r="H173" s="95"/>
      <c r="I173" s="93"/>
      <c r="J173" s="93"/>
      <c r="K173" s="93"/>
      <c r="L173" s="93"/>
      <c r="M173" s="15"/>
      <c r="N173" s="15"/>
      <c r="O173" s="15"/>
      <c r="P173" s="15"/>
      <c r="Q173" s="15"/>
      <c r="R173" s="15"/>
    </row>
    <row r="174" spans="1:18" x14ac:dyDescent="0.25">
      <c r="A174" s="64">
        <v>1401</v>
      </c>
      <c r="B174" s="5" t="s">
        <v>306</v>
      </c>
      <c r="C174" s="93">
        <f>SUMIF(Data[EconCode],DetailTB[[#This Row],[EconCode]],Data[Amount])</f>
        <v>0</v>
      </c>
      <c r="D174" s="93" t="str">
        <f>LEFT(DetailTB[[#This Row],[EconCode]],6)</f>
        <v>1401</v>
      </c>
      <c r="E174" s="93" t="str">
        <f>LEFT(DetailTB[[#This Row],[EconCode]],4)</f>
        <v>1401</v>
      </c>
      <c r="F174" s="93" t="str">
        <f>LEFT(DetailTB[[#This Row],[EconCode]],2)</f>
        <v>14</v>
      </c>
      <c r="G174" s="93"/>
      <c r="H174" s="95"/>
      <c r="I174" s="93"/>
      <c r="J174" s="93"/>
      <c r="K174" s="93"/>
      <c r="L174" s="93"/>
      <c r="M174" s="15"/>
      <c r="N174" s="15"/>
      <c r="O174" s="15"/>
      <c r="P174" s="15"/>
      <c r="Q174" s="15"/>
      <c r="R174" s="15"/>
    </row>
    <row r="175" spans="1:18" x14ac:dyDescent="0.25">
      <c r="A175" s="64">
        <v>140201</v>
      </c>
      <c r="B175" s="5" t="s">
        <v>307</v>
      </c>
      <c r="C175" s="93">
        <f>SUMIF(Data[EconCode],DetailTB[[#This Row],[EconCode]],Data[Amount])</f>
        <v>0</v>
      </c>
      <c r="D175" s="93" t="str">
        <f>LEFT(DetailTB[[#This Row],[EconCode]],6)</f>
        <v>140201</v>
      </c>
      <c r="E175" s="93" t="str">
        <f>LEFT(DetailTB[[#This Row],[EconCode]],4)</f>
        <v>1402</v>
      </c>
      <c r="F175" s="93" t="str">
        <f>LEFT(DetailTB[[#This Row],[EconCode]],2)</f>
        <v>14</v>
      </c>
      <c r="G175" s="93"/>
      <c r="H175" s="95"/>
      <c r="I175" s="93"/>
      <c r="J175" s="93"/>
      <c r="K175" s="93"/>
      <c r="L175" s="93"/>
      <c r="M175" s="15"/>
      <c r="N175" s="15"/>
      <c r="O175" s="15"/>
      <c r="P175" s="15"/>
      <c r="Q175" s="15"/>
      <c r="R175" s="15"/>
    </row>
    <row r="176" spans="1:18" x14ac:dyDescent="0.25">
      <c r="A176" s="64">
        <v>14010101</v>
      </c>
      <c r="B176" s="5" t="s">
        <v>308</v>
      </c>
      <c r="C176" s="67">
        <f>SUMIF(Data[EconCode],DetailTB[[#This Row],[EconCode]],Data[Amount])</f>
        <v>-24817</v>
      </c>
      <c r="D176" s="58" t="str">
        <f>LEFT(DetailTB[[#This Row],[EconCode]],6)</f>
        <v>140101</v>
      </c>
      <c r="E176" s="58" t="str">
        <f>LEFT(DetailTB[[#This Row],[EconCode]],4)</f>
        <v>1401</v>
      </c>
      <c r="F176" s="58" t="str">
        <f>LEFT(DetailTB[[#This Row],[EconCode]],2)</f>
        <v>14</v>
      </c>
      <c r="G176" s="66" t="s">
        <v>1501</v>
      </c>
      <c r="H176" s="74"/>
      <c r="I176" s="74"/>
      <c r="J176" s="66" t="s">
        <v>1539</v>
      </c>
      <c r="K176" s="74"/>
      <c r="L176" s="74"/>
      <c r="M176" s="15"/>
      <c r="N176" s="15"/>
      <c r="O176" s="15"/>
      <c r="P176" s="15"/>
      <c r="Q176" s="15"/>
      <c r="R176" s="15"/>
    </row>
    <row r="177" spans="1:18" x14ac:dyDescent="0.25">
      <c r="A177" s="64">
        <v>1402</v>
      </c>
      <c r="B177" s="5" t="s">
        <v>307</v>
      </c>
      <c r="C177" s="93">
        <f>SUMIF(Data[EconCode],DetailTB[[#This Row],[EconCode]],Data[Amount])</f>
        <v>0</v>
      </c>
      <c r="D177" s="93" t="str">
        <f>LEFT(DetailTB[[#This Row],[EconCode]],6)</f>
        <v>1402</v>
      </c>
      <c r="E177" s="93" t="str">
        <f>LEFT(DetailTB[[#This Row],[EconCode]],4)</f>
        <v>1402</v>
      </c>
      <c r="F177" s="93" t="str">
        <f>LEFT(DetailTB[[#This Row],[EconCode]],2)</f>
        <v>14</v>
      </c>
      <c r="G177" s="93"/>
      <c r="H177" s="95"/>
      <c r="I177" s="93"/>
      <c r="J177" s="93"/>
      <c r="K177" s="93"/>
      <c r="L177" s="93"/>
      <c r="M177" s="15"/>
      <c r="N177" s="15"/>
      <c r="O177" s="15"/>
      <c r="P177" s="15"/>
      <c r="Q177" s="15"/>
      <c r="R177" s="15"/>
    </row>
    <row r="178" spans="1:18" x14ac:dyDescent="0.25">
      <c r="A178" s="64">
        <v>140202</v>
      </c>
      <c r="B178" s="5" t="s">
        <v>307</v>
      </c>
      <c r="C178" s="93">
        <f>SUMIF(Data[EconCode],DetailTB[[#This Row],[EconCode]],Data[Amount])</f>
        <v>0</v>
      </c>
      <c r="D178" s="93" t="str">
        <f>LEFT(DetailTB[[#This Row],[EconCode]],6)</f>
        <v>140202</v>
      </c>
      <c r="E178" s="93" t="str">
        <f>LEFT(DetailTB[[#This Row],[EconCode]],4)</f>
        <v>1402</v>
      </c>
      <c r="F178" s="93" t="str">
        <f>LEFT(DetailTB[[#This Row],[EconCode]],2)</f>
        <v>14</v>
      </c>
      <c r="G178" s="93"/>
      <c r="H178" s="95"/>
      <c r="I178" s="93"/>
      <c r="J178" s="93"/>
      <c r="K178" s="93"/>
      <c r="L178" s="93"/>
      <c r="M178" s="15"/>
      <c r="N178" s="15"/>
      <c r="O178" s="15"/>
      <c r="P178" s="15"/>
      <c r="Q178" s="15"/>
      <c r="R178" s="15"/>
    </row>
    <row r="179" spans="1:18" x14ac:dyDescent="0.25">
      <c r="A179" s="64">
        <v>14020201</v>
      </c>
      <c r="B179" s="5" t="s">
        <v>309</v>
      </c>
      <c r="C179" s="67">
        <f>SUMIF(Data[EconCode],DetailTB[[#This Row],[EconCode]],Data[Amount])</f>
        <v>0</v>
      </c>
      <c r="D179" s="58" t="str">
        <f>LEFT(DetailTB[[#This Row],[EconCode]],6)</f>
        <v>140202</v>
      </c>
      <c r="E179" s="58" t="str">
        <f>LEFT(DetailTB[[#This Row],[EconCode]],4)</f>
        <v>1402</v>
      </c>
      <c r="F179" s="58" t="str">
        <f>LEFT(DetailTB[[#This Row],[EconCode]],2)</f>
        <v>14</v>
      </c>
      <c r="G179" s="66" t="s">
        <v>1489</v>
      </c>
      <c r="H179" s="74"/>
      <c r="I179" s="74"/>
      <c r="J179" s="66" t="s">
        <v>1543</v>
      </c>
      <c r="K179" s="74"/>
      <c r="L179" s="74"/>
      <c r="M179" s="15"/>
      <c r="N179" s="15"/>
      <c r="O179" s="15"/>
      <c r="P179" s="15"/>
      <c r="Q179" s="15"/>
      <c r="R179" s="15"/>
    </row>
    <row r="180" spans="1:18" x14ac:dyDescent="0.25">
      <c r="A180" s="64">
        <v>14020202</v>
      </c>
      <c r="B180" s="5" t="s">
        <v>310</v>
      </c>
      <c r="C180" s="67">
        <f>SUMIF(Data[EconCode],DetailTB[[#This Row],[EconCode]],Data[Amount])</f>
        <v>-2</v>
      </c>
      <c r="D180" s="58" t="str">
        <f>LEFT(DetailTB[[#This Row],[EconCode]],6)</f>
        <v>140202</v>
      </c>
      <c r="E180" s="58" t="str">
        <f>LEFT(DetailTB[[#This Row],[EconCode]],4)</f>
        <v>1402</v>
      </c>
      <c r="F180" s="58" t="str">
        <f>LEFT(DetailTB[[#This Row],[EconCode]],2)</f>
        <v>14</v>
      </c>
      <c r="G180" s="66" t="s">
        <v>1488</v>
      </c>
      <c r="H180" s="74"/>
      <c r="I180" s="74"/>
      <c r="J180" s="66" t="s">
        <v>1543</v>
      </c>
      <c r="K180" s="74"/>
      <c r="L180" s="74"/>
      <c r="M180" s="15"/>
      <c r="N180" s="15"/>
      <c r="O180" s="15"/>
      <c r="P180" s="15"/>
      <c r="Q180" s="15"/>
      <c r="R180" s="15"/>
    </row>
    <row r="181" spans="1:18" x14ac:dyDescent="0.25">
      <c r="A181" s="64">
        <v>1403</v>
      </c>
      <c r="B181" s="5" t="s">
        <v>311</v>
      </c>
      <c r="C181" s="93">
        <f>SUMIF(Data[EconCode],DetailTB[[#This Row],[EconCode]],Data[Amount])</f>
        <v>0</v>
      </c>
      <c r="D181" s="93" t="str">
        <f>LEFT(DetailTB[[#This Row],[EconCode]],6)</f>
        <v>1403</v>
      </c>
      <c r="E181" s="93" t="str">
        <f>LEFT(DetailTB[[#This Row],[EconCode]],4)</f>
        <v>1403</v>
      </c>
      <c r="F181" s="93" t="str">
        <f>LEFT(DetailTB[[#This Row],[EconCode]],2)</f>
        <v>14</v>
      </c>
      <c r="G181" s="93"/>
      <c r="H181" s="95"/>
      <c r="I181" s="93"/>
      <c r="J181" s="93"/>
      <c r="K181" s="93"/>
      <c r="L181" s="93"/>
      <c r="M181" s="15"/>
      <c r="N181" s="15"/>
      <c r="O181" s="15"/>
      <c r="P181" s="15"/>
      <c r="Q181" s="15"/>
      <c r="R181" s="15"/>
    </row>
    <row r="182" spans="1:18" x14ac:dyDescent="0.25">
      <c r="A182" s="64">
        <v>140301</v>
      </c>
      <c r="B182" s="5" t="s">
        <v>312</v>
      </c>
      <c r="C182" s="93">
        <f>SUMIF(Data[EconCode],DetailTB[[#This Row],[EconCode]],Data[Amount])</f>
        <v>0</v>
      </c>
      <c r="D182" s="93" t="str">
        <f>LEFT(DetailTB[[#This Row],[EconCode]],6)</f>
        <v>140301</v>
      </c>
      <c r="E182" s="93" t="str">
        <f>LEFT(DetailTB[[#This Row],[EconCode]],4)</f>
        <v>1403</v>
      </c>
      <c r="F182" s="93" t="str">
        <f>LEFT(DetailTB[[#This Row],[EconCode]],2)</f>
        <v>14</v>
      </c>
      <c r="G182" s="93"/>
      <c r="H182" s="95"/>
      <c r="I182" s="93"/>
      <c r="J182" s="93"/>
      <c r="K182" s="93"/>
      <c r="L182" s="93"/>
      <c r="M182" s="15"/>
      <c r="N182" s="15"/>
      <c r="O182" s="15"/>
      <c r="P182" s="15"/>
      <c r="Q182" s="15"/>
      <c r="R182" s="15"/>
    </row>
    <row r="183" spans="1:18" x14ac:dyDescent="0.25">
      <c r="A183" s="64">
        <v>14030101</v>
      </c>
      <c r="B183" s="5" t="s">
        <v>313</v>
      </c>
      <c r="C183" s="67">
        <f>SUMIF(Data[EconCode],DetailTB[[#This Row],[EconCode]],Data[Amount])</f>
        <v>-5000</v>
      </c>
      <c r="D183" s="58" t="str">
        <f>LEFT(DetailTB[[#This Row],[EconCode]],6)</f>
        <v>140301</v>
      </c>
      <c r="E183" s="58" t="str">
        <f>LEFT(DetailTB[[#This Row],[EconCode]],4)</f>
        <v>1403</v>
      </c>
      <c r="F183" s="58" t="str">
        <f>LEFT(DetailTB[[#This Row],[EconCode]],2)</f>
        <v>14</v>
      </c>
      <c r="G183" s="66" t="s">
        <v>1491</v>
      </c>
      <c r="H183" s="74"/>
      <c r="I183" s="74"/>
      <c r="J183" s="66" t="s">
        <v>1542</v>
      </c>
      <c r="K183" s="66" t="s">
        <v>1559</v>
      </c>
      <c r="L183" s="74"/>
      <c r="M183" s="15"/>
      <c r="N183" s="15"/>
      <c r="O183" s="15"/>
      <c r="P183" s="15"/>
      <c r="Q183" s="15"/>
      <c r="R183" s="15"/>
    </row>
    <row r="184" spans="1:18" x14ac:dyDescent="0.25">
      <c r="A184" s="64">
        <v>14030102</v>
      </c>
      <c r="B184" s="5" t="s">
        <v>314</v>
      </c>
      <c r="C184" s="67">
        <f>SUMIF(Data[EconCode],DetailTB[[#This Row],[EconCode]],Data[Amount])</f>
        <v>0</v>
      </c>
      <c r="D184" s="58" t="str">
        <f>LEFT(DetailTB[[#This Row],[EconCode]],6)</f>
        <v>140301</v>
      </c>
      <c r="E184" s="58" t="str">
        <f>LEFT(DetailTB[[#This Row],[EconCode]],4)</f>
        <v>1403</v>
      </c>
      <c r="F184" s="58" t="str">
        <f>LEFT(DetailTB[[#This Row],[EconCode]],2)</f>
        <v>14</v>
      </c>
      <c r="G184" s="66" t="s">
        <v>1491</v>
      </c>
      <c r="H184" s="74"/>
      <c r="I184" s="74"/>
      <c r="J184" s="66" t="s">
        <v>1542</v>
      </c>
      <c r="K184" s="130"/>
      <c r="L184" s="74"/>
      <c r="M184" s="15"/>
      <c r="N184" s="15"/>
      <c r="O184" s="15"/>
      <c r="P184" s="15"/>
      <c r="Q184" s="15"/>
      <c r="R184" s="15"/>
    </row>
    <row r="185" spans="1:18" x14ac:dyDescent="0.25">
      <c r="A185" s="64">
        <v>14030103</v>
      </c>
      <c r="B185" s="5" t="s">
        <v>315</v>
      </c>
      <c r="C185" s="67">
        <f>SUMIF(Data[EconCode],DetailTB[[#This Row],[EconCode]],Data[Amount])</f>
        <v>0</v>
      </c>
      <c r="D185" s="58" t="str">
        <f>LEFT(DetailTB[[#This Row],[EconCode]],6)</f>
        <v>140301</v>
      </c>
      <c r="E185" s="58" t="str">
        <f>LEFT(DetailTB[[#This Row],[EconCode]],4)</f>
        <v>1403</v>
      </c>
      <c r="F185" s="58" t="str">
        <f>LEFT(DetailTB[[#This Row],[EconCode]],2)</f>
        <v>14</v>
      </c>
      <c r="G185" s="66" t="s">
        <v>1491</v>
      </c>
      <c r="H185" s="74"/>
      <c r="I185" s="74"/>
      <c r="J185" s="66" t="s">
        <v>1542</v>
      </c>
      <c r="K185" s="130"/>
      <c r="L185" s="74"/>
      <c r="M185" s="15"/>
      <c r="N185" s="15"/>
      <c r="O185" s="15"/>
      <c r="P185" s="15"/>
      <c r="Q185" s="15"/>
      <c r="R185" s="15"/>
    </row>
    <row r="186" spans="1:18" x14ac:dyDescent="0.25">
      <c r="A186" s="64">
        <v>14030104</v>
      </c>
      <c r="B186" s="5" t="s">
        <v>1423</v>
      </c>
      <c r="C186" s="67">
        <f>SUMIF(Data[EconCode],DetailTB[[#This Row],[EconCode]],Data[Amount])</f>
        <v>-2827</v>
      </c>
      <c r="D186" s="58" t="str">
        <f>LEFT(DetailTB[[#This Row],[EconCode]],6)</f>
        <v>140301</v>
      </c>
      <c r="E186" s="58" t="str">
        <f>LEFT(DetailTB[[#This Row],[EconCode]],4)</f>
        <v>1403</v>
      </c>
      <c r="F186" s="58" t="str">
        <f>LEFT(DetailTB[[#This Row],[EconCode]],2)</f>
        <v>14</v>
      </c>
      <c r="G186" s="66" t="s">
        <v>1491</v>
      </c>
      <c r="H186" s="74"/>
      <c r="I186" s="74"/>
      <c r="J186" s="66" t="s">
        <v>1542</v>
      </c>
      <c r="K186" s="66" t="s">
        <v>1558</v>
      </c>
      <c r="L186" s="74"/>
      <c r="M186" s="15"/>
      <c r="N186" s="15"/>
      <c r="O186" s="15"/>
      <c r="P186" s="15"/>
      <c r="Q186" s="15"/>
      <c r="R186" s="15"/>
    </row>
    <row r="187" spans="1:18" x14ac:dyDescent="0.25">
      <c r="A187" s="64">
        <v>140302</v>
      </c>
      <c r="B187" s="5" t="s">
        <v>316</v>
      </c>
      <c r="C187" s="93">
        <f>SUMIF(Data[EconCode],DetailTB[[#This Row],[EconCode]],Data[Amount])</f>
        <v>0</v>
      </c>
      <c r="D187" s="93" t="str">
        <f>LEFT(DetailTB[[#This Row],[EconCode]],6)</f>
        <v>140302</v>
      </c>
      <c r="E187" s="93" t="str">
        <f>LEFT(DetailTB[[#This Row],[EconCode]],4)</f>
        <v>1403</v>
      </c>
      <c r="F187" s="93" t="str">
        <f>LEFT(DetailTB[[#This Row],[EconCode]],2)</f>
        <v>14</v>
      </c>
      <c r="G187" s="93"/>
      <c r="H187" s="95"/>
      <c r="I187" s="93"/>
      <c r="J187" s="93"/>
      <c r="K187" s="93"/>
      <c r="L187" s="93"/>
      <c r="M187" s="15"/>
      <c r="N187" s="15"/>
      <c r="O187" s="15"/>
      <c r="P187" s="15"/>
      <c r="Q187" s="15"/>
      <c r="R187" s="15"/>
    </row>
    <row r="188" spans="1:18" x14ac:dyDescent="0.25">
      <c r="A188" s="64">
        <v>14030201</v>
      </c>
      <c r="B188" s="5" t="s">
        <v>317</v>
      </c>
      <c r="C188" s="68">
        <f>SUMIF(Data[EconCode],DetailTB[[#This Row],[EconCode]],Data[Amount])</f>
        <v>-5920</v>
      </c>
      <c r="D188" s="58" t="str">
        <f>LEFT(DetailTB[[#This Row],[EconCode]],6)</f>
        <v>140302</v>
      </c>
      <c r="E188" s="58" t="str">
        <f>LEFT(DetailTB[[#This Row],[EconCode]],4)</f>
        <v>1403</v>
      </c>
      <c r="F188" s="58" t="str">
        <f>LEFT(DetailTB[[#This Row],[EconCode]],2)</f>
        <v>14</v>
      </c>
      <c r="G188" s="66" t="s">
        <v>1490</v>
      </c>
      <c r="H188" s="74"/>
      <c r="I188" s="74"/>
      <c r="J188" s="66" t="s">
        <v>1541</v>
      </c>
      <c r="K188" s="66" t="s">
        <v>1556</v>
      </c>
      <c r="L188" s="74"/>
      <c r="M188" s="15"/>
      <c r="N188" s="15"/>
      <c r="O188" s="15"/>
      <c r="P188" s="15"/>
      <c r="Q188" s="15"/>
      <c r="R188" s="15"/>
    </row>
    <row r="189" spans="1:18" x14ac:dyDescent="0.25">
      <c r="A189" s="64">
        <v>14030202</v>
      </c>
      <c r="B189" s="5" t="s">
        <v>318</v>
      </c>
      <c r="C189" s="67">
        <f>SUMIF(Data[EconCode],DetailTB[[#This Row],[EconCode]],Data[Amount])</f>
        <v>0</v>
      </c>
      <c r="D189" s="58" t="str">
        <f>LEFT(DetailTB[[#This Row],[EconCode]],6)</f>
        <v>140302</v>
      </c>
      <c r="E189" s="58" t="str">
        <f>LEFT(DetailTB[[#This Row],[EconCode]],4)</f>
        <v>1403</v>
      </c>
      <c r="F189" s="58" t="str">
        <f>LEFT(DetailTB[[#This Row],[EconCode]],2)</f>
        <v>14</v>
      </c>
      <c r="G189" s="66" t="s">
        <v>1490</v>
      </c>
      <c r="H189" s="74"/>
      <c r="I189" s="74"/>
      <c r="J189" s="66" t="s">
        <v>1541</v>
      </c>
      <c r="K189" s="74"/>
      <c r="L189" s="74"/>
      <c r="M189" s="15"/>
      <c r="N189" s="15"/>
      <c r="O189" s="15"/>
      <c r="P189" s="15"/>
      <c r="Q189" s="15"/>
      <c r="R189" s="15"/>
    </row>
    <row r="190" spans="1:18" x14ac:dyDescent="0.25">
      <c r="A190" s="64">
        <v>14030203</v>
      </c>
      <c r="B190" s="5" t="s">
        <v>319</v>
      </c>
      <c r="C190" s="67">
        <f>SUMIF(Data[EconCode],DetailTB[[#This Row],[EconCode]],Data[Amount])</f>
        <v>0</v>
      </c>
      <c r="D190" s="58" t="str">
        <f>LEFT(DetailTB[[#This Row],[EconCode]],6)</f>
        <v>140302</v>
      </c>
      <c r="E190" s="58" t="str">
        <f>LEFT(DetailTB[[#This Row],[EconCode]],4)</f>
        <v>1403</v>
      </c>
      <c r="F190" s="58" t="str">
        <f>LEFT(DetailTB[[#This Row],[EconCode]],2)</f>
        <v>14</v>
      </c>
      <c r="G190" s="66" t="s">
        <v>1490</v>
      </c>
      <c r="H190" s="74"/>
      <c r="I190" s="74"/>
      <c r="J190" s="66" t="s">
        <v>1541</v>
      </c>
      <c r="K190" s="74"/>
      <c r="L190" s="74"/>
      <c r="M190" s="15"/>
      <c r="N190" s="15"/>
      <c r="O190" s="15"/>
      <c r="P190" s="15"/>
      <c r="Q190" s="15"/>
      <c r="R190" s="15"/>
    </row>
    <row r="191" spans="1:18" x14ac:dyDescent="0.25">
      <c r="A191" s="64">
        <v>14030204</v>
      </c>
      <c r="B191" s="5" t="s">
        <v>1428</v>
      </c>
      <c r="C191" s="67">
        <f>SUMIF(Data[EconCode],DetailTB[[#This Row],[EconCode]],Data[Amount])</f>
        <v>-750</v>
      </c>
      <c r="D191" s="58" t="str">
        <f>LEFT(DetailTB[[#This Row],[EconCode]],6)</f>
        <v>140302</v>
      </c>
      <c r="E191" s="58" t="str">
        <f>LEFT(DetailTB[[#This Row],[EconCode]],4)</f>
        <v>1403</v>
      </c>
      <c r="F191" s="58" t="str">
        <f>LEFT(DetailTB[[#This Row],[EconCode]],2)</f>
        <v>14</v>
      </c>
      <c r="G191" s="66" t="s">
        <v>1490</v>
      </c>
      <c r="H191" s="74"/>
      <c r="I191" s="74"/>
      <c r="J191" s="66" t="s">
        <v>1541</v>
      </c>
      <c r="K191" s="66" t="s">
        <v>1555</v>
      </c>
      <c r="L191" s="74"/>
      <c r="M191" s="15"/>
      <c r="N191" s="15"/>
      <c r="O191" s="15"/>
      <c r="P191" s="15"/>
      <c r="Q191" s="15"/>
      <c r="R191" s="15"/>
    </row>
    <row r="192" spans="1:18" x14ac:dyDescent="0.25">
      <c r="A192" s="64">
        <v>1404</v>
      </c>
      <c r="B192" s="5" t="s">
        <v>320</v>
      </c>
      <c r="C192" s="93">
        <f>SUMIF(Data[EconCode],DetailTB[[#This Row],[EconCode]],Data[Amount])</f>
        <v>0</v>
      </c>
      <c r="D192" s="93" t="str">
        <f>LEFT(DetailTB[[#This Row],[EconCode]],6)</f>
        <v>1404</v>
      </c>
      <c r="E192" s="93" t="str">
        <f>LEFT(DetailTB[[#This Row],[EconCode]],4)</f>
        <v>1404</v>
      </c>
      <c r="F192" s="93" t="str">
        <f>LEFT(DetailTB[[#This Row],[EconCode]],2)</f>
        <v>14</v>
      </c>
      <c r="G192" s="93"/>
      <c r="H192" s="95"/>
      <c r="I192" s="93"/>
      <c r="J192" s="93"/>
      <c r="K192" s="93"/>
      <c r="L192" s="93"/>
      <c r="M192" s="15"/>
      <c r="N192" s="15"/>
      <c r="O192" s="15"/>
      <c r="P192" s="15"/>
      <c r="Q192" s="15"/>
      <c r="R192" s="15"/>
    </row>
    <row r="193" spans="1:18" x14ac:dyDescent="0.25">
      <c r="A193" s="64">
        <v>140401</v>
      </c>
      <c r="B193" s="5" t="s">
        <v>321</v>
      </c>
      <c r="C193" s="93">
        <f>SUMIF(Data[EconCode],DetailTB[[#This Row],[EconCode]],Data[Amount])</f>
        <v>0</v>
      </c>
      <c r="D193" s="93" t="str">
        <f>LEFT(DetailTB[[#This Row],[EconCode]],6)</f>
        <v>140401</v>
      </c>
      <c r="E193" s="93" t="str">
        <f>LEFT(DetailTB[[#This Row],[EconCode]],4)</f>
        <v>1404</v>
      </c>
      <c r="F193" s="93" t="str">
        <f>LEFT(DetailTB[[#This Row],[EconCode]],2)</f>
        <v>14</v>
      </c>
      <c r="G193" s="93"/>
      <c r="H193" s="95"/>
      <c r="I193" s="93"/>
      <c r="J193" s="93"/>
      <c r="K193" s="93"/>
      <c r="L193" s="93"/>
      <c r="M193" s="15"/>
      <c r="N193" s="15"/>
      <c r="O193" s="15"/>
      <c r="P193" s="15"/>
      <c r="Q193" s="15"/>
      <c r="R193" s="15"/>
    </row>
    <row r="194" spans="1:18" x14ac:dyDescent="0.25">
      <c r="A194" s="64">
        <v>14040101</v>
      </c>
      <c r="B194" s="5" t="s">
        <v>321</v>
      </c>
      <c r="C194" s="68">
        <f>SUMIF(Data[EconCode],DetailTB[[#This Row],[EconCode]],Data[Amount])</f>
        <v>0</v>
      </c>
      <c r="D194" s="86" t="str">
        <f>LEFT(DetailTB[[#This Row],[EconCode]],6)</f>
        <v>140401</v>
      </c>
      <c r="E194" s="86" t="str">
        <f>LEFT(DetailTB[[#This Row],[EconCode]],4)</f>
        <v>1404</v>
      </c>
      <c r="F194" s="86" t="str">
        <f>LEFT(DetailTB[[#This Row],[EconCode]],2)</f>
        <v>14</v>
      </c>
      <c r="G194" s="131"/>
      <c r="H194" s="131"/>
      <c r="I194" s="131"/>
      <c r="J194" s="131"/>
      <c r="K194" s="131"/>
      <c r="L194" s="131"/>
      <c r="M194" s="15"/>
      <c r="N194" s="15"/>
      <c r="O194" s="15"/>
      <c r="P194" s="15"/>
      <c r="Q194" s="15"/>
      <c r="R194" s="15"/>
    </row>
    <row r="195" spans="1:18" x14ac:dyDescent="0.25">
      <c r="A195" s="64">
        <v>140402</v>
      </c>
      <c r="B195" s="5" t="s">
        <v>322</v>
      </c>
      <c r="C195" s="93">
        <f>SUMIF(Data[EconCode],DetailTB[[#This Row],[EconCode]],Data[Amount])</f>
        <v>0</v>
      </c>
      <c r="D195" s="93" t="str">
        <f>LEFT(DetailTB[[#This Row],[EconCode]],6)</f>
        <v>140402</v>
      </c>
      <c r="E195" s="93" t="str">
        <f>LEFT(DetailTB[[#This Row],[EconCode]],4)</f>
        <v>1404</v>
      </c>
      <c r="F195" s="93" t="str">
        <f>LEFT(DetailTB[[#This Row],[EconCode]],2)</f>
        <v>14</v>
      </c>
      <c r="G195" s="93"/>
      <c r="H195" s="95"/>
      <c r="I195" s="93"/>
      <c r="J195" s="93"/>
      <c r="K195" s="93"/>
      <c r="L195" s="93"/>
      <c r="M195" s="15"/>
      <c r="N195" s="15" t="s">
        <v>1582</v>
      </c>
      <c r="O195" s="15"/>
      <c r="P195" s="15"/>
      <c r="Q195" s="15"/>
      <c r="R195" s="15"/>
    </row>
    <row r="196" spans="1:18" x14ac:dyDescent="0.25">
      <c r="A196" s="64">
        <v>14040201</v>
      </c>
      <c r="B196" s="5" t="s">
        <v>322</v>
      </c>
      <c r="C196" s="68">
        <f>SUMIF(Data[EconCode],DetailTB[[#This Row],[EconCode]],Data[Amount])</f>
        <v>0</v>
      </c>
      <c r="D196" s="86" t="str">
        <f>LEFT(DetailTB[[#This Row],[EconCode]],6)</f>
        <v>140402</v>
      </c>
      <c r="E196" s="86" t="str">
        <f>LEFT(DetailTB[[#This Row],[EconCode]],4)</f>
        <v>1404</v>
      </c>
      <c r="F196" s="86" t="str">
        <f>LEFT(DetailTB[[#This Row],[EconCode]],2)</f>
        <v>14</v>
      </c>
      <c r="G196" s="131"/>
      <c r="H196" s="131"/>
      <c r="I196" s="131"/>
      <c r="J196" s="131"/>
      <c r="K196" s="131"/>
      <c r="L196" s="131"/>
      <c r="M196" s="15"/>
      <c r="N196" s="15"/>
      <c r="O196" s="15"/>
      <c r="P196" s="15"/>
      <c r="Q196" s="15"/>
      <c r="R196" s="15"/>
    </row>
    <row r="197" spans="1:18" x14ac:dyDescent="0.25">
      <c r="A197" s="64">
        <v>1405</v>
      </c>
      <c r="B197" s="5" t="s">
        <v>323</v>
      </c>
      <c r="C197" s="96">
        <f>SUMIF(Data[EconCode],DetailTB[[#This Row],[EconCode]],Data[Amount])</f>
        <v>0</v>
      </c>
      <c r="D197" s="96" t="str">
        <f>LEFT(DetailTB[[#This Row],[EconCode]],6)</f>
        <v>1405</v>
      </c>
      <c r="E197" s="96" t="str">
        <f>LEFT(DetailTB[[#This Row],[EconCode]],4)</f>
        <v>1405</v>
      </c>
      <c r="F197" s="96" t="str">
        <f>LEFT(DetailTB[[#This Row],[EconCode]],2)</f>
        <v>14</v>
      </c>
      <c r="G197" s="96"/>
      <c r="H197" s="128"/>
      <c r="I197" s="96"/>
      <c r="J197" s="96"/>
      <c r="K197" s="96"/>
      <c r="L197" s="96"/>
      <c r="M197" s="15"/>
      <c r="N197" s="15"/>
      <c r="O197" s="15"/>
      <c r="P197" s="15"/>
      <c r="Q197" s="15"/>
      <c r="R197" s="15"/>
    </row>
    <row r="198" spans="1:18" x14ac:dyDescent="0.25">
      <c r="A198" s="64">
        <v>140501</v>
      </c>
      <c r="B198" s="5" t="s">
        <v>324</v>
      </c>
      <c r="C198" s="96">
        <f>SUMIF(Data[EconCode],DetailTB[[#This Row],[EconCode]],Data[Amount])</f>
        <v>0</v>
      </c>
      <c r="D198" s="96" t="str">
        <f>LEFT(DetailTB[[#This Row],[EconCode]],6)</f>
        <v>140501</v>
      </c>
      <c r="E198" s="96" t="str">
        <f>LEFT(DetailTB[[#This Row],[EconCode]],4)</f>
        <v>1405</v>
      </c>
      <c r="F198" s="96" t="str">
        <f>LEFT(DetailTB[[#This Row],[EconCode]],2)</f>
        <v>14</v>
      </c>
      <c r="G198" s="96"/>
      <c r="H198" s="128"/>
      <c r="I198" s="96"/>
      <c r="J198" s="96"/>
      <c r="K198" s="96"/>
      <c r="L198" s="96"/>
      <c r="M198" s="15"/>
      <c r="N198" s="15"/>
      <c r="O198" s="15"/>
      <c r="P198" s="15"/>
      <c r="Q198" s="15"/>
      <c r="R198" s="15"/>
    </row>
    <row r="199" spans="1:18" x14ac:dyDescent="0.25">
      <c r="A199" s="64">
        <v>14050101</v>
      </c>
      <c r="B199" s="5" t="s">
        <v>324</v>
      </c>
      <c r="C199" s="96">
        <f>SUMIF(Data[EconCode],DetailTB[[#This Row],[EconCode]],Data[Amount])</f>
        <v>0</v>
      </c>
      <c r="D199" s="96" t="str">
        <f>LEFT(DetailTB[[#This Row],[EconCode]],6)</f>
        <v>140501</v>
      </c>
      <c r="E199" s="96" t="str">
        <f>LEFT(DetailTB[[#This Row],[EconCode]],4)</f>
        <v>1405</v>
      </c>
      <c r="F199" s="96" t="str">
        <f>LEFT(DetailTB[[#This Row],[EconCode]],2)</f>
        <v>14</v>
      </c>
      <c r="G199" s="96"/>
      <c r="H199" s="128"/>
      <c r="I199" s="96"/>
      <c r="J199" s="96"/>
      <c r="K199" s="96"/>
      <c r="L199" s="96"/>
      <c r="M199" s="15"/>
      <c r="N199" s="15"/>
      <c r="O199" s="15"/>
      <c r="P199" s="15"/>
      <c r="Q199" s="15"/>
      <c r="R199" s="15"/>
    </row>
    <row r="200" spans="1:18" x14ac:dyDescent="0.25">
      <c r="A200" s="64">
        <v>140502</v>
      </c>
      <c r="B200" s="5" t="s">
        <v>325</v>
      </c>
      <c r="C200" s="96">
        <f>SUMIF(Data[EconCode],DetailTB[[#This Row],[EconCode]],Data[Amount])</f>
        <v>0</v>
      </c>
      <c r="D200" s="96" t="str">
        <f>LEFT(DetailTB[[#This Row],[EconCode]],6)</f>
        <v>140502</v>
      </c>
      <c r="E200" s="96" t="str">
        <f>LEFT(DetailTB[[#This Row],[EconCode]],4)</f>
        <v>1405</v>
      </c>
      <c r="F200" s="96" t="str">
        <f>LEFT(DetailTB[[#This Row],[EconCode]],2)</f>
        <v>14</v>
      </c>
      <c r="G200" s="96"/>
      <c r="H200" s="128"/>
      <c r="I200" s="96"/>
      <c r="J200" s="96"/>
      <c r="K200" s="96"/>
      <c r="L200" s="96"/>
      <c r="M200" s="15"/>
      <c r="N200" s="15"/>
      <c r="O200" s="15"/>
      <c r="P200" s="15"/>
      <c r="Q200" s="15"/>
      <c r="R200" s="15"/>
    </row>
    <row r="201" spans="1:18" x14ac:dyDescent="0.25">
      <c r="A201" s="64">
        <v>14050201</v>
      </c>
      <c r="B201" s="5" t="s">
        <v>325</v>
      </c>
      <c r="C201" s="96">
        <f>SUMIF(Data[EconCode],DetailTB[[#This Row],[EconCode]],Data[Amount])</f>
        <v>0</v>
      </c>
      <c r="D201" s="96" t="str">
        <f>LEFT(DetailTB[[#This Row],[EconCode]],6)</f>
        <v>140502</v>
      </c>
      <c r="E201" s="96" t="str">
        <f>LEFT(DetailTB[[#This Row],[EconCode]],4)</f>
        <v>1405</v>
      </c>
      <c r="F201" s="96" t="str">
        <f>LEFT(DetailTB[[#This Row],[EconCode]],2)</f>
        <v>14</v>
      </c>
      <c r="G201" s="96"/>
      <c r="H201" s="128"/>
      <c r="I201" s="96"/>
      <c r="J201" s="96"/>
      <c r="K201" s="96"/>
      <c r="L201" s="96"/>
      <c r="M201" s="15"/>
      <c r="N201" s="15"/>
      <c r="O201" s="15"/>
      <c r="P201" s="15"/>
      <c r="Q201" s="15"/>
      <c r="R201" s="15"/>
    </row>
    <row r="202" spans="1:18" x14ac:dyDescent="0.25">
      <c r="A202" s="64">
        <v>1406</v>
      </c>
      <c r="B202" s="5" t="s">
        <v>326</v>
      </c>
      <c r="C202" s="93">
        <f>SUMIF(Data[EconCode],DetailTB[[#This Row],[EconCode]],Data[Amount])</f>
        <v>0</v>
      </c>
      <c r="D202" s="93" t="str">
        <f>LEFT(DetailTB[[#This Row],[EconCode]],6)</f>
        <v>1406</v>
      </c>
      <c r="E202" s="93" t="str">
        <f>LEFT(DetailTB[[#This Row],[EconCode]],4)</f>
        <v>1406</v>
      </c>
      <c r="F202" s="93" t="str">
        <f>LEFT(DetailTB[[#This Row],[EconCode]],2)</f>
        <v>14</v>
      </c>
      <c r="G202" s="93"/>
      <c r="H202" s="95"/>
      <c r="I202" s="93"/>
      <c r="J202" s="93"/>
      <c r="K202" s="93"/>
      <c r="L202" s="93"/>
      <c r="M202" s="15"/>
      <c r="N202" s="15"/>
      <c r="O202" s="15"/>
      <c r="P202" s="15"/>
      <c r="Q202" s="15"/>
      <c r="R202" s="15"/>
    </row>
    <row r="203" spans="1:18" x14ac:dyDescent="0.25">
      <c r="A203" s="64">
        <v>140601</v>
      </c>
      <c r="B203" s="5" t="s">
        <v>326</v>
      </c>
      <c r="C203" s="93">
        <f>SUMIF(Data[EconCode],DetailTB[[#This Row],[EconCode]],Data[Amount])</f>
        <v>0</v>
      </c>
      <c r="D203" s="93" t="str">
        <f>LEFT(DetailTB[[#This Row],[EconCode]],6)</f>
        <v>140601</v>
      </c>
      <c r="E203" s="93" t="str">
        <f>LEFT(DetailTB[[#This Row],[EconCode]],4)</f>
        <v>1406</v>
      </c>
      <c r="F203" s="93" t="str">
        <f>LEFT(DetailTB[[#This Row],[EconCode]],2)</f>
        <v>14</v>
      </c>
      <c r="G203" s="93"/>
      <c r="H203" s="95"/>
      <c r="I203" s="93"/>
      <c r="J203" s="93"/>
      <c r="K203" s="93"/>
      <c r="L203" s="93"/>
      <c r="M203" s="15"/>
      <c r="N203" s="15"/>
      <c r="O203" s="15"/>
      <c r="P203" s="15"/>
      <c r="Q203" s="15"/>
      <c r="R203" s="15"/>
    </row>
    <row r="204" spans="1:18" x14ac:dyDescent="0.25">
      <c r="A204" s="64">
        <v>14060101</v>
      </c>
      <c r="B204" s="5" t="s">
        <v>326</v>
      </c>
      <c r="C204" s="68">
        <f>SUMIF(Data[EconCode],DetailTB[[#This Row],[EconCode]],Data[Amount])</f>
        <v>0</v>
      </c>
      <c r="D204" s="86" t="str">
        <f>LEFT(DetailTB[[#This Row],[EconCode]],6)</f>
        <v>140601</v>
      </c>
      <c r="E204" s="86" t="str">
        <f>LEFT(DetailTB[[#This Row],[EconCode]],4)</f>
        <v>1406</v>
      </c>
      <c r="F204" s="86" t="str">
        <f>LEFT(DetailTB[[#This Row],[EconCode]],2)</f>
        <v>14</v>
      </c>
      <c r="G204" s="91" t="s">
        <v>1492</v>
      </c>
      <c r="H204" s="74"/>
      <c r="I204" s="91" t="s">
        <v>1518</v>
      </c>
      <c r="J204" s="74"/>
      <c r="K204" s="74"/>
      <c r="L204" s="74"/>
      <c r="M204" s="15"/>
      <c r="N204" s="15"/>
      <c r="O204" s="15"/>
      <c r="P204" s="15"/>
      <c r="Q204" s="15"/>
      <c r="R204" s="15"/>
    </row>
    <row r="205" spans="1:18" x14ac:dyDescent="0.25">
      <c r="A205" s="64">
        <v>1407</v>
      </c>
      <c r="B205" s="5" t="s">
        <v>327</v>
      </c>
      <c r="C205" s="93">
        <f>SUMIF(Data[EconCode],DetailTB[[#This Row],[EconCode]],Data[Amount])</f>
        <v>0</v>
      </c>
      <c r="D205" s="93" t="str">
        <f>LEFT(DetailTB[[#This Row],[EconCode]],6)</f>
        <v>1407</v>
      </c>
      <c r="E205" s="93" t="str">
        <f>LEFT(DetailTB[[#This Row],[EconCode]],4)</f>
        <v>1407</v>
      </c>
      <c r="F205" s="93" t="str">
        <f>LEFT(DetailTB[[#This Row],[EconCode]],2)</f>
        <v>14</v>
      </c>
      <c r="G205" s="93"/>
      <c r="H205" s="95"/>
      <c r="I205" s="93"/>
      <c r="J205" s="93"/>
      <c r="K205" s="93"/>
      <c r="L205" s="93"/>
      <c r="M205" s="15"/>
      <c r="N205" s="15"/>
      <c r="O205" s="15"/>
      <c r="P205" s="15"/>
      <c r="Q205" s="15"/>
      <c r="R205" s="15"/>
    </row>
    <row r="206" spans="1:18" x14ac:dyDescent="0.25">
      <c r="A206" s="64">
        <v>140701</v>
      </c>
      <c r="B206" s="5" t="s">
        <v>327</v>
      </c>
      <c r="C206" s="93">
        <f>SUMIF(Data[EconCode],DetailTB[[#This Row],[EconCode]],Data[Amount])</f>
        <v>0</v>
      </c>
      <c r="D206" s="93" t="str">
        <f>LEFT(DetailTB[[#This Row],[EconCode]],6)</f>
        <v>140701</v>
      </c>
      <c r="E206" s="93" t="str">
        <f>LEFT(DetailTB[[#This Row],[EconCode]],4)</f>
        <v>1407</v>
      </c>
      <c r="F206" s="93" t="str">
        <f>LEFT(DetailTB[[#This Row],[EconCode]],2)</f>
        <v>14</v>
      </c>
      <c r="G206" s="93"/>
      <c r="H206" s="95"/>
      <c r="I206" s="93"/>
      <c r="J206" s="93"/>
      <c r="K206" s="93"/>
      <c r="L206" s="93"/>
      <c r="M206" s="15"/>
      <c r="N206" s="15"/>
      <c r="O206" s="15"/>
      <c r="P206" s="15"/>
      <c r="Q206" s="15"/>
      <c r="R206" s="15"/>
    </row>
    <row r="207" spans="1:18" x14ac:dyDescent="0.25">
      <c r="A207" s="64">
        <v>14070101</v>
      </c>
      <c r="B207" s="5" t="s">
        <v>327</v>
      </c>
      <c r="C207" s="68">
        <f>SUMIF(Data[EconCode],DetailTB[[#This Row],[EconCode]],Data[Amount])</f>
        <v>0</v>
      </c>
      <c r="D207" s="86" t="str">
        <f>LEFT(DetailTB[[#This Row],[EconCode]],6)</f>
        <v>140701</v>
      </c>
      <c r="E207" s="86" t="str">
        <f>LEFT(DetailTB[[#This Row],[EconCode]],4)</f>
        <v>1407</v>
      </c>
      <c r="F207" s="86" t="str">
        <f>LEFT(DetailTB[[#This Row],[EconCode]],2)</f>
        <v>14</v>
      </c>
      <c r="G207" s="91" t="s">
        <v>1473</v>
      </c>
      <c r="H207" s="74"/>
      <c r="I207" s="91" t="s">
        <v>1520</v>
      </c>
      <c r="J207" s="74"/>
      <c r="K207" s="74"/>
      <c r="L207" s="74"/>
      <c r="M207" s="15"/>
      <c r="N207" s="15"/>
      <c r="O207" s="15"/>
      <c r="P207" s="15"/>
      <c r="Q207" s="15"/>
      <c r="R207" s="15"/>
    </row>
    <row r="208" spans="1:18" x14ac:dyDescent="0.25">
      <c r="A208" s="64">
        <v>14070102</v>
      </c>
      <c r="B208" s="5" t="s">
        <v>328</v>
      </c>
      <c r="C208" s="67">
        <f>SUMIF(Data[EconCode],DetailTB[[#This Row],[EconCode]],Data[Amount])</f>
        <v>0</v>
      </c>
      <c r="D208" s="58" t="str">
        <f>LEFT(DetailTB[[#This Row],[EconCode]],6)</f>
        <v>140701</v>
      </c>
      <c r="E208" s="58" t="str">
        <f>LEFT(DetailTB[[#This Row],[EconCode]],4)</f>
        <v>1407</v>
      </c>
      <c r="F208" s="58" t="str">
        <f>LEFT(DetailTB[[#This Row],[EconCode]],2)</f>
        <v>14</v>
      </c>
      <c r="G208" s="66" t="s">
        <v>1473</v>
      </c>
      <c r="H208" s="74"/>
      <c r="I208" s="66" t="s">
        <v>1520</v>
      </c>
      <c r="J208" s="65"/>
      <c r="K208" s="65"/>
      <c r="L208" s="65"/>
      <c r="M208" s="15"/>
      <c r="N208" s="15" t="s">
        <v>1581</v>
      </c>
      <c r="O208" s="15"/>
      <c r="P208" s="15"/>
      <c r="Q208" s="15"/>
      <c r="R208" s="15"/>
    </row>
    <row r="209" spans="1:18" x14ac:dyDescent="0.25">
      <c r="A209" s="69">
        <v>15</v>
      </c>
      <c r="B209" s="24" t="s">
        <v>1408</v>
      </c>
      <c r="C209" s="93">
        <f>SUMIF(Data[EconCode],DetailTB[[#This Row],[EconCode]],Data[Amount])</f>
        <v>0</v>
      </c>
      <c r="D209" s="93" t="str">
        <f>LEFT(DetailTB[[#This Row],[EconCode]],6)</f>
        <v>15</v>
      </c>
      <c r="E209" s="93" t="str">
        <f>LEFT(DetailTB[[#This Row],[EconCode]],4)</f>
        <v>15</v>
      </c>
      <c r="F209" s="93" t="str">
        <f>LEFT(DetailTB[[#This Row],[EconCode]],2)</f>
        <v>15</v>
      </c>
      <c r="G209" s="93"/>
      <c r="H209" s="95"/>
      <c r="I209" s="93"/>
      <c r="J209" s="93"/>
      <c r="K209" s="93"/>
      <c r="L209" s="93"/>
      <c r="M209" s="15"/>
      <c r="N209" s="15"/>
      <c r="O209" s="15"/>
      <c r="P209" s="15"/>
      <c r="Q209" s="15"/>
      <c r="R209" s="15"/>
    </row>
    <row r="210" spans="1:18" x14ac:dyDescent="0.25">
      <c r="A210" s="64">
        <v>1501</v>
      </c>
      <c r="B210" s="5" t="s">
        <v>1409</v>
      </c>
      <c r="C210" s="93">
        <f>SUMIF(Data[EconCode],DetailTB[[#This Row],[EconCode]],Data[Amount])</f>
        <v>0</v>
      </c>
      <c r="D210" s="93" t="str">
        <f>LEFT(DetailTB[[#This Row],[EconCode]],6)</f>
        <v>1501</v>
      </c>
      <c r="E210" s="93" t="str">
        <f>LEFT(DetailTB[[#This Row],[EconCode]],4)</f>
        <v>1501</v>
      </c>
      <c r="F210" s="93" t="str">
        <f>LEFT(DetailTB[[#This Row],[EconCode]],2)</f>
        <v>15</v>
      </c>
      <c r="G210" s="93"/>
      <c r="H210" s="95"/>
      <c r="I210" s="93"/>
      <c r="J210" s="93"/>
      <c r="K210" s="93"/>
      <c r="L210" s="93"/>
      <c r="M210" s="15"/>
      <c r="N210" s="15"/>
      <c r="O210" s="15"/>
      <c r="P210" s="15"/>
      <c r="Q210" s="15"/>
      <c r="R210" s="15"/>
    </row>
    <row r="211" spans="1:18" x14ac:dyDescent="0.25">
      <c r="A211" s="69">
        <v>150101</v>
      </c>
      <c r="B211" s="24" t="s">
        <v>1409</v>
      </c>
      <c r="C211" s="93">
        <f>SUMIF(Data[EconCode],DetailTB[[#This Row],[EconCode]],Data[Amount])</f>
        <v>0</v>
      </c>
      <c r="D211" s="93" t="str">
        <f>LEFT(DetailTB[[#This Row],[EconCode]],6)</f>
        <v>150101</v>
      </c>
      <c r="E211" s="93" t="str">
        <f>LEFT(DetailTB[[#This Row],[EconCode]],4)</f>
        <v>1501</v>
      </c>
      <c r="F211" s="93" t="str">
        <f>LEFT(DetailTB[[#This Row],[EconCode]],2)</f>
        <v>15</v>
      </c>
      <c r="G211" s="93"/>
      <c r="H211" s="95"/>
      <c r="I211" s="93"/>
      <c r="J211" s="93"/>
      <c r="K211" s="93"/>
      <c r="L211" s="93"/>
      <c r="M211" s="15"/>
      <c r="N211" s="15"/>
      <c r="O211" s="15"/>
      <c r="P211" s="15"/>
      <c r="Q211" s="15"/>
      <c r="R211" s="15"/>
    </row>
    <row r="212" spans="1:18" x14ac:dyDescent="0.25">
      <c r="A212" s="64">
        <v>15010101</v>
      </c>
      <c r="B212" s="5" t="s">
        <v>1409</v>
      </c>
      <c r="C212" s="67">
        <f>SUMIF(Data[EconCode],DetailTB[[#This Row],[EconCode]],Data[Amount])</f>
        <v>-900</v>
      </c>
      <c r="D212" s="58" t="str">
        <f>LEFT(DetailTB[[#This Row],[EconCode]],6)</f>
        <v>150101</v>
      </c>
      <c r="E212" s="58" t="str">
        <f>LEFT(DetailTB[[#This Row],[EconCode]],4)</f>
        <v>1501</v>
      </c>
      <c r="F212" s="58" t="str">
        <f>LEFT(DetailTB[[#This Row],[EconCode]],2)</f>
        <v>15</v>
      </c>
      <c r="G212" s="65"/>
      <c r="H212" s="74"/>
      <c r="I212" s="65"/>
      <c r="J212" s="65"/>
      <c r="K212" s="65"/>
      <c r="L212" s="66" t="s">
        <v>1547</v>
      </c>
      <c r="M212" s="15"/>
      <c r="N212" s="15"/>
      <c r="O212" s="15"/>
      <c r="P212" s="15"/>
      <c r="Q212" s="15"/>
      <c r="R212" s="15"/>
    </row>
    <row r="213" spans="1:18" x14ac:dyDescent="0.25">
      <c r="A213" s="64">
        <v>2</v>
      </c>
      <c r="B213" s="5" t="s">
        <v>329</v>
      </c>
      <c r="C213" s="93">
        <f>SUMIF(Data[EconCode],DetailTB[[#This Row],[EconCode]],Data[Amount])</f>
        <v>0</v>
      </c>
      <c r="D213" s="93" t="str">
        <f>LEFT(DetailTB[[#This Row],[EconCode]],6)</f>
        <v>2</v>
      </c>
      <c r="E213" s="93" t="str">
        <f>LEFT(DetailTB[[#This Row],[EconCode]],4)</f>
        <v>2</v>
      </c>
      <c r="F213" s="93" t="str">
        <f>LEFT(DetailTB[[#This Row],[EconCode]],2)</f>
        <v>2</v>
      </c>
      <c r="G213" s="93"/>
      <c r="H213" s="95"/>
      <c r="I213" s="93"/>
      <c r="J213" s="93"/>
      <c r="K213" s="93"/>
      <c r="L213" s="93"/>
      <c r="M213" s="15"/>
      <c r="N213" s="15"/>
      <c r="O213" s="15"/>
      <c r="P213" s="15"/>
      <c r="Q213" s="15"/>
      <c r="R213" s="15"/>
    </row>
    <row r="214" spans="1:18" x14ac:dyDescent="0.25">
      <c r="A214" s="64">
        <v>21</v>
      </c>
      <c r="B214" s="5" t="s">
        <v>330</v>
      </c>
      <c r="C214" s="93">
        <f>SUMIF(Data[EconCode],DetailTB[[#This Row],[EconCode]],Data[Amount])</f>
        <v>0</v>
      </c>
      <c r="D214" s="93" t="str">
        <f>LEFT(DetailTB[[#This Row],[EconCode]],6)</f>
        <v>21</v>
      </c>
      <c r="E214" s="93" t="str">
        <f>LEFT(DetailTB[[#This Row],[EconCode]],4)</f>
        <v>21</v>
      </c>
      <c r="F214" s="93" t="str">
        <f>LEFT(DetailTB[[#This Row],[EconCode]],2)</f>
        <v>21</v>
      </c>
      <c r="G214" s="93"/>
      <c r="H214" s="95"/>
      <c r="I214" s="93"/>
      <c r="J214" s="93"/>
      <c r="K214" s="93"/>
      <c r="L214" s="93"/>
      <c r="M214" s="15"/>
      <c r="N214" s="15"/>
      <c r="O214" s="15"/>
      <c r="P214" s="15"/>
      <c r="Q214" s="15"/>
      <c r="R214" s="15"/>
    </row>
    <row r="215" spans="1:18" x14ac:dyDescent="0.25">
      <c r="A215" s="64">
        <v>2101</v>
      </c>
      <c r="B215" s="5" t="s">
        <v>331</v>
      </c>
      <c r="C215" s="93">
        <f>SUMIF(Data[EconCode],DetailTB[[#This Row],[EconCode]],Data[Amount])</f>
        <v>0</v>
      </c>
      <c r="D215" s="93" t="str">
        <f>LEFT(DetailTB[[#This Row],[EconCode]],6)</f>
        <v>2101</v>
      </c>
      <c r="E215" s="93" t="str">
        <f>LEFT(DetailTB[[#This Row],[EconCode]],4)</f>
        <v>2101</v>
      </c>
      <c r="F215" s="93" t="str">
        <f>LEFT(DetailTB[[#This Row],[EconCode]],2)</f>
        <v>21</v>
      </c>
      <c r="G215" s="93"/>
      <c r="H215" s="95"/>
      <c r="I215" s="93"/>
      <c r="J215" s="93"/>
      <c r="K215" s="93"/>
      <c r="L215" s="93"/>
      <c r="M215" s="15"/>
      <c r="N215" s="15"/>
      <c r="O215" s="15"/>
      <c r="P215" s="15"/>
      <c r="Q215" s="15"/>
      <c r="R215" s="15"/>
    </row>
    <row r="216" spans="1:18" x14ac:dyDescent="0.25">
      <c r="A216" s="64">
        <v>210101</v>
      </c>
      <c r="B216" s="5" t="s">
        <v>331</v>
      </c>
      <c r="C216" s="93">
        <f>SUMIF(Data[EconCode],DetailTB[[#This Row],[EconCode]],Data[Amount])</f>
        <v>0</v>
      </c>
      <c r="D216" s="93" t="str">
        <f>LEFT(DetailTB[[#This Row],[EconCode]],6)</f>
        <v>210101</v>
      </c>
      <c r="E216" s="93" t="str">
        <f>LEFT(DetailTB[[#This Row],[EconCode]],4)</f>
        <v>2101</v>
      </c>
      <c r="F216" s="93" t="str">
        <f>LEFT(DetailTB[[#This Row],[EconCode]],2)</f>
        <v>21</v>
      </c>
      <c r="G216" s="93"/>
      <c r="H216" s="95"/>
      <c r="I216" s="93"/>
      <c r="J216" s="93"/>
      <c r="K216" s="93"/>
      <c r="L216" s="93"/>
      <c r="M216" s="15"/>
      <c r="N216" s="15"/>
      <c r="O216" s="15"/>
      <c r="P216" s="15"/>
      <c r="Q216" s="15"/>
      <c r="R216" s="15"/>
    </row>
    <row r="217" spans="1:18" x14ac:dyDescent="0.25">
      <c r="A217" s="64">
        <v>21010101</v>
      </c>
      <c r="B217" s="5" t="s">
        <v>332</v>
      </c>
      <c r="C217" s="67">
        <f>SUMIF(Data[EconCode],DetailTB[[#This Row],[EconCode]],Data[Amount])</f>
        <v>21583</v>
      </c>
      <c r="D217" s="58" t="str">
        <f>LEFT(DetailTB[[#This Row],[EconCode]],6)</f>
        <v>210101</v>
      </c>
      <c r="E217" s="58" t="str">
        <f>LEFT(DetailTB[[#This Row],[EconCode]],4)</f>
        <v>2101</v>
      </c>
      <c r="F217" s="58" t="str">
        <f>LEFT(DetailTB[[#This Row],[EconCode]],2)</f>
        <v>21</v>
      </c>
      <c r="G217" s="66" t="s">
        <v>1474</v>
      </c>
      <c r="H217" s="74"/>
      <c r="I217" s="66" t="s">
        <v>1523</v>
      </c>
      <c r="J217" s="74"/>
      <c r="K217" s="74"/>
      <c r="L217" s="74"/>
      <c r="M217" s="15"/>
      <c r="N217" s="15"/>
      <c r="O217" s="15"/>
      <c r="P217" s="15"/>
      <c r="Q217" s="15"/>
      <c r="R217" s="15"/>
    </row>
    <row r="218" spans="1:18" x14ac:dyDescent="0.25">
      <c r="A218" s="64">
        <v>21010102</v>
      </c>
      <c r="B218" s="5" t="s">
        <v>333</v>
      </c>
      <c r="C218" s="67">
        <f>SUMIF(Data[EconCode],DetailTB[[#This Row],[EconCode]],Data[Amount])</f>
        <v>0</v>
      </c>
      <c r="D218" s="58" t="str">
        <f>LEFT(DetailTB[[#This Row],[EconCode]],6)</f>
        <v>210101</v>
      </c>
      <c r="E218" s="58" t="str">
        <f>LEFT(DetailTB[[#This Row],[EconCode]],4)</f>
        <v>2101</v>
      </c>
      <c r="F218" s="58" t="str">
        <f>LEFT(DetailTB[[#This Row],[EconCode]],2)</f>
        <v>21</v>
      </c>
      <c r="G218" s="66" t="s">
        <v>1474</v>
      </c>
      <c r="H218" s="74"/>
      <c r="I218" s="66" t="s">
        <v>1523</v>
      </c>
      <c r="J218" s="74"/>
      <c r="K218" s="74"/>
      <c r="L218" s="74"/>
      <c r="M218" s="15"/>
      <c r="N218" s="15"/>
      <c r="O218" s="15"/>
      <c r="P218" s="15"/>
      <c r="Q218" s="15"/>
      <c r="R218" s="15"/>
    </row>
    <row r="219" spans="1:18" x14ac:dyDescent="0.25">
      <c r="A219" s="64">
        <v>21010103</v>
      </c>
      <c r="B219" s="5" t="s">
        <v>1353</v>
      </c>
      <c r="C219" s="67">
        <f>SUMIF(Data[EconCode],DetailTB[[#This Row],[EconCode]],Data[Amount])</f>
        <v>422</v>
      </c>
      <c r="D219" s="58" t="str">
        <f>LEFT(DetailTB[[#This Row],[EconCode]],6)</f>
        <v>210101</v>
      </c>
      <c r="E219" s="58" t="str">
        <f>LEFT(DetailTB[[#This Row],[EconCode]],4)</f>
        <v>2101</v>
      </c>
      <c r="F219" s="58" t="str">
        <f>LEFT(DetailTB[[#This Row],[EconCode]],2)</f>
        <v>21</v>
      </c>
      <c r="G219" s="66" t="s">
        <v>1474</v>
      </c>
      <c r="H219" s="74"/>
      <c r="I219" s="66" t="s">
        <v>1523</v>
      </c>
      <c r="J219" s="74"/>
      <c r="K219" s="74"/>
      <c r="L219" s="74"/>
      <c r="M219" s="15"/>
      <c r="N219" s="15"/>
      <c r="O219" s="15"/>
      <c r="P219" s="15"/>
      <c r="Q219" s="15"/>
      <c r="R219" s="15"/>
    </row>
    <row r="220" spans="1:18" x14ac:dyDescent="0.25">
      <c r="A220" s="64">
        <v>2102</v>
      </c>
      <c r="B220" s="5" t="s">
        <v>334</v>
      </c>
      <c r="C220" s="93">
        <f>SUMIF(Data[EconCode],DetailTB[[#This Row],[EconCode]],Data[Amount])</f>
        <v>0</v>
      </c>
      <c r="D220" s="93" t="str">
        <f>LEFT(DetailTB[[#This Row],[EconCode]],6)</f>
        <v>2102</v>
      </c>
      <c r="E220" s="93" t="str">
        <f>LEFT(DetailTB[[#This Row],[EconCode]],4)</f>
        <v>2102</v>
      </c>
      <c r="F220" s="93" t="str">
        <f>LEFT(DetailTB[[#This Row],[EconCode]],2)</f>
        <v>21</v>
      </c>
      <c r="G220" s="93"/>
      <c r="H220" s="93"/>
      <c r="I220" s="93"/>
      <c r="J220" s="93"/>
      <c r="K220" s="93"/>
      <c r="L220" s="93"/>
      <c r="M220" s="15"/>
      <c r="N220" s="15"/>
      <c r="O220" s="15"/>
      <c r="P220" s="15"/>
      <c r="Q220" s="15"/>
      <c r="R220" s="15"/>
    </row>
    <row r="221" spans="1:18" x14ac:dyDescent="0.25">
      <c r="A221" s="64">
        <v>210201</v>
      </c>
      <c r="B221" s="5" t="s">
        <v>335</v>
      </c>
      <c r="C221" s="93">
        <f>SUMIF(Data[EconCode],DetailTB[[#This Row],[EconCode]],Data[Amount])</f>
        <v>0</v>
      </c>
      <c r="D221" s="93" t="str">
        <f>LEFT(DetailTB[[#This Row],[EconCode]],6)</f>
        <v>210201</v>
      </c>
      <c r="E221" s="93" t="str">
        <f>LEFT(DetailTB[[#This Row],[EconCode]],4)</f>
        <v>2102</v>
      </c>
      <c r="F221" s="93" t="str">
        <f>LEFT(DetailTB[[#This Row],[EconCode]],2)</f>
        <v>21</v>
      </c>
      <c r="G221" s="93"/>
      <c r="H221" s="93"/>
      <c r="I221" s="93"/>
      <c r="J221" s="93"/>
      <c r="K221" s="93"/>
      <c r="L221" s="93"/>
      <c r="M221" s="15"/>
      <c r="N221" s="15"/>
      <c r="O221" s="15"/>
      <c r="P221" s="15"/>
      <c r="Q221" s="15"/>
      <c r="R221" s="15"/>
    </row>
    <row r="222" spans="1:18" x14ac:dyDescent="0.25">
      <c r="A222" s="64">
        <v>21020101</v>
      </c>
      <c r="B222" s="5" t="s">
        <v>336</v>
      </c>
      <c r="C222" s="67">
        <f>SUMIF(Data[EconCode],DetailTB[[#This Row],[EconCode]],Data[Amount])</f>
        <v>0</v>
      </c>
      <c r="D222" s="58" t="str">
        <f>LEFT(DetailTB[[#This Row],[EconCode]],6)</f>
        <v>210201</v>
      </c>
      <c r="E222" s="58" t="str">
        <f>LEFT(DetailTB[[#This Row],[EconCode]],4)</f>
        <v>2102</v>
      </c>
      <c r="F222" s="58" t="str">
        <f>LEFT(DetailTB[[#This Row],[EconCode]],2)</f>
        <v>21</v>
      </c>
      <c r="G222" s="66" t="s">
        <v>1474</v>
      </c>
      <c r="H222" s="74"/>
      <c r="I222" s="66" t="s">
        <v>1523</v>
      </c>
      <c r="J222" s="74"/>
      <c r="K222" s="74"/>
      <c r="L222" s="74"/>
      <c r="M222" s="15"/>
      <c r="N222" s="15"/>
      <c r="O222" s="15"/>
      <c r="P222" s="15"/>
      <c r="Q222" s="15"/>
      <c r="R222" s="15"/>
    </row>
    <row r="223" spans="1:18" x14ac:dyDescent="0.25">
      <c r="A223" s="64">
        <v>21020102</v>
      </c>
      <c r="B223" s="5" t="s">
        <v>337</v>
      </c>
      <c r="C223" s="67">
        <f>SUMIF(Data[EconCode],DetailTB[[#This Row],[EconCode]],Data[Amount])</f>
        <v>1000</v>
      </c>
      <c r="D223" s="58" t="str">
        <f>LEFT(DetailTB[[#This Row],[EconCode]],6)</f>
        <v>210201</v>
      </c>
      <c r="E223" s="58" t="str">
        <f>LEFT(DetailTB[[#This Row],[EconCode]],4)</f>
        <v>2102</v>
      </c>
      <c r="F223" s="58" t="str">
        <f>LEFT(DetailTB[[#This Row],[EconCode]],2)</f>
        <v>21</v>
      </c>
      <c r="G223" s="66" t="s">
        <v>1474</v>
      </c>
      <c r="H223" s="74"/>
      <c r="I223" s="66" t="s">
        <v>1523</v>
      </c>
      <c r="J223" s="74"/>
      <c r="K223" s="74"/>
      <c r="L223" s="74"/>
      <c r="M223" s="15"/>
      <c r="N223" s="15"/>
      <c r="O223" s="15"/>
      <c r="P223" s="15"/>
      <c r="Q223" s="15"/>
      <c r="R223" s="15"/>
    </row>
    <row r="224" spans="1:18" x14ac:dyDescent="0.25">
      <c r="A224" s="64">
        <v>21020103</v>
      </c>
      <c r="B224" s="5" t="s">
        <v>338</v>
      </c>
      <c r="C224" s="67">
        <f>SUMIF(Data[EconCode],DetailTB[[#This Row],[EconCode]],Data[Amount])</f>
        <v>0</v>
      </c>
      <c r="D224" s="58" t="str">
        <f>LEFT(DetailTB[[#This Row],[EconCode]],6)</f>
        <v>210201</v>
      </c>
      <c r="E224" s="58" t="str">
        <f>LEFT(DetailTB[[#This Row],[EconCode]],4)</f>
        <v>2102</v>
      </c>
      <c r="F224" s="58" t="str">
        <f>LEFT(DetailTB[[#This Row],[EconCode]],2)</f>
        <v>21</v>
      </c>
      <c r="G224" s="66" t="s">
        <v>1474</v>
      </c>
      <c r="H224" s="74"/>
      <c r="I224" s="66" t="s">
        <v>1523</v>
      </c>
      <c r="J224" s="74"/>
      <c r="K224" s="74"/>
      <c r="L224" s="74"/>
      <c r="M224" s="15"/>
      <c r="N224" s="15"/>
      <c r="O224" s="15"/>
      <c r="P224" s="15"/>
      <c r="Q224" s="15"/>
      <c r="R224" s="15"/>
    </row>
    <row r="225" spans="1:18" x14ac:dyDescent="0.25">
      <c r="A225" s="64">
        <v>21020104</v>
      </c>
      <c r="B225" s="5" t="s">
        <v>339</v>
      </c>
      <c r="C225" s="67">
        <f>SUMIF(Data[EconCode],DetailTB[[#This Row],[EconCode]],Data[Amount])</f>
        <v>0</v>
      </c>
      <c r="D225" s="58" t="str">
        <f>LEFT(DetailTB[[#This Row],[EconCode]],6)</f>
        <v>210201</v>
      </c>
      <c r="E225" s="58" t="str">
        <f>LEFT(DetailTB[[#This Row],[EconCode]],4)</f>
        <v>2102</v>
      </c>
      <c r="F225" s="58" t="str">
        <f>LEFT(DetailTB[[#This Row],[EconCode]],2)</f>
        <v>21</v>
      </c>
      <c r="G225" s="66" t="s">
        <v>1474</v>
      </c>
      <c r="H225" s="74"/>
      <c r="I225" s="66" t="s">
        <v>1523</v>
      </c>
      <c r="J225" s="74"/>
      <c r="K225" s="74"/>
      <c r="L225" s="74"/>
      <c r="M225" s="15"/>
      <c r="N225" s="15"/>
      <c r="O225" s="15"/>
      <c r="P225" s="15"/>
      <c r="Q225" s="15"/>
      <c r="R225" s="15"/>
    </row>
    <row r="226" spans="1:18" x14ac:dyDescent="0.25">
      <c r="A226" s="64">
        <v>21020105</v>
      </c>
      <c r="B226" s="5" t="s">
        <v>340</v>
      </c>
      <c r="C226" s="67">
        <f>SUMIF(Data[EconCode],DetailTB[[#This Row],[EconCode]],Data[Amount])</f>
        <v>0</v>
      </c>
      <c r="D226" s="58" t="str">
        <f>LEFT(DetailTB[[#This Row],[EconCode]],6)</f>
        <v>210201</v>
      </c>
      <c r="E226" s="58" t="str">
        <f>LEFT(DetailTB[[#This Row],[EconCode]],4)</f>
        <v>2102</v>
      </c>
      <c r="F226" s="58" t="str">
        <f>LEFT(DetailTB[[#This Row],[EconCode]],2)</f>
        <v>21</v>
      </c>
      <c r="G226" s="66" t="s">
        <v>1474</v>
      </c>
      <c r="H226" s="74"/>
      <c r="I226" s="66" t="s">
        <v>1523</v>
      </c>
      <c r="J226" s="74"/>
      <c r="K226" s="74"/>
      <c r="L226" s="74"/>
      <c r="M226" s="15"/>
      <c r="N226" s="15"/>
      <c r="O226" s="15"/>
      <c r="P226" s="15"/>
      <c r="Q226" s="15"/>
      <c r="R226" s="15"/>
    </row>
    <row r="227" spans="1:18" x14ac:dyDescent="0.25">
      <c r="A227" s="64">
        <v>21020106</v>
      </c>
      <c r="B227" s="5" t="s">
        <v>341</v>
      </c>
      <c r="C227" s="67">
        <f>SUMIF(Data[EconCode],DetailTB[[#This Row],[EconCode]],Data[Amount])</f>
        <v>0</v>
      </c>
      <c r="D227" s="58" t="str">
        <f>LEFT(DetailTB[[#This Row],[EconCode]],6)</f>
        <v>210201</v>
      </c>
      <c r="E227" s="58" t="str">
        <f>LEFT(DetailTB[[#This Row],[EconCode]],4)</f>
        <v>2102</v>
      </c>
      <c r="F227" s="58" t="str">
        <f>LEFT(DetailTB[[#This Row],[EconCode]],2)</f>
        <v>21</v>
      </c>
      <c r="G227" s="66" t="s">
        <v>1474</v>
      </c>
      <c r="H227" s="74"/>
      <c r="I227" s="66" t="s">
        <v>1523</v>
      </c>
      <c r="J227" s="74"/>
      <c r="K227" s="74"/>
      <c r="L227" s="74"/>
      <c r="M227" s="15"/>
      <c r="N227" s="15"/>
      <c r="O227" s="15"/>
      <c r="P227" s="15"/>
      <c r="Q227" s="15"/>
      <c r="R227" s="15"/>
    </row>
    <row r="228" spans="1:18" x14ac:dyDescent="0.25">
      <c r="A228" s="64">
        <v>21020107</v>
      </c>
      <c r="B228" s="5" t="s">
        <v>342</v>
      </c>
      <c r="C228" s="67">
        <f>SUMIF(Data[EconCode],DetailTB[[#This Row],[EconCode]],Data[Amount])</f>
        <v>0</v>
      </c>
      <c r="D228" s="58" t="str">
        <f>LEFT(DetailTB[[#This Row],[EconCode]],6)</f>
        <v>210201</v>
      </c>
      <c r="E228" s="58" t="str">
        <f>LEFT(DetailTB[[#This Row],[EconCode]],4)</f>
        <v>2102</v>
      </c>
      <c r="F228" s="58" t="str">
        <f>LEFT(DetailTB[[#This Row],[EconCode]],2)</f>
        <v>21</v>
      </c>
      <c r="G228" s="66" t="s">
        <v>1474</v>
      </c>
      <c r="H228" s="74"/>
      <c r="I228" s="66" t="s">
        <v>1523</v>
      </c>
      <c r="J228" s="74"/>
      <c r="K228" s="74"/>
      <c r="L228" s="74"/>
      <c r="M228" s="15"/>
      <c r="N228" s="15"/>
      <c r="O228" s="15"/>
      <c r="P228" s="15"/>
      <c r="Q228" s="15"/>
      <c r="R228" s="15"/>
    </row>
    <row r="229" spans="1:18" x14ac:dyDescent="0.25">
      <c r="A229" s="64">
        <v>21020108</v>
      </c>
      <c r="B229" s="5" t="s">
        <v>343</v>
      </c>
      <c r="C229" s="67">
        <f>SUMIF(Data[EconCode],DetailTB[[#This Row],[EconCode]],Data[Amount])</f>
        <v>0</v>
      </c>
      <c r="D229" s="58" t="str">
        <f>LEFT(DetailTB[[#This Row],[EconCode]],6)</f>
        <v>210201</v>
      </c>
      <c r="E229" s="58" t="str">
        <f>LEFT(DetailTB[[#This Row],[EconCode]],4)</f>
        <v>2102</v>
      </c>
      <c r="F229" s="58" t="str">
        <f>LEFT(DetailTB[[#This Row],[EconCode]],2)</f>
        <v>21</v>
      </c>
      <c r="G229" s="66" t="s">
        <v>1474</v>
      </c>
      <c r="H229" s="74"/>
      <c r="I229" s="66" t="s">
        <v>1523</v>
      </c>
      <c r="J229" s="74"/>
      <c r="K229" s="74"/>
      <c r="L229" s="74"/>
      <c r="M229" s="15"/>
      <c r="N229" s="15"/>
      <c r="O229" s="15"/>
      <c r="P229" s="15"/>
      <c r="Q229" s="15"/>
      <c r="R229" s="15"/>
    </row>
    <row r="230" spans="1:18" x14ac:dyDescent="0.25">
      <c r="A230" s="64">
        <v>21020109</v>
      </c>
      <c r="B230" s="5" t="s">
        <v>344</v>
      </c>
      <c r="C230" s="67">
        <f>SUMIF(Data[EconCode],DetailTB[[#This Row],[EconCode]],Data[Amount])</f>
        <v>0</v>
      </c>
      <c r="D230" s="58" t="str">
        <f>LEFT(DetailTB[[#This Row],[EconCode]],6)</f>
        <v>210201</v>
      </c>
      <c r="E230" s="58" t="str">
        <f>LEFT(DetailTB[[#This Row],[EconCode]],4)</f>
        <v>2102</v>
      </c>
      <c r="F230" s="58" t="str">
        <f>LEFT(DetailTB[[#This Row],[EconCode]],2)</f>
        <v>21</v>
      </c>
      <c r="G230" s="66" t="s">
        <v>1474</v>
      </c>
      <c r="H230" s="74"/>
      <c r="I230" s="66" t="s">
        <v>1523</v>
      </c>
      <c r="J230" s="74"/>
      <c r="K230" s="74"/>
      <c r="L230" s="74"/>
      <c r="M230" s="15"/>
      <c r="N230" s="15"/>
      <c r="O230" s="15"/>
      <c r="P230" s="15"/>
      <c r="Q230" s="15"/>
      <c r="R230" s="15"/>
    </row>
    <row r="231" spans="1:18" x14ac:dyDescent="0.25">
      <c r="A231" s="64">
        <v>21020110</v>
      </c>
      <c r="B231" s="5" t="s">
        <v>345</v>
      </c>
      <c r="C231" s="67">
        <f>SUMIF(Data[EconCode],DetailTB[[#This Row],[EconCode]],Data[Amount])</f>
        <v>0</v>
      </c>
      <c r="D231" s="58" t="str">
        <f>LEFT(DetailTB[[#This Row],[EconCode]],6)</f>
        <v>210201</v>
      </c>
      <c r="E231" s="58" t="str">
        <f>LEFT(DetailTB[[#This Row],[EconCode]],4)</f>
        <v>2102</v>
      </c>
      <c r="F231" s="58" t="str">
        <f>LEFT(DetailTB[[#This Row],[EconCode]],2)</f>
        <v>21</v>
      </c>
      <c r="G231" s="66" t="s">
        <v>1474</v>
      </c>
      <c r="H231" s="74"/>
      <c r="I231" s="66" t="s">
        <v>1523</v>
      </c>
      <c r="J231" s="74"/>
      <c r="K231" s="74"/>
      <c r="L231" s="74"/>
      <c r="M231" s="15"/>
      <c r="N231" s="15"/>
      <c r="O231" s="15"/>
      <c r="P231" s="15"/>
      <c r="Q231" s="15"/>
      <c r="R231" s="15"/>
    </row>
    <row r="232" spans="1:18" x14ac:dyDescent="0.25">
      <c r="A232" s="64">
        <v>21020111</v>
      </c>
      <c r="B232" s="5" t="s">
        <v>346</v>
      </c>
      <c r="C232" s="67">
        <f>SUMIF(Data[EconCode],DetailTB[[#This Row],[EconCode]],Data[Amount])</f>
        <v>0</v>
      </c>
      <c r="D232" s="58" t="str">
        <f>LEFT(DetailTB[[#This Row],[EconCode]],6)</f>
        <v>210201</v>
      </c>
      <c r="E232" s="58" t="str">
        <f>LEFT(DetailTB[[#This Row],[EconCode]],4)</f>
        <v>2102</v>
      </c>
      <c r="F232" s="58" t="str">
        <f>LEFT(DetailTB[[#This Row],[EconCode]],2)</f>
        <v>21</v>
      </c>
      <c r="G232" s="66" t="s">
        <v>1474</v>
      </c>
      <c r="H232" s="74"/>
      <c r="I232" s="66" t="s">
        <v>1523</v>
      </c>
      <c r="J232" s="74"/>
      <c r="K232" s="74"/>
      <c r="L232" s="74"/>
      <c r="M232" s="15"/>
      <c r="N232" s="15"/>
      <c r="O232" s="15"/>
      <c r="P232" s="15"/>
      <c r="Q232" s="15"/>
      <c r="R232" s="15"/>
    </row>
    <row r="233" spans="1:18" x14ac:dyDescent="0.25">
      <c r="A233" s="64">
        <v>21020112</v>
      </c>
      <c r="B233" s="5" t="s">
        <v>347</v>
      </c>
      <c r="C233" s="67">
        <f>SUMIF(Data[EconCode],DetailTB[[#This Row],[EconCode]],Data[Amount])</f>
        <v>0</v>
      </c>
      <c r="D233" s="58" t="str">
        <f>LEFT(DetailTB[[#This Row],[EconCode]],6)</f>
        <v>210201</v>
      </c>
      <c r="E233" s="58" t="str">
        <f>LEFT(DetailTB[[#This Row],[EconCode]],4)</f>
        <v>2102</v>
      </c>
      <c r="F233" s="58" t="str">
        <f>LEFT(DetailTB[[#This Row],[EconCode]],2)</f>
        <v>21</v>
      </c>
      <c r="G233" s="66" t="s">
        <v>1474</v>
      </c>
      <c r="H233" s="74"/>
      <c r="I233" s="66" t="s">
        <v>1523</v>
      </c>
      <c r="J233" s="74"/>
      <c r="K233" s="74"/>
      <c r="L233" s="74"/>
      <c r="M233" s="15"/>
      <c r="N233" s="15"/>
      <c r="O233" s="15"/>
      <c r="P233" s="15"/>
      <c r="Q233" s="15"/>
      <c r="R233" s="15"/>
    </row>
    <row r="234" spans="1:18" x14ac:dyDescent="0.25">
      <c r="A234" s="64">
        <v>21020113</v>
      </c>
      <c r="B234" s="5" t="s">
        <v>348</v>
      </c>
      <c r="C234" s="67">
        <f>SUMIF(Data[EconCode],DetailTB[[#This Row],[EconCode]],Data[Amount])</f>
        <v>0</v>
      </c>
      <c r="D234" s="58" t="str">
        <f>LEFT(DetailTB[[#This Row],[EconCode]],6)</f>
        <v>210201</v>
      </c>
      <c r="E234" s="58" t="str">
        <f>LEFT(DetailTB[[#This Row],[EconCode]],4)</f>
        <v>2102</v>
      </c>
      <c r="F234" s="58" t="str">
        <f>LEFT(DetailTB[[#This Row],[EconCode]],2)</f>
        <v>21</v>
      </c>
      <c r="G234" s="66" t="s">
        <v>1474</v>
      </c>
      <c r="H234" s="74"/>
      <c r="I234" s="66" t="s">
        <v>1523</v>
      </c>
      <c r="J234" s="74"/>
      <c r="K234" s="74"/>
      <c r="L234" s="74"/>
      <c r="M234" s="15"/>
      <c r="N234" s="15"/>
      <c r="O234" s="15"/>
      <c r="P234" s="15"/>
      <c r="Q234" s="15"/>
      <c r="R234" s="15"/>
    </row>
    <row r="235" spans="1:18" x14ac:dyDescent="0.25">
      <c r="A235" s="64">
        <v>21020114</v>
      </c>
      <c r="B235" s="5" t="s">
        <v>349</v>
      </c>
      <c r="C235" s="67">
        <f>SUMIF(Data[EconCode],DetailTB[[#This Row],[EconCode]],Data[Amount])</f>
        <v>0</v>
      </c>
      <c r="D235" s="58" t="str">
        <f>LEFT(DetailTB[[#This Row],[EconCode]],6)</f>
        <v>210201</v>
      </c>
      <c r="E235" s="58" t="str">
        <f>LEFT(DetailTB[[#This Row],[EconCode]],4)</f>
        <v>2102</v>
      </c>
      <c r="F235" s="58" t="str">
        <f>LEFT(DetailTB[[#This Row],[EconCode]],2)</f>
        <v>21</v>
      </c>
      <c r="G235" s="66" t="s">
        <v>1474</v>
      </c>
      <c r="H235" s="74"/>
      <c r="I235" s="66" t="s">
        <v>1523</v>
      </c>
      <c r="J235" s="74"/>
      <c r="K235" s="74"/>
      <c r="L235" s="74"/>
      <c r="M235" s="15"/>
      <c r="N235" s="15"/>
      <c r="O235" s="15"/>
      <c r="P235" s="15"/>
      <c r="Q235" s="15"/>
      <c r="R235" s="15"/>
    </row>
    <row r="236" spans="1:18" x14ac:dyDescent="0.25">
      <c r="A236" s="64">
        <v>21020115</v>
      </c>
      <c r="B236" s="5" t="s">
        <v>350</v>
      </c>
      <c r="C236" s="67">
        <f>SUMIF(Data[EconCode],DetailTB[[#This Row],[EconCode]],Data[Amount])</f>
        <v>0</v>
      </c>
      <c r="D236" s="58" t="str">
        <f>LEFT(DetailTB[[#This Row],[EconCode]],6)</f>
        <v>210201</v>
      </c>
      <c r="E236" s="58" t="str">
        <f>LEFT(DetailTB[[#This Row],[EconCode]],4)</f>
        <v>2102</v>
      </c>
      <c r="F236" s="58" t="str">
        <f>LEFT(DetailTB[[#This Row],[EconCode]],2)</f>
        <v>21</v>
      </c>
      <c r="G236" s="66" t="s">
        <v>1474</v>
      </c>
      <c r="H236" s="74"/>
      <c r="I236" s="66" t="s">
        <v>1523</v>
      </c>
      <c r="J236" s="74"/>
      <c r="K236" s="74"/>
      <c r="L236" s="74"/>
      <c r="M236" s="15"/>
      <c r="N236" s="15"/>
      <c r="O236" s="15"/>
      <c r="P236" s="15"/>
      <c r="Q236" s="15"/>
      <c r="R236" s="15"/>
    </row>
    <row r="237" spans="1:18" x14ac:dyDescent="0.25">
      <c r="A237" s="64">
        <v>21020116</v>
      </c>
      <c r="B237" s="5" t="s">
        <v>351</v>
      </c>
      <c r="C237" s="67">
        <f>SUMIF(Data[EconCode],DetailTB[[#This Row],[EconCode]],Data[Amount])</f>
        <v>0</v>
      </c>
      <c r="D237" s="58" t="str">
        <f>LEFT(DetailTB[[#This Row],[EconCode]],6)</f>
        <v>210201</v>
      </c>
      <c r="E237" s="58" t="str">
        <f>LEFT(DetailTB[[#This Row],[EconCode]],4)</f>
        <v>2102</v>
      </c>
      <c r="F237" s="58" t="str">
        <f>LEFT(DetailTB[[#This Row],[EconCode]],2)</f>
        <v>21</v>
      </c>
      <c r="G237" s="66" t="s">
        <v>1474</v>
      </c>
      <c r="H237" s="74"/>
      <c r="I237" s="66" t="s">
        <v>1523</v>
      </c>
      <c r="J237" s="74"/>
      <c r="K237" s="74"/>
      <c r="L237" s="74"/>
      <c r="M237" s="15"/>
      <c r="N237" s="15"/>
      <c r="O237" s="15"/>
      <c r="P237" s="15"/>
      <c r="Q237" s="15"/>
      <c r="R237" s="15"/>
    </row>
    <row r="238" spans="1:18" x14ac:dyDescent="0.25">
      <c r="A238" s="64">
        <v>21020117</v>
      </c>
      <c r="B238" s="5" t="s">
        <v>352</v>
      </c>
      <c r="C238" s="67">
        <f>SUMIF(Data[EconCode],DetailTB[[#This Row],[EconCode]],Data[Amount])</f>
        <v>0</v>
      </c>
      <c r="D238" s="58" t="str">
        <f>LEFT(DetailTB[[#This Row],[EconCode]],6)</f>
        <v>210201</v>
      </c>
      <c r="E238" s="58" t="str">
        <f>LEFT(DetailTB[[#This Row],[EconCode]],4)</f>
        <v>2102</v>
      </c>
      <c r="F238" s="58" t="str">
        <f>LEFT(DetailTB[[#This Row],[EconCode]],2)</f>
        <v>21</v>
      </c>
      <c r="G238" s="66" t="s">
        <v>1474</v>
      </c>
      <c r="H238" s="74"/>
      <c r="I238" s="66" t="s">
        <v>1523</v>
      </c>
      <c r="J238" s="74"/>
      <c r="K238" s="74"/>
      <c r="L238" s="74"/>
      <c r="M238" s="15"/>
      <c r="N238" s="15"/>
      <c r="O238" s="15"/>
      <c r="P238" s="15"/>
      <c r="Q238" s="15"/>
      <c r="R238" s="15"/>
    </row>
    <row r="239" spans="1:18" x14ac:dyDescent="0.25">
      <c r="A239" s="64">
        <v>21020118</v>
      </c>
      <c r="B239" s="5" t="s">
        <v>353</v>
      </c>
      <c r="C239" s="67">
        <f>SUMIF(Data[EconCode],DetailTB[[#This Row],[EconCode]],Data[Amount])</f>
        <v>0</v>
      </c>
      <c r="D239" s="58" t="str">
        <f>LEFT(DetailTB[[#This Row],[EconCode]],6)</f>
        <v>210201</v>
      </c>
      <c r="E239" s="58" t="str">
        <f>LEFT(DetailTB[[#This Row],[EconCode]],4)</f>
        <v>2102</v>
      </c>
      <c r="F239" s="58" t="str">
        <f>LEFT(DetailTB[[#This Row],[EconCode]],2)</f>
        <v>21</v>
      </c>
      <c r="G239" s="66" t="s">
        <v>1474</v>
      </c>
      <c r="H239" s="74"/>
      <c r="I239" s="66" t="s">
        <v>1523</v>
      </c>
      <c r="J239" s="74"/>
      <c r="K239" s="74"/>
      <c r="L239" s="74"/>
      <c r="M239" s="15"/>
      <c r="N239" s="15"/>
      <c r="O239" s="15"/>
      <c r="P239" s="15"/>
      <c r="Q239" s="15"/>
      <c r="R239" s="15"/>
    </row>
    <row r="240" spans="1:18" x14ac:dyDescent="0.25">
      <c r="A240" s="64">
        <v>21020119</v>
      </c>
      <c r="B240" s="5" t="s">
        <v>354</v>
      </c>
      <c r="C240" s="67">
        <f>SUMIF(Data[EconCode],DetailTB[[#This Row],[EconCode]],Data[Amount])</f>
        <v>0</v>
      </c>
      <c r="D240" s="58" t="str">
        <f>LEFT(DetailTB[[#This Row],[EconCode]],6)</f>
        <v>210201</v>
      </c>
      <c r="E240" s="58" t="str">
        <f>LEFT(DetailTB[[#This Row],[EconCode]],4)</f>
        <v>2102</v>
      </c>
      <c r="F240" s="58" t="str">
        <f>LEFT(DetailTB[[#This Row],[EconCode]],2)</f>
        <v>21</v>
      </c>
      <c r="G240" s="66" t="s">
        <v>1474</v>
      </c>
      <c r="H240" s="74"/>
      <c r="I240" s="66" t="s">
        <v>1523</v>
      </c>
      <c r="J240" s="74"/>
      <c r="K240" s="74"/>
      <c r="L240" s="74"/>
      <c r="M240" s="15"/>
      <c r="N240" s="15"/>
      <c r="O240" s="15"/>
      <c r="P240" s="15"/>
      <c r="Q240" s="15"/>
      <c r="R240" s="15"/>
    </row>
    <row r="241" spans="1:18" x14ac:dyDescent="0.25">
      <c r="A241" s="64">
        <v>21020120</v>
      </c>
      <c r="B241" s="5" t="s">
        <v>355</v>
      </c>
      <c r="C241" s="67">
        <f>SUMIF(Data[EconCode],DetailTB[[#This Row],[EconCode]],Data[Amount])</f>
        <v>0</v>
      </c>
      <c r="D241" s="58" t="str">
        <f>LEFT(DetailTB[[#This Row],[EconCode]],6)</f>
        <v>210201</v>
      </c>
      <c r="E241" s="58" t="str">
        <f>LEFT(DetailTB[[#This Row],[EconCode]],4)</f>
        <v>2102</v>
      </c>
      <c r="F241" s="58" t="str">
        <f>LEFT(DetailTB[[#This Row],[EconCode]],2)</f>
        <v>21</v>
      </c>
      <c r="G241" s="66" t="s">
        <v>1474</v>
      </c>
      <c r="H241" s="74"/>
      <c r="I241" s="66" t="s">
        <v>1523</v>
      </c>
      <c r="J241" s="74"/>
      <c r="K241" s="74"/>
      <c r="L241" s="74"/>
      <c r="M241" s="15"/>
      <c r="N241" s="15"/>
      <c r="O241" s="15"/>
      <c r="P241" s="15"/>
      <c r="Q241" s="15"/>
      <c r="R241" s="15"/>
    </row>
    <row r="242" spans="1:18" x14ac:dyDescent="0.25">
      <c r="A242" s="64">
        <v>21020121</v>
      </c>
      <c r="B242" s="5" t="s">
        <v>356</v>
      </c>
      <c r="C242" s="67">
        <f>SUMIF(Data[EconCode],DetailTB[[#This Row],[EconCode]],Data[Amount])</f>
        <v>0</v>
      </c>
      <c r="D242" s="58" t="str">
        <f>LEFT(DetailTB[[#This Row],[EconCode]],6)</f>
        <v>210201</v>
      </c>
      <c r="E242" s="58" t="str">
        <f>LEFT(DetailTB[[#This Row],[EconCode]],4)</f>
        <v>2102</v>
      </c>
      <c r="F242" s="58" t="str">
        <f>LEFT(DetailTB[[#This Row],[EconCode]],2)</f>
        <v>21</v>
      </c>
      <c r="G242" s="66" t="s">
        <v>1474</v>
      </c>
      <c r="H242" s="74"/>
      <c r="I242" s="66" t="s">
        <v>1523</v>
      </c>
      <c r="J242" s="74"/>
      <c r="K242" s="74"/>
      <c r="L242" s="74"/>
      <c r="M242" s="15"/>
      <c r="N242" s="15"/>
      <c r="O242" s="15"/>
      <c r="P242" s="15"/>
      <c r="Q242" s="15"/>
      <c r="R242" s="15"/>
    </row>
    <row r="243" spans="1:18" x14ac:dyDescent="0.25">
      <c r="A243" s="64">
        <v>21020122</v>
      </c>
      <c r="B243" s="5" t="s">
        <v>357</v>
      </c>
      <c r="C243" s="67">
        <f>SUMIF(Data[EconCode],DetailTB[[#This Row],[EconCode]],Data[Amount])</f>
        <v>0</v>
      </c>
      <c r="D243" s="58" t="str">
        <f>LEFT(DetailTB[[#This Row],[EconCode]],6)</f>
        <v>210201</v>
      </c>
      <c r="E243" s="58" t="str">
        <f>LEFT(DetailTB[[#This Row],[EconCode]],4)</f>
        <v>2102</v>
      </c>
      <c r="F243" s="58" t="str">
        <f>LEFT(DetailTB[[#This Row],[EconCode]],2)</f>
        <v>21</v>
      </c>
      <c r="G243" s="66" t="s">
        <v>1474</v>
      </c>
      <c r="H243" s="74"/>
      <c r="I243" s="66" t="s">
        <v>1523</v>
      </c>
      <c r="J243" s="74"/>
      <c r="K243" s="74"/>
      <c r="L243" s="74"/>
      <c r="M243" s="15"/>
      <c r="N243" s="15"/>
      <c r="O243" s="15"/>
      <c r="P243" s="15"/>
      <c r="Q243" s="15"/>
      <c r="R243" s="15"/>
    </row>
    <row r="244" spans="1:18" x14ac:dyDescent="0.25">
      <c r="A244" s="64">
        <v>21020123</v>
      </c>
      <c r="B244" s="5" t="s">
        <v>358</v>
      </c>
      <c r="C244" s="67">
        <f>SUMIF(Data[EconCode],DetailTB[[#This Row],[EconCode]],Data[Amount])</f>
        <v>0</v>
      </c>
      <c r="D244" s="58" t="str">
        <f>LEFT(DetailTB[[#This Row],[EconCode]],6)</f>
        <v>210201</v>
      </c>
      <c r="E244" s="58" t="str">
        <f>LEFT(DetailTB[[#This Row],[EconCode]],4)</f>
        <v>2102</v>
      </c>
      <c r="F244" s="58" t="str">
        <f>LEFT(DetailTB[[#This Row],[EconCode]],2)</f>
        <v>21</v>
      </c>
      <c r="G244" s="66" t="s">
        <v>1474</v>
      </c>
      <c r="H244" s="74"/>
      <c r="I244" s="66" t="s">
        <v>1523</v>
      </c>
      <c r="J244" s="74"/>
      <c r="K244" s="74"/>
      <c r="L244" s="74"/>
      <c r="M244" s="15"/>
      <c r="N244" s="15"/>
      <c r="O244" s="15"/>
      <c r="P244" s="15"/>
      <c r="Q244" s="15"/>
      <c r="R244" s="15"/>
    </row>
    <row r="245" spans="1:18" x14ac:dyDescent="0.25">
      <c r="A245" s="64">
        <v>21020124</v>
      </c>
      <c r="B245" s="5" t="s">
        <v>359</v>
      </c>
      <c r="C245" s="67">
        <f>SUMIF(Data[EconCode],DetailTB[[#This Row],[EconCode]],Data[Amount])</f>
        <v>0</v>
      </c>
      <c r="D245" s="58" t="str">
        <f>LEFT(DetailTB[[#This Row],[EconCode]],6)</f>
        <v>210201</v>
      </c>
      <c r="E245" s="58" t="str">
        <f>LEFT(DetailTB[[#This Row],[EconCode]],4)</f>
        <v>2102</v>
      </c>
      <c r="F245" s="58" t="str">
        <f>LEFT(DetailTB[[#This Row],[EconCode]],2)</f>
        <v>21</v>
      </c>
      <c r="G245" s="66" t="s">
        <v>1474</v>
      </c>
      <c r="H245" s="74"/>
      <c r="I245" s="66" t="s">
        <v>1523</v>
      </c>
      <c r="J245" s="74"/>
      <c r="K245" s="74"/>
      <c r="L245" s="74"/>
      <c r="M245" s="15"/>
      <c r="N245" s="15"/>
      <c r="O245" s="15"/>
      <c r="P245" s="15"/>
      <c r="Q245" s="15"/>
      <c r="R245" s="15"/>
    </row>
    <row r="246" spans="1:18" x14ac:dyDescent="0.25">
      <c r="A246" s="64">
        <v>21020125</v>
      </c>
      <c r="B246" s="5" t="s">
        <v>360</v>
      </c>
      <c r="C246" s="67">
        <f>SUMIF(Data[EconCode],DetailTB[[#This Row],[EconCode]],Data[Amount])</f>
        <v>0</v>
      </c>
      <c r="D246" s="58" t="str">
        <f>LEFT(DetailTB[[#This Row],[EconCode]],6)</f>
        <v>210201</v>
      </c>
      <c r="E246" s="58" t="str">
        <f>LEFT(DetailTB[[#This Row],[EconCode]],4)</f>
        <v>2102</v>
      </c>
      <c r="F246" s="58" t="str">
        <f>LEFT(DetailTB[[#This Row],[EconCode]],2)</f>
        <v>21</v>
      </c>
      <c r="G246" s="66" t="s">
        <v>1474</v>
      </c>
      <c r="H246" s="74"/>
      <c r="I246" s="66" t="s">
        <v>1523</v>
      </c>
      <c r="J246" s="74"/>
      <c r="K246" s="74"/>
      <c r="L246" s="74"/>
      <c r="M246" s="15"/>
      <c r="N246" s="15"/>
      <c r="O246" s="15"/>
      <c r="P246" s="15"/>
      <c r="Q246" s="15"/>
      <c r="R246" s="15"/>
    </row>
    <row r="247" spans="1:18" x14ac:dyDescent="0.25">
      <c r="A247" s="64">
        <v>21020126</v>
      </c>
      <c r="B247" s="5" t="s">
        <v>361</v>
      </c>
      <c r="C247" s="67">
        <f>SUMIF(Data[EconCode],DetailTB[[#This Row],[EconCode]],Data[Amount])</f>
        <v>0</v>
      </c>
      <c r="D247" s="58" t="str">
        <f>LEFT(DetailTB[[#This Row],[EconCode]],6)</f>
        <v>210201</v>
      </c>
      <c r="E247" s="58" t="str">
        <f>LEFT(DetailTB[[#This Row],[EconCode]],4)</f>
        <v>2102</v>
      </c>
      <c r="F247" s="58" t="str">
        <f>LEFT(DetailTB[[#This Row],[EconCode]],2)</f>
        <v>21</v>
      </c>
      <c r="G247" s="66" t="s">
        <v>1474</v>
      </c>
      <c r="H247" s="74"/>
      <c r="I247" s="66" t="s">
        <v>1523</v>
      </c>
      <c r="J247" s="74"/>
      <c r="K247" s="74"/>
      <c r="L247" s="74"/>
      <c r="M247" s="15"/>
      <c r="N247" s="15"/>
      <c r="O247" s="15"/>
      <c r="P247" s="15"/>
      <c r="Q247" s="15"/>
      <c r="R247" s="15"/>
    </row>
    <row r="248" spans="1:18" x14ac:dyDescent="0.25">
      <c r="A248" s="64">
        <v>21020127</v>
      </c>
      <c r="B248" s="5" t="s">
        <v>362</v>
      </c>
      <c r="C248" s="67">
        <f>SUMIF(Data[EconCode],DetailTB[[#This Row],[EconCode]],Data[Amount])</f>
        <v>0</v>
      </c>
      <c r="D248" s="58" t="str">
        <f>LEFT(DetailTB[[#This Row],[EconCode]],6)</f>
        <v>210201</v>
      </c>
      <c r="E248" s="58" t="str">
        <f>LEFT(DetailTB[[#This Row],[EconCode]],4)</f>
        <v>2102</v>
      </c>
      <c r="F248" s="58" t="str">
        <f>LEFT(DetailTB[[#This Row],[EconCode]],2)</f>
        <v>21</v>
      </c>
      <c r="G248" s="66" t="s">
        <v>1474</v>
      </c>
      <c r="H248" s="74"/>
      <c r="I248" s="66" t="s">
        <v>1523</v>
      </c>
      <c r="J248" s="74"/>
      <c r="K248" s="74"/>
      <c r="L248" s="74"/>
      <c r="M248" s="15"/>
      <c r="N248" s="15"/>
      <c r="O248" s="15"/>
      <c r="P248" s="15"/>
      <c r="Q248" s="15"/>
      <c r="R248" s="15"/>
    </row>
    <row r="249" spans="1:18" x14ac:dyDescent="0.25">
      <c r="A249" s="64">
        <v>21020128</v>
      </c>
      <c r="B249" s="5" t="s">
        <v>363</v>
      </c>
      <c r="C249" s="67">
        <f>SUMIF(Data[EconCode],DetailTB[[#This Row],[EconCode]],Data[Amount])</f>
        <v>0</v>
      </c>
      <c r="D249" s="58" t="str">
        <f>LEFT(DetailTB[[#This Row],[EconCode]],6)</f>
        <v>210201</v>
      </c>
      <c r="E249" s="58" t="str">
        <f>LEFT(DetailTB[[#This Row],[EconCode]],4)</f>
        <v>2102</v>
      </c>
      <c r="F249" s="58" t="str">
        <f>LEFT(DetailTB[[#This Row],[EconCode]],2)</f>
        <v>21</v>
      </c>
      <c r="G249" s="66" t="s">
        <v>1474</v>
      </c>
      <c r="H249" s="74"/>
      <c r="I249" s="66" t="s">
        <v>1523</v>
      </c>
      <c r="J249" s="74"/>
      <c r="K249" s="74"/>
      <c r="L249" s="74"/>
      <c r="M249" s="15"/>
      <c r="N249" s="15"/>
      <c r="O249" s="15"/>
      <c r="P249" s="15"/>
      <c r="Q249" s="15"/>
      <c r="R249" s="15"/>
    </row>
    <row r="250" spans="1:18" x14ac:dyDescent="0.25">
      <c r="A250" s="64">
        <v>21020129</v>
      </c>
      <c r="B250" s="5" t="s">
        <v>364</v>
      </c>
      <c r="C250" s="67">
        <f>SUMIF(Data[EconCode],DetailTB[[#This Row],[EconCode]],Data[Amount])</f>
        <v>0</v>
      </c>
      <c r="D250" s="58" t="str">
        <f>LEFT(DetailTB[[#This Row],[EconCode]],6)</f>
        <v>210201</v>
      </c>
      <c r="E250" s="58" t="str">
        <f>LEFT(DetailTB[[#This Row],[EconCode]],4)</f>
        <v>2102</v>
      </c>
      <c r="F250" s="58" t="str">
        <f>LEFT(DetailTB[[#This Row],[EconCode]],2)</f>
        <v>21</v>
      </c>
      <c r="G250" s="66" t="s">
        <v>1474</v>
      </c>
      <c r="H250" s="74"/>
      <c r="I250" s="66" t="s">
        <v>1523</v>
      </c>
      <c r="J250" s="74"/>
      <c r="K250" s="74"/>
      <c r="L250" s="74"/>
      <c r="M250" s="15"/>
      <c r="N250" s="15"/>
      <c r="O250" s="15"/>
      <c r="P250" s="15"/>
      <c r="Q250" s="15"/>
      <c r="R250" s="15"/>
    </row>
    <row r="251" spans="1:18" x14ac:dyDescent="0.25">
      <c r="A251" s="64">
        <v>21020130</v>
      </c>
      <c r="B251" s="5" t="s">
        <v>365</v>
      </c>
      <c r="C251" s="67">
        <f>SUMIF(Data[EconCode],DetailTB[[#This Row],[EconCode]],Data[Amount])</f>
        <v>0</v>
      </c>
      <c r="D251" s="58" t="str">
        <f>LEFT(DetailTB[[#This Row],[EconCode]],6)</f>
        <v>210201</v>
      </c>
      <c r="E251" s="58" t="str">
        <f>LEFT(DetailTB[[#This Row],[EconCode]],4)</f>
        <v>2102</v>
      </c>
      <c r="F251" s="58" t="str">
        <f>LEFT(DetailTB[[#This Row],[EconCode]],2)</f>
        <v>21</v>
      </c>
      <c r="G251" s="66" t="s">
        <v>1474</v>
      </c>
      <c r="H251" s="74"/>
      <c r="I251" s="66" t="s">
        <v>1523</v>
      </c>
      <c r="J251" s="74"/>
      <c r="K251" s="74"/>
      <c r="L251" s="74"/>
      <c r="M251" s="15"/>
      <c r="N251" s="15"/>
      <c r="O251" s="15"/>
      <c r="P251" s="15"/>
      <c r="Q251" s="15"/>
      <c r="R251" s="15"/>
    </row>
    <row r="252" spans="1:18" x14ac:dyDescent="0.25">
      <c r="A252" s="64">
        <v>21020131</v>
      </c>
      <c r="B252" s="5" t="s">
        <v>366</v>
      </c>
      <c r="C252" s="67">
        <f>SUMIF(Data[EconCode],DetailTB[[#This Row],[EconCode]],Data[Amount])</f>
        <v>0</v>
      </c>
      <c r="D252" s="58" t="str">
        <f>LEFT(DetailTB[[#This Row],[EconCode]],6)</f>
        <v>210201</v>
      </c>
      <c r="E252" s="58" t="str">
        <f>LEFT(DetailTB[[#This Row],[EconCode]],4)</f>
        <v>2102</v>
      </c>
      <c r="F252" s="58" t="str">
        <f>LEFT(DetailTB[[#This Row],[EconCode]],2)</f>
        <v>21</v>
      </c>
      <c r="G252" s="66" t="s">
        <v>1474</v>
      </c>
      <c r="H252" s="74"/>
      <c r="I252" s="66" t="s">
        <v>1523</v>
      </c>
      <c r="J252" s="74"/>
      <c r="K252" s="74"/>
      <c r="L252" s="74"/>
      <c r="M252" s="15"/>
      <c r="N252" s="15"/>
      <c r="O252" s="15"/>
      <c r="P252" s="15"/>
      <c r="Q252" s="15"/>
      <c r="R252" s="15"/>
    </row>
    <row r="253" spans="1:18" x14ac:dyDescent="0.25">
      <c r="A253" s="64">
        <v>21020132</v>
      </c>
      <c r="B253" s="5" t="s">
        <v>367</v>
      </c>
      <c r="C253" s="67">
        <f>SUMIF(Data[EconCode],DetailTB[[#This Row],[EconCode]],Data[Amount])</f>
        <v>0</v>
      </c>
      <c r="D253" s="58" t="str">
        <f>LEFT(DetailTB[[#This Row],[EconCode]],6)</f>
        <v>210201</v>
      </c>
      <c r="E253" s="58" t="str">
        <f>LEFT(DetailTB[[#This Row],[EconCode]],4)</f>
        <v>2102</v>
      </c>
      <c r="F253" s="58" t="str">
        <f>LEFT(DetailTB[[#This Row],[EconCode]],2)</f>
        <v>21</v>
      </c>
      <c r="G253" s="66" t="s">
        <v>1474</v>
      </c>
      <c r="H253" s="74"/>
      <c r="I253" s="66" t="s">
        <v>1523</v>
      </c>
      <c r="J253" s="74"/>
      <c r="K253" s="74"/>
      <c r="L253" s="74"/>
      <c r="M253" s="15"/>
      <c r="N253" s="15"/>
      <c r="O253" s="15"/>
      <c r="P253" s="15"/>
      <c r="Q253" s="15"/>
      <c r="R253" s="15"/>
    </row>
    <row r="254" spans="1:18" x14ac:dyDescent="0.25">
      <c r="A254" s="64">
        <v>21020133</v>
      </c>
      <c r="B254" s="5" t="s">
        <v>368</v>
      </c>
      <c r="C254" s="67">
        <f>SUMIF(Data[EconCode],DetailTB[[#This Row],[EconCode]],Data[Amount])</f>
        <v>0</v>
      </c>
      <c r="D254" s="58" t="str">
        <f>LEFT(DetailTB[[#This Row],[EconCode]],6)</f>
        <v>210201</v>
      </c>
      <c r="E254" s="58" t="str">
        <f>LEFT(DetailTB[[#This Row],[EconCode]],4)</f>
        <v>2102</v>
      </c>
      <c r="F254" s="58" t="str">
        <f>LEFT(DetailTB[[#This Row],[EconCode]],2)</f>
        <v>21</v>
      </c>
      <c r="G254" s="66" t="s">
        <v>1474</v>
      </c>
      <c r="H254" s="74"/>
      <c r="I254" s="66" t="s">
        <v>1523</v>
      </c>
      <c r="J254" s="74"/>
      <c r="K254" s="74"/>
      <c r="L254" s="74"/>
      <c r="M254" s="15"/>
      <c r="N254" s="15"/>
      <c r="O254" s="15"/>
      <c r="P254" s="15"/>
      <c r="Q254" s="15"/>
      <c r="R254" s="15"/>
    </row>
    <row r="255" spans="1:18" x14ac:dyDescent="0.25">
      <c r="A255" s="64">
        <v>21020134</v>
      </c>
      <c r="B255" s="5" t="s">
        <v>369</v>
      </c>
      <c r="C255" s="67">
        <f>SUMIF(Data[EconCode],DetailTB[[#This Row],[EconCode]],Data[Amount])</f>
        <v>0</v>
      </c>
      <c r="D255" s="58" t="str">
        <f>LEFT(DetailTB[[#This Row],[EconCode]],6)</f>
        <v>210201</v>
      </c>
      <c r="E255" s="58" t="str">
        <f>LEFT(DetailTB[[#This Row],[EconCode]],4)</f>
        <v>2102</v>
      </c>
      <c r="F255" s="58" t="str">
        <f>LEFT(DetailTB[[#This Row],[EconCode]],2)</f>
        <v>21</v>
      </c>
      <c r="G255" s="66" t="s">
        <v>1474</v>
      </c>
      <c r="H255" s="74"/>
      <c r="I255" s="66" t="s">
        <v>1523</v>
      </c>
      <c r="J255" s="74"/>
      <c r="K255" s="74"/>
      <c r="L255" s="74"/>
      <c r="M255" s="15"/>
      <c r="N255" s="15"/>
      <c r="O255" s="15"/>
      <c r="P255" s="15"/>
      <c r="Q255" s="15"/>
      <c r="R255" s="15"/>
    </row>
    <row r="256" spans="1:18" x14ac:dyDescent="0.25">
      <c r="A256" s="64">
        <v>21020135</v>
      </c>
      <c r="B256" s="5" t="s">
        <v>370</v>
      </c>
      <c r="C256" s="67">
        <f>SUMIF(Data[EconCode],DetailTB[[#This Row],[EconCode]],Data[Amount])</f>
        <v>0</v>
      </c>
      <c r="D256" s="58" t="str">
        <f>LEFT(DetailTB[[#This Row],[EconCode]],6)</f>
        <v>210201</v>
      </c>
      <c r="E256" s="58" t="str">
        <f>LEFT(DetailTB[[#This Row],[EconCode]],4)</f>
        <v>2102</v>
      </c>
      <c r="F256" s="58" t="str">
        <f>LEFT(DetailTB[[#This Row],[EconCode]],2)</f>
        <v>21</v>
      </c>
      <c r="G256" s="66" t="s">
        <v>1474</v>
      </c>
      <c r="H256" s="74"/>
      <c r="I256" s="66" t="s">
        <v>1523</v>
      </c>
      <c r="J256" s="74"/>
      <c r="K256" s="74"/>
      <c r="L256" s="74"/>
      <c r="M256" s="15"/>
      <c r="N256" s="15"/>
      <c r="O256" s="15"/>
      <c r="P256" s="15"/>
      <c r="Q256" s="15"/>
      <c r="R256" s="15"/>
    </row>
    <row r="257" spans="1:18" x14ac:dyDescent="0.25">
      <c r="A257" s="64">
        <v>21020136</v>
      </c>
      <c r="B257" s="5" t="s">
        <v>371</v>
      </c>
      <c r="C257" s="67">
        <f>SUMIF(Data[EconCode],DetailTB[[#This Row],[EconCode]],Data[Amount])</f>
        <v>0</v>
      </c>
      <c r="D257" s="58" t="str">
        <f>LEFT(DetailTB[[#This Row],[EconCode]],6)</f>
        <v>210201</v>
      </c>
      <c r="E257" s="58" t="str">
        <f>LEFT(DetailTB[[#This Row],[EconCode]],4)</f>
        <v>2102</v>
      </c>
      <c r="F257" s="58" t="str">
        <f>LEFT(DetailTB[[#This Row],[EconCode]],2)</f>
        <v>21</v>
      </c>
      <c r="G257" s="66" t="s">
        <v>1474</v>
      </c>
      <c r="H257" s="74"/>
      <c r="I257" s="66" t="s">
        <v>1523</v>
      </c>
      <c r="J257" s="74"/>
      <c r="K257" s="74"/>
      <c r="L257" s="74"/>
      <c r="M257" s="15"/>
      <c r="N257" s="15"/>
      <c r="O257" s="15"/>
      <c r="P257" s="15"/>
      <c r="Q257" s="15"/>
      <c r="R257" s="15"/>
    </row>
    <row r="258" spans="1:18" x14ac:dyDescent="0.25">
      <c r="A258" s="64">
        <v>21020137</v>
      </c>
      <c r="B258" s="5" t="s">
        <v>372</v>
      </c>
      <c r="C258" s="67">
        <f>SUMIF(Data[EconCode],DetailTB[[#This Row],[EconCode]],Data[Amount])</f>
        <v>0</v>
      </c>
      <c r="D258" s="58" t="str">
        <f>LEFT(DetailTB[[#This Row],[EconCode]],6)</f>
        <v>210201</v>
      </c>
      <c r="E258" s="58" t="str">
        <f>LEFT(DetailTB[[#This Row],[EconCode]],4)</f>
        <v>2102</v>
      </c>
      <c r="F258" s="58" t="str">
        <f>LEFT(DetailTB[[#This Row],[EconCode]],2)</f>
        <v>21</v>
      </c>
      <c r="G258" s="66" t="s">
        <v>1474</v>
      </c>
      <c r="H258" s="74"/>
      <c r="I258" s="66" t="s">
        <v>1523</v>
      </c>
      <c r="J258" s="74"/>
      <c r="K258" s="74"/>
      <c r="L258" s="74"/>
      <c r="M258" s="15"/>
      <c r="N258" s="15"/>
      <c r="O258" s="15"/>
      <c r="P258" s="15"/>
      <c r="Q258" s="15"/>
      <c r="R258" s="15"/>
    </row>
    <row r="259" spans="1:18" x14ac:dyDescent="0.25">
      <c r="A259" s="64">
        <v>21020138</v>
      </c>
      <c r="B259" s="5" t="s">
        <v>373</v>
      </c>
      <c r="C259" s="67">
        <f>SUMIF(Data[EconCode],DetailTB[[#This Row],[EconCode]],Data[Amount])</f>
        <v>0</v>
      </c>
      <c r="D259" s="58" t="str">
        <f>LEFT(DetailTB[[#This Row],[EconCode]],6)</f>
        <v>210201</v>
      </c>
      <c r="E259" s="58" t="str">
        <f>LEFT(DetailTB[[#This Row],[EconCode]],4)</f>
        <v>2102</v>
      </c>
      <c r="F259" s="58" t="str">
        <f>LEFT(DetailTB[[#This Row],[EconCode]],2)</f>
        <v>21</v>
      </c>
      <c r="G259" s="66" t="s">
        <v>1474</v>
      </c>
      <c r="H259" s="74"/>
      <c r="I259" s="66" t="s">
        <v>1523</v>
      </c>
      <c r="J259" s="74"/>
      <c r="K259" s="74"/>
      <c r="L259" s="74"/>
      <c r="M259" s="15"/>
      <c r="N259" s="15"/>
      <c r="O259" s="15"/>
      <c r="P259" s="15"/>
      <c r="Q259" s="15"/>
      <c r="R259" s="15"/>
    </row>
    <row r="260" spans="1:18" x14ac:dyDescent="0.25">
      <c r="A260" s="64">
        <v>21020139</v>
      </c>
      <c r="B260" s="5" t="s">
        <v>374</v>
      </c>
      <c r="C260" s="67">
        <f>SUMIF(Data[EconCode],DetailTB[[#This Row],[EconCode]],Data[Amount])</f>
        <v>0</v>
      </c>
      <c r="D260" s="58" t="str">
        <f>LEFT(DetailTB[[#This Row],[EconCode]],6)</f>
        <v>210201</v>
      </c>
      <c r="E260" s="58" t="str">
        <f>LEFT(DetailTB[[#This Row],[EconCode]],4)</f>
        <v>2102</v>
      </c>
      <c r="F260" s="58" t="str">
        <f>LEFT(DetailTB[[#This Row],[EconCode]],2)</f>
        <v>21</v>
      </c>
      <c r="G260" s="66" t="s">
        <v>1474</v>
      </c>
      <c r="H260" s="74"/>
      <c r="I260" s="66" t="s">
        <v>1523</v>
      </c>
      <c r="J260" s="74"/>
      <c r="K260" s="74"/>
      <c r="L260" s="74"/>
      <c r="M260" s="15"/>
      <c r="N260" s="15"/>
      <c r="O260" s="15"/>
      <c r="P260" s="15"/>
      <c r="Q260" s="15"/>
      <c r="R260" s="15"/>
    </row>
    <row r="261" spans="1:18" x14ac:dyDescent="0.25">
      <c r="A261" s="64">
        <v>21020140</v>
      </c>
      <c r="B261" s="5" t="s">
        <v>375</v>
      </c>
      <c r="C261" s="67">
        <f>SUMIF(Data[EconCode],DetailTB[[#This Row],[EconCode]],Data[Amount])</f>
        <v>0</v>
      </c>
      <c r="D261" s="58" t="str">
        <f>LEFT(DetailTB[[#This Row],[EconCode]],6)</f>
        <v>210201</v>
      </c>
      <c r="E261" s="58" t="str">
        <f>LEFT(DetailTB[[#This Row],[EconCode]],4)</f>
        <v>2102</v>
      </c>
      <c r="F261" s="58" t="str">
        <f>LEFT(DetailTB[[#This Row],[EconCode]],2)</f>
        <v>21</v>
      </c>
      <c r="G261" s="66" t="s">
        <v>1474</v>
      </c>
      <c r="H261" s="74"/>
      <c r="I261" s="66" t="s">
        <v>1523</v>
      </c>
      <c r="J261" s="74"/>
      <c r="K261" s="74"/>
      <c r="L261" s="74"/>
      <c r="M261" s="15"/>
      <c r="N261" s="15"/>
      <c r="O261" s="15"/>
      <c r="P261" s="15"/>
      <c r="Q261" s="15"/>
      <c r="R261" s="15"/>
    </row>
    <row r="262" spans="1:18" x14ac:dyDescent="0.25">
      <c r="A262" s="64">
        <v>21020141</v>
      </c>
      <c r="B262" s="5" t="s">
        <v>376</v>
      </c>
      <c r="C262" s="67">
        <f>SUMIF(Data[EconCode],DetailTB[[#This Row],[EconCode]],Data[Amount])</f>
        <v>0</v>
      </c>
      <c r="D262" s="58" t="str">
        <f>LEFT(DetailTB[[#This Row],[EconCode]],6)</f>
        <v>210201</v>
      </c>
      <c r="E262" s="58" t="str">
        <f>LEFT(DetailTB[[#This Row],[EconCode]],4)</f>
        <v>2102</v>
      </c>
      <c r="F262" s="58" t="str">
        <f>LEFT(DetailTB[[#This Row],[EconCode]],2)</f>
        <v>21</v>
      </c>
      <c r="G262" s="66" t="s">
        <v>1474</v>
      </c>
      <c r="H262" s="74"/>
      <c r="I262" s="66" t="s">
        <v>1523</v>
      </c>
      <c r="J262" s="74"/>
      <c r="K262" s="74"/>
      <c r="L262" s="74"/>
      <c r="M262" s="15"/>
      <c r="N262" s="15"/>
      <c r="O262" s="15"/>
      <c r="P262" s="15"/>
      <c r="Q262" s="15"/>
      <c r="R262" s="15"/>
    </row>
    <row r="263" spans="1:18" x14ac:dyDescent="0.25">
      <c r="A263" s="64">
        <v>21020142</v>
      </c>
      <c r="B263" s="5" t="s">
        <v>377</v>
      </c>
      <c r="C263" s="67">
        <f>SUMIF(Data[EconCode],DetailTB[[#This Row],[EconCode]],Data[Amount])</f>
        <v>0</v>
      </c>
      <c r="D263" s="58" t="str">
        <f>LEFT(DetailTB[[#This Row],[EconCode]],6)</f>
        <v>210201</v>
      </c>
      <c r="E263" s="58" t="str">
        <f>LEFT(DetailTB[[#This Row],[EconCode]],4)</f>
        <v>2102</v>
      </c>
      <c r="F263" s="58" t="str">
        <f>LEFT(DetailTB[[#This Row],[EconCode]],2)</f>
        <v>21</v>
      </c>
      <c r="G263" s="66" t="s">
        <v>1474</v>
      </c>
      <c r="H263" s="74"/>
      <c r="I263" s="66" t="s">
        <v>1523</v>
      </c>
      <c r="J263" s="74"/>
      <c r="K263" s="74"/>
      <c r="L263" s="74"/>
      <c r="M263" s="15"/>
      <c r="N263" s="15"/>
      <c r="O263" s="15"/>
      <c r="P263" s="15"/>
      <c r="Q263" s="15"/>
      <c r="R263" s="15"/>
    </row>
    <row r="264" spans="1:18" x14ac:dyDescent="0.25">
      <c r="A264" s="64">
        <v>21020143</v>
      </c>
      <c r="B264" s="5" t="s">
        <v>378</v>
      </c>
      <c r="C264" s="67">
        <f>SUMIF(Data[EconCode],DetailTB[[#This Row],[EconCode]],Data[Amount])</f>
        <v>0</v>
      </c>
      <c r="D264" s="58" t="str">
        <f>LEFT(DetailTB[[#This Row],[EconCode]],6)</f>
        <v>210201</v>
      </c>
      <c r="E264" s="58" t="str">
        <f>LEFT(DetailTB[[#This Row],[EconCode]],4)</f>
        <v>2102</v>
      </c>
      <c r="F264" s="58" t="str">
        <f>LEFT(DetailTB[[#This Row],[EconCode]],2)</f>
        <v>21</v>
      </c>
      <c r="G264" s="66" t="s">
        <v>1474</v>
      </c>
      <c r="H264" s="74"/>
      <c r="I264" s="66" t="s">
        <v>1523</v>
      </c>
      <c r="J264" s="74"/>
      <c r="K264" s="74"/>
      <c r="L264" s="74"/>
      <c r="M264" s="15"/>
      <c r="N264" s="15"/>
      <c r="O264" s="15"/>
      <c r="P264" s="15"/>
      <c r="Q264" s="15"/>
      <c r="R264" s="15"/>
    </row>
    <row r="265" spans="1:18" x14ac:dyDescent="0.25">
      <c r="A265" s="64">
        <v>21020144</v>
      </c>
      <c r="B265" s="5" t="s">
        <v>379</v>
      </c>
      <c r="C265" s="67">
        <f>SUMIF(Data[EconCode],DetailTB[[#This Row],[EconCode]],Data[Amount])</f>
        <v>0</v>
      </c>
      <c r="D265" s="58" t="str">
        <f>LEFT(DetailTB[[#This Row],[EconCode]],6)</f>
        <v>210201</v>
      </c>
      <c r="E265" s="58" t="str">
        <f>LEFT(DetailTB[[#This Row],[EconCode]],4)</f>
        <v>2102</v>
      </c>
      <c r="F265" s="58" t="str">
        <f>LEFT(DetailTB[[#This Row],[EconCode]],2)</f>
        <v>21</v>
      </c>
      <c r="G265" s="66" t="s">
        <v>1474</v>
      </c>
      <c r="H265" s="74"/>
      <c r="I265" s="66" t="s">
        <v>1523</v>
      </c>
      <c r="J265" s="74"/>
      <c r="K265" s="74"/>
      <c r="L265" s="74"/>
      <c r="M265" s="15"/>
      <c r="N265" s="15"/>
      <c r="O265" s="15"/>
      <c r="P265" s="15"/>
      <c r="Q265" s="15"/>
      <c r="R265" s="15"/>
    </row>
    <row r="266" spans="1:18" x14ac:dyDescent="0.25">
      <c r="A266" s="64">
        <v>21020145</v>
      </c>
      <c r="B266" s="5" t="s">
        <v>380</v>
      </c>
      <c r="C266" s="67">
        <f>SUMIF(Data[EconCode],DetailTB[[#This Row],[EconCode]],Data[Amount])</f>
        <v>0</v>
      </c>
      <c r="D266" s="58" t="str">
        <f>LEFT(DetailTB[[#This Row],[EconCode]],6)</f>
        <v>210201</v>
      </c>
      <c r="E266" s="58" t="str">
        <f>LEFT(DetailTB[[#This Row],[EconCode]],4)</f>
        <v>2102</v>
      </c>
      <c r="F266" s="58" t="str">
        <f>LEFT(DetailTB[[#This Row],[EconCode]],2)</f>
        <v>21</v>
      </c>
      <c r="G266" s="66" t="s">
        <v>1474</v>
      </c>
      <c r="H266" s="74"/>
      <c r="I266" s="66" t="s">
        <v>1523</v>
      </c>
      <c r="J266" s="74"/>
      <c r="K266" s="74"/>
      <c r="L266" s="74"/>
      <c r="M266" s="15"/>
      <c r="N266" s="15"/>
      <c r="O266" s="15"/>
      <c r="P266" s="15"/>
      <c r="Q266" s="15"/>
      <c r="R266" s="15"/>
    </row>
    <row r="267" spans="1:18" x14ac:dyDescent="0.25">
      <c r="A267" s="64">
        <v>21020146</v>
      </c>
      <c r="B267" s="5" t="s">
        <v>381</v>
      </c>
      <c r="C267" s="67">
        <f>SUMIF(Data[EconCode],DetailTB[[#This Row],[EconCode]],Data[Amount])</f>
        <v>0</v>
      </c>
      <c r="D267" s="58" t="str">
        <f>LEFT(DetailTB[[#This Row],[EconCode]],6)</f>
        <v>210201</v>
      </c>
      <c r="E267" s="58" t="str">
        <f>LEFT(DetailTB[[#This Row],[EconCode]],4)</f>
        <v>2102</v>
      </c>
      <c r="F267" s="58" t="str">
        <f>LEFT(DetailTB[[#This Row],[EconCode]],2)</f>
        <v>21</v>
      </c>
      <c r="G267" s="66" t="s">
        <v>1474</v>
      </c>
      <c r="H267" s="74"/>
      <c r="I267" s="66" t="s">
        <v>1523</v>
      </c>
      <c r="J267" s="74"/>
      <c r="K267" s="74"/>
      <c r="L267" s="74"/>
      <c r="M267" s="15"/>
      <c r="N267" s="15"/>
      <c r="O267" s="15"/>
      <c r="P267" s="15"/>
      <c r="Q267" s="15"/>
      <c r="R267" s="15"/>
    </row>
    <row r="268" spans="1:18" x14ac:dyDescent="0.25">
      <c r="A268" s="64">
        <v>210202</v>
      </c>
      <c r="B268" s="5" t="s">
        <v>382</v>
      </c>
      <c r="C268" s="93">
        <f>SUMIF(Data[EconCode],DetailTB[[#This Row],[EconCode]],Data[Amount])</f>
        <v>0</v>
      </c>
      <c r="D268" s="93" t="str">
        <f>LEFT(DetailTB[[#This Row],[EconCode]],6)</f>
        <v>210202</v>
      </c>
      <c r="E268" s="93" t="str">
        <f>LEFT(DetailTB[[#This Row],[EconCode]],4)</f>
        <v>2102</v>
      </c>
      <c r="F268" s="93" t="str">
        <f>LEFT(DetailTB[[#This Row],[EconCode]],2)</f>
        <v>21</v>
      </c>
      <c r="G268" s="93"/>
      <c r="H268" s="93"/>
      <c r="I268" s="93"/>
      <c r="J268" s="93"/>
      <c r="K268" s="93"/>
      <c r="L268" s="93"/>
      <c r="M268" s="15"/>
      <c r="N268" s="15"/>
      <c r="O268" s="15"/>
      <c r="P268" s="15"/>
      <c r="Q268" s="15"/>
      <c r="R268" s="15"/>
    </row>
    <row r="269" spans="1:18" x14ac:dyDescent="0.25">
      <c r="A269" s="64">
        <v>21020201</v>
      </c>
      <c r="B269" s="5" t="s">
        <v>383</v>
      </c>
      <c r="C269" s="67">
        <f>SUMIF(Data[EconCode],DetailTB[[#This Row],[EconCode]],Data[Amount])</f>
        <v>0</v>
      </c>
      <c r="D269" s="58" t="str">
        <f>LEFT(DetailTB[[#This Row],[EconCode]],6)</f>
        <v>210202</v>
      </c>
      <c r="E269" s="58" t="str">
        <f>LEFT(DetailTB[[#This Row],[EconCode]],4)</f>
        <v>2102</v>
      </c>
      <c r="F269" s="58" t="str">
        <f>LEFT(DetailTB[[#This Row],[EconCode]],2)</f>
        <v>21</v>
      </c>
      <c r="G269" s="66" t="s">
        <v>1474</v>
      </c>
      <c r="H269" s="74"/>
      <c r="I269" s="66" t="s">
        <v>1523</v>
      </c>
      <c r="J269" s="74"/>
      <c r="K269" s="74"/>
      <c r="L269" s="74"/>
      <c r="M269" s="15"/>
      <c r="N269" s="15"/>
      <c r="O269" s="15"/>
      <c r="P269" s="15"/>
      <c r="Q269" s="15"/>
      <c r="R269" s="15"/>
    </row>
    <row r="270" spans="1:18" x14ac:dyDescent="0.25">
      <c r="A270" s="64">
        <v>21020202</v>
      </c>
      <c r="B270" s="5" t="s">
        <v>384</v>
      </c>
      <c r="C270" s="67">
        <f>SUMIF(Data[EconCode],DetailTB[[#This Row],[EconCode]],Data[Amount])</f>
        <v>3000</v>
      </c>
      <c r="D270" s="58" t="str">
        <f>LEFT(DetailTB[[#This Row],[EconCode]],6)</f>
        <v>210202</v>
      </c>
      <c r="E270" s="58" t="str">
        <f>LEFT(DetailTB[[#This Row],[EconCode]],4)</f>
        <v>2102</v>
      </c>
      <c r="F270" s="58" t="str">
        <f>LEFT(DetailTB[[#This Row],[EconCode]],2)</f>
        <v>21</v>
      </c>
      <c r="G270" s="66" t="s">
        <v>1475</v>
      </c>
      <c r="H270" s="74"/>
      <c r="I270" s="66" t="s">
        <v>1524</v>
      </c>
      <c r="J270" s="74"/>
      <c r="K270" s="74"/>
      <c r="L270" s="74"/>
      <c r="M270" s="15"/>
      <c r="N270" s="15"/>
      <c r="O270" s="15"/>
      <c r="P270" s="15"/>
      <c r="Q270" s="15"/>
      <c r="R270" s="15"/>
    </row>
    <row r="271" spans="1:18" x14ac:dyDescent="0.25">
      <c r="A271" s="64">
        <v>21020203</v>
      </c>
      <c r="B271" s="5" t="s">
        <v>385</v>
      </c>
      <c r="C271" s="67">
        <f>SUMIF(Data[EconCode],DetailTB[[#This Row],[EconCode]],Data[Amount])</f>
        <v>0</v>
      </c>
      <c r="D271" s="58" t="str">
        <f>LEFT(DetailTB[[#This Row],[EconCode]],6)</f>
        <v>210202</v>
      </c>
      <c r="E271" s="58" t="str">
        <f>LEFT(DetailTB[[#This Row],[EconCode]],4)</f>
        <v>2102</v>
      </c>
      <c r="F271" s="58" t="str">
        <f>LEFT(DetailTB[[#This Row],[EconCode]],2)</f>
        <v>21</v>
      </c>
      <c r="G271" s="66" t="s">
        <v>1474</v>
      </c>
      <c r="H271" s="74"/>
      <c r="I271" s="66" t="s">
        <v>1523</v>
      </c>
      <c r="J271" s="74"/>
      <c r="K271" s="74"/>
      <c r="L271" s="74"/>
      <c r="M271" s="15"/>
      <c r="N271" s="15"/>
      <c r="O271" s="15"/>
      <c r="P271" s="15"/>
      <c r="Q271" s="15"/>
      <c r="R271" s="15"/>
    </row>
    <row r="272" spans="1:18" x14ac:dyDescent="0.25">
      <c r="A272" s="64">
        <v>21020204</v>
      </c>
      <c r="B272" s="5" t="s">
        <v>386</v>
      </c>
      <c r="C272" s="67">
        <f>SUMIF(Data[EconCode],DetailTB[[#This Row],[EconCode]],Data[Amount])</f>
        <v>0</v>
      </c>
      <c r="D272" s="58" t="str">
        <f>LEFT(DetailTB[[#This Row],[EconCode]],6)</f>
        <v>210202</v>
      </c>
      <c r="E272" s="58" t="str">
        <f>LEFT(DetailTB[[#This Row],[EconCode]],4)</f>
        <v>2102</v>
      </c>
      <c r="F272" s="58" t="str">
        <f>LEFT(DetailTB[[#This Row],[EconCode]],2)</f>
        <v>21</v>
      </c>
      <c r="G272" s="66" t="s">
        <v>1474</v>
      </c>
      <c r="H272" s="74"/>
      <c r="I272" s="66" t="s">
        <v>1523</v>
      </c>
      <c r="J272" s="74"/>
      <c r="K272" s="74"/>
      <c r="L272" s="74"/>
      <c r="M272" s="15"/>
      <c r="N272" s="15"/>
      <c r="O272" s="15"/>
      <c r="P272" s="15"/>
      <c r="Q272" s="15"/>
      <c r="R272" s="15"/>
    </row>
    <row r="273" spans="1:18" x14ac:dyDescent="0.25">
      <c r="A273" s="64">
        <v>21020205</v>
      </c>
      <c r="B273" s="5" t="s">
        <v>387</v>
      </c>
      <c r="C273" s="67">
        <f>SUMIF(Data[EconCode],DetailTB[[#This Row],[EconCode]],Data[Amount])</f>
        <v>0</v>
      </c>
      <c r="D273" s="58" t="str">
        <f>LEFT(DetailTB[[#This Row],[EconCode]],6)</f>
        <v>210202</v>
      </c>
      <c r="E273" s="58" t="str">
        <f>LEFT(DetailTB[[#This Row],[EconCode]],4)</f>
        <v>2102</v>
      </c>
      <c r="F273" s="58" t="str">
        <f>LEFT(DetailTB[[#This Row],[EconCode]],2)</f>
        <v>21</v>
      </c>
      <c r="G273" s="66" t="s">
        <v>1474</v>
      </c>
      <c r="H273" s="74"/>
      <c r="I273" s="66" t="s">
        <v>1523</v>
      </c>
      <c r="J273" s="74"/>
      <c r="K273" s="74"/>
      <c r="L273" s="74"/>
      <c r="M273" s="15"/>
      <c r="N273" s="15"/>
      <c r="O273" s="15"/>
      <c r="P273" s="15"/>
      <c r="Q273" s="15"/>
      <c r="R273" s="15"/>
    </row>
    <row r="274" spans="1:18" x14ac:dyDescent="0.25">
      <c r="A274" s="64">
        <v>22</v>
      </c>
      <c r="B274" s="5" t="s">
        <v>388</v>
      </c>
      <c r="C274" s="93">
        <f>SUMIF(Data[EconCode],DetailTB[[#This Row],[EconCode]],Data[Amount])</f>
        <v>0</v>
      </c>
      <c r="D274" s="93" t="str">
        <f>LEFT(DetailTB[[#This Row],[EconCode]],6)</f>
        <v>22</v>
      </c>
      <c r="E274" s="93" t="str">
        <f>LEFT(DetailTB[[#This Row],[EconCode]],4)</f>
        <v>22</v>
      </c>
      <c r="F274" s="93" t="str">
        <f>LEFT(DetailTB[[#This Row],[EconCode]],2)</f>
        <v>22</v>
      </c>
      <c r="G274" s="93"/>
      <c r="H274" s="93"/>
      <c r="I274" s="93"/>
      <c r="J274" s="93"/>
      <c r="K274" s="93"/>
      <c r="L274" s="93"/>
      <c r="M274" s="15"/>
      <c r="N274" s="15"/>
      <c r="O274" s="15"/>
      <c r="P274" s="15"/>
      <c r="Q274" s="15"/>
      <c r="R274" s="15"/>
    </row>
    <row r="275" spans="1:18" x14ac:dyDescent="0.25">
      <c r="A275" s="64">
        <v>2201</v>
      </c>
      <c r="B275" s="5" t="s">
        <v>389</v>
      </c>
      <c r="C275" s="93">
        <f>SUMIF(Data[EconCode],DetailTB[[#This Row],[EconCode]],Data[Amount])</f>
        <v>0</v>
      </c>
      <c r="D275" s="93" t="str">
        <f>LEFT(DetailTB[[#This Row],[EconCode]],6)</f>
        <v>2201</v>
      </c>
      <c r="E275" s="93" t="str">
        <f>LEFT(DetailTB[[#This Row],[EconCode]],4)</f>
        <v>2201</v>
      </c>
      <c r="F275" s="93" t="str">
        <f>LEFT(DetailTB[[#This Row],[EconCode]],2)</f>
        <v>22</v>
      </c>
      <c r="G275" s="93"/>
      <c r="H275" s="93"/>
      <c r="I275" s="93"/>
      <c r="J275" s="93"/>
      <c r="K275" s="93"/>
      <c r="L275" s="93"/>
      <c r="M275" s="15"/>
      <c r="N275" s="15"/>
      <c r="O275" s="15"/>
      <c r="P275" s="15"/>
      <c r="Q275" s="15"/>
      <c r="R275" s="15"/>
    </row>
    <row r="276" spans="1:18" x14ac:dyDescent="0.25">
      <c r="A276" s="64">
        <v>220101</v>
      </c>
      <c r="B276" s="5" t="s">
        <v>389</v>
      </c>
      <c r="C276" s="93">
        <f>SUMIF(Data[EconCode],DetailTB[[#This Row],[EconCode]],Data[Amount])</f>
        <v>0</v>
      </c>
      <c r="D276" s="93" t="str">
        <f>LEFT(DetailTB[[#This Row],[EconCode]],6)</f>
        <v>220101</v>
      </c>
      <c r="E276" s="93" t="str">
        <f>LEFT(DetailTB[[#This Row],[EconCode]],4)</f>
        <v>2201</v>
      </c>
      <c r="F276" s="93" t="str">
        <f>LEFT(DetailTB[[#This Row],[EconCode]],2)</f>
        <v>22</v>
      </c>
      <c r="G276" s="93"/>
      <c r="H276" s="93"/>
      <c r="I276" s="93"/>
      <c r="J276" s="93"/>
      <c r="K276" s="93"/>
      <c r="L276" s="93"/>
      <c r="M276" s="15"/>
      <c r="N276" s="15"/>
      <c r="O276" s="15"/>
      <c r="P276" s="15"/>
      <c r="Q276" s="15"/>
      <c r="R276" s="15"/>
    </row>
    <row r="277" spans="1:18" x14ac:dyDescent="0.25">
      <c r="A277" s="64">
        <v>22010101</v>
      </c>
      <c r="B277" s="5" t="s">
        <v>390</v>
      </c>
      <c r="C277" s="67">
        <f>SUMIF(Data[EconCode],DetailTB[[#This Row],[EconCode]],Data[Amount])</f>
        <v>0</v>
      </c>
      <c r="D277" s="58" t="str">
        <f>LEFT(DetailTB[[#This Row],[EconCode]],6)</f>
        <v>220101</v>
      </c>
      <c r="E277" s="58" t="str">
        <f>LEFT(DetailTB[[#This Row],[EconCode]],4)</f>
        <v>2201</v>
      </c>
      <c r="F277" s="58" t="str">
        <f>LEFT(DetailTB[[#This Row],[EconCode]],2)</f>
        <v>22</v>
      </c>
      <c r="G277" s="66" t="s">
        <v>1477</v>
      </c>
      <c r="H277" s="74"/>
      <c r="I277" s="66" t="s">
        <v>1526</v>
      </c>
      <c r="J277" s="74"/>
      <c r="K277" s="74"/>
      <c r="L277" s="74"/>
      <c r="M277" s="15"/>
      <c r="N277" s="15"/>
      <c r="O277" s="15"/>
      <c r="P277" s="15"/>
      <c r="Q277" s="15"/>
      <c r="R277" s="15"/>
    </row>
    <row r="278" spans="1:18" x14ac:dyDescent="0.25">
      <c r="A278" s="64">
        <v>22010102</v>
      </c>
      <c r="B278" s="5" t="s">
        <v>391</v>
      </c>
      <c r="C278" s="67">
        <f>SUMIF(Data[EconCode],DetailTB[[#This Row],[EconCode]],Data[Amount])</f>
        <v>3291</v>
      </c>
      <c r="D278" s="58" t="str">
        <f>LEFT(DetailTB[[#This Row],[EconCode]],6)</f>
        <v>220101</v>
      </c>
      <c r="E278" s="58" t="str">
        <f>LEFT(DetailTB[[#This Row],[EconCode]],4)</f>
        <v>2201</v>
      </c>
      <c r="F278" s="58" t="str">
        <f>LEFT(DetailTB[[#This Row],[EconCode]],2)</f>
        <v>22</v>
      </c>
      <c r="G278" s="66" t="s">
        <v>1477</v>
      </c>
      <c r="H278" s="74"/>
      <c r="I278" s="66" t="s">
        <v>1526</v>
      </c>
      <c r="J278" s="74"/>
      <c r="K278" s="74"/>
      <c r="L278" s="74"/>
      <c r="M278" s="15"/>
      <c r="N278" s="15"/>
      <c r="O278" s="15"/>
      <c r="P278" s="15"/>
      <c r="Q278" s="15"/>
      <c r="R278" s="15"/>
    </row>
    <row r="279" spans="1:18" x14ac:dyDescent="0.25">
      <c r="A279" s="64">
        <v>22010103</v>
      </c>
      <c r="B279" s="5" t="s">
        <v>392</v>
      </c>
      <c r="C279" s="67">
        <f>SUMIF(Data[EconCode],DetailTB[[#This Row],[EconCode]],Data[Amount])</f>
        <v>0</v>
      </c>
      <c r="D279" s="58" t="str">
        <f>LEFT(DetailTB[[#This Row],[EconCode]],6)</f>
        <v>220101</v>
      </c>
      <c r="E279" s="58" t="str">
        <f>LEFT(DetailTB[[#This Row],[EconCode]],4)</f>
        <v>2201</v>
      </c>
      <c r="F279" s="58" t="str">
        <f>LEFT(DetailTB[[#This Row],[EconCode]],2)</f>
        <v>22</v>
      </c>
      <c r="G279" s="66" t="s">
        <v>1477</v>
      </c>
      <c r="H279" s="74"/>
      <c r="I279" s="66" t="s">
        <v>1526</v>
      </c>
      <c r="J279" s="74"/>
      <c r="K279" s="74"/>
      <c r="L279" s="74"/>
      <c r="M279" s="15"/>
      <c r="N279" s="15"/>
      <c r="O279" s="15"/>
      <c r="P279" s="15"/>
      <c r="Q279" s="15"/>
      <c r="R279" s="15"/>
    </row>
    <row r="280" spans="1:18" x14ac:dyDescent="0.25">
      <c r="A280" s="64">
        <v>2202</v>
      </c>
      <c r="B280" s="5" t="s">
        <v>393</v>
      </c>
      <c r="C280" s="93">
        <f>SUMIF(Data[EconCode],DetailTB[[#This Row],[EconCode]],Data[Amount])</f>
        <v>0</v>
      </c>
      <c r="D280" s="15" t="str">
        <f>LEFT(DetailTB[[#This Row],[EconCode]],6)</f>
        <v>2202</v>
      </c>
      <c r="E280" s="15" t="str">
        <f>LEFT(DetailTB[[#This Row],[EconCode]],4)</f>
        <v>2202</v>
      </c>
      <c r="F280" s="15" t="str">
        <f>LEFT(DetailTB[[#This Row],[EconCode]],2)</f>
        <v>22</v>
      </c>
      <c r="G280" s="93"/>
      <c r="H280" s="93"/>
      <c r="I280" s="93"/>
      <c r="J280" s="93"/>
      <c r="K280" s="93"/>
      <c r="L280" s="93"/>
      <c r="M280" s="15"/>
      <c r="N280" s="15"/>
      <c r="O280" s="15"/>
      <c r="P280" s="15"/>
      <c r="Q280" s="15"/>
      <c r="R280" s="15"/>
    </row>
    <row r="281" spans="1:18" x14ac:dyDescent="0.25">
      <c r="A281" s="64">
        <v>220201</v>
      </c>
      <c r="B281" s="5" t="s">
        <v>394</v>
      </c>
      <c r="C281" s="93">
        <f>SUMIF(Data[EconCode],DetailTB[[#This Row],[EconCode]],Data[Amount])</f>
        <v>0</v>
      </c>
      <c r="D281" s="15" t="str">
        <f>LEFT(DetailTB[[#This Row],[EconCode]],6)</f>
        <v>220201</v>
      </c>
      <c r="E281" s="15" t="str">
        <f>LEFT(DetailTB[[#This Row],[EconCode]],4)</f>
        <v>2202</v>
      </c>
      <c r="F281" s="15" t="str">
        <f>LEFT(DetailTB[[#This Row],[EconCode]],2)</f>
        <v>22</v>
      </c>
      <c r="G281" s="93"/>
      <c r="H281" s="93"/>
      <c r="I281" s="93"/>
      <c r="J281" s="93"/>
      <c r="K281" s="93"/>
      <c r="L281" s="93"/>
      <c r="M281" s="15"/>
      <c r="N281" s="15"/>
      <c r="O281" s="15"/>
      <c r="P281" s="15"/>
      <c r="Q281" s="15"/>
      <c r="R281" s="15"/>
    </row>
    <row r="282" spans="1:18" x14ac:dyDescent="0.25">
      <c r="A282" s="64">
        <v>22020101</v>
      </c>
      <c r="B282" s="5" t="s">
        <v>395</v>
      </c>
      <c r="C282" s="67">
        <f>SUMIF(Data[EconCode],DetailTB[[#This Row],[EconCode]],Data[Amount])</f>
        <v>2000</v>
      </c>
      <c r="D282" s="58" t="str">
        <f>LEFT(DetailTB[[#This Row],[EconCode]],6)</f>
        <v>220201</v>
      </c>
      <c r="E282" s="58" t="str">
        <f>LEFT(DetailTB[[#This Row],[EconCode]],4)</f>
        <v>2202</v>
      </c>
      <c r="F282" s="58" t="str">
        <f>LEFT(DetailTB[[#This Row],[EconCode]],2)</f>
        <v>22</v>
      </c>
      <c r="G282" s="66" t="s">
        <v>1476</v>
      </c>
      <c r="H282" s="74"/>
      <c r="I282" s="66" t="s">
        <v>1525</v>
      </c>
      <c r="J282" s="74"/>
      <c r="K282" s="74"/>
      <c r="L282" s="74"/>
      <c r="M282" s="15"/>
      <c r="N282" s="15"/>
      <c r="O282" s="15"/>
      <c r="P282" s="15"/>
      <c r="Q282" s="15"/>
      <c r="R282" s="15"/>
    </row>
    <row r="283" spans="1:18" x14ac:dyDescent="0.25">
      <c r="A283" s="64">
        <v>22020102</v>
      </c>
      <c r="B283" s="5" t="s">
        <v>396</v>
      </c>
      <c r="C283" s="67">
        <f>SUMIF(Data[EconCode],DetailTB[[#This Row],[EconCode]],Data[Amount])</f>
        <v>0</v>
      </c>
      <c r="D283" s="58" t="str">
        <f>LEFT(DetailTB[[#This Row],[EconCode]],6)</f>
        <v>220201</v>
      </c>
      <c r="E283" s="58" t="str">
        <f>LEFT(DetailTB[[#This Row],[EconCode]],4)</f>
        <v>2202</v>
      </c>
      <c r="F283" s="58" t="str">
        <f>LEFT(DetailTB[[#This Row],[EconCode]],2)</f>
        <v>22</v>
      </c>
      <c r="G283" s="66" t="s">
        <v>1476</v>
      </c>
      <c r="H283" s="74"/>
      <c r="I283" s="66" t="s">
        <v>1525</v>
      </c>
      <c r="J283" s="74"/>
      <c r="K283" s="74"/>
      <c r="L283" s="74"/>
      <c r="M283" s="15"/>
      <c r="N283" s="15"/>
      <c r="O283" s="15"/>
      <c r="P283" s="15"/>
      <c r="Q283" s="15"/>
      <c r="R283" s="15"/>
    </row>
    <row r="284" spans="1:18" x14ac:dyDescent="0.25">
      <c r="A284" s="64">
        <v>22020103</v>
      </c>
      <c r="B284" s="5" t="s">
        <v>397</v>
      </c>
      <c r="C284" s="67">
        <f>SUMIF(Data[EconCode],DetailTB[[#This Row],[EconCode]],Data[Amount])</f>
        <v>1000</v>
      </c>
      <c r="D284" s="58" t="str">
        <f>LEFT(DetailTB[[#This Row],[EconCode]],6)</f>
        <v>220201</v>
      </c>
      <c r="E284" s="58" t="str">
        <f>LEFT(DetailTB[[#This Row],[EconCode]],4)</f>
        <v>2202</v>
      </c>
      <c r="F284" s="58" t="str">
        <f>LEFT(DetailTB[[#This Row],[EconCode]],2)</f>
        <v>22</v>
      </c>
      <c r="G284" s="66" t="s">
        <v>1476</v>
      </c>
      <c r="H284" s="74"/>
      <c r="I284" s="66" t="s">
        <v>1525</v>
      </c>
      <c r="J284" s="74"/>
      <c r="K284" s="74"/>
      <c r="L284" s="74"/>
      <c r="M284" s="15"/>
      <c r="N284" s="15"/>
      <c r="O284" s="15"/>
      <c r="P284" s="15"/>
      <c r="Q284" s="15"/>
      <c r="R284" s="15"/>
    </row>
    <row r="285" spans="1:18" x14ac:dyDescent="0.25">
      <c r="A285" s="64">
        <v>22020104</v>
      </c>
      <c r="B285" s="5" t="s">
        <v>398</v>
      </c>
      <c r="C285" s="67">
        <f>SUMIF(Data[EconCode],DetailTB[[#This Row],[EconCode]],Data[Amount])</f>
        <v>0</v>
      </c>
      <c r="D285" s="58" t="str">
        <f>LEFT(DetailTB[[#This Row],[EconCode]],6)</f>
        <v>220201</v>
      </c>
      <c r="E285" s="58" t="str">
        <f>LEFT(DetailTB[[#This Row],[EconCode]],4)</f>
        <v>2202</v>
      </c>
      <c r="F285" s="58" t="str">
        <f>LEFT(DetailTB[[#This Row],[EconCode]],2)</f>
        <v>22</v>
      </c>
      <c r="G285" s="66" t="s">
        <v>1476</v>
      </c>
      <c r="H285" s="74"/>
      <c r="I285" s="66" t="s">
        <v>1525</v>
      </c>
      <c r="J285" s="74"/>
      <c r="K285" s="74"/>
      <c r="L285" s="74"/>
      <c r="M285" s="15"/>
      <c r="N285" s="15"/>
      <c r="O285" s="15"/>
      <c r="P285" s="15"/>
      <c r="Q285" s="15"/>
      <c r="R285" s="15"/>
    </row>
    <row r="286" spans="1:18" x14ac:dyDescent="0.25">
      <c r="A286" s="64">
        <v>220202</v>
      </c>
      <c r="B286" s="5" t="s">
        <v>399</v>
      </c>
      <c r="C286" s="93">
        <f>SUMIF(Data[EconCode],DetailTB[[#This Row],[EconCode]],Data[Amount])</f>
        <v>0</v>
      </c>
      <c r="D286" s="93" t="str">
        <f>LEFT(DetailTB[[#This Row],[EconCode]],6)</f>
        <v>220202</v>
      </c>
      <c r="E286" s="93" t="str">
        <f>LEFT(DetailTB[[#This Row],[EconCode]],4)</f>
        <v>2202</v>
      </c>
      <c r="F286" s="93" t="str">
        <f>LEFT(DetailTB[[#This Row],[EconCode]],2)</f>
        <v>22</v>
      </c>
      <c r="G286" s="93"/>
      <c r="H286" s="93"/>
      <c r="I286" s="93"/>
      <c r="J286" s="93"/>
      <c r="K286" s="93"/>
      <c r="L286" s="93"/>
      <c r="M286" s="15"/>
      <c r="N286" s="15"/>
      <c r="O286" s="15"/>
      <c r="P286" s="15"/>
      <c r="Q286" s="15"/>
      <c r="R286" s="15"/>
    </row>
    <row r="287" spans="1:18" x14ac:dyDescent="0.25">
      <c r="A287" s="64">
        <v>22020201</v>
      </c>
      <c r="B287" s="5" t="s">
        <v>400</v>
      </c>
      <c r="C287" s="67">
        <f>SUMIF(Data[EconCode],DetailTB[[#This Row],[EconCode]],Data[Amount])</f>
        <v>1000</v>
      </c>
      <c r="D287" s="58" t="str">
        <f>LEFT(DetailTB[[#This Row],[EconCode]],6)</f>
        <v>220202</v>
      </c>
      <c r="E287" s="58" t="str">
        <f>LEFT(DetailTB[[#This Row],[EconCode]],4)</f>
        <v>2202</v>
      </c>
      <c r="F287" s="58" t="str">
        <f>LEFT(DetailTB[[#This Row],[EconCode]],2)</f>
        <v>22</v>
      </c>
      <c r="G287" s="66" t="s">
        <v>1476</v>
      </c>
      <c r="H287" s="74"/>
      <c r="I287" s="66" t="s">
        <v>1525</v>
      </c>
      <c r="J287" s="74"/>
      <c r="K287" s="74"/>
      <c r="L287" s="74"/>
      <c r="M287" s="15"/>
      <c r="N287" s="15"/>
      <c r="O287" s="15"/>
      <c r="P287" s="15"/>
      <c r="Q287" s="15"/>
      <c r="R287" s="15"/>
    </row>
    <row r="288" spans="1:18" x14ac:dyDescent="0.25">
      <c r="A288" s="64">
        <v>22020202</v>
      </c>
      <c r="B288" s="5" t="s">
        <v>401</v>
      </c>
      <c r="C288" s="67">
        <f>SUMIF(Data[EconCode],DetailTB[[#This Row],[EconCode]],Data[Amount])</f>
        <v>820</v>
      </c>
      <c r="D288" s="58" t="str">
        <f>LEFT(DetailTB[[#This Row],[EconCode]],6)</f>
        <v>220202</v>
      </c>
      <c r="E288" s="58" t="str">
        <f>LEFT(DetailTB[[#This Row],[EconCode]],4)</f>
        <v>2202</v>
      </c>
      <c r="F288" s="58" t="str">
        <f>LEFT(DetailTB[[#This Row],[EconCode]],2)</f>
        <v>22</v>
      </c>
      <c r="G288" s="66" t="s">
        <v>1476</v>
      </c>
      <c r="H288" s="74"/>
      <c r="I288" s="66" t="s">
        <v>1525</v>
      </c>
      <c r="J288" s="74"/>
      <c r="K288" s="74"/>
      <c r="L288" s="74"/>
      <c r="M288" s="15"/>
      <c r="N288" s="15"/>
      <c r="O288" s="15"/>
      <c r="P288" s="15"/>
      <c r="Q288" s="15"/>
      <c r="R288" s="15"/>
    </row>
    <row r="289" spans="1:18" x14ac:dyDescent="0.25">
      <c r="A289" s="64">
        <v>22020203</v>
      </c>
      <c r="B289" s="5" t="s">
        <v>402</v>
      </c>
      <c r="C289" s="67">
        <f>SUMIF(Data[EconCode],DetailTB[[#This Row],[EconCode]],Data[Amount])</f>
        <v>0</v>
      </c>
      <c r="D289" s="58" t="str">
        <f>LEFT(DetailTB[[#This Row],[EconCode]],6)</f>
        <v>220202</v>
      </c>
      <c r="E289" s="58" t="str">
        <f>LEFT(DetailTB[[#This Row],[EconCode]],4)</f>
        <v>2202</v>
      </c>
      <c r="F289" s="58" t="str">
        <f>LEFT(DetailTB[[#This Row],[EconCode]],2)</f>
        <v>22</v>
      </c>
      <c r="G289" s="66" t="s">
        <v>1476</v>
      </c>
      <c r="H289" s="74"/>
      <c r="I289" s="66" t="s">
        <v>1525</v>
      </c>
      <c r="J289" s="74"/>
      <c r="K289" s="74"/>
      <c r="L289" s="74"/>
      <c r="M289" s="15"/>
      <c r="N289" s="15"/>
      <c r="O289" s="15"/>
      <c r="P289" s="15"/>
      <c r="Q289" s="15"/>
      <c r="R289" s="15"/>
    </row>
    <row r="290" spans="1:18" x14ac:dyDescent="0.25">
      <c r="A290" s="64">
        <v>22020204</v>
      </c>
      <c r="B290" s="5" t="s">
        <v>403</v>
      </c>
      <c r="C290" s="67">
        <f>SUMIF(Data[EconCode],DetailTB[[#This Row],[EconCode]],Data[Amount])</f>
        <v>0</v>
      </c>
      <c r="D290" s="58" t="str">
        <f>LEFT(DetailTB[[#This Row],[EconCode]],6)</f>
        <v>220202</v>
      </c>
      <c r="E290" s="58" t="str">
        <f>LEFT(DetailTB[[#This Row],[EconCode]],4)</f>
        <v>2202</v>
      </c>
      <c r="F290" s="58" t="str">
        <f>LEFT(DetailTB[[#This Row],[EconCode]],2)</f>
        <v>22</v>
      </c>
      <c r="G290" s="66" t="s">
        <v>1476</v>
      </c>
      <c r="H290" s="74"/>
      <c r="I290" s="66" t="s">
        <v>1525</v>
      </c>
      <c r="J290" s="74"/>
      <c r="K290" s="74"/>
      <c r="L290" s="74"/>
      <c r="M290" s="15"/>
      <c r="N290" s="15"/>
      <c r="O290" s="15"/>
      <c r="P290" s="15"/>
      <c r="Q290" s="15"/>
      <c r="R290" s="15"/>
    </row>
    <row r="291" spans="1:18" x14ac:dyDescent="0.25">
      <c r="A291" s="64">
        <v>22020205</v>
      </c>
      <c r="B291" s="5" t="s">
        <v>404</v>
      </c>
      <c r="C291" s="67">
        <f>SUMIF(Data[EconCode],DetailTB[[#This Row],[EconCode]],Data[Amount])</f>
        <v>0</v>
      </c>
      <c r="D291" s="58" t="str">
        <f>LEFT(DetailTB[[#This Row],[EconCode]],6)</f>
        <v>220202</v>
      </c>
      <c r="E291" s="58" t="str">
        <f>LEFT(DetailTB[[#This Row],[EconCode]],4)</f>
        <v>2202</v>
      </c>
      <c r="F291" s="58" t="str">
        <f>LEFT(DetailTB[[#This Row],[EconCode]],2)</f>
        <v>22</v>
      </c>
      <c r="G291" s="66" t="s">
        <v>1476</v>
      </c>
      <c r="H291" s="74"/>
      <c r="I291" s="66" t="s">
        <v>1525</v>
      </c>
      <c r="J291" s="74"/>
      <c r="K291" s="74"/>
      <c r="L291" s="74"/>
      <c r="M291" s="15"/>
      <c r="N291" s="15"/>
      <c r="O291" s="15"/>
      <c r="P291" s="15"/>
      <c r="Q291" s="15"/>
      <c r="R291" s="15"/>
    </row>
    <row r="292" spans="1:18" x14ac:dyDescent="0.25">
      <c r="A292" s="64">
        <v>22020206</v>
      </c>
      <c r="B292" s="5" t="s">
        <v>405</v>
      </c>
      <c r="C292" s="67">
        <f>SUMIF(Data[EconCode],DetailTB[[#This Row],[EconCode]],Data[Amount])</f>
        <v>0</v>
      </c>
      <c r="D292" s="58" t="str">
        <f>LEFT(DetailTB[[#This Row],[EconCode]],6)</f>
        <v>220202</v>
      </c>
      <c r="E292" s="58" t="str">
        <f>LEFT(DetailTB[[#This Row],[EconCode]],4)</f>
        <v>2202</v>
      </c>
      <c r="F292" s="58" t="str">
        <f>LEFT(DetailTB[[#This Row],[EconCode]],2)</f>
        <v>22</v>
      </c>
      <c r="G292" s="66" t="s">
        <v>1476</v>
      </c>
      <c r="H292" s="74"/>
      <c r="I292" s="66" t="s">
        <v>1525</v>
      </c>
      <c r="J292" s="74"/>
      <c r="K292" s="74"/>
      <c r="L292" s="74"/>
      <c r="M292" s="15"/>
      <c r="N292" s="15"/>
      <c r="O292" s="15"/>
      <c r="P292" s="15"/>
      <c r="Q292" s="15"/>
      <c r="R292" s="15"/>
    </row>
    <row r="293" spans="1:18" x14ac:dyDescent="0.25">
      <c r="A293" s="64">
        <v>22020207</v>
      </c>
      <c r="B293" s="5" t="s">
        <v>406</v>
      </c>
      <c r="C293" s="67">
        <f>SUMIF(Data[EconCode],DetailTB[[#This Row],[EconCode]],Data[Amount])</f>
        <v>0</v>
      </c>
      <c r="D293" s="58" t="str">
        <f>LEFT(DetailTB[[#This Row],[EconCode]],6)</f>
        <v>220202</v>
      </c>
      <c r="E293" s="58" t="str">
        <f>LEFT(DetailTB[[#This Row],[EconCode]],4)</f>
        <v>2202</v>
      </c>
      <c r="F293" s="58" t="str">
        <f>LEFT(DetailTB[[#This Row],[EconCode]],2)</f>
        <v>22</v>
      </c>
      <c r="G293" s="66" t="s">
        <v>1476</v>
      </c>
      <c r="H293" s="74"/>
      <c r="I293" s="66" t="s">
        <v>1525</v>
      </c>
      <c r="J293" s="74"/>
      <c r="K293" s="74"/>
      <c r="L293" s="74"/>
      <c r="M293" s="15"/>
      <c r="N293" s="15"/>
      <c r="O293" s="15"/>
      <c r="P293" s="15"/>
      <c r="Q293" s="15"/>
      <c r="R293" s="15"/>
    </row>
    <row r="294" spans="1:18" x14ac:dyDescent="0.25">
      <c r="A294" s="64">
        <v>22020208</v>
      </c>
      <c r="B294" s="5" t="s">
        <v>407</v>
      </c>
      <c r="C294" s="67">
        <f>SUMIF(Data[EconCode],DetailTB[[#This Row],[EconCode]],Data[Amount])</f>
        <v>0</v>
      </c>
      <c r="D294" s="58" t="str">
        <f>LEFT(DetailTB[[#This Row],[EconCode]],6)</f>
        <v>220202</v>
      </c>
      <c r="E294" s="58" t="str">
        <f>LEFT(DetailTB[[#This Row],[EconCode]],4)</f>
        <v>2202</v>
      </c>
      <c r="F294" s="58" t="str">
        <f>LEFT(DetailTB[[#This Row],[EconCode]],2)</f>
        <v>22</v>
      </c>
      <c r="G294" s="66" t="s">
        <v>1476</v>
      </c>
      <c r="H294" s="74"/>
      <c r="I294" s="66" t="s">
        <v>1525</v>
      </c>
      <c r="J294" s="74"/>
      <c r="K294" s="74"/>
      <c r="L294" s="74"/>
      <c r="M294" s="15"/>
      <c r="N294" s="15"/>
      <c r="O294" s="15"/>
      <c r="P294" s="15"/>
      <c r="Q294" s="15"/>
      <c r="R294" s="15"/>
    </row>
    <row r="295" spans="1:18" x14ac:dyDescent="0.25">
      <c r="A295" s="64">
        <v>220203</v>
      </c>
      <c r="B295" s="5" t="s">
        <v>408</v>
      </c>
      <c r="C295" s="93">
        <f>SUMIF(Data[EconCode],DetailTB[[#This Row],[EconCode]],Data[Amount])</f>
        <v>0</v>
      </c>
      <c r="D295" s="93" t="str">
        <f>LEFT(DetailTB[[#This Row],[EconCode]],6)</f>
        <v>220203</v>
      </c>
      <c r="E295" s="93" t="str">
        <f>LEFT(DetailTB[[#This Row],[EconCode]],4)</f>
        <v>2202</v>
      </c>
      <c r="F295" s="93" t="str">
        <f>LEFT(DetailTB[[#This Row],[EconCode]],2)</f>
        <v>22</v>
      </c>
      <c r="G295" s="93"/>
      <c r="H295" s="93"/>
      <c r="I295" s="93"/>
      <c r="J295" s="93"/>
      <c r="K295" s="93"/>
      <c r="L295" s="93"/>
      <c r="M295" s="15"/>
      <c r="N295" s="15"/>
      <c r="O295" s="15"/>
      <c r="P295" s="15"/>
      <c r="Q295" s="15"/>
      <c r="R295" s="15"/>
    </row>
    <row r="296" spans="1:18" x14ac:dyDescent="0.25">
      <c r="A296" s="64">
        <v>22020301</v>
      </c>
      <c r="B296" s="5" t="s">
        <v>409</v>
      </c>
      <c r="C296" s="67">
        <f>SUMIF(Data[EconCode],DetailTB[[#This Row],[EconCode]],Data[Amount])</f>
        <v>1000</v>
      </c>
      <c r="D296" s="58" t="str">
        <f>LEFT(DetailTB[[#This Row],[EconCode]],6)</f>
        <v>220203</v>
      </c>
      <c r="E296" s="58" t="str">
        <f>LEFT(DetailTB[[#This Row],[EconCode]],4)</f>
        <v>2202</v>
      </c>
      <c r="F296" s="58" t="str">
        <f>LEFT(DetailTB[[#This Row],[EconCode]],2)</f>
        <v>22</v>
      </c>
      <c r="G296" s="66" t="s">
        <v>1476</v>
      </c>
      <c r="H296" s="74"/>
      <c r="I296" s="66" t="s">
        <v>1525</v>
      </c>
      <c r="J296" s="74"/>
      <c r="K296" s="74"/>
      <c r="L296" s="74"/>
      <c r="M296" s="15"/>
      <c r="N296" s="15"/>
      <c r="O296" s="15"/>
      <c r="P296" s="15"/>
      <c r="Q296" s="15"/>
      <c r="R296" s="15"/>
    </row>
    <row r="297" spans="1:18" x14ac:dyDescent="0.25">
      <c r="A297" s="64">
        <v>22020302</v>
      </c>
      <c r="B297" s="5" t="s">
        <v>410</v>
      </c>
      <c r="C297" s="67">
        <f>SUMIF(Data[EconCode],DetailTB[[#This Row],[EconCode]],Data[Amount])</f>
        <v>0</v>
      </c>
      <c r="D297" s="58" t="str">
        <f>LEFT(DetailTB[[#This Row],[EconCode]],6)</f>
        <v>220203</v>
      </c>
      <c r="E297" s="58" t="str">
        <f>LEFT(DetailTB[[#This Row],[EconCode]],4)</f>
        <v>2202</v>
      </c>
      <c r="F297" s="58" t="str">
        <f>LEFT(DetailTB[[#This Row],[EconCode]],2)</f>
        <v>22</v>
      </c>
      <c r="G297" s="66" t="s">
        <v>1476</v>
      </c>
      <c r="H297" s="74"/>
      <c r="I297" s="66" t="s">
        <v>1525</v>
      </c>
      <c r="J297" s="74"/>
      <c r="K297" s="74"/>
      <c r="L297" s="74"/>
      <c r="M297" s="15"/>
      <c r="N297" s="15"/>
      <c r="O297" s="15"/>
      <c r="P297" s="15"/>
      <c r="Q297" s="15"/>
      <c r="R297" s="15"/>
    </row>
    <row r="298" spans="1:18" x14ac:dyDescent="0.25">
      <c r="A298" s="64">
        <v>22020303</v>
      </c>
      <c r="B298" s="5" t="s">
        <v>411</v>
      </c>
      <c r="C298" s="67">
        <f>SUMIF(Data[EconCode],DetailTB[[#This Row],[EconCode]],Data[Amount])</f>
        <v>0</v>
      </c>
      <c r="D298" s="58" t="str">
        <f>LEFT(DetailTB[[#This Row],[EconCode]],6)</f>
        <v>220203</v>
      </c>
      <c r="E298" s="58" t="str">
        <f>LEFT(DetailTB[[#This Row],[EconCode]],4)</f>
        <v>2202</v>
      </c>
      <c r="F298" s="58" t="str">
        <f>LEFT(DetailTB[[#This Row],[EconCode]],2)</f>
        <v>22</v>
      </c>
      <c r="G298" s="66" t="s">
        <v>1476</v>
      </c>
      <c r="H298" s="74"/>
      <c r="I298" s="66" t="s">
        <v>1525</v>
      </c>
      <c r="J298" s="74"/>
      <c r="K298" s="74"/>
      <c r="L298" s="74"/>
      <c r="M298" s="15"/>
      <c r="N298" s="15"/>
      <c r="O298" s="15"/>
      <c r="P298" s="15"/>
      <c r="Q298" s="15"/>
      <c r="R298" s="15"/>
    </row>
    <row r="299" spans="1:18" x14ac:dyDescent="0.25">
      <c r="A299" s="64">
        <v>22020304</v>
      </c>
      <c r="B299" s="5" t="s">
        <v>412</v>
      </c>
      <c r="C299" s="67">
        <f>SUMIF(Data[EconCode],DetailTB[[#This Row],[EconCode]],Data[Amount])</f>
        <v>0</v>
      </c>
      <c r="D299" s="58" t="str">
        <f>LEFT(DetailTB[[#This Row],[EconCode]],6)</f>
        <v>220203</v>
      </c>
      <c r="E299" s="58" t="str">
        <f>LEFT(DetailTB[[#This Row],[EconCode]],4)</f>
        <v>2202</v>
      </c>
      <c r="F299" s="58" t="str">
        <f>LEFT(DetailTB[[#This Row],[EconCode]],2)</f>
        <v>22</v>
      </c>
      <c r="G299" s="66" t="s">
        <v>1476</v>
      </c>
      <c r="H299" s="74"/>
      <c r="I299" s="66" t="s">
        <v>1525</v>
      </c>
      <c r="J299" s="74"/>
      <c r="K299" s="74"/>
      <c r="L299" s="74"/>
      <c r="M299" s="15"/>
      <c r="N299" s="15"/>
      <c r="O299" s="15"/>
      <c r="P299" s="15"/>
      <c r="Q299" s="15"/>
      <c r="R299" s="15"/>
    </row>
    <row r="300" spans="1:18" x14ac:dyDescent="0.25">
      <c r="A300" s="64">
        <v>22020305</v>
      </c>
      <c r="B300" s="5" t="s">
        <v>413</v>
      </c>
      <c r="C300" s="67">
        <f>SUMIF(Data[EconCode],DetailTB[[#This Row],[EconCode]],Data[Amount])</f>
        <v>0</v>
      </c>
      <c r="D300" s="58" t="str">
        <f>LEFT(DetailTB[[#This Row],[EconCode]],6)</f>
        <v>220203</v>
      </c>
      <c r="E300" s="58" t="str">
        <f>LEFT(DetailTB[[#This Row],[EconCode]],4)</f>
        <v>2202</v>
      </c>
      <c r="F300" s="58" t="str">
        <f>LEFT(DetailTB[[#This Row],[EconCode]],2)</f>
        <v>22</v>
      </c>
      <c r="G300" s="66" t="s">
        <v>1476</v>
      </c>
      <c r="H300" s="74"/>
      <c r="I300" s="66" t="s">
        <v>1525</v>
      </c>
      <c r="J300" s="74"/>
      <c r="K300" s="74"/>
      <c r="L300" s="74"/>
      <c r="M300" s="15"/>
      <c r="N300" s="15"/>
      <c r="O300" s="15"/>
      <c r="P300" s="15"/>
      <c r="Q300" s="15"/>
      <c r="R300" s="15"/>
    </row>
    <row r="301" spans="1:18" x14ac:dyDescent="0.25">
      <c r="A301" s="64">
        <v>22020306</v>
      </c>
      <c r="B301" s="5" t="s">
        <v>414</v>
      </c>
      <c r="C301" s="67">
        <f>SUMIF(Data[EconCode],DetailTB[[#This Row],[EconCode]],Data[Amount])</f>
        <v>500</v>
      </c>
      <c r="D301" s="58" t="str">
        <f>LEFT(DetailTB[[#This Row],[EconCode]],6)</f>
        <v>220203</v>
      </c>
      <c r="E301" s="58" t="str">
        <f>LEFT(DetailTB[[#This Row],[EconCode]],4)</f>
        <v>2202</v>
      </c>
      <c r="F301" s="58" t="str">
        <f>LEFT(DetailTB[[#This Row],[EconCode]],2)</f>
        <v>22</v>
      </c>
      <c r="G301" s="66" t="s">
        <v>1476</v>
      </c>
      <c r="H301" s="74"/>
      <c r="I301" s="66" t="s">
        <v>1525</v>
      </c>
      <c r="J301" s="74"/>
      <c r="K301" s="74"/>
      <c r="L301" s="74"/>
      <c r="M301" s="15"/>
      <c r="N301" s="15"/>
      <c r="O301" s="15"/>
      <c r="P301" s="15"/>
      <c r="Q301" s="15"/>
      <c r="R301" s="15"/>
    </row>
    <row r="302" spans="1:18" x14ac:dyDescent="0.25">
      <c r="A302" s="64">
        <v>22020307</v>
      </c>
      <c r="B302" s="5" t="s">
        <v>415</v>
      </c>
      <c r="C302" s="67">
        <f>SUMIF(Data[EconCode],DetailTB[[#This Row],[EconCode]],Data[Amount])</f>
        <v>0</v>
      </c>
      <c r="D302" s="58" t="str">
        <f>LEFT(DetailTB[[#This Row],[EconCode]],6)</f>
        <v>220203</v>
      </c>
      <c r="E302" s="58" t="str">
        <f>LEFT(DetailTB[[#This Row],[EconCode]],4)</f>
        <v>2202</v>
      </c>
      <c r="F302" s="58" t="str">
        <f>LEFT(DetailTB[[#This Row],[EconCode]],2)</f>
        <v>22</v>
      </c>
      <c r="G302" s="66" t="s">
        <v>1476</v>
      </c>
      <c r="H302" s="74"/>
      <c r="I302" s="66" t="s">
        <v>1525</v>
      </c>
      <c r="J302" s="74"/>
      <c r="K302" s="74"/>
      <c r="L302" s="74"/>
      <c r="M302" s="15"/>
      <c r="N302" s="15"/>
      <c r="O302" s="15"/>
      <c r="P302" s="15"/>
      <c r="Q302" s="15"/>
      <c r="R302" s="15"/>
    </row>
    <row r="303" spans="1:18" x14ac:dyDescent="0.25">
      <c r="A303" s="64">
        <v>22020308</v>
      </c>
      <c r="B303" s="5" t="s">
        <v>416</v>
      </c>
      <c r="C303" s="67">
        <f>SUMIF(Data[EconCode],DetailTB[[#This Row],[EconCode]],Data[Amount])</f>
        <v>0</v>
      </c>
      <c r="D303" s="58" t="str">
        <f>LEFT(DetailTB[[#This Row],[EconCode]],6)</f>
        <v>220203</v>
      </c>
      <c r="E303" s="58" t="str">
        <f>LEFT(DetailTB[[#This Row],[EconCode]],4)</f>
        <v>2202</v>
      </c>
      <c r="F303" s="58" t="str">
        <f>LEFT(DetailTB[[#This Row],[EconCode]],2)</f>
        <v>22</v>
      </c>
      <c r="G303" s="66" t="s">
        <v>1476</v>
      </c>
      <c r="H303" s="74"/>
      <c r="I303" s="66" t="s">
        <v>1525</v>
      </c>
      <c r="J303" s="74"/>
      <c r="K303" s="74"/>
      <c r="L303" s="74"/>
      <c r="M303" s="15"/>
      <c r="N303" s="15"/>
      <c r="O303" s="15"/>
      <c r="P303" s="15"/>
      <c r="Q303" s="15"/>
      <c r="R303" s="15"/>
    </row>
    <row r="304" spans="1:18" x14ac:dyDescent="0.25">
      <c r="A304" s="64">
        <v>22020309</v>
      </c>
      <c r="B304" s="5" t="s">
        <v>417</v>
      </c>
      <c r="C304" s="67">
        <f>SUMIF(Data[EconCode],DetailTB[[#This Row],[EconCode]],Data[Amount])</f>
        <v>200</v>
      </c>
      <c r="D304" s="58" t="str">
        <f>LEFT(DetailTB[[#This Row],[EconCode]],6)</f>
        <v>220203</v>
      </c>
      <c r="E304" s="58" t="str">
        <f>LEFT(DetailTB[[#This Row],[EconCode]],4)</f>
        <v>2202</v>
      </c>
      <c r="F304" s="58" t="str">
        <f>LEFT(DetailTB[[#This Row],[EconCode]],2)</f>
        <v>22</v>
      </c>
      <c r="G304" s="66" t="s">
        <v>1476</v>
      </c>
      <c r="H304" s="74"/>
      <c r="I304" s="66" t="s">
        <v>1525</v>
      </c>
      <c r="J304" s="74"/>
      <c r="K304" s="74"/>
      <c r="L304" s="74"/>
      <c r="M304" s="15"/>
      <c r="N304" s="15"/>
      <c r="O304" s="15"/>
      <c r="P304" s="15"/>
      <c r="Q304" s="15"/>
      <c r="R304" s="15"/>
    </row>
    <row r="305" spans="1:18" x14ac:dyDescent="0.25">
      <c r="A305" s="64">
        <v>22020310</v>
      </c>
      <c r="B305" s="5" t="s">
        <v>418</v>
      </c>
      <c r="C305" s="67">
        <f>SUMIF(Data[EconCode],DetailTB[[#This Row],[EconCode]],Data[Amount])</f>
        <v>1000</v>
      </c>
      <c r="D305" s="58" t="str">
        <f>LEFT(DetailTB[[#This Row],[EconCode]],6)</f>
        <v>220203</v>
      </c>
      <c r="E305" s="58" t="str">
        <f>LEFT(DetailTB[[#This Row],[EconCode]],4)</f>
        <v>2202</v>
      </c>
      <c r="F305" s="58" t="str">
        <f>LEFT(DetailTB[[#This Row],[EconCode]],2)</f>
        <v>22</v>
      </c>
      <c r="G305" s="66" t="s">
        <v>1476</v>
      </c>
      <c r="H305" s="74"/>
      <c r="I305" s="66" t="s">
        <v>1525</v>
      </c>
      <c r="J305" s="74"/>
      <c r="K305" s="74"/>
      <c r="L305" s="74"/>
      <c r="M305" s="15"/>
      <c r="N305" s="15"/>
      <c r="O305" s="15"/>
      <c r="P305" s="15"/>
      <c r="Q305" s="15"/>
      <c r="R305" s="15"/>
    </row>
    <row r="306" spans="1:18" x14ac:dyDescent="0.25">
      <c r="A306" s="64">
        <v>22020311</v>
      </c>
      <c r="B306" s="5" t="s">
        <v>419</v>
      </c>
      <c r="C306" s="67">
        <f>SUMIF(Data[EconCode],DetailTB[[#This Row],[EconCode]],Data[Amount])</f>
        <v>0</v>
      </c>
      <c r="D306" s="58" t="str">
        <f>LEFT(DetailTB[[#This Row],[EconCode]],6)</f>
        <v>220203</v>
      </c>
      <c r="E306" s="58" t="str">
        <f>LEFT(DetailTB[[#This Row],[EconCode]],4)</f>
        <v>2202</v>
      </c>
      <c r="F306" s="58" t="str">
        <f>LEFT(DetailTB[[#This Row],[EconCode]],2)</f>
        <v>22</v>
      </c>
      <c r="G306" s="66" t="s">
        <v>1476</v>
      </c>
      <c r="H306" s="74"/>
      <c r="I306" s="66" t="s">
        <v>1525</v>
      </c>
      <c r="J306" s="74"/>
      <c r="K306" s="74"/>
      <c r="L306" s="74"/>
      <c r="M306" s="15"/>
      <c r="N306" s="15"/>
      <c r="O306" s="15"/>
      <c r="P306" s="15"/>
      <c r="Q306" s="15"/>
      <c r="R306" s="15"/>
    </row>
    <row r="307" spans="1:18" x14ac:dyDescent="0.25">
      <c r="A307" s="64">
        <v>220204</v>
      </c>
      <c r="B307" s="5" t="s">
        <v>420</v>
      </c>
      <c r="C307" s="93">
        <f>SUMIF(Data[EconCode],DetailTB[[#This Row],[EconCode]],Data[Amount])</f>
        <v>0</v>
      </c>
      <c r="D307" s="93" t="str">
        <f>LEFT(DetailTB[[#This Row],[EconCode]],6)</f>
        <v>220204</v>
      </c>
      <c r="E307" s="93" t="str">
        <f>LEFT(DetailTB[[#This Row],[EconCode]],4)</f>
        <v>2202</v>
      </c>
      <c r="F307" s="93" t="str">
        <f>LEFT(DetailTB[[#This Row],[EconCode]],2)</f>
        <v>22</v>
      </c>
      <c r="G307" s="93"/>
      <c r="H307" s="93"/>
      <c r="I307" s="93"/>
      <c r="J307" s="93"/>
      <c r="K307" s="93"/>
      <c r="L307" s="93"/>
      <c r="M307" s="15"/>
      <c r="N307" s="15"/>
      <c r="O307" s="15"/>
      <c r="P307" s="15"/>
      <c r="Q307" s="15"/>
      <c r="R307" s="15"/>
    </row>
    <row r="308" spans="1:18" x14ac:dyDescent="0.25">
      <c r="A308" s="64">
        <v>22020401</v>
      </c>
      <c r="B308" s="5" t="s">
        <v>421</v>
      </c>
      <c r="C308" s="67">
        <f>SUMIF(Data[EconCode],DetailTB[[#This Row],[EconCode]],Data[Amount])</f>
        <v>0</v>
      </c>
      <c r="D308" s="58" t="str">
        <f>LEFT(DetailTB[[#This Row],[EconCode]],6)</f>
        <v>220204</v>
      </c>
      <c r="E308" s="58" t="str">
        <f>LEFT(DetailTB[[#This Row],[EconCode]],4)</f>
        <v>2202</v>
      </c>
      <c r="F308" s="58" t="str">
        <f>LEFT(DetailTB[[#This Row],[EconCode]],2)</f>
        <v>22</v>
      </c>
      <c r="G308" s="66" t="s">
        <v>1476</v>
      </c>
      <c r="H308" s="74"/>
      <c r="I308" s="66" t="s">
        <v>1525</v>
      </c>
      <c r="J308" s="74"/>
      <c r="K308" s="74"/>
      <c r="L308" s="74"/>
      <c r="M308" s="15"/>
      <c r="N308" s="15"/>
      <c r="O308" s="15"/>
      <c r="P308" s="15"/>
      <c r="Q308" s="15"/>
      <c r="R308" s="15"/>
    </row>
    <row r="309" spans="1:18" x14ac:dyDescent="0.25">
      <c r="A309" s="64">
        <v>22020402</v>
      </c>
      <c r="B309" s="5" t="s">
        <v>422</v>
      </c>
      <c r="C309" s="67">
        <f>SUMIF(Data[EconCode],DetailTB[[#This Row],[EconCode]],Data[Amount])</f>
        <v>0</v>
      </c>
      <c r="D309" s="58" t="str">
        <f>LEFT(DetailTB[[#This Row],[EconCode]],6)</f>
        <v>220204</v>
      </c>
      <c r="E309" s="58" t="str">
        <f>LEFT(DetailTB[[#This Row],[EconCode]],4)</f>
        <v>2202</v>
      </c>
      <c r="F309" s="58" t="str">
        <f>LEFT(DetailTB[[#This Row],[EconCode]],2)</f>
        <v>22</v>
      </c>
      <c r="G309" s="66" t="s">
        <v>1476</v>
      </c>
      <c r="H309" s="74"/>
      <c r="I309" s="66" t="s">
        <v>1525</v>
      </c>
      <c r="J309" s="74"/>
      <c r="K309" s="74"/>
      <c r="L309" s="74"/>
      <c r="M309" s="15"/>
      <c r="N309" s="15"/>
      <c r="O309" s="15"/>
      <c r="P309" s="15"/>
      <c r="Q309" s="15"/>
      <c r="R309" s="15"/>
    </row>
    <row r="310" spans="1:18" x14ac:dyDescent="0.25">
      <c r="A310" s="64">
        <v>22020403</v>
      </c>
      <c r="B310" s="5" t="s">
        <v>423</v>
      </c>
      <c r="C310" s="67">
        <f>SUMIF(Data[EconCode],DetailTB[[#This Row],[EconCode]],Data[Amount])</f>
        <v>0</v>
      </c>
      <c r="D310" s="58" t="str">
        <f>LEFT(DetailTB[[#This Row],[EconCode]],6)</f>
        <v>220204</v>
      </c>
      <c r="E310" s="58" t="str">
        <f>LEFT(DetailTB[[#This Row],[EconCode]],4)</f>
        <v>2202</v>
      </c>
      <c r="F310" s="58" t="str">
        <f>LEFT(DetailTB[[#This Row],[EconCode]],2)</f>
        <v>22</v>
      </c>
      <c r="G310" s="66" t="s">
        <v>1476</v>
      </c>
      <c r="H310" s="74"/>
      <c r="I310" s="66" t="s">
        <v>1525</v>
      </c>
      <c r="J310" s="74"/>
      <c r="K310" s="74"/>
      <c r="L310" s="74"/>
      <c r="M310" s="15"/>
      <c r="N310" s="15"/>
      <c r="O310" s="15"/>
      <c r="P310" s="15"/>
      <c r="Q310" s="15"/>
      <c r="R310" s="15"/>
    </row>
    <row r="311" spans="1:18" x14ac:dyDescent="0.25">
      <c r="A311" s="64">
        <v>22020404</v>
      </c>
      <c r="B311" s="5" t="s">
        <v>424</v>
      </c>
      <c r="C311" s="67">
        <f>SUMIF(Data[EconCode],DetailTB[[#This Row],[EconCode]],Data[Amount])</f>
        <v>1000</v>
      </c>
      <c r="D311" s="58" t="str">
        <f>LEFT(DetailTB[[#This Row],[EconCode]],6)</f>
        <v>220204</v>
      </c>
      <c r="E311" s="58" t="str">
        <f>LEFT(DetailTB[[#This Row],[EconCode]],4)</f>
        <v>2202</v>
      </c>
      <c r="F311" s="58" t="str">
        <f>LEFT(DetailTB[[#This Row],[EconCode]],2)</f>
        <v>22</v>
      </c>
      <c r="G311" s="66" t="s">
        <v>1476</v>
      </c>
      <c r="H311" s="74"/>
      <c r="I311" s="66" t="s">
        <v>1525</v>
      </c>
      <c r="J311" s="74"/>
      <c r="K311" s="74"/>
      <c r="L311" s="74"/>
      <c r="M311" s="15"/>
      <c r="N311" s="15"/>
      <c r="O311" s="15"/>
      <c r="P311" s="15"/>
      <c r="Q311" s="15"/>
      <c r="R311" s="15"/>
    </row>
    <row r="312" spans="1:18" x14ac:dyDescent="0.25">
      <c r="A312" s="64">
        <v>22020405</v>
      </c>
      <c r="B312" s="5" t="s">
        <v>425</v>
      </c>
      <c r="C312" s="67">
        <f>SUMIF(Data[EconCode],DetailTB[[#This Row],[EconCode]],Data[Amount])</f>
        <v>0</v>
      </c>
      <c r="D312" s="58" t="str">
        <f>LEFT(DetailTB[[#This Row],[EconCode]],6)</f>
        <v>220204</v>
      </c>
      <c r="E312" s="58" t="str">
        <f>LEFT(DetailTB[[#This Row],[EconCode]],4)</f>
        <v>2202</v>
      </c>
      <c r="F312" s="58" t="str">
        <f>LEFT(DetailTB[[#This Row],[EconCode]],2)</f>
        <v>22</v>
      </c>
      <c r="G312" s="66" t="s">
        <v>1476</v>
      </c>
      <c r="H312" s="74"/>
      <c r="I312" s="66" t="s">
        <v>1525</v>
      </c>
      <c r="J312" s="74"/>
      <c r="K312" s="74"/>
      <c r="L312" s="74"/>
      <c r="M312" s="15"/>
      <c r="N312" s="15"/>
      <c r="O312" s="15"/>
      <c r="P312" s="15"/>
      <c r="Q312" s="15"/>
      <c r="R312" s="15"/>
    </row>
    <row r="313" spans="1:18" x14ac:dyDescent="0.25">
      <c r="A313" s="64">
        <v>22020406</v>
      </c>
      <c r="B313" s="5" t="s">
        <v>426</v>
      </c>
      <c r="C313" s="67">
        <f>SUMIF(Data[EconCode],DetailTB[[#This Row],[EconCode]],Data[Amount])</f>
        <v>0</v>
      </c>
      <c r="D313" s="58" t="str">
        <f>LEFT(DetailTB[[#This Row],[EconCode]],6)</f>
        <v>220204</v>
      </c>
      <c r="E313" s="58" t="str">
        <f>LEFT(DetailTB[[#This Row],[EconCode]],4)</f>
        <v>2202</v>
      </c>
      <c r="F313" s="58" t="str">
        <f>LEFT(DetailTB[[#This Row],[EconCode]],2)</f>
        <v>22</v>
      </c>
      <c r="G313" s="66" t="s">
        <v>1476</v>
      </c>
      <c r="H313" s="74"/>
      <c r="I313" s="66" t="s">
        <v>1525</v>
      </c>
      <c r="J313" s="74"/>
      <c r="K313" s="74"/>
      <c r="L313" s="74"/>
      <c r="M313" s="15"/>
      <c r="N313" s="15"/>
      <c r="O313" s="15"/>
      <c r="P313" s="15"/>
      <c r="Q313" s="15"/>
      <c r="R313" s="15"/>
    </row>
    <row r="314" spans="1:18" x14ac:dyDescent="0.25">
      <c r="A314" s="64">
        <v>22020407</v>
      </c>
      <c r="B314" s="5" t="s">
        <v>427</v>
      </c>
      <c r="C314" s="67">
        <f>SUMIF(Data[EconCode],DetailTB[[#This Row],[EconCode]],Data[Amount])</f>
        <v>0</v>
      </c>
      <c r="D314" s="58" t="str">
        <f>LEFT(DetailTB[[#This Row],[EconCode]],6)</f>
        <v>220204</v>
      </c>
      <c r="E314" s="58" t="str">
        <f>LEFT(DetailTB[[#This Row],[EconCode]],4)</f>
        <v>2202</v>
      </c>
      <c r="F314" s="58" t="str">
        <f>LEFT(DetailTB[[#This Row],[EconCode]],2)</f>
        <v>22</v>
      </c>
      <c r="G314" s="66" t="s">
        <v>1476</v>
      </c>
      <c r="H314" s="74"/>
      <c r="I314" s="66" t="s">
        <v>1525</v>
      </c>
      <c r="J314" s="74"/>
      <c r="K314" s="74"/>
      <c r="L314" s="74"/>
      <c r="M314" s="15"/>
      <c r="N314" s="15"/>
      <c r="O314" s="15"/>
      <c r="P314" s="15"/>
      <c r="Q314" s="15"/>
      <c r="R314" s="15"/>
    </row>
    <row r="315" spans="1:18" x14ac:dyDescent="0.25">
      <c r="A315" s="64">
        <v>22020408</v>
      </c>
      <c r="B315" s="5" t="s">
        <v>428</v>
      </c>
      <c r="C315" s="67">
        <f>SUMIF(Data[EconCode],DetailTB[[#This Row],[EconCode]],Data[Amount])</f>
        <v>0</v>
      </c>
      <c r="D315" s="58" t="str">
        <f>LEFT(DetailTB[[#This Row],[EconCode]],6)</f>
        <v>220204</v>
      </c>
      <c r="E315" s="58" t="str">
        <f>LEFT(DetailTB[[#This Row],[EconCode]],4)</f>
        <v>2202</v>
      </c>
      <c r="F315" s="58" t="str">
        <f>LEFT(DetailTB[[#This Row],[EconCode]],2)</f>
        <v>22</v>
      </c>
      <c r="G315" s="66" t="s">
        <v>1476</v>
      </c>
      <c r="H315" s="74"/>
      <c r="I315" s="66" t="s">
        <v>1525</v>
      </c>
      <c r="J315" s="74"/>
      <c r="K315" s="74"/>
      <c r="L315" s="74"/>
      <c r="M315" s="15"/>
      <c r="N315" s="15"/>
      <c r="O315" s="15"/>
      <c r="P315" s="15"/>
      <c r="Q315" s="15"/>
      <c r="R315" s="15"/>
    </row>
    <row r="316" spans="1:18" x14ac:dyDescent="0.25">
      <c r="A316" s="64">
        <v>22020409</v>
      </c>
      <c r="B316" s="5" t="s">
        <v>429</v>
      </c>
      <c r="C316" s="67">
        <f>SUMIF(Data[EconCode],DetailTB[[#This Row],[EconCode]],Data[Amount])</f>
        <v>0</v>
      </c>
      <c r="D316" s="58" t="str">
        <f>LEFT(DetailTB[[#This Row],[EconCode]],6)</f>
        <v>220204</v>
      </c>
      <c r="E316" s="58" t="str">
        <f>LEFT(DetailTB[[#This Row],[EconCode]],4)</f>
        <v>2202</v>
      </c>
      <c r="F316" s="58" t="str">
        <f>LEFT(DetailTB[[#This Row],[EconCode]],2)</f>
        <v>22</v>
      </c>
      <c r="G316" s="66" t="s">
        <v>1476</v>
      </c>
      <c r="H316" s="74"/>
      <c r="I316" s="66" t="s">
        <v>1525</v>
      </c>
      <c r="J316" s="74"/>
      <c r="K316" s="74"/>
      <c r="L316" s="74"/>
      <c r="M316" s="15"/>
      <c r="N316" s="15"/>
      <c r="O316" s="15"/>
      <c r="P316" s="15"/>
      <c r="Q316" s="15"/>
      <c r="R316" s="15"/>
    </row>
    <row r="317" spans="1:18" x14ac:dyDescent="0.25">
      <c r="A317" s="64">
        <v>22020410</v>
      </c>
      <c r="B317" s="5" t="s">
        <v>430</v>
      </c>
      <c r="C317" s="67">
        <f>SUMIF(Data[EconCode],DetailTB[[#This Row],[EconCode]],Data[Amount])</f>
        <v>1000</v>
      </c>
      <c r="D317" s="58" t="str">
        <f>LEFT(DetailTB[[#This Row],[EconCode]],6)</f>
        <v>220204</v>
      </c>
      <c r="E317" s="58" t="str">
        <f>LEFT(DetailTB[[#This Row],[EconCode]],4)</f>
        <v>2202</v>
      </c>
      <c r="F317" s="58" t="str">
        <f>LEFT(DetailTB[[#This Row],[EconCode]],2)</f>
        <v>22</v>
      </c>
      <c r="G317" s="66" t="s">
        <v>1476</v>
      </c>
      <c r="H317" s="74"/>
      <c r="I317" s="66" t="s">
        <v>1525</v>
      </c>
      <c r="J317" s="74"/>
      <c r="K317" s="74"/>
      <c r="L317" s="74"/>
      <c r="M317" s="15"/>
      <c r="N317" s="15"/>
      <c r="O317" s="15"/>
      <c r="P317" s="15"/>
      <c r="Q317" s="15"/>
      <c r="R317" s="15"/>
    </row>
    <row r="318" spans="1:18" x14ac:dyDescent="0.25">
      <c r="A318" s="64">
        <v>22020411</v>
      </c>
      <c r="B318" s="5" t="s">
        <v>431</v>
      </c>
      <c r="C318" s="67">
        <f>SUMIF(Data[EconCode],DetailTB[[#This Row],[EconCode]],Data[Amount])</f>
        <v>0</v>
      </c>
      <c r="D318" s="58" t="str">
        <f>LEFT(DetailTB[[#This Row],[EconCode]],6)</f>
        <v>220204</v>
      </c>
      <c r="E318" s="58" t="str">
        <f>LEFT(DetailTB[[#This Row],[EconCode]],4)</f>
        <v>2202</v>
      </c>
      <c r="F318" s="58" t="str">
        <f>LEFT(DetailTB[[#This Row],[EconCode]],2)</f>
        <v>22</v>
      </c>
      <c r="G318" s="66" t="s">
        <v>1476</v>
      </c>
      <c r="H318" s="74"/>
      <c r="I318" s="66" t="s">
        <v>1525</v>
      </c>
      <c r="J318" s="74"/>
      <c r="K318" s="74"/>
      <c r="L318" s="74"/>
      <c r="M318" s="15"/>
      <c r="N318" s="15"/>
      <c r="O318" s="15"/>
      <c r="P318" s="15"/>
      <c r="Q318" s="15"/>
      <c r="R318" s="15"/>
    </row>
    <row r="319" spans="1:18" x14ac:dyDescent="0.25">
      <c r="A319" s="64">
        <v>22020412</v>
      </c>
      <c r="B319" s="5" t="s">
        <v>432</v>
      </c>
      <c r="C319" s="67">
        <f>SUMIF(Data[EconCode],DetailTB[[#This Row],[EconCode]],Data[Amount])</f>
        <v>0</v>
      </c>
      <c r="D319" s="58" t="str">
        <f>LEFT(DetailTB[[#This Row],[EconCode]],6)</f>
        <v>220204</v>
      </c>
      <c r="E319" s="58" t="str">
        <f>LEFT(DetailTB[[#This Row],[EconCode]],4)</f>
        <v>2202</v>
      </c>
      <c r="F319" s="58" t="str">
        <f>LEFT(DetailTB[[#This Row],[EconCode]],2)</f>
        <v>22</v>
      </c>
      <c r="G319" s="66" t="s">
        <v>1476</v>
      </c>
      <c r="H319" s="74"/>
      <c r="I319" s="66" t="s">
        <v>1525</v>
      </c>
      <c r="J319" s="74"/>
      <c r="K319" s="74"/>
      <c r="L319" s="74"/>
      <c r="M319" s="15"/>
      <c r="N319" s="15"/>
      <c r="O319" s="15"/>
      <c r="P319" s="15"/>
      <c r="Q319" s="15"/>
      <c r="R319" s="15"/>
    </row>
    <row r="320" spans="1:18" x14ac:dyDescent="0.25">
      <c r="A320" s="64">
        <v>22020413</v>
      </c>
      <c r="B320" s="5" t="s">
        <v>433</v>
      </c>
      <c r="C320" s="67">
        <f>SUMIF(Data[EconCode],DetailTB[[#This Row],[EconCode]],Data[Amount])</f>
        <v>0</v>
      </c>
      <c r="D320" s="58" t="str">
        <f>LEFT(DetailTB[[#This Row],[EconCode]],6)</f>
        <v>220204</v>
      </c>
      <c r="E320" s="58" t="str">
        <f>LEFT(DetailTB[[#This Row],[EconCode]],4)</f>
        <v>2202</v>
      </c>
      <c r="F320" s="58" t="str">
        <f>LEFT(DetailTB[[#This Row],[EconCode]],2)</f>
        <v>22</v>
      </c>
      <c r="G320" s="66" t="s">
        <v>1476</v>
      </c>
      <c r="H320" s="74"/>
      <c r="I320" s="66" t="s">
        <v>1525</v>
      </c>
      <c r="J320" s="74"/>
      <c r="K320" s="74"/>
      <c r="L320" s="74"/>
      <c r="M320" s="15"/>
      <c r="N320" s="15"/>
      <c r="O320" s="15"/>
      <c r="P320" s="15"/>
      <c r="Q320" s="15"/>
      <c r="R320" s="15"/>
    </row>
    <row r="321" spans="1:18" x14ac:dyDescent="0.25">
      <c r="A321" s="64">
        <v>220205</v>
      </c>
      <c r="B321" s="5" t="s">
        <v>434</v>
      </c>
      <c r="C321" s="93">
        <f>SUMIF(Data[EconCode],DetailTB[[#This Row],[EconCode]],Data[Amount])</f>
        <v>0</v>
      </c>
      <c r="D321" s="93" t="str">
        <f>LEFT(DetailTB[[#This Row],[EconCode]],6)</f>
        <v>220205</v>
      </c>
      <c r="E321" s="93" t="str">
        <f>LEFT(DetailTB[[#This Row],[EconCode]],4)</f>
        <v>2202</v>
      </c>
      <c r="F321" s="93" t="str">
        <f>LEFT(DetailTB[[#This Row],[EconCode]],2)</f>
        <v>22</v>
      </c>
      <c r="G321" s="93"/>
      <c r="H321" s="93"/>
      <c r="I321" s="93"/>
      <c r="J321" s="93"/>
      <c r="K321" s="93"/>
      <c r="L321" s="93"/>
      <c r="M321" s="15"/>
      <c r="N321" s="15"/>
      <c r="O321" s="15"/>
      <c r="P321" s="15"/>
      <c r="Q321" s="15"/>
      <c r="R321" s="15"/>
    </row>
    <row r="322" spans="1:18" x14ac:dyDescent="0.25">
      <c r="A322" s="64">
        <v>22020501</v>
      </c>
      <c r="B322" s="5" t="s">
        <v>435</v>
      </c>
      <c r="C322" s="67">
        <f>SUMIF(Data[EconCode],DetailTB[[#This Row],[EconCode]],Data[Amount])</f>
        <v>3001</v>
      </c>
      <c r="D322" s="58" t="str">
        <f>LEFT(DetailTB[[#This Row],[EconCode]],6)</f>
        <v>220205</v>
      </c>
      <c r="E322" s="58" t="str">
        <f>LEFT(DetailTB[[#This Row],[EconCode]],4)</f>
        <v>2202</v>
      </c>
      <c r="F322" s="58" t="str">
        <f>LEFT(DetailTB[[#This Row],[EconCode]],2)</f>
        <v>22</v>
      </c>
      <c r="G322" s="66" t="s">
        <v>1476</v>
      </c>
      <c r="H322" s="74"/>
      <c r="I322" s="66" t="s">
        <v>1525</v>
      </c>
      <c r="J322" s="74"/>
      <c r="K322" s="74"/>
      <c r="L322" s="74"/>
      <c r="M322" s="15"/>
      <c r="N322" s="15"/>
      <c r="O322" s="15"/>
      <c r="P322" s="15"/>
      <c r="Q322" s="15"/>
      <c r="R322" s="15"/>
    </row>
    <row r="323" spans="1:18" x14ac:dyDescent="0.25">
      <c r="A323" s="64">
        <v>22020502</v>
      </c>
      <c r="B323" s="5" t="s">
        <v>436</v>
      </c>
      <c r="C323" s="67">
        <f>SUMIF(Data[EconCode],DetailTB[[#This Row],[EconCode]],Data[Amount])</f>
        <v>0</v>
      </c>
      <c r="D323" s="58" t="str">
        <f>LEFT(DetailTB[[#This Row],[EconCode]],6)</f>
        <v>220205</v>
      </c>
      <c r="E323" s="58" t="str">
        <f>LEFT(DetailTB[[#This Row],[EconCode]],4)</f>
        <v>2202</v>
      </c>
      <c r="F323" s="58" t="str">
        <f>LEFT(DetailTB[[#This Row],[EconCode]],2)</f>
        <v>22</v>
      </c>
      <c r="G323" s="66" t="s">
        <v>1476</v>
      </c>
      <c r="H323" s="74"/>
      <c r="I323" s="66" t="s">
        <v>1525</v>
      </c>
      <c r="J323" s="74"/>
      <c r="K323" s="74"/>
      <c r="L323" s="74"/>
      <c r="M323" s="15"/>
      <c r="N323" s="15"/>
      <c r="O323" s="15"/>
      <c r="P323" s="15"/>
      <c r="Q323" s="15"/>
      <c r="R323" s="15"/>
    </row>
    <row r="324" spans="1:18" x14ac:dyDescent="0.25">
      <c r="A324" s="64">
        <v>220206</v>
      </c>
      <c r="B324" s="5" t="s">
        <v>437</v>
      </c>
      <c r="C324" s="93">
        <f>SUMIF(Data[EconCode],DetailTB[[#This Row],[EconCode]],Data[Amount])</f>
        <v>0</v>
      </c>
      <c r="D324" s="93" t="str">
        <f>LEFT(DetailTB[[#This Row],[EconCode]],6)</f>
        <v>220206</v>
      </c>
      <c r="E324" s="93" t="str">
        <f>LEFT(DetailTB[[#This Row],[EconCode]],4)</f>
        <v>2202</v>
      </c>
      <c r="F324" s="93" t="str">
        <f>LEFT(DetailTB[[#This Row],[EconCode]],2)</f>
        <v>22</v>
      </c>
      <c r="G324" s="93"/>
      <c r="H324" s="93"/>
      <c r="I324" s="93"/>
      <c r="J324" s="93"/>
      <c r="K324" s="93"/>
      <c r="L324" s="93"/>
      <c r="M324" s="15"/>
      <c r="N324" s="15"/>
      <c r="O324" s="15"/>
      <c r="P324" s="15"/>
      <c r="Q324" s="15"/>
      <c r="R324" s="15"/>
    </row>
    <row r="325" spans="1:18" x14ac:dyDescent="0.25">
      <c r="A325" s="64">
        <v>22020601</v>
      </c>
      <c r="B325" s="5" t="s">
        <v>438</v>
      </c>
      <c r="C325" s="67">
        <f>SUMIF(Data[EconCode],DetailTB[[#This Row],[EconCode]],Data[Amount])</f>
        <v>2499</v>
      </c>
      <c r="D325" s="58" t="str">
        <f>LEFT(DetailTB[[#This Row],[EconCode]],6)</f>
        <v>220206</v>
      </c>
      <c r="E325" s="58" t="str">
        <f>LEFT(DetailTB[[#This Row],[EconCode]],4)</f>
        <v>2202</v>
      </c>
      <c r="F325" s="58" t="str">
        <f>LEFT(DetailTB[[#This Row],[EconCode]],2)</f>
        <v>22</v>
      </c>
      <c r="G325" s="66" t="s">
        <v>1476</v>
      </c>
      <c r="H325" s="74"/>
      <c r="I325" s="66" t="s">
        <v>1525</v>
      </c>
      <c r="J325" s="74"/>
      <c r="K325" s="74"/>
      <c r="L325" s="74"/>
      <c r="M325" s="15"/>
      <c r="N325" s="15"/>
      <c r="O325" s="15"/>
      <c r="P325" s="15"/>
      <c r="Q325" s="15"/>
      <c r="R325" s="15"/>
    </row>
    <row r="326" spans="1:18" x14ac:dyDescent="0.25">
      <c r="A326" s="64">
        <v>22020602</v>
      </c>
      <c r="B326" s="5" t="s">
        <v>440</v>
      </c>
      <c r="C326" s="67">
        <f>SUMIF(Data[EconCode],DetailTB[[#This Row],[EconCode]],Data[Amount])</f>
        <v>0</v>
      </c>
      <c r="D326" s="58" t="str">
        <f>LEFT(DetailTB[[#This Row],[EconCode]],6)</f>
        <v>220206</v>
      </c>
      <c r="E326" s="58" t="str">
        <f>LEFT(DetailTB[[#This Row],[EconCode]],4)</f>
        <v>2202</v>
      </c>
      <c r="F326" s="58" t="str">
        <f>LEFT(DetailTB[[#This Row],[EconCode]],2)</f>
        <v>22</v>
      </c>
      <c r="G326" s="66" t="s">
        <v>1476</v>
      </c>
      <c r="H326" s="74"/>
      <c r="I326" s="66" t="s">
        <v>1525</v>
      </c>
      <c r="J326" s="74"/>
      <c r="K326" s="74"/>
      <c r="L326" s="74"/>
      <c r="M326" s="15"/>
      <c r="N326" s="15"/>
      <c r="O326" s="15"/>
      <c r="P326" s="15"/>
      <c r="Q326" s="15"/>
      <c r="R326" s="15"/>
    </row>
    <row r="327" spans="1:18" x14ac:dyDescent="0.25">
      <c r="A327" s="64">
        <v>22020603</v>
      </c>
      <c r="B327" s="5" t="s">
        <v>441</v>
      </c>
      <c r="C327" s="67">
        <f>SUMIF(Data[EconCode],DetailTB[[#This Row],[EconCode]],Data[Amount])</f>
        <v>0</v>
      </c>
      <c r="D327" s="58" t="str">
        <f>LEFT(DetailTB[[#This Row],[EconCode]],6)</f>
        <v>220206</v>
      </c>
      <c r="E327" s="58" t="str">
        <f>LEFT(DetailTB[[#This Row],[EconCode]],4)</f>
        <v>2202</v>
      </c>
      <c r="F327" s="58" t="str">
        <f>LEFT(DetailTB[[#This Row],[EconCode]],2)</f>
        <v>22</v>
      </c>
      <c r="G327" s="66" t="s">
        <v>1476</v>
      </c>
      <c r="H327" s="74"/>
      <c r="I327" s="66" t="s">
        <v>1525</v>
      </c>
      <c r="J327" s="74"/>
      <c r="K327" s="74"/>
      <c r="L327" s="74"/>
      <c r="M327" s="15"/>
      <c r="N327" s="15"/>
      <c r="O327" s="15"/>
      <c r="P327" s="15"/>
      <c r="Q327" s="15"/>
      <c r="R327" s="15"/>
    </row>
    <row r="328" spans="1:18" x14ac:dyDescent="0.25">
      <c r="A328" s="64">
        <v>22020604</v>
      </c>
      <c r="B328" s="5" t="s">
        <v>442</v>
      </c>
      <c r="C328" s="67">
        <f>SUMIF(Data[EconCode],DetailTB[[#This Row],[EconCode]],Data[Amount])</f>
        <v>0</v>
      </c>
      <c r="D328" s="58" t="str">
        <f>LEFT(DetailTB[[#This Row],[EconCode]],6)</f>
        <v>220206</v>
      </c>
      <c r="E328" s="58" t="str">
        <f>LEFT(DetailTB[[#This Row],[EconCode]],4)</f>
        <v>2202</v>
      </c>
      <c r="F328" s="58" t="str">
        <f>LEFT(DetailTB[[#This Row],[EconCode]],2)</f>
        <v>22</v>
      </c>
      <c r="G328" s="66" t="s">
        <v>1476</v>
      </c>
      <c r="H328" s="74"/>
      <c r="I328" s="66" t="s">
        <v>1525</v>
      </c>
      <c r="J328" s="74"/>
      <c r="K328" s="74"/>
      <c r="L328" s="74"/>
      <c r="M328" s="15"/>
      <c r="N328" s="15"/>
      <c r="O328" s="15"/>
      <c r="P328" s="15"/>
      <c r="Q328" s="15"/>
      <c r="R328" s="15"/>
    </row>
    <row r="329" spans="1:18" x14ac:dyDescent="0.25">
      <c r="A329" s="64">
        <v>22020605</v>
      </c>
      <c r="B329" s="5" t="s">
        <v>443</v>
      </c>
      <c r="C329" s="67">
        <f>SUMIF(Data[EconCode],DetailTB[[#This Row],[EconCode]],Data[Amount])</f>
        <v>0</v>
      </c>
      <c r="D329" s="58" t="str">
        <f>LEFT(DetailTB[[#This Row],[EconCode]],6)</f>
        <v>220206</v>
      </c>
      <c r="E329" s="58" t="str">
        <f>LEFT(DetailTB[[#This Row],[EconCode]],4)</f>
        <v>2202</v>
      </c>
      <c r="F329" s="58" t="str">
        <f>LEFT(DetailTB[[#This Row],[EconCode]],2)</f>
        <v>22</v>
      </c>
      <c r="G329" s="66" t="s">
        <v>1476</v>
      </c>
      <c r="H329" s="74"/>
      <c r="I329" s="66" t="s">
        <v>1525</v>
      </c>
      <c r="J329" s="74"/>
      <c r="K329" s="74"/>
      <c r="L329" s="74"/>
      <c r="M329" s="15"/>
      <c r="N329" s="15"/>
      <c r="O329" s="15"/>
      <c r="P329" s="15"/>
      <c r="Q329" s="15"/>
      <c r="R329" s="15"/>
    </row>
    <row r="330" spans="1:18" x14ac:dyDescent="0.25">
      <c r="A330" s="64">
        <v>220207</v>
      </c>
      <c r="B330" s="5" t="s">
        <v>444</v>
      </c>
      <c r="C330" s="93">
        <f>SUMIF(Data[EconCode],DetailTB[[#This Row],[EconCode]],Data[Amount])</f>
        <v>0</v>
      </c>
      <c r="D330" s="93" t="str">
        <f>LEFT(DetailTB[[#This Row],[EconCode]],6)</f>
        <v>220207</v>
      </c>
      <c r="E330" s="93" t="str">
        <f>LEFT(DetailTB[[#This Row],[EconCode]],4)</f>
        <v>2202</v>
      </c>
      <c r="F330" s="93" t="str">
        <f>LEFT(DetailTB[[#This Row],[EconCode]],2)</f>
        <v>22</v>
      </c>
      <c r="G330" s="93"/>
      <c r="H330" s="93"/>
      <c r="I330" s="93"/>
      <c r="J330" s="93"/>
      <c r="K330" s="93"/>
      <c r="L330" s="93"/>
      <c r="M330" s="15"/>
      <c r="N330" s="15"/>
      <c r="O330" s="15"/>
      <c r="P330" s="15"/>
      <c r="Q330" s="15"/>
      <c r="R330" s="15"/>
    </row>
    <row r="331" spans="1:18" x14ac:dyDescent="0.25">
      <c r="A331" s="64">
        <v>22020701</v>
      </c>
      <c r="B331" s="5" t="s">
        <v>445</v>
      </c>
      <c r="C331" s="67">
        <f>SUMIF(Data[EconCode],DetailTB[[#This Row],[EconCode]],Data[Amount])</f>
        <v>0</v>
      </c>
      <c r="D331" s="58" t="str">
        <f>LEFT(DetailTB[[#This Row],[EconCode]],6)</f>
        <v>220207</v>
      </c>
      <c r="E331" s="58" t="str">
        <f>LEFT(DetailTB[[#This Row],[EconCode]],4)</f>
        <v>2202</v>
      </c>
      <c r="F331" s="58" t="str">
        <f>LEFT(DetailTB[[#This Row],[EconCode]],2)</f>
        <v>22</v>
      </c>
      <c r="G331" s="66" t="s">
        <v>1476</v>
      </c>
      <c r="H331" s="74"/>
      <c r="I331" s="66" t="s">
        <v>1525</v>
      </c>
      <c r="J331" s="74"/>
      <c r="K331" s="74"/>
      <c r="L331" s="74"/>
      <c r="M331" s="15"/>
      <c r="N331" s="15"/>
      <c r="O331" s="15"/>
      <c r="P331" s="15"/>
      <c r="Q331" s="15"/>
      <c r="R331" s="15"/>
    </row>
    <row r="332" spans="1:18" x14ac:dyDescent="0.25">
      <c r="A332" s="64">
        <v>22020702</v>
      </c>
      <c r="B332" s="5" t="s">
        <v>446</v>
      </c>
      <c r="C332" s="67">
        <f>SUMIF(Data[EconCode],DetailTB[[#This Row],[EconCode]],Data[Amount])</f>
        <v>1000</v>
      </c>
      <c r="D332" s="58" t="str">
        <f>LEFT(DetailTB[[#This Row],[EconCode]],6)</f>
        <v>220207</v>
      </c>
      <c r="E332" s="58" t="str">
        <f>LEFT(DetailTB[[#This Row],[EconCode]],4)</f>
        <v>2202</v>
      </c>
      <c r="F332" s="58" t="str">
        <f>LEFT(DetailTB[[#This Row],[EconCode]],2)</f>
        <v>22</v>
      </c>
      <c r="G332" s="66" t="s">
        <v>1476</v>
      </c>
      <c r="H332" s="74"/>
      <c r="I332" s="66" t="s">
        <v>1525</v>
      </c>
      <c r="J332" s="74"/>
      <c r="K332" s="74"/>
      <c r="L332" s="74"/>
      <c r="M332" s="15"/>
      <c r="N332" s="15"/>
      <c r="O332" s="15"/>
      <c r="P332" s="15"/>
      <c r="Q332" s="15"/>
      <c r="R332" s="15"/>
    </row>
    <row r="333" spans="1:18" x14ac:dyDescent="0.25">
      <c r="A333" s="64">
        <v>22020703</v>
      </c>
      <c r="B333" s="5" t="s">
        <v>447</v>
      </c>
      <c r="C333" s="67">
        <f>SUMIF(Data[EconCode],DetailTB[[#This Row],[EconCode]],Data[Amount])</f>
        <v>0</v>
      </c>
      <c r="D333" s="58" t="str">
        <f>LEFT(DetailTB[[#This Row],[EconCode]],6)</f>
        <v>220207</v>
      </c>
      <c r="E333" s="58" t="str">
        <f>LEFT(DetailTB[[#This Row],[EconCode]],4)</f>
        <v>2202</v>
      </c>
      <c r="F333" s="58" t="str">
        <f>LEFT(DetailTB[[#This Row],[EconCode]],2)</f>
        <v>22</v>
      </c>
      <c r="G333" s="66" t="s">
        <v>1476</v>
      </c>
      <c r="H333" s="74"/>
      <c r="I333" s="66" t="s">
        <v>1525</v>
      </c>
      <c r="J333" s="74"/>
      <c r="K333" s="74"/>
      <c r="L333" s="74"/>
      <c r="M333" s="15"/>
      <c r="N333" s="15"/>
      <c r="O333" s="15"/>
      <c r="P333" s="15"/>
      <c r="Q333" s="15"/>
      <c r="R333" s="15"/>
    </row>
    <row r="334" spans="1:18" x14ac:dyDescent="0.25">
      <c r="A334" s="64">
        <v>22020704</v>
      </c>
      <c r="B334" s="5" t="s">
        <v>448</v>
      </c>
      <c r="C334" s="67">
        <f>SUMIF(Data[EconCode],DetailTB[[#This Row],[EconCode]],Data[Amount])</f>
        <v>0</v>
      </c>
      <c r="D334" s="58" t="str">
        <f>LEFT(DetailTB[[#This Row],[EconCode]],6)</f>
        <v>220207</v>
      </c>
      <c r="E334" s="58" t="str">
        <f>LEFT(DetailTB[[#This Row],[EconCode]],4)</f>
        <v>2202</v>
      </c>
      <c r="F334" s="58" t="str">
        <f>LEFT(DetailTB[[#This Row],[EconCode]],2)</f>
        <v>22</v>
      </c>
      <c r="G334" s="66" t="s">
        <v>1476</v>
      </c>
      <c r="H334" s="74"/>
      <c r="I334" s="66" t="s">
        <v>1525</v>
      </c>
      <c r="J334" s="74"/>
      <c r="K334" s="74"/>
      <c r="L334" s="74"/>
      <c r="M334" s="15"/>
      <c r="N334" s="15"/>
      <c r="O334" s="15"/>
      <c r="P334" s="15"/>
      <c r="Q334" s="15"/>
      <c r="R334" s="15"/>
    </row>
    <row r="335" spans="1:18" x14ac:dyDescent="0.25">
      <c r="A335" s="64">
        <v>22020705</v>
      </c>
      <c r="B335" s="5" t="s">
        <v>449</v>
      </c>
      <c r="C335" s="67">
        <f>SUMIF(Data[EconCode],DetailTB[[#This Row],[EconCode]],Data[Amount])</f>
        <v>0</v>
      </c>
      <c r="D335" s="58" t="str">
        <f>LEFT(DetailTB[[#This Row],[EconCode]],6)</f>
        <v>220207</v>
      </c>
      <c r="E335" s="58" t="str">
        <f>LEFT(DetailTB[[#This Row],[EconCode]],4)</f>
        <v>2202</v>
      </c>
      <c r="F335" s="58" t="str">
        <f>LEFT(DetailTB[[#This Row],[EconCode]],2)</f>
        <v>22</v>
      </c>
      <c r="G335" s="66" t="s">
        <v>1476</v>
      </c>
      <c r="H335" s="74"/>
      <c r="I335" s="66" t="s">
        <v>1525</v>
      </c>
      <c r="J335" s="74"/>
      <c r="K335" s="74"/>
      <c r="L335" s="74"/>
      <c r="M335" s="15"/>
      <c r="N335" s="15"/>
      <c r="O335" s="15"/>
      <c r="P335" s="15"/>
      <c r="Q335" s="15"/>
      <c r="R335" s="15"/>
    </row>
    <row r="336" spans="1:18" x14ac:dyDescent="0.25">
      <c r="A336" s="64">
        <v>22020706</v>
      </c>
      <c r="B336" s="5" t="s">
        <v>450</v>
      </c>
      <c r="C336" s="67">
        <f>SUMIF(Data[EconCode],DetailTB[[#This Row],[EconCode]],Data[Amount])</f>
        <v>0</v>
      </c>
      <c r="D336" s="58" t="str">
        <f>LEFT(DetailTB[[#This Row],[EconCode]],6)</f>
        <v>220207</v>
      </c>
      <c r="E336" s="58" t="str">
        <f>LEFT(DetailTB[[#This Row],[EconCode]],4)</f>
        <v>2202</v>
      </c>
      <c r="F336" s="58" t="str">
        <f>LEFT(DetailTB[[#This Row],[EconCode]],2)</f>
        <v>22</v>
      </c>
      <c r="G336" s="66" t="s">
        <v>1476</v>
      </c>
      <c r="H336" s="74"/>
      <c r="I336" s="66" t="s">
        <v>1525</v>
      </c>
      <c r="J336" s="74"/>
      <c r="K336" s="74"/>
      <c r="L336" s="74"/>
      <c r="M336" s="15"/>
      <c r="N336" s="15"/>
      <c r="O336" s="15"/>
      <c r="P336" s="15"/>
      <c r="Q336" s="15"/>
      <c r="R336" s="15"/>
    </row>
    <row r="337" spans="1:18" x14ac:dyDescent="0.25">
      <c r="A337" s="64">
        <v>22020707</v>
      </c>
      <c r="B337" s="5" t="s">
        <v>451</v>
      </c>
      <c r="C337" s="67">
        <f>SUMIF(Data[EconCode],DetailTB[[#This Row],[EconCode]],Data[Amount])</f>
        <v>0</v>
      </c>
      <c r="D337" s="58" t="str">
        <f>LEFT(DetailTB[[#This Row],[EconCode]],6)</f>
        <v>220207</v>
      </c>
      <c r="E337" s="58" t="str">
        <f>LEFT(DetailTB[[#This Row],[EconCode]],4)</f>
        <v>2202</v>
      </c>
      <c r="F337" s="58" t="str">
        <f>LEFT(DetailTB[[#This Row],[EconCode]],2)</f>
        <v>22</v>
      </c>
      <c r="G337" s="66" t="s">
        <v>1476</v>
      </c>
      <c r="H337" s="74"/>
      <c r="I337" s="66" t="s">
        <v>1525</v>
      </c>
      <c r="J337" s="74"/>
      <c r="K337" s="74"/>
      <c r="L337" s="74"/>
      <c r="M337" s="15"/>
      <c r="N337" s="15"/>
      <c r="O337" s="15"/>
      <c r="P337" s="15"/>
      <c r="Q337" s="15"/>
      <c r="R337" s="15"/>
    </row>
    <row r="338" spans="1:18" x14ac:dyDescent="0.25">
      <c r="A338" s="64">
        <v>22020708</v>
      </c>
      <c r="B338" s="5" t="s">
        <v>452</v>
      </c>
      <c r="C338" s="67">
        <f>SUMIF(Data[EconCode],DetailTB[[#This Row],[EconCode]],Data[Amount])</f>
        <v>0</v>
      </c>
      <c r="D338" s="58" t="str">
        <f>LEFT(DetailTB[[#This Row],[EconCode]],6)</f>
        <v>220207</v>
      </c>
      <c r="E338" s="58" t="str">
        <f>LEFT(DetailTB[[#This Row],[EconCode]],4)</f>
        <v>2202</v>
      </c>
      <c r="F338" s="58" t="str">
        <f>LEFT(DetailTB[[#This Row],[EconCode]],2)</f>
        <v>22</v>
      </c>
      <c r="G338" s="66" t="s">
        <v>1476</v>
      </c>
      <c r="H338" s="74"/>
      <c r="I338" s="66" t="s">
        <v>1525</v>
      </c>
      <c r="J338" s="74"/>
      <c r="K338" s="74"/>
      <c r="L338" s="74"/>
      <c r="M338" s="15"/>
      <c r="N338" s="15"/>
      <c r="O338" s="15"/>
      <c r="P338" s="15"/>
      <c r="Q338" s="15"/>
      <c r="R338" s="15"/>
    </row>
    <row r="339" spans="1:18" x14ac:dyDescent="0.25">
      <c r="A339" s="64">
        <v>220208</v>
      </c>
      <c r="B339" s="5" t="s">
        <v>453</v>
      </c>
      <c r="C339" s="93">
        <f>SUMIF(Data[EconCode],DetailTB[[#This Row],[EconCode]],Data[Amount])</f>
        <v>0</v>
      </c>
      <c r="D339" s="93" t="str">
        <f>LEFT(DetailTB[[#This Row],[EconCode]],6)</f>
        <v>220208</v>
      </c>
      <c r="E339" s="93" t="str">
        <f>LEFT(DetailTB[[#This Row],[EconCode]],4)</f>
        <v>2202</v>
      </c>
      <c r="F339" s="93" t="str">
        <f>LEFT(DetailTB[[#This Row],[EconCode]],2)</f>
        <v>22</v>
      </c>
      <c r="G339" s="93"/>
      <c r="H339" s="93"/>
      <c r="I339" s="93"/>
      <c r="J339" s="93"/>
      <c r="K339" s="93"/>
      <c r="L339" s="93"/>
      <c r="M339" s="15"/>
      <c r="N339" s="15"/>
      <c r="O339" s="15"/>
      <c r="P339" s="15"/>
      <c r="Q339" s="15"/>
      <c r="R339" s="15"/>
    </row>
    <row r="340" spans="1:18" x14ac:dyDescent="0.25">
      <c r="A340" s="64">
        <v>22020801</v>
      </c>
      <c r="B340" s="5" t="s">
        <v>454</v>
      </c>
      <c r="C340" s="67">
        <f>SUMIF(Data[EconCode],DetailTB[[#This Row],[EconCode]],Data[Amount])</f>
        <v>3000</v>
      </c>
      <c r="D340" s="58" t="str">
        <f>LEFT(DetailTB[[#This Row],[EconCode]],6)</f>
        <v>220208</v>
      </c>
      <c r="E340" s="58" t="str">
        <f>LEFT(DetailTB[[#This Row],[EconCode]],4)</f>
        <v>2202</v>
      </c>
      <c r="F340" s="58" t="str">
        <f>LEFT(DetailTB[[#This Row],[EconCode]],2)</f>
        <v>22</v>
      </c>
      <c r="G340" s="66" t="s">
        <v>1476</v>
      </c>
      <c r="H340" s="74"/>
      <c r="I340" s="66" t="s">
        <v>1525</v>
      </c>
      <c r="J340" s="74"/>
      <c r="K340" s="74"/>
      <c r="L340" s="74"/>
      <c r="M340" s="15"/>
      <c r="N340" s="15"/>
      <c r="O340" s="15"/>
      <c r="P340" s="15"/>
      <c r="Q340" s="15"/>
      <c r="R340" s="15"/>
    </row>
    <row r="341" spans="1:18" x14ac:dyDescent="0.25">
      <c r="A341" s="64">
        <v>22020802</v>
      </c>
      <c r="B341" s="5" t="s">
        <v>455</v>
      </c>
      <c r="C341" s="67">
        <f>SUMIF(Data[EconCode],DetailTB[[#This Row],[EconCode]],Data[Amount])</f>
        <v>0</v>
      </c>
      <c r="D341" s="58" t="str">
        <f>LEFT(DetailTB[[#This Row],[EconCode]],6)</f>
        <v>220208</v>
      </c>
      <c r="E341" s="58" t="str">
        <f>LEFT(DetailTB[[#This Row],[EconCode]],4)</f>
        <v>2202</v>
      </c>
      <c r="F341" s="58" t="str">
        <f>LEFT(DetailTB[[#This Row],[EconCode]],2)</f>
        <v>22</v>
      </c>
      <c r="G341" s="66" t="s">
        <v>1476</v>
      </c>
      <c r="H341" s="74"/>
      <c r="I341" s="66" t="s">
        <v>1525</v>
      </c>
      <c r="J341" s="74"/>
      <c r="K341" s="74"/>
      <c r="L341" s="74"/>
      <c r="M341" s="15"/>
      <c r="N341" s="15"/>
      <c r="O341" s="15"/>
      <c r="P341" s="15"/>
      <c r="Q341" s="15"/>
      <c r="R341" s="15"/>
    </row>
    <row r="342" spans="1:18" x14ac:dyDescent="0.25">
      <c r="A342" s="64">
        <v>22020803</v>
      </c>
      <c r="B342" s="5" t="s">
        <v>456</v>
      </c>
      <c r="C342" s="67">
        <f>SUMIF(Data[EconCode],DetailTB[[#This Row],[EconCode]],Data[Amount])</f>
        <v>0</v>
      </c>
      <c r="D342" s="58" t="str">
        <f>LEFT(DetailTB[[#This Row],[EconCode]],6)</f>
        <v>220208</v>
      </c>
      <c r="E342" s="58" t="str">
        <f>LEFT(DetailTB[[#This Row],[EconCode]],4)</f>
        <v>2202</v>
      </c>
      <c r="F342" s="58" t="str">
        <f>LEFT(DetailTB[[#This Row],[EconCode]],2)</f>
        <v>22</v>
      </c>
      <c r="G342" s="66" t="s">
        <v>1476</v>
      </c>
      <c r="H342" s="74"/>
      <c r="I342" s="66" t="s">
        <v>1525</v>
      </c>
      <c r="J342" s="74"/>
      <c r="K342" s="74"/>
      <c r="L342" s="74"/>
      <c r="M342" s="15"/>
      <c r="N342" s="15"/>
      <c r="O342" s="15"/>
      <c r="P342" s="15"/>
      <c r="Q342" s="15"/>
      <c r="R342" s="15"/>
    </row>
    <row r="343" spans="1:18" x14ac:dyDescent="0.25">
      <c r="A343" s="64">
        <v>22020804</v>
      </c>
      <c r="B343" s="5" t="s">
        <v>457</v>
      </c>
      <c r="C343" s="67">
        <f>SUMIF(Data[EconCode],DetailTB[[#This Row],[EconCode]],Data[Amount])</f>
        <v>0</v>
      </c>
      <c r="D343" s="58" t="str">
        <f>LEFT(DetailTB[[#This Row],[EconCode]],6)</f>
        <v>220208</v>
      </c>
      <c r="E343" s="58" t="str">
        <f>LEFT(DetailTB[[#This Row],[EconCode]],4)</f>
        <v>2202</v>
      </c>
      <c r="F343" s="58" t="str">
        <f>LEFT(DetailTB[[#This Row],[EconCode]],2)</f>
        <v>22</v>
      </c>
      <c r="G343" s="66" t="s">
        <v>1476</v>
      </c>
      <c r="H343" s="74"/>
      <c r="I343" s="66" t="s">
        <v>1525</v>
      </c>
      <c r="J343" s="74"/>
      <c r="K343" s="74"/>
      <c r="L343" s="74"/>
      <c r="M343" s="15"/>
      <c r="N343" s="15"/>
      <c r="O343" s="15"/>
      <c r="P343" s="15"/>
      <c r="Q343" s="15"/>
      <c r="R343" s="15"/>
    </row>
    <row r="344" spans="1:18" x14ac:dyDescent="0.25">
      <c r="A344" s="64">
        <v>22020805</v>
      </c>
      <c r="B344" s="5" t="s">
        <v>458</v>
      </c>
      <c r="C344" s="67">
        <f>SUMIF(Data[EconCode],DetailTB[[#This Row],[EconCode]],Data[Amount])</f>
        <v>0</v>
      </c>
      <c r="D344" s="58" t="str">
        <f>LEFT(DetailTB[[#This Row],[EconCode]],6)</f>
        <v>220208</v>
      </c>
      <c r="E344" s="58" t="str">
        <f>LEFT(DetailTB[[#This Row],[EconCode]],4)</f>
        <v>2202</v>
      </c>
      <c r="F344" s="58" t="str">
        <f>LEFT(DetailTB[[#This Row],[EconCode]],2)</f>
        <v>22</v>
      </c>
      <c r="G344" s="66" t="s">
        <v>1476</v>
      </c>
      <c r="H344" s="74"/>
      <c r="I344" s="66" t="s">
        <v>1525</v>
      </c>
      <c r="J344" s="74"/>
      <c r="K344" s="74"/>
      <c r="L344" s="74"/>
      <c r="M344" s="15"/>
      <c r="N344" s="15"/>
      <c r="O344" s="15"/>
      <c r="P344" s="15"/>
      <c r="Q344" s="15"/>
      <c r="R344" s="15"/>
    </row>
    <row r="345" spans="1:18" x14ac:dyDescent="0.25">
      <c r="A345" s="64">
        <v>22020806</v>
      </c>
      <c r="B345" s="5" t="s">
        <v>459</v>
      </c>
      <c r="C345" s="67">
        <f>SUMIF(Data[EconCode],DetailTB[[#This Row],[EconCode]],Data[Amount])</f>
        <v>0</v>
      </c>
      <c r="D345" s="58" t="str">
        <f>LEFT(DetailTB[[#This Row],[EconCode]],6)</f>
        <v>220208</v>
      </c>
      <c r="E345" s="58" t="str">
        <f>LEFT(DetailTB[[#This Row],[EconCode]],4)</f>
        <v>2202</v>
      </c>
      <c r="F345" s="58" t="str">
        <f>LEFT(DetailTB[[#This Row],[EconCode]],2)</f>
        <v>22</v>
      </c>
      <c r="G345" s="66" t="s">
        <v>1476</v>
      </c>
      <c r="H345" s="74"/>
      <c r="I345" s="66" t="s">
        <v>1525</v>
      </c>
      <c r="J345" s="74"/>
      <c r="K345" s="74"/>
      <c r="L345" s="74"/>
      <c r="M345" s="15"/>
      <c r="N345" s="15"/>
      <c r="O345" s="15"/>
      <c r="P345" s="15"/>
      <c r="Q345" s="15"/>
      <c r="R345" s="15"/>
    </row>
    <row r="346" spans="1:18" x14ac:dyDescent="0.25">
      <c r="A346" s="64">
        <v>220209</v>
      </c>
      <c r="B346" s="5" t="s">
        <v>460</v>
      </c>
      <c r="C346" s="93">
        <f>SUMIF(Data[EconCode],DetailTB[[#This Row],[EconCode]],Data[Amount])</f>
        <v>0</v>
      </c>
      <c r="D346" s="93" t="str">
        <f>LEFT(DetailTB[[#This Row],[EconCode]],6)</f>
        <v>220209</v>
      </c>
      <c r="E346" s="93" t="str">
        <f>LEFT(DetailTB[[#This Row],[EconCode]],4)</f>
        <v>2202</v>
      </c>
      <c r="F346" s="93" t="str">
        <f>LEFT(DetailTB[[#This Row],[EconCode]],2)</f>
        <v>22</v>
      </c>
      <c r="G346" s="93"/>
      <c r="H346" s="93"/>
      <c r="I346" s="93"/>
      <c r="J346" s="93"/>
      <c r="K346" s="93"/>
      <c r="L346" s="93"/>
      <c r="M346" s="15"/>
      <c r="N346" s="15"/>
      <c r="O346" s="15"/>
      <c r="P346" s="15"/>
      <c r="Q346" s="15"/>
      <c r="R346" s="15"/>
    </row>
    <row r="347" spans="1:18" x14ac:dyDescent="0.25">
      <c r="A347" s="64">
        <v>22020901</v>
      </c>
      <c r="B347" s="5" t="s">
        <v>461</v>
      </c>
      <c r="C347" s="67">
        <f>SUMIF(Data[EconCode],DetailTB[[#This Row],[EconCode]],Data[Amount])</f>
        <v>0</v>
      </c>
      <c r="D347" s="58" t="str">
        <f>LEFT(DetailTB[[#This Row],[EconCode]],6)</f>
        <v>220209</v>
      </c>
      <c r="E347" s="58" t="str">
        <f>LEFT(DetailTB[[#This Row],[EconCode]],4)</f>
        <v>2202</v>
      </c>
      <c r="F347" s="58" t="str">
        <f>LEFT(DetailTB[[#This Row],[EconCode]],2)</f>
        <v>22</v>
      </c>
      <c r="G347" s="66" t="s">
        <v>1476</v>
      </c>
      <c r="H347" s="74"/>
      <c r="I347" s="66" t="s">
        <v>1525</v>
      </c>
      <c r="J347" s="74"/>
      <c r="K347" s="74"/>
      <c r="L347" s="74"/>
      <c r="M347" s="15"/>
      <c r="N347" s="15"/>
      <c r="O347" s="15"/>
      <c r="P347" s="15"/>
      <c r="Q347" s="15"/>
      <c r="R347" s="15"/>
    </row>
    <row r="348" spans="1:18" x14ac:dyDescent="0.25">
      <c r="A348" s="64">
        <v>22020902</v>
      </c>
      <c r="B348" s="5" t="s">
        <v>462</v>
      </c>
      <c r="C348" s="67">
        <f>SUMIF(Data[EconCode],DetailTB[[#This Row],[EconCode]],Data[Amount])</f>
        <v>0</v>
      </c>
      <c r="D348" s="58" t="str">
        <f>LEFT(DetailTB[[#This Row],[EconCode]],6)</f>
        <v>220209</v>
      </c>
      <c r="E348" s="58" t="str">
        <f>LEFT(DetailTB[[#This Row],[EconCode]],4)</f>
        <v>2202</v>
      </c>
      <c r="F348" s="58" t="str">
        <f>LEFT(DetailTB[[#This Row],[EconCode]],2)</f>
        <v>22</v>
      </c>
      <c r="G348" s="66" t="s">
        <v>1476</v>
      </c>
      <c r="H348" s="74"/>
      <c r="I348" s="66" t="s">
        <v>1525</v>
      </c>
      <c r="J348" s="74"/>
      <c r="K348" s="74"/>
      <c r="L348" s="74"/>
      <c r="M348" s="15"/>
      <c r="N348" s="15"/>
      <c r="O348" s="15"/>
      <c r="P348" s="15"/>
      <c r="Q348" s="15"/>
      <c r="R348" s="15"/>
    </row>
    <row r="349" spans="1:18" x14ac:dyDescent="0.25">
      <c r="A349" s="64">
        <v>22020903</v>
      </c>
      <c r="B349" s="5" t="s">
        <v>463</v>
      </c>
      <c r="C349" s="67">
        <f>SUMIF(Data[EconCode],DetailTB[[#This Row],[EconCode]],Data[Amount])</f>
        <v>0</v>
      </c>
      <c r="D349" s="58" t="str">
        <f>LEFT(DetailTB[[#This Row],[EconCode]],6)</f>
        <v>220209</v>
      </c>
      <c r="E349" s="58" t="str">
        <f>LEFT(DetailTB[[#This Row],[EconCode]],4)</f>
        <v>2202</v>
      </c>
      <c r="F349" s="58" t="str">
        <f>LEFT(DetailTB[[#This Row],[EconCode]],2)</f>
        <v>22</v>
      </c>
      <c r="G349" s="66" t="s">
        <v>1476</v>
      </c>
      <c r="H349" s="74"/>
      <c r="I349" s="66" t="s">
        <v>1525</v>
      </c>
      <c r="J349" s="74"/>
      <c r="K349" s="74"/>
      <c r="L349" s="74"/>
      <c r="M349" s="15"/>
      <c r="N349" s="15"/>
      <c r="O349" s="15"/>
      <c r="P349" s="15"/>
      <c r="Q349" s="15"/>
      <c r="R349" s="15"/>
    </row>
    <row r="350" spans="1:18" x14ac:dyDescent="0.25">
      <c r="A350" s="64">
        <v>22020904</v>
      </c>
      <c r="B350" s="5" t="s">
        <v>464</v>
      </c>
      <c r="C350" s="67">
        <f>SUMIF(Data[EconCode],DetailTB[[#This Row],[EconCode]],Data[Amount])</f>
        <v>0</v>
      </c>
      <c r="D350" s="58" t="str">
        <f>LEFT(DetailTB[[#This Row],[EconCode]],6)</f>
        <v>220209</v>
      </c>
      <c r="E350" s="58" t="str">
        <f>LEFT(DetailTB[[#This Row],[EconCode]],4)</f>
        <v>2202</v>
      </c>
      <c r="F350" s="58" t="str">
        <f>LEFT(DetailTB[[#This Row],[EconCode]],2)</f>
        <v>22</v>
      </c>
      <c r="G350" s="66" t="s">
        <v>1476</v>
      </c>
      <c r="H350" s="74"/>
      <c r="I350" s="66" t="s">
        <v>1525</v>
      </c>
      <c r="J350" s="74"/>
      <c r="K350" s="74"/>
      <c r="L350" s="74"/>
      <c r="M350" s="15"/>
      <c r="N350" s="15"/>
      <c r="O350" s="15"/>
      <c r="P350" s="15"/>
      <c r="Q350" s="15"/>
      <c r="R350" s="15"/>
    </row>
    <row r="351" spans="1:18" x14ac:dyDescent="0.25">
      <c r="A351" s="64">
        <v>220210</v>
      </c>
      <c r="B351" s="5" t="s">
        <v>465</v>
      </c>
      <c r="C351" s="93">
        <f>SUMIF(Data[EconCode],DetailTB[[#This Row],[EconCode]],Data[Amount])</f>
        <v>0</v>
      </c>
      <c r="D351" s="93" t="str">
        <f>LEFT(DetailTB[[#This Row],[EconCode]],6)</f>
        <v>220210</v>
      </c>
      <c r="E351" s="93" t="str">
        <f>LEFT(DetailTB[[#This Row],[EconCode]],4)</f>
        <v>2202</v>
      </c>
      <c r="F351" s="93" t="str">
        <f>LEFT(DetailTB[[#This Row],[EconCode]],2)</f>
        <v>22</v>
      </c>
      <c r="G351" s="93"/>
      <c r="H351" s="93"/>
      <c r="I351" s="93"/>
      <c r="J351" s="93"/>
      <c r="K351" s="93"/>
      <c r="L351" s="93"/>
      <c r="M351" s="15"/>
      <c r="N351" s="15"/>
      <c r="O351" s="15"/>
      <c r="P351" s="15"/>
      <c r="Q351" s="15"/>
      <c r="R351" s="15"/>
    </row>
    <row r="352" spans="1:18" x14ac:dyDescent="0.25">
      <c r="A352" s="64">
        <v>22021001</v>
      </c>
      <c r="B352" s="5" t="s">
        <v>466</v>
      </c>
      <c r="C352" s="67">
        <f>SUMIF(Data[EconCode],DetailTB[[#This Row],[EconCode]],Data[Amount])</f>
        <v>0</v>
      </c>
      <c r="D352" s="58" t="str">
        <f>LEFT(DetailTB[[#This Row],[EconCode]],6)</f>
        <v>220210</v>
      </c>
      <c r="E352" s="58" t="str">
        <f>LEFT(DetailTB[[#This Row],[EconCode]],4)</f>
        <v>2202</v>
      </c>
      <c r="F352" s="58" t="str">
        <f>LEFT(DetailTB[[#This Row],[EconCode]],2)</f>
        <v>22</v>
      </c>
      <c r="G352" s="66" t="s">
        <v>1476</v>
      </c>
      <c r="H352" s="74"/>
      <c r="I352" s="66" t="s">
        <v>1525</v>
      </c>
      <c r="J352" s="74"/>
      <c r="K352" s="74"/>
      <c r="L352" s="74"/>
      <c r="M352" s="15"/>
      <c r="N352" s="15"/>
      <c r="O352" s="15"/>
      <c r="P352" s="15"/>
      <c r="Q352" s="15"/>
      <c r="R352" s="15"/>
    </row>
    <row r="353" spans="1:18" x14ac:dyDescent="0.25">
      <c r="A353" s="64">
        <v>22021002</v>
      </c>
      <c r="B353" s="5" t="s">
        <v>467</v>
      </c>
      <c r="C353" s="67">
        <f>SUMIF(Data[EconCode],DetailTB[[#This Row],[EconCode]],Data[Amount])</f>
        <v>0</v>
      </c>
      <c r="D353" s="58" t="str">
        <f>LEFT(DetailTB[[#This Row],[EconCode]],6)</f>
        <v>220210</v>
      </c>
      <c r="E353" s="58" t="str">
        <f>LEFT(DetailTB[[#This Row],[EconCode]],4)</f>
        <v>2202</v>
      </c>
      <c r="F353" s="58" t="str">
        <f>LEFT(DetailTB[[#This Row],[EconCode]],2)</f>
        <v>22</v>
      </c>
      <c r="G353" s="66" t="s">
        <v>1476</v>
      </c>
      <c r="H353" s="74"/>
      <c r="I353" s="66" t="s">
        <v>1525</v>
      </c>
      <c r="J353" s="74"/>
      <c r="K353" s="74"/>
      <c r="L353" s="74"/>
      <c r="M353" s="15"/>
      <c r="N353" s="15"/>
      <c r="O353" s="15"/>
      <c r="P353" s="15"/>
      <c r="Q353" s="15"/>
      <c r="R353" s="15"/>
    </row>
    <row r="354" spans="1:18" x14ac:dyDescent="0.25">
      <c r="A354" s="64">
        <v>22021003</v>
      </c>
      <c r="B354" s="5" t="s">
        <v>468</v>
      </c>
      <c r="C354" s="67">
        <f>SUMIF(Data[EconCode],DetailTB[[#This Row],[EconCode]],Data[Amount])</f>
        <v>500</v>
      </c>
      <c r="D354" s="58" t="str">
        <f>LEFT(DetailTB[[#This Row],[EconCode]],6)</f>
        <v>220210</v>
      </c>
      <c r="E354" s="58" t="str">
        <f>LEFT(DetailTB[[#This Row],[EconCode]],4)</f>
        <v>2202</v>
      </c>
      <c r="F354" s="58" t="str">
        <f>LEFT(DetailTB[[#This Row],[EconCode]],2)</f>
        <v>22</v>
      </c>
      <c r="G354" s="66" t="s">
        <v>1476</v>
      </c>
      <c r="H354" s="74"/>
      <c r="I354" s="66" t="s">
        <v>1525</v>
      </c>
      <c r="J354" s="74"/>
      <c r="K354" s="74"/>
      <c r="L354" s="74"/>
      <c r="M354" s="15"/>
      <c r="N354" s="15"/>
      <c r="O354" s="15"/>
      <c r="P354" s="15"/>
      <c r="Q354" s="15"/>
      <c r="R354" s="15"/>
    </row>
    <row r="355" spans="1:18" x14ac:dyDescent="0.25">
      <c r="A355" s="64">
        <v>22021004</v>
      </c>
      <c r="B355" s="5" t="s">
        <v>469</v>
      </c>
      <c r="C355" s="67">
        <f>SUMIF(Data[EconCode],DetailTB[[#This Row],[EconCode]],Data[Amount])</f>
        <v>0</v>
      </c>
      <c r="D355" s="58" t="str">
        <f>LEFT(DetailTB[[#This Row],[EconCode]],6)</f>
        <v>220210</v>
      </c>
      <c r="E355" s="58" t="str">
        <f>LEFT(DetailTB[[#This Row],[EconCode]],4)</f>
        <v>2202</v>
      </c>
      <c r="F355" s="58" t="str">
        <f>LEFT(DetailTB[[#This Row],[EconCode]],2)</f>
        <v>22</v>
      </c>
      <c r="G355" s="66" t="s">
        <v>1476</v>
      </c>
      <c r="H355" s="74"/>
      <c r="I355" s="66" t="s">
        <v>1525</v>
      </c>
      <c r="J355" s="74"/>
      <c r="K355" s="74"/>
      <c r="L355" s="74"/>
      <c r="M355" s="15"/>
      <c r="N355" s="15"/>
      <c r="O355" s="15"/>
      <c r="P355" s="15"/>
      <c r="Q355" s="15"/>
      <c r="R355" s="15"/>
    </row>
    <row r="356" spans="1:18" x14ac:dyDescent="0.25">
      <c r="A356" s="64">
        <v>22021006</v>
      </c>
      <c r="B356" s="5" t="s">
        <v>470</v>
      </c>
      <c r="C356" s="67">
        <f>SUMIF(Data[EconCode],DetailTB[[#This Row],[EconCode]],Data[Amount])</f>
        <v>0</v>
      </c>
      <c r="D356" s="58" t="str">
        <f>LEFT(DetailTB[[#This Row],[EconCode]],6)</f>
        <v>220210</v>
      </c>
      <c r="E356" s="58" t="str">
        <f>LEFT(DetailTB[[#This Row],[EconCode]],4)</f>
        <v>2202</v>
      </c>
      <c r="F356" s="58" t="str">
        <f>LEFT(DetailTB[[#This Row],[EconCode]],2)</f>
        <v>22</v>
      </c>
      <c r="G356" s="66" t="s">
        <v>1476</v>
      </c>
      <c r="H356" s="74"/>
      <c r="I356" s="66" t="s">
        <v>1525</v>
      </c>
      <c r="J356" s="74"/>
      <c r="K356" s="74"/>
      <c r="L356" s="74"/>
      <c r="M356" s="15"/>
      <c r="N356" s="15"/>
      <c r="O356" s="15"/>
      <c r="P356" s="15"/>
      <c r="Q356" s="15"/>
      <c r="R356" s="15"/>
    </row>
    <row r="357" spans="1:18" x14ac:dyDescent="0.25">
      <c r="A357" s="64">
        <v>22021007</v>
      </c>
      <c r="B357" s="5" t="s">
        <v>471</v>
      </c>
      <c r="C357" s="67">
        <f>SUMIF(Data[EconCode],DetailTB[[#This Row],[EconCode]],Data[Amount])</f>
        <v>617</v>
      </c>
      <c r="D357" s="58" t="str">
        <f>LEFT(DetailTB[[#This Row],[EconCode]],6)</f>
        <v>220210</v>
      </c>
      <c r="E357" s="58" t="str">
        <f>LEFT(DetailTB[[#This Row],[EconCode]],4)</f>
        <v>2202</v>
      </c>
      <c r="F357" s="58" t="str">
        <f>LEFT(DetailTB[[#This Row],[EconCode]],2)</f>
        <v>22</v>
      </c>
      <c r="G357" s="66" t="s">
        <v>1476</v>
      </c>
      <c r="H357" s="74"/>
      <c r="I357" s="66" t="s">
        <v>1525</v>
      </c>
      <c r="J357" s="74"/>
      <c r="K357" s="74"/>
      <c r="L357" s="74"/>
      <c r="M357" s="15"/>
      <c r="N357" s="15"/>
      <c r="O357" s="15"/>
      <c r="P357" s="15"/>
      <c r="Q357" s="15"/>
      <c r="R357" s="15"/>
    </row>
    <row r="358" spans="1:18" x14ac:dyDescent="0.25">
      <c r="A358" s="64">
        <v>22021008</v>
      </c>
      <c r="B358" s="5" t="s">
        <v>439</v>
      </c>
      <c r="C358" s="67">
        <f>SUMIF(Data[EconCode],DetailTB[[#This Row],[EconCode]],Data[Amount])</f>
        <v>0</v>
      </c>
      <c r="D358" s="58" t="str">
        <f>LEFT(DetailTB[[#This Row],[EconCode]],6)</f>
        <v>220210</v>
      </c>
      <c r="E358" s="58" t="str">
        <f>LEFT(DetailTB[[#This Row],[EconCode]],4)</f>
        <v>2202</v>
      </c>
      <c r="F358" s="58" t="str">
        <f>LEFT(DetailTB[[#This Row],[EconCode]],2)</f>
        <v>22</v>
      </c>
      <c r="G358" s="66" t="s">
        <v>1476</v>
      </c>
      <c r="H358" s="74"/>
      <c r="I358" s="66" t="s">
        <v>1525</v>
      </c>
      <c r="J358" s="74"/>
      <c r="K358" s="74"/>
      <c r="L358" s="74"/>
      <c r="M358" s="15"/>
      <c r="N358" s="15"/>
      <c r="O358" s="15"/>
      <c r="P358" s="15"/>
      <c r="Q358" s="15"/>
      <c r="R358" s="15"/>
    </row>
    <row r="359" spans="1:18" x14ac:dyDescent="0.25">
      <c r="A359" s="64">
        <v>22021009</v>
      </c>
      <c r="B359" s="5" t="s">
        <v>472</v>
      </c>
      <c r="C359" s="67">
        <f>SUMIF(Data[EconCode],DetailTB[[#This Row],[EconCode]],Data[Amount])</f>
        <v>0</v>
      </c>
      <c r="D359" s="58" t="str">
        <f>LEFT(DetailTB[[#This Row],[EconCode]],6)</f>
        <v>220210</v>
      </c>
      <c r="E359" s="58" t="str">
        <f>LEFT(DetailTB[[#This Row],[EconCode]],4)</f>
        <v>2202</v>
      </c>
      <c r="F359" s="58" t="str">
        <f>LEFT(DetailTB[[#This Row],[EconCode]],2)</f>
        <v>22</v>
      </c>
      <c r="G359" s="66" t="s">
        <v>1476</v>
      </c>
      <c r="H359" s="74"/>
      <c r="I359" s="66" t="s">
        <v>1525</v>
      </c>
      <c r="J359" s="74"/>
      <c r="K359" s="74"/>
      <c r="L359" s="74"/>
      <c r="M359" s="15"/>
      <c r="N359" s="15"/>
      <c r="O359" s="15"/>
      <c r="P359" s="15"/>
      <c r="Q359" s="15"/>
      <c r="R359" s="15"/>
    </row>
    <row r="360" spans="1:18" x14ac:dyDescent="0.25">
      <c r="A360" s="64">
        <v>22021010</v>
      </c>
      <c r="B360" s="5" t="s">
        <v>473</v>
      </c>
      <c r="C360" s="67">
        <f>SUMIF(Data[EconCode],DetailTB[[#This Row],[EconCode]],Data[Amount])</f>
        <v>0</v>
      </c>
      <c r="D360" s="58" t="str">
        <f>LEFT(DetailTB[[#This Row],[EconCode]],6)</f>
        <v>220210</v>
      </c>
      <c r="E360" s="58" t="str">
        <f>LEFT(DetailTB[[#This Row],[EconCode]],4)</f>
        <v>2202</v>
      </c>
      <c r="F360" s="58" t="str">
        <f>LEFT(DetailTB[[#This Row],[EconCode]],2)</f>
        <v>22</v>
      </c>
      <c r="G360" s="66" t="s">
        <v>1476</v>
      </c>
      <c r="H360" s="74"/>
      <c r="I360" s="66" t="s">
        <v>1525</v>
      </c>
      <c r="J360" s="74"/>
      <c r="K360" s="74"/>
      <c r="L360" s="74"/>
      <c r="M360" s="15"/>
      <c r="N360" s="15"/>
      <c r="O360" s="15"/>
      <c r="P360" s="15"/>
      <c r="Q360" s="15"/>
      <c r="R360" s="15"/>
    </row>
    <row r="361" spans="1:18" x14ac:dyDescent="0.25">
      <c r="A361" s="64">
        <v>22021019</v>
      </c>
      <c r="B361" s="5" t="s">
        <v>474</v>
      </c>
      <c r="C361" s="67">
        <f>SUMIF(Data[EconCode],DetailTB[[#This Row],[EconCode]],Data[Amount])</f>
        <v>0</v>
      </c>
      <c r="D361" s="58" t="str">
        <f>LEFT(DetailTB[[#This Row],[EconCode]],6)</f>
        <v>220210</v>
      </c>
      <c r="E361" s="58" t="str">
        <f>LEFT(DetailTB[[#This Row],[EconCode]],4)</f>
        <v>2202</v>
      </c>
      <c r="F361" s="58" t="str">
        <f>LEFT(DetailTB[[#This Row],[EconCode]],2)</f>
        <v>22</v>
      </c>
      <c r="G361" s="66" t="s">
        <v>1476</v>
      </c>
      <c r="H361" s="74"/>
      <c r="I361" s="66" t="s">
        <v>1525</v>
      </c>
      <c r="J361" s="74"/>
      <c r="K361" s="74"/>
      <c r="L361" s="74"/>
      <c r="M361" s="15"/>
      <c r="N361" s="15"/>
      <c r="O361" s="15"/>
      <c r="P361" s="15"/>
      <c r="Q361" s="15"/>
      <c r="R361" s="15"/>
    </row>
    <row r="362" spans="1:18" x14ac:dyDescent="0.25">
      <c r="A362" s="64">
        <v>22021020</v>
      </c>
      <c r="B362" s="5" t="s">
        <v>475</v>
      </c>
      <c r="C362" s="67">
        <f>SUMIF(Data[EconCode],DetailTB[[#This Row],[EconCode]],Data[Amount])</f>
        <v>0</v>
      </c>
      <c r="D362" s="58" t="str">
        <f>LEFT(DetailTB[[#This Row],[EconCode]],6)</f>
        <v>220210</v>
      </c>
      <c r="E362" s="58" t="str">
        <f>LEFT(DetailTB[[#This Row],[EconCode]],4)</f>
        <v>2202</v>
      </c>
      <c r="F362" s="58" t="str">
        <f>LEFT(DetailTB[[#This Row],[EconCode]],2)</f>
        <v>22</v>
      </c>
      <c r="G362" s="66" t="s">
        <v>1476</v>
      </c>
      <c r="H362" s="74"/>
      <c r="I362" s="66" t="s">
        <v>1525</v>
      </c>
      <c r="J362" s="74"/>
      <c r="K362" s="74"/>
      <c r="L362" s="74"/>
      <c r="M362" s="15"/>
      <c r="N362" s="15"/>
      <c r="O362" s="15"/>
      <c r="P362" s="15"/>
      <c r="Q362" s="15"/>
      <c r="R362" s="15"/>
    </row>
    <row r="363" spans="1:18" x14ac:dyDescent="0.25">
      <c r="A363" s="64">
        <v>22021021</v>
      </c>
      <c r="B363" s="5" t="s">
        <v>476</v>
      </c>
      <c r="C363" s="67">
        <f>SUMIF(Data[EconCode],DetailTB[[#This Row],[EconCode]],Data[Amount])</f>
        <v>0</v>
      </c>
      <c r="D363" s="58" t="str">
        <f>LEFT(DetailTB[[#This Row],[EconCode]],6)</f>
        <v>220210</v>
      </c>
      <c r="E363" s="58" t="str">
        <f>LEFT(DetailTB[[#This Row],[EconCode]],4)</f>
        <v>2202</v>
      </c>
      <c r="F363" s="58" t="str">
        <f>LEFT(DetailTB[[#This Row],[EconCode]],2)</f>
        <v>22</v>
      </c>
      <c r="G363" s="66" t="s">
        <v>1476</v>
      </c>
      <c r="H363" s="74"/>
      <c r="I363" s="66" t="s">
        <v>1525</v>
      </c>
      <c r="J363" s="74"/>
      <c r="K363" s="74"/>
      <c r="L363" s="74"/>
      <c r="M363" s="15"/>
      <c r="N363" s="15"/>
      <c r="O363" s="15"/>
      <c r="P363" s="15"/>
      <c r="Q363" s="15"/>
      <c r="R363" s="15"/>
    </row>
    <row r="364" spans="1:18" x14ac:dyDescent="0.25">
      <c r="A364" s="64">
        <v>2203</v>
      </c>
      <c r="B364" s="5" t="s">
        <v>477</v>
      </c>
      <c r="C364" s="93">
        <f>SUMIF(Data[EconCode],DetailTB[[#This Row],[EconCode]],Data[Amount])</f>
        <v>0</v>
      </c>
      <c r="D364" s="93" t="str">
        <f>LEFT(DetailTB[[#This Row],[EconCode]],6)</f>
        <v>2203</v>
      </c>
      <c r="E364" s="93" t="str">
        <f>LEFT(DetailTB[[#This Row],[EconCode]],4)</f>
        <v>2203</v>
      </c>
      <c r="F364" s="93" t="str">
        <f>LEFT(DetailTB[[#This Row],[EconCode]],2)</f>
        <v>22</v>
      </c>
      <c r="G364" s="93"/>
      <c r="H364" s="93"/>
      <c r="I364" s="93"/>
      <c r="J364" s="93"/>
      <c r="K364" s="93"/>
      <c r="L364" s="93"/>
      <c r="M364" s="15"/>
      <c r="N364" s="15"/>
      <c r="O364" s="15"/>
      <c r="P364" s="15"/>
      <c r="Q364" s="15"/>
      <c r="R364" s="15"/>
    </row>
    <row r="365" spans="1:18" x14ac:dyDescent="0.25">
      <c r="A365" s="64">
        <v>220301</v>
      </c>
      <c r="B365" s="5" t="s">
        <v>478</v>
      </c>
      <c r="C365" s="93">
        <f>SUMIF(Data[EconCode],DetailTB[[#This Row],[EconCode]],Data[Amount])</f>
        <v>0</v>
      </c>
      <c r="D365" s="93" t="str">
        <f>LEFT(DetailTB[[#This Row],[EconCode]],6)</f>
        <v>220301</v>
      </c>
      <c r="E365" s="93" t="str">
        <f>LEFT(DetailTB[[#This Row],[EconCode]],4)</f>
        <v>2203</v>
      </c>
      <c r="F365" s="93" t="str">
        <f>LEFT(DetailTB[[#This Row],[EconCode]],2)</f>
        <v>22</v>
      </c>
      <c r="G365" s="93"/>
      <c r="H365" s="93"/>
      <c r="I365" s="93"/>
      <c r="J365" s="93"/>
      <c r="K365" s="93"/>
      <c r="L365" s="93"/>
      <c r="M365" s="15"/>
      <c r="N365" s="15"/>
      <c r="O365" s="15"/>
      <c r="P365" s="15"/>
      <c r="Q365" s="15"/>
      <c r="R365" s="15"/>
    </row>
    <row r="366" spans="1:18" x14ac:dyDescent="0.25">
      <c r="A366" s="64">
        <v>22030101</v>
      </c>
      <c r="B366" s="5" t="s">
        <v>479</v>
      </c>
      <c r="C366" s="67">
        <f>SUMIF(Data[EconCode],DetailTB[[#This Row],[EconCode]],Data[Amount])</f>
        <v>0</v>
      </c>
      <c r="D366" s="58" t="str">
        <f>LEFT(DetailTB[[#This Row],[EconCode]],6)</f>
        <v>220301</v>
      </c>
      <c r="E366" s="58" t="str">
        <f>LEFT(DetailTB[[#This Row],[EconCode]],4)</f>
        <v>2203</v>
      </c>
      <c r="F366" s="58" t="str">
        <f>LEFT(DetailTB[[#This Row],[EconCode]],2)</f>
        <v>22</v>
      </c>
      <c r="G366" s="132"/>
      <c r="H366" s="132"/>
      <c r="I366" s="132"/>
      <c r="J366" s="132"/>
      <c r="K366" s="132"/>
      <c r="L366" s="132"/>
      <c r="M366" s="15"/>
      <c r="N366" s="15"/>
      <c r="O366" s="15"/>
      <c r="P366" s="15"/>
      <c r="Q366" s="15"/>
      <c r="R366" s="15"/>
    </row>
    <row r="367" spans="1:18" x14ac:dyDescent="0.25">
      <c r="A367" s="64">
        <v>22030102</v>
      </c>
      <c r="B367" s="5" t="s">
        <v>480</v>
      </c>
      <c r="C367" s="67">
        <f>SUMIF(Data[EconCode],DetailTB[[#This Row],[EconCode]],Data[Amount])</f>
        <v>0</v>
      </c>
      <c r="D367" s="58" t="str">
        <f>LEFT(DetailTB[[#This Row],[EconCode]],6)</f>
        <v>220301</v>
      </c>
      <c r="E367" s="58" t="str">
        <f>LEFT(DetailTB[[#This Row],[EconCode]],4)</f>
        <v>2203</v>
      </c>
      <c r="F367" s="58" t="str">
        <f>LEFT(DetailTB[[#This Row],[EconCode]],2)</f>
        <v>22</v>
      </c>
      <c r="G367" s="132"/>
      <c r="H367" s="132"/>
      <c r="I367" s="132"/>
      <c r="J367" s="132"/>
      <c r="K367" s="132"/>
      <c r="L367" s="132"/>
      <c r="M367" s="15"/>
      <c r="N367" s="15"/>
      <c r="O367" s="15"/>
      <c r="P367" s="15"/>
      <c r="Q367" s="15"/>
      <c r="R367" s="15"/>
    </row>
    <row r="368" spans="1:18" x14ac:dyDescent="0.25">
      <c r="A368" s="64">
        <v>22030103</v>
      </c>
      <c r="B368" s="5" t="s">
        <v>481</v>
      </c>
      <c r="C368" s="67">
        <f>SUMIF(Data[EconCode],DetailTB[[#This Row],[EconCode]],Data[Amount])</f>
        <v>0</v>
      </c>
      <c r="D368" s="58" t="str">
        <f>LEFT(DetailTB[[#This Row],[EconCode]],6)</f>
        <v>220301</v>
      </c>
      <c r="E368" s="58" t="str">
        <f>LEFT(DetailTB[[#This Row],[EconCode]],4)</f>
        <v>2203</v>
      </c>
      <c r="F368" s="58" t="str">
        <f>LEFT(DetailTB[[#This Row],[EconCode]],2)</f>
        <v>22</v>
      </c>
      <c r="G368" s="132"/>
      <c r="H368" s="132"/>
      <c r="I368" s="132"/>
      <c r="J368" s="132"/>
      <c r="K368" s="132"/>
      <c r="L368" s="132"/>
      <c r="M368" s="15"/>
      <c r="N368" s="15" t="s">
        <v>1583</v>
      </c>
      <c r="O368" s="15"/>
      <c r="P368" s="15"/>
      <c r="Q368" s="15"/>
      <c r="R368" s="15"/>
    </row>
    <row r="369" spans="1:18" x14ac:dyDescent="0.25">
      <c r="A369" s="64">
        <v>22030104</v>
      </c>
      <c r="B369" s="5" t="s">
        <v>482</v>
      </c>
      <c r="C369" s="67">
        <f>SUMIF(Data[EconCode],DetailTB[[#This Row],[EconCode]],Data[Amount])</f>
        <v>0</v>
      </c>
      <c r="D369" s="58" t="str">
        <f>LEFT(DetailTB[[#This Row],[EconCode]],6)</f>
        <v>220301</v>
      </c>
      <c r="E369" s="58" t="str">
        <f>LEFT(DetailTB[[#This Row],[EconCode]],4)</f>
        <v>2203</v>
      </c>
      <c r="F369" s="58" t="str">
        <f>LEFT(DetailTB[[#This Row],[EconCode]],2)</f>
        <v>22</v>
      </c>
      <c r="G369" s="132"/>
      <c r="H369" s="132"/>
      <c r="I369" s="132"/>
      <c r="J369" s="132"/>
      <c r="K369" s="132"/>
      <c r="L369" s="132"/>
      <c r="M369" s="15"/>
      <c r="N369" s="15"/>
      <c r="O369" s="15"/>
      <c r="P369" s="15"/>
      <c r="Q369" s="15"/>
      <c r="R369" s="15"/>
    </row>
    <row r="370" spans="1:18" x14ac:dyDescent="0.25">
      <c r="A370" s="64">
        <v>22030105</v>
      </c>
      <c r="B370" s="5" t="s">
        <v>483</v>
      </c>
      <c r="C370" s="67">
        <f>SUMIF(Data[EconCode],DetailTB[[#This Row],[EconCode]],Data[Amount])</f>
        <v>0</v>
      </c>
      <c r="D370" s="58" t="str">
        <f>LEFT(DetailTB[[#This Row],[EconCode]],6)</f>
        <v>220301</v>
      </c>
      <c r="E370" s="58" t="str">
        <f>LEFT(DetailTB[[#This Row],[EconCode]],4)</f>
        <v>2203</v>
      </c>
      <c r="F370" s="58" t="str">
        <f>LEFT(DetailTB[[#This Row],[EconCode]],2)</f>
        <v>22</v>
      </c>
      <c r="G370" s="132"/>
      <c r="H370" s="132"/>
      <c r="I370" s="132"/>
      <c r="J370" s="132"/>
      <c r="K370" s="132"/>
      <c r="L370" s="132"/>
      <c r="M370" s="15"/>
      <c r="N370" s="15"/>
      <c r="O370" s="15"/>
      <c r="P370" s="15"/>
      <c r="Q370" s="15"/>
      <c r="R370" s="15"/>
    </row>
    <row r="371" spans="1:18" x14ac:dyDescent="0.25">
      <c r="A371" s="64">
        <v>22030106</v>
      </c>
      <c r="B371" s="5" t="s">
        <v>484</v>
      </c>
      <c r="C371" s="67">
        <f>SUMIF(Data[EconCode],DetailTB[[#This Row],[EconCode]],Data[Amount])</f>
        <v>0</v>
      </c>
      <c r="D371" s="58" t="str">
        <f>LEFT(DetailTB[[#This Row],[EconCode]],6)</f>
        <v>220301</v>
      </c>
      <c r="E371" s="58" t="str">
        <f>LEFT(DetailTB[[#This Row],[EconCode]],4)</f>
        <v>2203</v>
      </c>
      <c r="F371" s="58" t="str">
        <f>LEFT(DetailTB[[#This Row],[EconCode]],2)</f>
        <v>22</v>
      </c>
      <c r="G371" s="132"/>
      <c r="H371" s="132"/>
      <c r="I371" s="132"/>
      <c r="J371" s="132"/>
      <c r="K371" s="132"/>
      <c r="L371" s="132"/>
      <c r="M371" s="15"/>
      <c r="N371" s="15"/>
      <c r="O371" s="15"/>
      <c r="P371" s="15"/>
      <c r="Q371" s="15"/>
      <c r="R371" s="15"/>
    </row>
    <row r="372" spans="1:18" x14ac:dyDescent="0.25">
      <c r="A372" s="64">
        <v>22030107</v>
      </c>
      <c r="B372" s="5" t="s">
        <v>485</v>
      </c>
      <c r="C372" s="67">
        <f>SUMIF(Data[EconCode],DetailTB[[#This Row],[EconCode]],Data[Amount])</f>
        <v>0</v>
      </c>
      <c r="D372" s="58" t="str">
        <f>LEFT(DetailTB[[#This Row],[EconCode]],6)</f>
        <v>220301</v>
      </c>
      <c r="E372" s="58" t="str">
        <f>LEFT(DetailTB[[#This Row],[EconCode]],4)</f>
        <v>2203</v>
      </c>
      <c r="F372" s="58" t="str">
        <f>LEFT(DetailTB[[#This Row],[EconCode]],2)</f>
        <v>22</v>
      </c>
      <c r="G372" s="132"/>
      <c r="H372" s="132"/>
      <c r="I372" s="132"/>
      <c r="J372" s="132"/>
      <c r="K372" s="132"/>
      <c r="L372" s="132"/>
      <c r="M372" s="15"/>
      <c r="N372" s="15"/>
      <c r="O372" s="15"/>
      <c r="P372" s="15"/>
      <c r="Q372" s="15"/>
      <c r="R372" s="15"/>
    </row>
    <row r="373" spans="1:18" x14ac:dyDescent="0.25">
      <c r="A373" s="64">
        <v>22030108</v>
      </c>
      <c r="B373" s="5" t="s">
        <v>486</v>
      </c>
      <c r="C373" s="67">
        <f>SUMIF(Data[EconCode],DetailTB[[#This Row],[EconCode]],Data[Amount])</f>
        <v>0</v>
      </c>
      <c r="D373" s="58" t="str">
        <f>LEFT(DetailTB[[#This Row],[EconCode]],6)</f>
        <v>220301</v>
      </c>
      <c r="E373" s="58" t="str">
        <f>LEFT(DetailTB[[#This Row],[EconCode]],4)</f>
        <v>2203</v>
      </c>
      <c r="F373" s="58" t="str">
        <f>LEFT(DetailTB[[#This Row],[EconCode]],2)</f>
        <v>22</v>
      </c>
      <c r="G373" s="132"/>
      <c r="H373" s="132"/>
      <c r="I373" s="132"/>
      <c r="J373" s="132"/>
      <c r="K373" s="132"/>
      <c r="L373" s="132"/>
      <c r="M373" s="15"/>
      <c r="N373" s="15"/>
      <c r="O373" s="15"/>
      <c r="P373" s="15"/>
      <c r="Q373" s="15"/>
      <c r="R373" s="15"/>
    </row>
    <row r="374" spans="1:18" x14ac:dyDescent="0.25">
      <c r="A374" s="64">
        <v>22030109</v>
      </c>
      <c r="B374" s="5" t="s">
        <v>487</v>
      </c>
      <c r="C374" s="67">
        <f>SUMIF(Data[EconCode],DetailTB[[#This Row],[EconCode]],Data[Amount])</f>
        <v>0</v>
      </c>
      <c r="D374" s="58" t="str">
        <f>LEFT(DetailTB[[#This Row],[EconCode]],6)</f>
        <v>220301</v>
      </c>
      <c r="E374" s="58" t="str">
        <f>LEFT(DetailTB[[#This Row],[EconCode]],4)</f>
        <v>2203</v>
      </c>
      <c r="F374" s="58" t="str">
        <f>LEFT(DetailTB[[#This Row],[EconCode]],2)</f>
        <v>22</v>
      </c>
      <c r="G374" s="132"/>
      <c r="H374" s="132"/>
      <c r="I374" s="132"/>
      <c r="J374" s="132"/>
      <c r="K374" s="132"/>
      <c r="L374" s="132"/>
      <c r="M374" s="15"/>
      <c r="N374" s="15"/>
      <c r="O374" s="15"/>
      <c r="P374" s="15"/>
      <c r="Q374" s="15"/>
      <c r="R374" s="15"/>
    </row>
    <row r="375" spans="1:18" x14ac:dyDescent="0.25">
      <c r="A375" s="64">
        <v>2204</v>
      </c>
      <c r="B375" s="5" t="s">
        <v>488</v>
      </c>
      <c r="C375" s="93">
        <f>SUMIF(Data[EconCode],DetailTB[[#This Row],[EconCode]],Data[Amount])</f>
        <v>0</v>
      </c>
      <c r="D375" s="93" t="str">
        <f>LEFT(DetailTB[[#This Row],[EconCode]],6)</f>
        <v>2204</v>
      </c>
      <c r="E375" s="93" t="str">
        <f>LEFT(DetailTB[[#This Row],[EconCode]],4)</f>
        <v>2204</v>
      </c>
      <c r="F375" s="93" t="str">
        <f>LEFT(DetailTB[[#This Row],[EconCode]],2)</f>
        <v>22</v>
      </c>
      <c r="G375" s="93"/>
      <c r="H375" s="93"/>
      <c r="I375" s="93"/>
      <c r="J375" s="93"/>
      <c r="K375" s="93"/>
      <c r="L375" s="93"/>
      <c r="M375" s="15"/>
      <c r="N375" s="15"/>
      <c r="O375" s="15"/>
      <c r="P375" s="15"/>
      <c r="Q375" s="15"/>
      <c r="R375" s="15"/>
    </row>
    <row r="376" spans="1:18" x14ac:dyDescent="0.25">
      <c r="A376" s="64">
        <v>220401</v>
      </c>
      <c r="B376" s="5" t="s">
        <v>489</v>
      </c>
      <c r="C376" s="93">
        <f>SUMIF(Data[EconCode],DetailTB[[#This Row],[EconCode]],Data[Amount])</f>
        <v>0</v>
      </c>
      <c r="D376" s="93" t="str">
        <f>LEFT(DetailTB[[#This Row],[EconCode]],6)</f>
        <v>220401</v>
      </c>
      <c r="E376" s="93" t="str">
        <f>LEFT(DetailTB[[#This Row],[EconCode]],4)</f>
        <v>2204</v>
      </c>
      <c r="F376" s="93" t="str">
        <f>LEFT(DetailTB[[#This Row],[EconCode]],2)</f>
        <v>22</v>
      </c>
      <c r="G376" s="93"/>
      <c r="H376" s="93"/>
      <c r="I376" s="93"/>
      <c r="J376" s="93"/>
      <c r="K376" s="93"/>
      <c r="L376" s="93"/>
      <c r="M376" s="15"/>
      <c r="N376" s="15"/>
      <c r="O376" s="15"/>
      <c r="P376" s="15"/>
      <c r="Q376" s="15"/>
      <c r="R376" s="15"/>
    </row>
    <row r="377" spans="1:18" x14ac:dyDescent="0.25">
      <c r="A377" s="64">
        <v>22040101</v>
      </c>
      <c r="B377" s="5" t="s">
        <v>490</v>
      </c>
      <c r="C377" s="67">
        <f>SUMIF(Data[EconCode],DetailTB[[#This Row],[EconCode]],Data[Amount])</f>
        <v>0</v>
      </c>
      <c r="D377" s="58" t="str">
        <f>LEFT(DetailTB[[#This Row],[EconCode]],6)</f>
        <v>220401</v>
      </c>
      <c r="E377" s="58" t="str">
        <f>LEFT(DetailTB[[#This Row],[EconCode]],4)</f>
        <v>2204</v>
      </c>
      <c r="F377" s="58" t="str">
        <f>LEFT(DetailTB[[#This Row],[EconCode]],2)</f>
        <v>22</v>
      </c>
      <c r="G377" s="66" t="s">
        <v>1479</v>
      </c>
      <c r="H377" s="74"/>
      <c r="I377" s="66" t="s">
        <v>1528</v>
      </c>
      <c r="J377" s="74"/>
      <c r="K377" s="74"/>
      <c r="L377" s="74"/>
      <c r="M377" s="15"/>
      <c r="N377" s="15"/>
      <c r="O377" s="15"/>
      <c r="P377" s="15"/>
      <c r="Q377" s="15"/>
      <c r="R377" s="15"/>
    </row>
    <row r="378" spans="1:18" x14ac:dyDescent="0.25">
      <c r="A378" s="64">
        <v>22040102</v>
      </c>
      <c r="B378" s="5" t="s">
        <v>491</v>
      </c>
      <c r="C378" s="67">
        <f>SUMIF(Data[EconCode],DetailTB[[#This Row],[EconCode]],Data[Amount])</f>
        <v>0</v>
      </c>
      <c r="D378" s="58" t="str">
        <f>LEFT(DetailTB[[#This Row],[EconCode]],6)</f>
        <v>220401</v>
      </c>
      <c r="E378" s="58" t="str">
        <f>LEFT(DetailTB[[#This Row],[EconCode]],4)</f>
        <v>2204</v>
      </c>
      <c r="F378" s="58" t="str">
        <f>LEFT(DetailTB[[#This Row],[EconCode]],2)</f>
        <v>22</v>
      </c>
      <c r="G378" s="66" t="s">
        <v>1479</v>
      </c>
      <c r="H378" s="74"/>
      <c r="I378" s="66" t="s">
        <v>1528</v>
      </c>
      <c r="J378" s="74"/>
      <c r="K378" s="74"/>
      <c r="L378" s="74"/>
      <c r="M378" s="15"/>
      <c r="N378" s="15"/>
      <c r="O378" s="15"/>
      <c r="P378" s="15"/>
      <c r="Q378" s="15"/>
      <c r="R378" s="15"/>
    </row>
    <row r="379" spans="1:18" x14ac:dyDescent="0.25">
      <c r="A379" s="64">
        <v>22040103</v>
      </c>
      <c r="B379" s="5" t="s">
        <v>492</v>
      </c>
      <c r="C379" s="67">
        <f>SUMIF(Data[EconCode],DetailTB[[#This Row],[EconCode]],Data[Amount])</f>
        <v>0</v>
      </c>
      <c r="D379" s="58" t="str">
        <f>LEFT(DetailTB[[#This Row],[EconCode]],6)</f>
        <v>220401</v>
      </c>
      <c r="E379" s="58" t="str">
        <f>LEFT(DetailTB[[#This Row],[EconCode]],4)</f>
        <v>2204</v>
      </c>
      <c r="F379" s="58" t="str">
        <f>LEFT(DetailTB[[#This Row],[EconCode]],2)</f>
        <v>22</v>
      </c>
      <c r="G379" s="66" t="s">
        <v>1479</v>
      </c>
      <c r="H379" s="74"/>
      <c r="I379" s="66" t="s">
        <v>1528</v>
      </c>
      <c r="J379" s="74"/>
      <c r="K379" s="74"/>
      <c r="L379" s="74"/>
      <c r="M379" s="15"/>
      <c r="N379" s="15"/>
      <c r="O379" s="15"/>
      <c r="P379" s="15"/>
      <c r="Q379" s="15"/>
      <c r="R379" s="15"/>
    </row>
    <row r="380" spans="1:18" x14ac:dyDescent="0.25">
      <c r="A380" s="64">
        <v>22040104</v>
      </c>
      <c r="B380" s="5" t="s">
        <v>493</v>
      </c>
      <c r="C380" s="67">
        <f>SUMIF(Data[EconCode],DetailTB[[#This Row],[EconCode]],Data[Amount])</f>
        <v>0</v>
      </c>
      <c r="D380" s="58" t="str">
        <f>LEFT(DetailTB[[#This Row],[EconCode]],6)</f>
        <v>220401</v>
      </c>
      <c r="E380" s="58" t="str">
        <f>LEFT(DetailTB[[#This Row],[EconCode]],4)</f>
        <v>2204</v>
      </c>
      <c r="F380" s="58" t="str">
        <f>LEFT(DetailTB[[#This Row],[EconCode]],2)</f>
        <v>22</v>
      </c>
      <c r="G380" s="66" t="s">
        <v>1479</v>
      </c>
      <c r="H380" s="74"/>
      <c r="I380" s="66" t="s">
        <v>1528</v>
      </c>
      <c r="J380" s="74"/>
      <c r="K380" s="74"/>
      <c r="L380" s="74"/>
      <c r="M380" s="15"/>
      <c r="N380" s="15"/>
      <c r="O380" s="15"/>
      <c r="P380" s="15"/>
      <c r="Q380" s="15"/>
      <c r="R380" s="15"/>
    </row>
    <row r="381" spans="1:18" x14ac:dyDescent="0.25">
      <c r="A381" s="64">
        <v>22040105</v>
      </c>
      <c r="B381" s="5" t="s">
        <v>494</v>
      </c>
      <c r="C381" s="67">
        <f>SUMIF(Data[EconCode],DetailTB[[#This Row],[EconCode]],Data[Amount])</f>
        <v>0</v>
      </c>
      <c r="D381" s="58" t="str">
        <f>LEFT(DetailTB[[#This Row],[EconCode]],6)</f>
        <v>220401</v>
      </c>
      <c r="E381" s="58" t="str">
        <f>LEFT(DetailTB[[#This Row],[EconCode]],4)</f>
        <v>2204</v>
      </c>
      <c r="F381" s="58" t="str">
        <f>LEFT(DetailTB[[#This Row],[EconCode]],2)</f>
        <v>22</v>
      </c>
      <c r="G381" s="66" t="s">
        <v>1479</v>
      </c>
      <c r="H381" s="74"/>
      <c r="I381" s="66" t="s">
        <v>1528</v>
      </c>
      <c r="J381" s="74"/>
      <c r="K381" s="74"/>
      <c r="L381" s="74"/>
      <c r="M381" s="15"/>
      <c r="N381" s="15"/>
      <c r="O381" s="15"/>
      <c r="P381" s="15"/>
      <c r="Q381" s="15"/>
      <c r="R381" s="15"/>
    </row>
    <row r="382" spans="1:18" x14ac:dyDescent="0.25">
      <c r="A382" s="64">
        <v>22040106</v>
      </c>
      <c r="B382" s="5" t="s">
        <v>495</v>
      </c>
      <c r="C382" s="67">
        <f>SUMIF(Data[EconCode],DetailTB[[#This Row],[EconCode]],Data[Amount])</f>
        <v>0</v>
      </c>
      <c r="D382" s="58" t="str">
        <f>LEFT(DetailTB[[#This Row],[EconCode]],6)</f>
        <v>220401</v>
      </c>
      <c r="E382" s="58" t="str">
        <f>LEFT(DetailTB[[#This Row],[EconCode]],4)</f>
        <v>2204</v>
      </c>
      <c r="F382" s="58" t="str">
        <f>LEFT(DetailTB[[#This Row],[EconCode]],2)</f>
        <v>22</v>
      </c>
      <c r="G382" s="66" t="s">
        <v>1479</v>
      </c>
      <c r="H382" s="74"/>
      <c r="I382" s="66" t="s">
        <v>1528</v>
      </c>
      <c r="J382" s="74"/>
      <c r="K382" s="74"/>
      <c r="L382" s="74"/>
      <c r="M382" s="15"/>
      <c r="N382" s="15"/>
      <c r="O382" s="15"/>
      <c r="P382" s="15"/>
      <c r="Q382" s="15"/>
      <c r="R382" s="15"/>
    </row>
    <row r="383" spans="1:18" x14ac:dyDescent="0.25">
      <c r="A383" s="64">
        <v>22040107</v>
      </c>
      <c r="B383" s="5" t="s">
        <v>496</v>
      </c>
      <c r="C383" s="67">
        <f>SUMIF(Data[EconCode],DetailTB[[#This Row],[EconCode]],Data[Amount])</f>
        <v>0</v>
      </c>
      <c r="D383" s="58" t="str">
        <f>LEFT(DetailTB[[#This Row],[EconCode]],6)</f>
        <v>220401</v>
      </c>
      <c r="E383" s="58" t="str">
        <f>LEFT(DetailTB[[#This Row],[EconCode]],4)</f>
        <v>2204</v>
      </c>
      <c r="F383" s="58" t="str">
        <f>LEFT(DetailTB[[#This Row],[EconCode]],2)</f>
        <v>22</v>
      </c>
      <c r="G383" s="66" t="s">
        <v>1479</v>
      </c>
      <c r="H383" s="74"/>
      <c r="I383" s="66" t="s">
        <v>1528</v>
      </c>
      <c r="J383" s="74"/>
      <c r="K383" s="74"/>
      <c r="L383" s="74"/>
      <c r="M383" s="15"/>
      <c r="N383" s="15"/>
      <c r="O383" s="15"/>
      <c r="P383" s="15"/>
      <c r="Q383" s="15"/>
      <c r="R383" s="15"/>
    </row>
    <row r="384" spans="1:18" x14ac:dyDescent="0.25">
      <c r="A384" s="64">
        <v>22040108</v>
      </c>
      <c r="B384" s="5" t="s">
        <v>497</v>
      </c>
      <c r="C384" s="67">
        <f>SUMIF(Data[EconCode],DetailTB[[#This Row],[EconCode]],Data[Amount])</f>
        <v>0</v>
      </c>
      <c r="D384" s="58" t="str">
        <f>LEFT(DetailTB[[#This Row],[EconCode]],6)</f>
        <v>220401</v>
      </c>
      <c r="E384" s="58" t="str">
        <f>LEFT(DetailTB[[#This Row],[EconCode]],4)</f>
        <v>2204</v>
      </c>
      <c r="F384" s="58" t="str">
        <f>LEFT(DetailTB[[#This Row],[EconCode]],2)</f>
        <v>22</v>
      </c>
      <c r="G384" s="66" t="s">
        <v>1479</v>
      </c>
      <c r="H384" s="74"/>
      <c r="I384" s="66" t="s">
        <v>1528</v>
      </c>
      <c r="J384" s="74"/>
      <c r="K384" s="74"/>
      <c r="L384" s="74"/>
      <c r="M384" s="15"/>
      <c r="N384" s="15"/>
      <c r="O384" s="15"/>
      <c r="P384" s="15"/>
      <c r="Q384" s="15"/>
      <c r="R384" s="15"/>
    </row>
    <row r="385" spans="1:18" x14ac:dyDescent="0.25">
      <c r="A385" s="64">
        <v>22040109</v>
      </c>
      <c r="B385" s="5" t="s">
        <v>498</v>
      </c>
      <c r="C385" s="67">
        <f>SUMIF(Data[EconCode],DetailTB[[#This Row],[EconCode]],Data[Amount])</f>
        <v>0</v>
      </c>
      <c r="D385" s="58" t="str">
        <f>LEFT(DetailTB[[#This Row],[EconCode]],6)</f>
        <v>220401</v>
      </c>
      <c r="E385" s="58" t="str">
        <f>LEFT(DetailTB[[#This Row],[EconCode]],4)</f>
        <v>2204</v>
      </c>
      <c r="F385" s="58" t="str">
        <f>LEFT(DetailTB[[#This Row],[EconCode]],2)</f>
        <v>22</v>
      </c>
      <c r="G385" s="66" t="s">
        <v>1479</v>
      </c>
      <c r="H385" s="74"/>
      <c r="I385" s="66" t="s">
        <v>1528</v>
      </c>
      <c r="J385" s="74"/>
      <c r="K385" s="74"/>
      <c r="L385" s="74"/>
      <c r="M385" s="15"/>
      <c r="N385" s="15"/>
      <c r="O385" s="15"/>
      <c r="P385" s="15"/>
      <c r="Q385" s="15"/>
      <c r="R385" s="15"/>
    </row>
    <row r="386" spans="1:18" x14ac:dyDescent="0.25">
      <c r="A386" s="64">
        <v>220402</v>
      </c>
      <c r="B386" s="5" t="s">
        <v>499</v>
      </c>
      <c r="C386" s="93">
        <f>SUMIF(Data[EconCode],DetailTB[[#This Row],[EconCode]],Data[Amount])</f>
        <v>0</v>
      </c>
      <c r="D386" s="93" t="str">
        <f>LEFT(DetailTB[[#This Row],[EconCode]],6)</f>
        <v>220402</v>
      </c>
      <c r="E386" s="93" t="str">
        <f>LEFT(DetailTB[[#This Row],[EconCode]],4)</f>
        <v>2204</v>
      </c>
      <c r="F386" s="93" t="str">
        <f>LEFT(DetailTB[[#This Row],[EconCode]],2)</f>
        <v>22</v>
      </c>
      <c r="G386" s="93"/>
      <c r="H386" s="93"/>
      <c r="I386" s="93"/>
      <c r="J386" s="93"/>
      <c r="K386" s="93"/>
      <c r="L386" s="93"/>
      <c r="M386" s="15"/>
      <c r="N386" s="15"/>
      <c r="O386" s="15"/>
      <c r="P386" s="15"/>
      <c r="Q386" s="15"/>
      <c r="R386" s="15"/>
    </row>
    <row r="387" spans="1:18" x14ac:dyDescent="0.25">
      <c r="A387" s="64">
        <v>2205</v>
      </c>
      <c r="B387" s="5" t="s">
        <v>500</v>
      </c>
      <c r="C387" s="93">
        <f>SUMIF(Data[EconCode],DetailTB[[#This Row],[EconCode]],Data[Amount])</f>
        <v>0</v>
      </c>
      <c r="D387" s="93" t="str">
        <f>LEFT(DetailTB[[#This Row],[EconCode]],6)</f>
        <v>2205</v>
      </c>
      <c r="E387" s="93" t="str">
        <f>LEFT(DetailTB[[#This Row],[EconCode]],4)</f>
        <v>2205</v>
      </c>
      <c r="F387" s="93" t="str">
        <f>LEFT(DetailTB[[#This Row],[EconCode]],2)</f>
        <v>22</v>
      </c>
      <c r="G387" s="93"/>
      <c r="H387" s="93"/>
      <c r="I387" s="93"/>
      <c r="J387" s="93"/>
      <c r="K387" s="93"/>
      <c r="L387" s="93"/>
      <c r="M387" s="15"/>
      <c r="N387" s="15"/>
      <c r="O387" s="15"/>
      <c r="P387" s="15"/>
      <c r="Q387" s="15"/>
      <c r="R387" s="15"/>
    </row>
    <row r="388" spans="1:18" x14ac:dyDescent="0.25">
      <c r="A388" s="64">
        <v>220501</v>
      </c>
      <c r="B388" s="5" t="s">
        <v>501</v>
      </c>
      <c r="C388" s="93">
        <f>SUMIF(Data[EconCode],DetailTB[[#This Row],[EconCode]],Data[Amount])</f>
        <v>0</v>
      </c>
      <c r="D388" s="93" t="str">
        <f>LEFT(DetailTB[[#This Row],[EconCode]],6)</f>
        <v>220501</v>
      </c>
      <c r="E388" s="93" t="str">
        <f>LEFT(DetailTB[[#This Row],[EconCode]],4)</f>
        <v>2205</v>
      </c>
      <c r="F388" s="93" t="str">
        <f>LEFT(DetailTB[[#This Row],[EconCode]],2)</f>
        <v>22</v>
      </c>
      <c r="G388" s="93"/>
      <c r="H388" s="93"/>
      <c r="I388" s="93"/>
      <c r="J388" s="93"/>
      <c r="K388" s="93"/>
      <c r="L388" s="93"/>
      <c r="M388" s="15"/>
      <c r="N388" s="15"/>
      <c r="O388" s="15"/>
      <c r="P388" s="15"/>
      <c r="Q388" s="15"/>
      <c r="R388" s="15"/>
    </row>
    <row r="389" spans="1:18" x14ac:dyDescent="0.25">
      <c r="A389" s="64">
        <v>22050101</v>
      </c>
      <c r="B389" s="5" t="s">
        <v>502</v>
      </c>
      <c r="C389" s="67">
        <f>SUMIF(Data[EconCode],DetailTB[[#This Row],[EconCode]],Data[Amount])</f>
        <v>0</v>
      </c>
      <c r="D389" s="58" t="str">
        <f>LEFT(DetailTB[[#This Row],[EconCode]],6)</f>
        <v>220501</v>
      </c>
      <c r="E389" s="58" t="str">
        <f>LEFT(DetailTB[[#This Row],[EconCode]],4)</f>
        <v>2205</v>
      </c>
      <c r="F389" s="58" t="str">
        <f>LEFT(DetailTB[[#This Row],[EconCode]],2)</f>
        <v>22</v>
      </c>
      <c r="G389" s="66" t="s">
        <v>1478</v>
      </c>
      <c r="H389" s="74"/>
      <c r="I389" s="66" t="s">
        <v>1527</v>
      </c>
      <c r="J389" s="74"/>
      <c r="K389" s="74"/>
      <c r="L389" s="74"/>
      <c r="M389" s="15"/>
      <c r="N389" s="15"/>
      <c r="O389" s="15"/>
      <c r="P389" s="15"/>
      <c r="Q389" s="15"/>
      <c r="R389" s="15"/>
    </row>
    <row r="390" spans="1:18" x14ac:dyDescent="0.25">
      <c r="A390" s="64">
        <v>22050102</v>
      </c>
      <c r="B390" s="5" t="s">
        <v>503</v>
      </c>
      <c r="C390" s="67">
        <f>SUMIF(Data[EconCode],DetailTB[[#This Row],[EconCode]],Data[Amount])</f>
        <v>0</v>
      </c>
      <c r="D390" s="58" t="str">
        <f>LEFT(DetailTB[[#This Row],[EconCode]],6)</f>
        <v>220501</v>
      </c>
      <c r="E390" s="58" t="str">
        <f>LEFT(DetailTB[[#This Row],[EconCode]],4)</f>
        <v>2205</v>
      </c>
      <c r="F390" s="58" t="str">
        <f>LEFT(DetailTB[[#This Row],[EconCode]],2)</f>
        <v>22</v>
      </c>
      <c r="G390" s="66" t="s">
        <v>1478</v>
      </c>
      <c r="H390" s="74"/>
      <c r="I390" s="66" t="s">
        <v>1527</v>
      </c>
      <c r="J390" s="74"/>
      <c r="K390" s="74"/>
      <c r="L390" s="74"/>
      <c r="M390" s="15"/>
      <c r="N390" s="15"/>
      <c r="O390" s="15"/>
      <c r="P390" s="15"/>
      <c r="Q390" s="15"/>
      <c r="R390" s="15"/>
    </row>
    <row r="391" spans="1:18" x14ac:dyDescent="0.25">
      <c r="A391" s="64">
        <v>220502</v>
      </c>
      <c r="B391" s="5" t="s">
        <v>504</v>
      </c>
      <c r="C391" s="67">
        <f>SUMIF(Data[EconCode],DetailTB[[#This Row],[EconCode]],Data[Amount])</f>
        <v>0</v>
      </c>
      <c r="D391" s="58" t="str">
        <f>LEFT(DetailTB[[#This Row],[EconCode]],6)</f>
        <v>220502</v>
      </c>
      <c r="E391" s="58" t="str">
        <f>LEFT(DetailTB[[#This Row],[EconCode]],4)</f>
        <v>2205</v>
      </c>
      <c r="F391" s="58" t="str">
        <f>LEFT(DetailTB[[#This Row],[EconCode]],2)</f>
        <v>22</v>
      </c>
      <c r="G391" s="66" t="s">
        <v>1479</v>
      </c>
      <c r="H391" s="74"/>
      <c r="I391" s="66" t="s">
        <v>1528</v>
      </c>
      <c r="J391" s="74"/>
      <c r="K391" s="74"/>
      <c r="L391" s="74"/>
      <c r="M391" s="15"/>
      <c r="N391" s="15"/>
      <c r="O391" s="15"/>
      <c r="P391" s="15"/>
      <c r="Q391" s="15"/>
      <c r="R391" s="15"/>
    </row>
    <row r="392" spans="1:18" x14ac:dyDescent="0.25">
      <c r="A392" s="64">
        <v>22050201</v>
      </c>
      <c r="B392" s="5" t="s">
        <v>504</v>
      </c>
      <c r="C392" s="67">
        <f>SUMIF(Data[EconCode],DetailTB[[#This Row],[EconCode]],Data[Amount])</f>
        <v>0</v>
      </c>
      <c r="D392" s="58" t="str">
        <f>LEFT(DetailTB[[#This Row],[EconCode]],6)</f>
        <v>220502</v>
      </c>
      <c r="E392" s="58" t="str">
        <f>LEFT(DetailTB[[#This Row],[EconCode]],4)</f>
        <v>2205</v>
      </c>
      <c r="F392" s="58" t="str">
        <f>LEFT(DetailTB[[#This Row],[EconCode]],2)</f>
        <v>22</v>
      </c>
      <c r="G392" s="66" t="s">
        <v>1479</v>
      </c>
      <c r="H392" s="74"/>
      <c r="I392" s="66" t="s">
        <v>1528</v>
      </c>
      <c r="J392" s="74"/>
      <c r="K392" s="74"/>
      <c r="L392" s="74"/>
      <c r="M392" s="15"/>
      <c r="N392" s="15"/>
      <c r="O392" s="15"/>
      <c r="P392" s="15"/>
      <c r="Q392" s="15"/>
      <c r="R392" s="15"/>
    </row>
    <row r="393" spans="1:18" x14ac:dyDescent="0.25">
      <c r="A393" s="64">
        <v>2206</v>
      </c>
      <c r="B393" s="5" t="s">
        <v>505</v>
      </c>
      <c r="C393" s="93">
        <f>SUMIF(Data[EconCode],DetailTB[[#This Row],[EconCode]],Data[Amount])</f>
        <v>0</v>
      </c>
      <c r="D393" s="93" t="str">
        <f>LEFT(DetailTB[[#This Row],[EconCode]],6)</f>
        <v>2206</v>
      </c>
      <c r="E393" s="93" t="str">
        <f>LEFT(DetailTB[[#This Row],[EconCode]],4)</f>
        <v>2206</v>
      </c>
      <c r="F393" s="93" t="str">
        <f>LEFT(DetailTB[[#This Row],[EconCode]],2)</f>
        <v>22</v>
      </c>
      <c r="G393" s="93"/>
      <c r="H393" s="93"/>
      <c r="I393" s="93"/>
      <c r="J393" s="93"/>
      <c r="K393" s="93"/>
      <c r="L393" s="93"/>
      <c r="M393" s="15"/>
      <c r="N393" s="15"/>
      <c r="O393" s="15"/>
      <c r="P393" s="15"/>
      <c r="Q393" s="15"/>
      <c r="R393" s="15"/>
    </row>
    <row r="394" spans="1:18" x14ac:dyDescent="0.25">
      <c r="A394" s="64">
        <v>220601</v>
      </c>
      <c r="B394" s="5" t="s">
        <v>506</v>
      </c>
      <c r="C394" s="93">
        <f>SUMIF(Data[EconCode],DetailTB[[#This Row],[EconCode]],Data[Amount])</f>
        <v>0</v>
      </c>
      <c r="D394" s="93" t="str">
        <f>LEFT(DetailTB[[#This Row],[EconCode]],6)</f>
        <v>220601</v>
      </c>
      <c r="E394" s="93" t="str">
        <f>LEFT(DetailTB[[#This Row],[EconCode]],4)</f>
        <v>2206</v>
      </c>
      <c r="F394" s="93" t="str">
        <f>LEFT(DetailTB[[#This Row],[EconCode]],2)</f>
        <v>22</v>
      </c>
      <c r="G394" s="93"/>
      <c r="H394" s="93"/>
      <c r="I394" s="93"/>
      <c r="J394" s="93"/>
      <c r="K394" s="93"/>
      <c r="L394" s="93"/>
      <c r="M394" s="15"/>
      <c r="N394" s="15"/>
      <c r="O394" s="15"/>
      <c r="P394" s="15"/>
      <c r="Q394" s="15"/>
      <c r="R394" s="15"/>
    </row>
    <row r="395" spans="1:18" x14ac:dyDescent="0.25">
      <c r="A395" s="64">
        <v>22060101</v>
      </c>
      <c r="B395" s="5" t="s">
        <v>1433</v>
      </c>
      <c r="C395" s="67">
        <f>SUMIF(Data[EconCode],DetailTB[[#This Row],[EconCode]],Data[Amount])</f>
        <v>325</v>
      </c>
      <c r="D395" s="58" t="str">
        <f>LEFT(DetailTB[[#This Row],[EconCode]],6)</f>
        <v>220601</v>
      </c>
      <c r="E395" s="58" t="str">
        <f>LEFT(DetailTB[[#This Row],[EconCode]],4)</f>
        <v>2206</v>
      </c>
      <c r="F395" s="58" t="str">
        <f>LEFT(DetailTB[[#This Row],[EconCode]],2)</f>
        <v>22</v>
      </c>
      <c r="G395" s="66" t="s">
        <v>1494</v>
      </c>
      <c r="H395" s="74"/>
      <c r="I395" s="66" t="s">
        <v>1529</v>
      </c>
      <c r="J395" s="74"/>
      <c r="K395" s="66" t="s">
        <v>1564</v>
      </c>
      <c r="L395" s="74"/>
      <c r="M395" s="15"/>
      <c r="N395" s="15"/>
      <c r="O395" s="15"/>
      <c r="P395" s="15"/>
      <c r="Q395" s="15"/>
      <c r="R395" s="15"/>
    </row>
    <row r="396" spans="1:18" x14ac:dyDescent="0.25">
      <c r="A396" s="64">
        <v>22060102</v>
      </c>
      <c r="B396" s="5" t="s">
        <v>1434</v>
      </c>
      <c r="C396" s="67">
        <f>SUMIF(Data[EconCode],DetailTB[[#This Row],[EconCode]],Data[Amount])</f>
        <v>105</v>
      </c>
      <c r="D396" s="58" t="str">
        <f>LEFT(DetailTB[[#This Row],[EconCode]],6)</f>
        <v>220601</v>
      </c>
      <c r="E396" s="58" t="str">
        <f>LEFT(DetailTB[[#This Row],[EconCode]],4)</f>
        <v>2206</v>
      </c>
      <c r="F396" s="58" t="str">
        <f>LEFT(DetailTB[[#This Row],[EconCode]],2)</f>
        <v>22</v>
      </c>
      <c r="G396" s="66" t="s">
        <v>1494</v>
      </c>
      <c r="H396" s="74"/>
      <c r="I396" s="66" t="s">
        <v>1529</v>
      </c>
      <c r="J396" s="74"/>
      <c r="K396" s="66" t="s">
        <v>1563</v>
      </c>
      <c r="L396" s="74"/>
      <c r="M396" s="15"/>
      <c r="N396" s="15"/>
      <c r="O396" s="15"/>
      <c r="P396" s="15"/>
      <c r="Q396" s="15"/>
      <c r="R396" s="15"/>
    </row>
    <row r="397" spans="1:18" x14ac:dyDescent="0.25">
      <c r="A397" s="64">
        <v>22060103</v>
      </c>
      <c r="B397" s="5" t="s">
        <v>507</v>
      </c>
      <c r="C397" s="67">
        <f>SUMIF(Data[EconCode],DetailTB[[#This Row],[EconCode]],Data[Amount])</f>
        <v>0</v>
      </c>
      <c r="D397" s="58" t="str">
        <f>LEFT(DetailTB[[#This Row],[EconCode]],6)</f>
        <v>220601</v>
      </c>
      <c r="E397" s="58" t="str">
        <f>LEFT(DetailTB[[#This Row],[EconCode]],4)</f>
        <v>2206</v>
      </c>
      <c r="F397" s="58" t="str">
        <f>LEFT(DetailTB[[#This Row],[EconCode]],2)</f>
        <v>22</v>
      </c>
      <c r="G397" s="66" t="s">
        <v>1494</v>
      </c>
      <c r="H397" s="74"/>
      <c r="I397" s="66" t="s">
        <v>1529</v>
      </c>
      <c r="J397" s="74"/>
      <c r="K397" s="132"/>
      <c r="L397" s="74"/>
      <c r="M397" s="15"/>
      <c r="N397" s="15"/>
      <c r="O397" s="15"/>
      <c r="P397" s="15"/>
      <c r="Q397" s="15"/>
      <c r="R397" s="15"/>
    </row>
    <row r="398" spans="1:18" x14ac:dyDescent="0.25">
      <c r="A398" s="64">
        <v>220602</v>
      </c>
      <c r="B398" s="5" t="s">
        <v>508</v>
      </c>
      <c r="C398" s="93">
        <f>SUMIF(Data[EconCode],DetailTB[[#This Row],[EconCode]],Data[Amount])</f>
        <v>0</v>
      </c>
      <c r="D398" s="93" t="str">
        <f>LEFT(DetailTB[[#This Row],[EconCode]],6)</f>
        <v>220602</v>
      </c>
      <c r="E398" s="93" t="str">
        <f>LEFT(DetailTB[[#This Row],[EconCode]],4)</f>
        <v>2206</v>
      </c>
      <c r="F398" s="93" t="str">
        <f>LEFT(DetailTB[[#This Row],[EconCode]],2)</f>
        <v>22</v>
      </c>
      <c r="G398" s="93"/>
      <c r="H398" s="93"/>
      <c r="I398" s="93"/>
      <c r="J398" s="93"/>
      <c r="K398" s="93"/>
      <c r="L398" s="93"/>
      <c r="M398" s="15"/>
      <c r="N398" s="15" t="s">
        <v>1584</v>
      </c>
      <c r="O398" s="15"/>
      <c r="P398" s="15"/>
      <c r="Q398" s="15"/>
      <c r="R398" s="15"/>
    </row>
    <row r="399" spans="1:18" x14ac:dyDescent="0.25">
      <c r="A399" s="64">
        <v>22060201</v>
      </c>
      <c r="B399" s="5" t="s">
        <v>509</v>
      </c>
      <c r="C399" s="67">
        <f>SUMIF(Data[EconCode],DetailTB[[#This Row],[EconCode]],Data[Amount])</f>
        <v>0</v>
      </c>
      <c r="D399" s="65" t="str">
        <f>LEFT(DetailTB[[#This Row],[EconCode]],6)</f>
        <v>220602</v>
      </c>
      <c r="E399" s="65" t="str">
        <f>LEFT(DetailTB[[#This Row],[EconCode]],4)</f>
        <v>2206</v>
      </c>
      <c r="F399" s="65" t="str">
        <f>LEFT(DetailTB[[#This Row],[EconCode]],2)</f>
        <v>22</v>
      </c>
      <c r="G399" s="66" t="s">
        <v>1495</v>
      </c>
      <c r="H399" s="74"/>
      <c r="I399" s="66" t="s">
        <v>1530</v>
      </c>
      <c r="J399" s="74"/>
      <c r="K399" s="132"/>
      <c r="L399" s="74"/>
      <c r="M399" s="15"/>
      <c r="N399" s="15"/>
      <c r="O399" s="15"/>
      <c r="P399" s="15"/>
      <c r="Q399" s="15"/>
      <c r="R399" s="15"/>
    </row>
    <row r="400" spans="1:18" x14ac:dyDescent="0.25">
      <c r="A400" s="64">
        <v>22060202</v>
      </c>
      <c r="B400" s="5" t="s">
        <v>510</v>
      </c>
      <c r="C400" s="67">
        <f>SUMIF(Data[EconCode],DetailTB[[#This Row],[EconCode]],Data[Amount])</f>
        <v>910</v>
      </c>
      <c r="D400" s="58" t="str">
        <f>LEFT(DetailTB[[#This Row],[EconCode]],6)</f>
        <v>220602</v>
      </c>
      <c r="E400" s="58" t="str">
        <f>LEFT(DetailTB[[#This Row],[EconCode]],4)</f>
        <v>2206</v>
      </c>
      <c r="F400" s="58" t="str">
        <f>LEFT(DetailTB[[#This Row],[EconCode]],2)</f>
        <v>22</v>
      </c>
      <c r="G400" s="66" t="s">
        <v>1495</v>
      </c>
      <c r="H400" s="74"/>
      <c r="I400" s="66" t="s">
        <v>1530</v>
      </c>
      <c r="J400" s="74"/>
      <c r="K400" s="66" t="s">
        <v>1566</v>
      </c>
      <c r="L400" s="74"/>
      <c r="M400" s="15"/>
      <c r="N400" s="15" t="s">
        <v>1585</v>
      </c>
      <c r="O400" s="15"/>
      <c r="P400" s="15"/>
      <c r="Q400" s="15"/>
      <c r="R400" s="15"/>
    </row>
    <row r="401" spans="1:18" x14ac:dyDescent="0.25">
      <c r="A401" s="64">
        <v>22060203</v>
      </c>
      <c r="B401" s="5" t="s">
        <v>1374</v>
      </c>
      <c r="C401" s="67">
        <f>SUMIF(Data[EconCode],DetailTB[[#This Row],[EconCode]],Data[Amount])</f>
        <v>400</v>
      </c>
      <c r="D401" s="58" t="str">
        <f>LEFT(DetailTB[[#This Row],[EconCode]],6)</f>
        <v>220602</v>
      </c>
      <c r="E401" s="58" t="str">
        <f>LEFT(DetailTB[[#This Row],[EconCode]],4)</f>
        <v>2206</v>
      </c>
      <c r="F401" s="58" t="str">
        <f>LEFT(DetailTB[[#This Row],[EconCode]],2)</f>
        <v>22</v>
      </c>
      <c r="G401" s="66" t="s">
        <v>1495</v>
      </c>
      <c r="H401" s="74"/>
      <c r="I401" s="66" t="s">
        <v>1530</v>
      </c>
      <c r="J401" s="74"/>
      <c r="K401" s="66" t="s">
        <v>1565</v>
      </c>
      <c r="L401" s="74"/>
      <c r="M401" s="15"/>
      <c r="N401" s="15"/>
      <c r="O401" s="15"/>
      <c r="P401" s="15"/>
      <c r="Q401" s="15"/>
      <c r="R401" s="15"/>
    </row>
    <row r="402" spans="1:18" x14ac:dyDescent="0.25">
      <c r="A402" s="64">
        <v>220603</v>
      </c>
      <c r="B402" s="5" t="s">
        <v>462</v>
      </c>
      <c r="C402" s="93">
        <f>SUMIF(Data[EconCode],DetailTB[[#This Row],[EconCode]],Data[Amount])</f>
        <v>0</v>
      </c>
      <c r="D402" s="93" t="str">
        <f>LEFT(DetailTB[[#This Row],[EconCode]],6)</f>
        <v>220603</v>
      </c>
      <c r="E402" s="93" t="str">
        <f>LEFT(DetailTB[[#This Row],[EconCode]],4)</f>
        <v>2206</v>
      </c>
      <c r="F402" s="93" t="str">
        <f>LEFT(DetailTB[[#This Row],[EconCode]],2)</f>
        <v>22</v>
      </c>
      <c r="G402" s="93"/>
      <c r="H402" s="93"/>
      <c r="I402" s="93"/>
      <c r="J402" s="93"/>
      <c r="K402" s="93"/>
      <c r="L402" s="93"/>
      <c r="M402" s="15"/>
      <c r="N402" s="15"/>
      <c r="O402" s="15"/>
      <c r="P402" s="15"/>
      <c r="Q402" s="15"/>
      <c r="R402" s="15"/>
    </row>
    <row r="403" spans="1:18" x14ac:dyDescent="0.25">
      <c r="A403" s="64">
        <v>22060301</v>
      </c>
      <c r="B403" s="5" t="s">
        <v>1375</v>
      </c>
      <c r="C403" s="67">
        <f>SUMIF(Data[EconCode],DetailTB[[#This Row],[EconCode]],Data[Amount])</f>
        <v>0</v>
      </c>
      <c r="D403" s="58" t="str">
        <f>LEFT(DetailTB[[#This Row],[EconCode]],6)</f>
        <v>220603</v>
      </c>
      <c r="E403" s="58" t="str">
        <f>LEFT(DetailTB[[#This Row],[EconCode]],4)</f>
        <v>2206</v>
      </c>
      <c r="F403" s="58" t="str">
        <f>LEFT(DetailTB[[#This Row],[EconCode]],2)</f>
        <v>22</v>
      </c>
      <c r="G403" s="66" t="s">
        <v>1477</v>
      </c>
      <c r="H403" s="74"/>
      <c r="I403" s="66" t="s">
        <v>1526</v>
      </c>
      <c r="J403" s="74"/>
      <c r="K403" s="74"/>
      <c r="L403" s="74"/>
      <c r="M403" s="15"/>
      <c r="N403" s="15"/>
      <c r="O403" s="15"/>
      <c r="P403" s="15"/>
      <c r="Q403" s="15"/>
      <c r="R403" s="15"/>
    </row>
    <row r="404" spans="1:18" x14ac:dyDescent="0.25">
      <c r="A404" s="64">
        <v>220604</v>
      </c>
      <c r="B404" s="5" t="s">
        <v>1376</v>
      </c>
      <c r="C404" s="93">
        <f>SUMIF(Data[EconCode],DetailTB[[#This Row],[EconCode]],Data[Amount])</f>
        <v>0</v>
      </c>
      <c r="D404" s="93" t="str">
        <f>LEFT(DetailTB[[#This Row],[EconCode]],6)</f>
        <v>220604</v>
      </c>
      <c r="E404" s="93" t="str">
        <f>LEFT(DetailTB[[#This Row],[EconCode]],4)</f>
        <v>2206</v>
      </c>
      <c r="F404" s="93" t="str">
        <f>LEFT(DetailTB[[#This Row],[EconCode]],2)</f>
        <v>22</v>
      </c>
      <c r="G404" s="93"/>
      <c r="H404" s="93"/>
      <c r="I404" s="93"/>
      <c r="J404" s="93"/>
      <c r="K404" s="93"/>
      <c r="L404" s="93"/>
      <c r="M404" s="15"/>
      <c r="N404" s="15"/>
      <c r="O404" s="15"/>
      <c r="P404" s="15"/>
      <c r="Q404" s="15"/>
      <c r="R404" s="15"/>
    </row>
    <row r="405" spans="1:18" x14ac:dyDescent="0.25">
      <c r="A405" s="64">
        <v>22060401</v>
      </c>
      <c r="B405" s="5" t="s">
        <v>1429</v>
      </c>
      <c r="C405" s="67">
        <f>SUMIF(Data[EconCode],DetailTB[[#This Row],[EconCode]],Data[Amount])</f>
        <v>2454</v>
      </c>
      <c r="D405" s="58" t="str">
        <f>LEFT(DetailTB[[#This Row],[EconCode]],6)</f>
        <v>220604</v>
      </c>
      <c r="E405" s="58" t="str">
        <f>LEFT(DetailTB[[#This Row],[EconCode]],4)</f>
        <v>2206</v>
      </c>
      <c r="F405" s="58" t="str">
        <f>LEFT(DetailTB[[#This Row],[EconCode]],2)</f>
        <v>22</v>
      </c>
      <c r="G405" s="66" t="s">
        <v>1494</v>
      </c>
      <c r="H405" s="74"/>
      <c r="I405" s="66" t="s">
        <v>1529</v>
      </c>
      <c r="J405" s="74"/>
      <c r="K405" s="66" t="s">
        <v>1561</v>
      </c>
      <c r="L405" s="74"/>
      <c r="M405" s="15"/>
      <c r="N405" s="15"/>
      <c r="O405" s="15"/>
      <c r="P405" s="15"/>
      <c r="Q405" s="15"/>
      <c r="R405" s="15"/>
    </row>
    <row r="406" spans="1:18" x14ac:dyDescent="0.25">
      <c r="A406" s="64">
        <v>22060402</v>
      </c>
      <c r="B406" s="5" t="s">
        <v>1430</v>
      </c>
      <c r="C406" s="67">
        <f>SUMIF(Data[EconCode],DetailTB[[#This Row],[EconCode]],Data[Amount])</f>
        <v>500</v>
      </c>
      <c r="D406" s="58" t="str">
        <f>LEFT(DetailTB[[#This Row],[EconCode]],6)</f>
        <v>220604</v>
      </c>
      <c r="E406" s="58" t="str">
        <f>LEFT(DetailTB[[#This Row],[EconCode]],4)</f>
        <v>2206</v>
      </c>
      <c r="F406" s="58" t="str">
        <f>LEFT(DetailTB[[#This Row],[EconCode]],2)</f>
        <v>22</v>
      </c>
      <c r="G406" s="66" t="s">
        <v>1494</v>
      </c>
      <c r="H406" s="74"/>
      <c r="I406" s="66" t="s">
        <v>1529</v>
      </c>
      <c r="J406" s="74"/>
      <c r="K406" s="66" t="s">
        <v>1560</v>
      </c>
      <c r="L406" s="74"/>
      <c r="M406" s="15"/>
      <c r="N406" s="15"/>
      <c r="O406" s="15"/>
      <c r="P406" s="15"/>
      <c r="Q406" s="15"/>
      <c r="R406" s="15"/>
    </row>
    <row r="407" spans="1:18" x14ac:dyDescent="0.25">
      <c r="A407" s="64">
        <v>220605</v>
      </c>
      <c r="B407" s="5" t="s">
        <v>1377</v>
      </c>
      <c r="C407" s="93">
        <f>SUMIF(Data[EconCode],DetailTB[[#This Row],[EconCode]],Data[Amount])</f>
        <v>0</v>
      </c>
      <c r="D407" s="93" t="str">
        <f>LEFT(DetailTB[[#This Row],[EconCode]],6)</f>
        <v>220605</v>
      </c>
      <c r="E407" s="93" t="str">
        <f>LEFT(DetailTB[[#This Row],[EconCode]],4)</f>
        <v>2206</v>
      </c>
      <c r="F407" s="93" t="str">
        <f>LEFT(DetailTB[[#This Row],[EconCode]],2)</f>
        <v>22</v>
      </c>
      <c r="G407" s="93"/>
      <c r="H407" s="93"/>
      <c r="I407" s="93"/>
      <c r="J407" s="93"/>
      <c r="K407" s="93"/>
      <c r="L407" s="93"/>
      <c r="M407" s="15"/>
      <c r="N407" s="15"/>
      <c r="O407" s="15"/>
      <c r="P407" s="15"/>
      <c r="Q407" s="15"/>
      <c r="R407" s="15"/>
    </row>
    <row r="408" spans="1:18" x14ac:dyDescent="0.25">
      <c r="A408" s="64">
        <v>22060501</v>
      </c>
      <c r="B408" s="5" t="s">
        <v>1431</v>
      </c>
      <c r="C408" s="67">
        <f>SUMIF(Data[EconCode],DetailTB[[#This Row],[EconCode]],Data[Amount])</f>
        <v>0</v>
      </c>
      <c r="D408" s="58" t="str">
        <f>LEFT(DetailTB[[#This Row],[EconCode]],6)</f>
        <v>220605</v>
      </c>
      <c r="E408" s="58" t="str">
        <f>LEFT(DetailTB[[#This Row],[EconCode]],4)</f>
        <v>2206</v>
      </c>
      <c r="F408" s="58" t="str">
        <f>LEFT(DetailTB[[#This Row],[EconCode]],2)</f>
        <v>22</v>
      </c>
      <c r="G408" s="66" t="s">
        <v>1495</v>
      </c>
      <c r="H408" s="74"/>
      <c r="I408" s="66" t="s">
        <v>1530</v>
      </c>
      <c r="J408" s="74"/>
      <c r="K408" s="66" t="s">
        <v>1557</v>
      </c>
      <c r="L408" s="74"/>
      <c r="M408" s="15"/>
      <c r="N408" s="15"/>
      <c r="O408" s="15"/>
      <c r="P408" s="15"/>
      <c r="Q408" s="15"/>
      <c r="R408" s="15"/>
    </row>
    <row r="409" spans="1:18" x14ac:dyDescent="0.25">
      <c r="A409" s="64">
        <v>22060502</v>
      </c>
      <c r="B409" s="5" t="s">
        <v>1432</v>
      </c>
      <c r="C409" s="67">
        <f>SUMIF(Data[EconCode],DetailTB[[#This Row],[EconCode]],Data[Amount])</f>
        <v>1200</v>
      </c>
      <c r="D409" s="58" t="str">
        <f>LEFT(DetailTB[[#This Row],[EconCode]],6)</f>
        <v>220605</v>
      </c>
      <c r="E409" s="58" t="str">
        <f>LEFT(DetailTB[[#This Row],[EconCode]],4)</f>
        <v>2206</v>
      </c>
      <c r="F409" s="58" t="str">
        <f>LEFT(DetailTB[[#This Row],[EconCode]],2)</f>
        <v>22</v>
      </c>
      <c r="G409" s="66" t="s">
        <v>1495</v>
      </c>
      <c r="H409" s="74"/>
      <c r="I409" s="66" t="s">
        <v>1530</v>
      </c>
      <c r="J409" s="74"/>
      <c r="K409" s="66" t="s">
        <v>1562</v>
      </c>
      <c r="L409" s="74"/>
      <c r="M409" s="15"/>
      <c r="N409" s="15"/>
      <c r="O409" s="15"/>
      <c r="P409" s="15"/>
      <c r="Q409" s="15"/>
      <c r="R409" s="15"/>
    </row>
    <row r="410" spans="1:18" x14ac:dyDescent="0.25">
      <c r="A410" s="64">
        <v>2207</v>
      </c>
      <c r="B410" s="5" t="s">
        <v>1354</v>
      </c>
      <c r="C410" s="93">
        <f>SUMIF(Data[EconCode],DetailTB[[#This Row],[EconCode]],Data[Amount])</f>
        <v>0</v>
      </c>
      <c r="D410" s="93" t="str">
        <f>LEFT(DetailTB[[#This Row],[EconCode]],6)</f>
        <v>2207</v>
      </c>
      <c r="E410" s="93" t="str">
        <f>LEFT(DetailTB[[#This Row],[EconCode]],4)</f>
        <v>2207</v>
      </c>
      <c r="F410" s="93" t="str">
        <f>LEFT(DetailTB[[#This Row],[EconCode]],2)</f>
        <v>22</v>
      </c>
      <c r="G410" s="93"/>
      <c r="H410" s="93"/>
      <c r="I410" s="93"/>
      <c r="J410" s="93"/>
      <c r="K410" s="93"/>
      <c r="L410" s="93"/>
      <c r="M410" s="15"/>
      <c r="N410" s="15"/>
      <c r="O410" s="15"/>
      <c r="P410" s="15"/>
      <c r="Q410" s="15"/>
      <c r="R410" s="15"/>
    </row>
    <row r="411" spans="1:18" x14ac:dyDescent="0.25">
      <c r="A411" s="64">
        <v>22070401</v>
      </c>
      <c r="B411" s="5" t="s">
        <v>511</v>
      </c>
      <c r="C411" s="67">
        <f>SUMIF(Data[EconCode],DetailTB[[#This Row],[EconCode]],Data[Amount])</f>
        <v>24817</v>
      </c>
      <c r="D411" s="58" t="str">
        <f>LEFT(DetailTB[[#This Row],[EconCode]],6)</f>
        <v>220704</v>
      </c>
      <c r="E411" s="58" t="str">
        <f>LEFT(DetailTB[[#This Row],[EconCode]],4)</f>
        <v>2207</v>
      </c>
      <c r="F411" s="58" t="str">
        <f>LEFT(DetailTB[[#This Row],[EconCode]],2)</f>
        <v>22</v>
      </c>
      <c r="G411" s="66" t="s">
        <v>1501</v>
      </c>
      <c r="H411" s="74"/>
      <c r="I411" s="66" t="s">
        <v>1531</v>
      </c>
      <c r="J411" s="74"/>
      <c r="K411" s="74"/>
      <c r="L411" s="74"/>
      <c r="M411" s="15"/>
      <c r="N411" s="15"/>
      <c r="O411" s="15"/>
      <c r="P411" s="15"/>
      <c r="Q411" s="15"/>
      <c r="R411" s="15"/>
    </row>
    <row r="412" spans="1:18" x14ac:dyDescent="0.25">
      <c r="A412" s="64">
        <v>22070402</v>
      </c>
      <c r="B412" s="5" t="s">
        <v>1355</v>
      </c>
      <c r="C412" s="67">
        <f>SUMIF(Data[EconCode],DetailTB[[#This Row],[EconCode]],Data[Amount])</f>
        <v>0</v>
      </c>
      <c r="D412" s="58" t="str">
        <f>LEFT(DetailTB[[#This Row],[EconCode]],6)</f>
        <v>220704</v>
      </c>
      <c r="E412" s="58" t="str">
        <f>LEFT(DetailTB[[#This Row],[EconCode]],4)</f>
        <v>2207</v>
      </c>
      <c r="F412" s="58" t="str">
        <f>LEFT(DetailTB[[#This Row],[EconCode]],2)</f>
        <v>22</v>
      </c>
      <c r="G412" s="66" t="s">
        <v>1501</v>
      </c>
      <c r="H412" s="74"/>
      <c r="I412" s="66" t="s">
        <v>1522</v>
      </c>
      <c r="J412" s="74"/>
      <c r="K412" s="74"/>
      <c r="L412" s="74"/>
      <c r="M412" s="15"/>
      <c r="N412" s="15"/>
      <c r="O412" s="15"/>
      <c r="P412" s="15"/>
      <c r="Q412" s="15"/>
      <c r="R412" s="15"/>
    </row>
    <row r="413" spans="1:18" x14ac:dyDescent="0.25">
      <c r="A413" s="64">
        <v>22070403</v>
      </c>
      <c r="B413" s="5" t="s">
        <v>1356</v>
      </c>
      <c r="C413" s="67">
        <f>SUMIF(Data[EconCode],DetailTB[[#This Row],[EconCode]],Data[Amount])</f>
        <v>900</v>
      </c>
      <c r="D413" s="58" t="str">
        <f>LEFT(DetailTB[[#This Row],[EconCode]],6)</f>
        <v>220704</v>
      </c>
      <c r="E413" s="58" t="str">
        <f>LEFT(DetailTB[[#This Row],[EconCode]],4)</f>
        <v>2207</v>
      </c>
      <c r="F413" s="58" t="str">
        <f>LEFT(DetailTB[[#This Row],[EconCode]],2)</f>
        <v>22</v>
      </c>
      <c r="G413" s="66" t="s">
        <v>1480</v>
      </c>
      <c r="H413" s="74"/>
      <c r="I413" s="66" t="s">
        <v>1521</v>
      </c>
      <c r="J413" s="74"/>
      <c r="K413" s="74"/>
      <c r="L413" s="74"/>
      <c r="M413" s="15"/>
      <c r="N413" s="15" t="s">
        <v>1586</v>
      </c>
      <c r="O413" s="15"/>
      <c r="P413" s="15"/>
      <c r="Q413" s="15"/>
      <c r="R413" s="15"/>
    </row>
    <row r="414" spans="1:18" x14ac:dyDescent="0.25">
      <c r="A414" s="64">
        <v>2208</v>
      </c>
      <c r="B414" s="5" t="s">
        <v>1373</v>
      </c>
      <c r="C414" s="93">
        <f>SUMIF(Data[EconCode],DetailTB[[#This Row],[EconCode]],Data[Amount])</f>
        <v>0</v>
      </c>
      <c r="D414" s="93" t="str">
        <f>LEFT(DetailTB[[#This Row],[EconCode]],6)</f>
        <v>2208</v>
      </c>
      <c r="E414" s="93" t="str">
        <f>LEFT(DetailTB[[#This Row],[EconCode]],4)</f>
        <v>2208</v>
      </c>
      <c r="F414" s="93" t="str">
        <f>LEFT(DetailTB[[#This Row],[EconCode]],2)</f>
        <v>22</v>
      </c>
      <c r="G414" s="93"/>
      <c r="H414" s="93"/>
      <c r="I414" s="93"/>
      <c r="J414" s="93"/>
      <c r="K414" s="93"/>
      <c r="L414" s="93"/>
      <c r="M414" s="15"/>
      <c r="N414" s="15"/>
      <c r="O414" s="15"/>
      <c r="P414" s="15"/>
      <c r="Q414" s="15"/>
      <c r="R414" s="15"/>
    </row>
    <row r="415" spans="1:18" x14ac:dyDescent="0.25">
      <c r="A415" s="78">
        <v>22080100</v>
      </c>
      <c r="B415" s="79" t="s">
        <v>1373</v>
      </c>
      <c r="C415" s="75">
        <f>SUMIF(Data[EconCode],DetailTB[[#This Row],[EconCode]],Data[Amount])</f>
        <v>2361</v>
      </c>
      <c r="D415" s="76" t="str">
        <f>LEFT(DetailTB[[#This Row],[EconCode]],6)</f>
        <v>220801</v>
      </c>
      <c r="E415" s="76" t="str">
        <f>LEFT(DetailTB[[#This Row],[EconCode]],4)</f>
        <v>2208</v>
      </c>
      <c r="F415" s="76" t="str">
        <f>LEFT(DetailTB[[#This Row],[EconCode]],2)</f>
        <v>22</v>
      </c>
      <c r="G415" s="77" t="s">
        <v>1477</v>
      </c>
      <c r="H415" s="74"/>
      <c r="I415" s="77" t="s">
        <v>1526</v>
      </c>
      <c r="J415" s="74"/>
      <c r="K415" s="74"/>
      <c r="L415" s="74"/>
      <c r="M415" s="15"/>
      <c r="N415" s="15"/>
      <c r="O415" s="15"/>
      <c r="P415" s="15"/>
      <c r="Q415" s="15"/>
      <c r="R415" s="15"/>
    </row>
    <row r="416" spans="1:18" x14ac:dyDescent="0.25">
      <c r="A416" s="64">
        <v>23</v>
      </c>
      <c r="B416" s="5" t="s">
        <v>512</v>
      </c>
      <c r="C416" s="93">
        <f>SUMIF(Data[EconCode],DetailTB[[#This Row],[EconCode]],Data[Amount])</f>
        <v>0</v>
      </c>
      <c r="D416" s="93" t="str">
        <f>LEFT(DetailTB[[#This Row],[EconCode]],6)</f>
        <v>23</v>
      </c>
      <c r="E416" s="93" t="str">
        <f>LEFT(DetailTB[[#This Row],[EconCode]],4)</f>
        <v>23</v>
      </c>
      <c r="F416" s="93" t="str">
        <f>LEFT(DetailTB[[#This Row],[EconCode]],2)</f>
        <v>23</v>
      </c>
      <c r="G416" s="93"/>
      <c r="H416" s="93"/>
      <c r="I416" s="93"/>
      <c r="J416" s="93"/>
      <c r="K416" s="93"/>
      <c r="L416" s="93"/>
      <c r="M416" s="15"/>
      <c r="N416" s="15"/>
      <c r="O416" s="15"/>
      <c r="P416" s="15"/>
      <c r="Q416" s="15"/>
      <c r="R416" s="15"/>
    </row>
    <row r="417" spans="1:18" x14ac:dyDescent="0.25">
      <c r="A417" s="80">
        <v>2301</v>
      </c>
      <c r="B417" s="81" t="s">
        <v>513</v>
      </c>
      <c r="C417" s="93">
        <f>SUMIF(Data[EconCode],DetailTB[[#This Row],[EconCode]],Data[Amount])</f>
        <v>0</v>
      </c>
      <c r="D417" s="93" t="str">
        <f>LEFT(DetailTB[[#This Row],[EconCode]],6)</f>
        <v>2301</v>
      </c>
      <c r="E417" s="93" t="str">
        <f>LEFT(DetailTB[[#This Row],[EconCode]],4)</f>
        <v>2301</v>
      </c>
      <c r="F417" s="93" t="str">
        <f>LEFT(DetailTB[[#This Row],[EconCode]],2)</f>
        <v>23</v>
      </c>
      <c r="G417" s="93"/>
      <c r="H417" s="93"/>
      <c r="I417" s="93"/>
      <c r="J417" s="93"/>
      <c r="K417" s="93"/>
      <c r="L417" s="93"/>
      <c r="M417" s="15"/>
      <c r="N417" s="15" t="s">
        <v>1587</v>
      </c>
      <c r="O417" s="15"/>
      <c r="P417" s="15"/>
      <c r="Q417" s="15"/>
      <c r="R417" s="15"/>
    </row>
    <row r="418" spans="1:18" x14ac:dyDescent="0.25">
      <c r="A418" s="64">
        <v>230101</v>
      </c>
      <c r="B418" s="5" t="s">
        <v>514</v>
      </c>
      <c r="C418" s="93">
        <f>SUMIF(Data[EconCode],DetailTB[[#This Row],[EconCode]],Data[Amount])</f>
        <v>0</v>
      </c>
      <c r="D418" s="93" t="str">
        <f>LEFT(DetailTB[[#This Row],[EconCode]],6)</f>
        <v>230101</v>
      </c>
      <c r="E418" s="93" t="str">
        <f>LEFT(DetailTB[[#This Row],[EconCode]],4)</f>
        <v>2301</v>
      </c>
      <c r="F418" s="93" t="str">
        <f>LEFT(DetailTB[[#This Row],[EconCode]],2)</f>
        <v>23</v>
      </c>
      <c r="G418" s="93"/>
      <c r="H418" s="93"/>
      <c r="I418" s="93"/>
      <c r="J418" s="93"/>
      <c r="K418" s="93"/>
      <c r="L418" s="93"/>
      <c r="M418" s="15"/>
      <c r="N418" s="15"/>
      <c r="O418" s="15"/>
      <c r="P418" s="15"/>
      <c r="Q418" s="15"/>
      <c r="R418" s="15"/>
    </row>
    <row r="419" spans="1:18" x14ac:dyDescent="0.25">
      <c r="A419" s="64">
        <v>23010101</v>
      </c>
      <c r="B419" s="5" t="s">
        <v>515</v>
      </c>
      <c r="C419" s="88">
        <f>SUMIF(Data[EconCode],DetailTB[[#This Row],[EconCode]],Data[Amount])</f>
        <v>0</v>
      </c>
      <c r="D419" s="89" t="str">
        <f>LEFT(DetailTB[[#This Row],[EconCode]],6)</f>
        <v>230101</v>
      </c>
      <c r="E419" s="89" t="str">
        <f>LEFT(DetailTB[[#This Row],[EconCode]],4)</f>
        <v>2301</v>
      </c>
      <c r="F419" s="89" t="str">
        <f>LEFT(DetailTB[[#This Row],[EconCode]],2)</f>
        <v>23</v>
      </c>
      <c r="G419" s="91" t="s">
        <v>1487</v>
      </c>
      <c r="H419" s="74"/>
      <c r="I419" s="74"/>
      <c r="J419" s="90" t="s">
        <v>1545</v>
      </c>
      <c r="K419" s="74"/>
      <c r="L419" s="74"/>
      <c r="M419" s="15"/>
      <c r="N419" s="15"/>
      <c r="O419" s="15"/>
      <c r="P419" s="15"/>
      <c r="Q419" s="15"/>
      <c r="R419" s="15"/>
    </row>
    <row r="420" spans="1:18" x14ac:dyDescent="0.25">
      <c r="A420" s="64">
        <v>23010102</v>
      </c>
      <c r="B420" s="5" t="s">
        <v>516</v>
      </c>
      <c r="C420" s="68">
        <f>SUMIF(Data[EconCode],DetailTB[[#This Row],[EconCode]],Data[Amount])</f>
        <v>0</v>
      </c>
      <c r="D420" s="86" t="str">
        <f>LEFT(DetailTB[[#This Row],[EconCode]],6)</f>
        <v>230101</v>
      </c>
      <c r="E420" s="86" t="str">
        <f>LEFT(DetailTB[[#This Row],[EconCode]],4)</f>
        <v>2301</v>
      </c>
      <c r="F420" s="86" t="str">
        <f>LEFT(DetailTB[[#This Row],[EconCode]],2)</f>
        <v>23</v>
      </c>
      <c r="G420" s="91" t="s">
        <v>1487</v>
      </c>
      <c r="H420" s="74"/>
      <c r="I420" s="74"/>
      <c r="J420" s="90" t="s">
        <v>1545</v>
      </c>
      <c r="K420" s="74"/>
      <c r="L420" s="74"/>
      <c r="M420" s="15"/>
      <c r="N420" s="15"/>
      <c r="O420" s="15"/>
      <c r="P420" s="15"/>
      <c r="Q420" s="15"/>
      <c r="R420" s="15"/>
    </row>
    <row r="421" spans="1:18" x14ac:dyDescent="0.25">
      <c r="A421" s="64">
        <v>23010103</v>
      </c>
      <c r="B421" s="5" t="s">
        <v>517</v>
      </c>
      <c r="C421" s="68">
        <f>SUMIF(Data[EconCode],DetailTB[[#This Row],[EconCode]],Data[Amount])</f>
        <v>0</v>
      </c>
      <c r="D421" s="86" t="str">
        <f>LEFT(DetailTB[[#This Row],[EconCode]],6)</f>
        <v>230101</v>
      </c>
      <c r="E421" s="86" t="str">
        <f>LEFT(DetailTB[[#This Row],[EconCode]],4)</f>
        <v>2301</v>
      </c>
      <c r="F421" s="86" t="str">
        <f>LEFT(DetailTB[[#This Row],[EconCode]],2)</f>
        <v>23</v>
      </c>
      <c r="G421" s="91" t="s">
        <v>1487</v>
      </c>
      <c r="H421" s="74"/>
      <c r="I421" s="74"/>
      <c r="J421" s="90" t="s">
        <v>1545</v>
      </c>
      <c r="K421" s="74"/>
      <c r="L421" s="74"/>
      <c r="M421" s="15"/>
      <c r="N421" s="15"/>
      <c r="O421" s="15"/>
      <c r="P421" s="15"/>
      <c r="Q421" s="15"/>
      <c r="R421" s="15"/>
    </row>
    <row r="422" spans="1:18" x14ac:dyDescent="0.25">
      <c r="A422" s="64">
        <v>23010104</v>
      </c>
      <c r="B422" s="5" t="s">
        <v>518</v>
      </c>
      <c r="C422" s="68">
        <f>SUMIF(Data[EconCode],DetailTB[[#This Row],[EconCode]],Data[Amount])</f>
        <v>0</v>
      </c>
      <c r="D422" s="86" t="str">
        <f>LEFT(DetailTB[[#This Row],[EconCode]],6)</f>
        <v>230101</v>
      </c>
      <c r="E422" s="86" t="str">
        <f>LEFT(DetailTB[[#This Row],[EconCode]],4)</f>
        <v>2301</v>
      </c>
      <c r="F422" s="86" t="str">
        <f>LEFT(DetailTB[[#This Row],[EconCode]],2)</f>
        <v>23</v>
      </c>
      <c r="G422" s="91" t="s">
        <v>1487</v>
      </c>
      <c r="H422" s="74"/>
      <c r="I422" s="74"/>
      <c r="J422" s="90" t="s">
        <v>1545</v>
      </c>
      <c r="K422" s="74"/>
      <c r="L422" s="74"/>
      <c r="M422" s="15"/>
      <c r="N422" s="15"/>
      <c r="O422" s="15"/>
      <c r="P422" s="15"/>
      <c r="Q422" s="15"/>
      <c r="R422" s="15"/>
    </row>
    <row r="423" spans="1:18" x14ac:dyDescent="0.25">
      <c r="A423" s="64">
        <v>23010105</v>
      </c>
      <c r="B423" s="5" t="s">
        <v>519</v>
      </c>
      <c r="C423" s="68">
        <f>SUMIF(Data[EconCode],DetailTB[[#This Row],[EconCode]],Data[Amount])</f>
        <v>0</v>
      </c>
      <c r="D423" s="86" t="str">
        <f>LEFT(DetailTB[[#This Row],[EconCode]],6)</f>
        <v>230101</v>
      </c>
      <c r="E423" s="86" t="str">
        <f>LEFT(DetailTB[[#This Row],[EconCode]],4)</f>
        <v>2301</v>
      </c>
      <c r="F423" s="86" t="str">
        <f>LEFT(DetailTB[[#This Row],[EconCode]],2)</f>
        <v>23</v>
      </c>
      <c r="G423" s="91" t="s">
        <v>1487</v>
      </c>
      <c r="H423" s="74"/>
      <c r="I423" s="74"/>
      <c r="J423" s="90" t="s">
        <v>1545</v>
      </c>
      <c r="K423" s="74"/>
      <c r="L423" s="74"/>
      <c r="M423" s="15"/>
      <c r="N423" s="15"/>
      <c r="O423" s="15"/>
      <c r="P423" s="15"/>
      <c r="Q423" s="15"/>
      <c r="R423" s="15"/>
    </row>
    <row r="424" spans="1:18" x14ac:dyDescent="0.25">
      <c r="A424" s="64">
        <v>23010106</v>
      </c>
      <c r="B424" s="5" t="s">
        <v>520</v>
      </c>
      <c r="C424" s="68">
        <f>SUMIF(Data[EconCode],DetailTB[[#This Row],[EconCode]],Data[Amount])</f>
        <v>0</v>
      </c>
      <c r="D424" s="86" t="str">
        <f>LEFT(DetailTB[[#This Row],[EconCode]],6)</f>
        <v>230101</v>
      </c>
      <c r="E424" s="86" t="str">
        <f>LEFT(DetailTB[[#This Row],[EconCode]],4)</f>
        <v>2301</v>
      </c>
      <c r="F424" s="86" t="str">
        <f>LEFT(DetailTB[[#This Row],[EconCode]],2)</f>
        <v>23</v>
      </c>
      <c r="G424" s="91" t="s">
        <v>1487</v>
      </c>
      <c r="H424" s="74"/>
      <c r="I424" s="74"/>
      <c r="J424" s="90" t="s">
        <v>1545</v>
      </c>
      <c r="K424" s="74"/>
      <c r="L424" s="74"/>
      <c r="M424" s="15"/>
      <c r="N424" s="15"/>
      <c r="O424" s="15"/>
      <c r="P424" s="15"/>
      <c r="Q424" s="15"/>
      <c r="R424" s="15"/>
    </row>
    <row r="425" spans="1:18" x14ac:dyDescent="0.25">
      <c r="A425" s="64">
        <v>23010107</v>
      </c>
      <c r="B425" s="5" t="s">
        <v>521</v>
      </c>
      <c r="C425" s="68">
        <f>SUMIF(Data[EconCode],DetailTB[[#This Row],[EconCode]],Data[Amount])</f>
        <v>0</v>
      </c>
      <c r="D425" s="86" t="str">
        <f>LEFT(DetailTB[[#This Row],[EconCode]],6)</f>
        <v>230101</v>
      </c>
      <c r="E425" s="86" t="str">
        <f>LEFT(DetailTB[[#This Row],[EconCode]],4)</f>
        <v>2301</v>
      </c>
      <c r="F425" s="86" t="str">
        <f>LEFT(DetailTB[[#This Row],[EconCode]],2)</f>
        <v>23</v>
      </c>
      <c r="G425" s="91" t="s">
        <v>1487</v>
      </c>
      <c r="H425" s="74"/>
      <c r="I425" s="74"/>
      <c r="J425" s="90" t="s">
        <v>1545</v>
      </c>
      <c r="K425" s="74"/>
      <c r="L425" s="74"/>
      <c r="M425" s="15"/>
      <c r="N425" s="15"/>
      <c r="O425" s="15"/>
      <c r="P425" s="15"/>
      <c r="Q425" s="15"/>
      <c r="R425" s="15"/>
    </row>
    <row r="426" spans="1:18" x14ac:dyDescent="0.25">
      <c r="A426" s="64">
        <v>23010108</v>
      </c>
      <c r="B426" s="5" t="s">
        <v>522</v>
      </c>
      <c r="C426" s="68">
        <f>SUMIF(Data[EconCode],DetailTB[[#This Row],[EconCode]],Data[Amount])</f>
        <v>0</v>
      </c>
      <c r="D426" s="86" t="str">
        <f>LEFT(DetailTB[[#This Row],[EconCode]],6)</f>
        <v>230101</v>
      </c>
      <c r="E426" s="86" t="str">
        <f>LEFT(DetailTB[[#This Row],[EconCode]],4)</f>
        <v>2301</v>
      </c>
      <c r="F426" s="86" t="str">
        <f>LEFT(DetailTB[[#This Row],[EconCode]],2)</f>
        <v>23</v>
      </c>
      <c r="G426" s="91" t="s">
        <v>1487</v>
      </c>
      <c r="H426" s="74"/>
      <c r="I426" s="74"/>
      <c r="J426" s="90" t="s">
        <v>1545</v>
      </c>
      <c r="K426" s="74"/>
      <c r="L426" s="74"/>
      <c r="M426" s="15"/>
      <c r="N426" s="15"/>
      <c r="O426" s="15"/>
      <c r="P426" s="15"/>
      <c r="Q426" s="15"/>
      <c r="R426" s="15"/>
    </row>
    <row r="427" spans="1:18" x14ac:dyDescent="0.25">
      <c r="A427" s="64">
        <v>23010109</v>
      </c>
      <c r="B427" s="5" t="s">
        <v>523</v>
      </c>
      <c r="C427" s="68">
        <f>SUMIF(Data[EconCode],DetailTB[[#This Row],[EconCode]],Data[Amount])</f>
        <v>0</v>
      </c>
      <c r="D427" s="86" t="str">
        <f>LEFT(DetailTB[[#This Row],[EconCode]],6)</f>
        <v>230101</v>
      </c>
      <c r="E427" s="86" t="str">
        <f>LEFT(DetailTB[[#This Row],[EconCode]],4)</f>
        <v>2301</v>
      </c>
      <c r="F427" s="86" t="str">
        <f>LEFT(DetailTB[[#This Row],[EconCode]],2)</f>
        <v>23</v>
      </c>
      <c r="G427" s="91" t="s">
        <v>1487</v>
      </c>
      <c r="H427" s="74"/>
      <c r="I427" s="74"/>
      <c r="J427" s="90" t="s">
        <v>1545</v>
      </c>
      <c r="K427" s="74"/>
      <c r="L427" s="74"/>
      <c r="M427" s="15"/>
      <c r="N427" s="15"/>
      <c r="O427" s="15"/>
      <c r="P427" s="15"/>
      <c r="Q427" s="15"/>
      <c r="R427" s="15"/>
    </row>
    <row r="428" spans="1:18" x14ac:dyDescent="0.25">
      <c r="A428" s="64">
        <v>23010110</v>
      </c>
      <c r="B428" s="5" t="s">
        <v>524</v>
      </c>
      <c r="C428" s="68">
        <f>SUMIF(Data[EconCode],DetailTB[[#This Row],[EconCode]],Data[Amount])</f>
        <v>0</v>
      </c>
      <c r="D428" s="86" t="str">
        <f>LEFT(DetailTB[[#This Row],[EconCode]],6)</f>
        <v>230101</v>
      </c>
      <c r="E428" s="86" t="str">
        <f>LEFT(DetailTB[[#This Row],[EconCode]],4)</f>
        <v>2301</v>
      </c>
      <c r="F428" s="86" t="str">
        <f>LEFT(DetailTB[[#This Row],[EconCode]],2)</f>
        <v>23</v>
      </c>
      <c r="G428" s="91" t="s">
        <v>1487</v>
      </c>
      <c r="H428" s="74"/>
      <c r="I428" s="74"/>
      <c r="J428" s="90" t="s">
        <v>1545</v>
      </c>
      <c r="K428" s="74"/>
      <c r="L428" s="74"/>
      <c r="M428" s="15"/>
      <c r="N428" s="15"/>
      <c r="O428" s="15"/>
      <c r="P428" s="15"/>
      <c r="Q428" s="15"/>
      <c r="R428" s="15"/>
    </row>
    <row r="429" spans="1:18" x14ac:dyDescent="0.25">
      <c r="A429" s="64">
        <v>23010111</v>
      </c>
      <c r="B429" s="5" t="s">
        <v>525</v>
      </c>
      <c r="C429" s="68">
        <f>SUMIF(Data[EconCode],DetailTB[[#This Row],[EconCode]],Data[Amount])</f>
        <v>0</v>
      </c>
      <c r="D429" s="86" t="str">
        <f>LEFT(DetailTB[[#This Row],[EconCode]],6)</f>
        <v>230101</v>
      </c>
      <c r="E429" s="86" t="str">
        <f>LEFT(DetailTB[[#This Row],[EconCode]],4)</f>
        <v>2301</v>
      </c>
      <c r="F429" s="86" t="str">
        <f>LEFT(DetailTB[[#This Row],[EconCode]],2)</f>
        <v>23</v>
      </c>
      <c r="G429" s="91" t="s">
        <v>1487</v>
      </c>
      <c r="H429" s="74"/>
      <c r="I429" s="74"/>
      <c r="J429" s="90" t="s">
        <v>1545</v>
      </c>
      <c r="K429" s="74"/>
      <c r="L429" s="74"/>
      <c r="M429" s="15"/>
      <c r="N429" s="15"/>
      <c r="O429" s="15"/>
      <c r="P429" s="15"/>
      <c r="Q429" s="15"/>
      <c r="R429" s="15"/>
    </row>
    <row r="430" spans="1:18" x14ac:dyDescent="0.25">
      <c r="A430" s="64">
        <v>23010112</v>
      </c>
      <c r="B430" s="5" t="s">
        <v>526</v>
      </c>
      <c r="C430" s="68">
        <f>SUMIF(Data[EconCode],DetailTB[[#This Row],[EconCode]],Data[Amount])</f>
        <v>0</v>
      </c>
      <c r="D430" s="86" t="str">
        <f>LEFT(DetailTB[[#This Row],[EconCode]],6)</f>
        <v>230101</v>
      </c>
      <c r="E430" s="86" t="str">
        <f>LEFT(DetailTB[[#This Row],[EconCode]],4)</f>
        <v>2301</v>
      </c>
      <c r="F430" s="86" t="str">
        <f>LEFT(DetailTB[[#This Row],[EconCode]],2)</f>
        <v>23</v>
      </c>
      <c r="G430" s="91" t="s">
        <v>1487</v>
      </c>
      <c r="H430" s="74"/>
      <c r="I430" s="74"/>
      <c r="J430" s="90" t="s">
        <v>1545</v>
      </c>
      <c r="K430" s="74"/>
      <c r="L430" s="74"/>
      <c r="M430" s="15"/>
      <c r="N430" s="15"/>
      <c r="O430" s="15"/>
      <c r="P430" s="15"/>
      <c r="Q430" s="15"/>
      <c r="R430" s="15"/>
    </row>
    <row r="431" spans="1:18" x14ac:dyDescent="0.25">
      <c r="A431" s="64">
        <v>23010113</v>
      </c>
      <c r="B431" s="5" t="s">
        <v>527</v>
      </c>
      <c r="C431" s="68">
        <f>SUMIF(Data[EconCode],DetailTB[[#This Row],[EconCode]],Data[Amount])</f>
        <v>0</v>
      </c>
      <c r="D431" s="86" t="str">
        <f>LEFT(DetailTB[[#This Row],[EconCode]],6)</f>
        <v>230101</v>
      </c>
      <c r="E431" s="86" t="str">
        <f>LEFT(DetailTB[[#This Row],[EconCode]],4)</f>
        <v>2301</v>
      </c>
      <c r="F431" s="86" t="str">
        <f>LEFT(DetailTB[[#This Row],[EconCode]],2)</f>
        <v>23</v>
      </c>
      <c r="G431" s="91" t="s">
        <v>1487</v>
      </c>
      <c r="H431" s="74"/>
      <c r="I431" s="74"/>
      <c r="J431" s="90" t="s">
        <v>1545</v>
      </c>
      <c r="K431" s="74"/>
      <c r="L431" s="74"/>
      <c r="M431" s="15"/>
      <c r="N431" s="15"/>
      <c r="O431" s="15"/>
      <c r="P431" s="15"/>
      <c r="Q431" s="15"/>
      <c r="R431" s="15"/>
    </row>
    <row r="432" spans="1:18" x14ac:dyDescent="0.25">
      <c r="A432" s="64">
        <v>23010114</v>
      </c>
      <c r="B432" s="5" t="s">
        <v>528</v>
      </c>
      <c r="C432" s="68">
        <f>SUMIF(Data[EconCode],DetailTB[[#This Row],[EconCode]],Data[Amount])</f>
        <v>0</v>
      </c>
      <c r="D432" s="86" t="str">
        <f>LEFT(DetailTB[[#This Row],[EconCode]],6)</f>
        <v>230101</v>
      </c>
      <c r="E432" s="86" t="str">
        <f>LEFT(DetailTB[[#This Row],[EconCode]],4)</f>
        <v>2301</v>
      </c>
      <c r="F432" s="86" t="str">
        <f>LEFT(DetailTB[[#This Row],[EconCode]],2)</f>
        <v>23</v>
      </c>
      <c r="G432" s="91" t="s">
        <v>1487</v>
      </c>
      <c r="H432" s="74"/>
      <c r="I432" s="74"/>
      <c r="J432" s="90" t="s">
        <v>1545</v>
      </c>
      <c r="K432" s="74"/>
      <c r="L432" s="74"/>
      <c r="M432" s="15"/>
      <c r="N432" s="15"/>
      <c r="O432" s="15"/>
      <c r="P432" s="15"/>
      <c r="Q432" s="15"/>
      <c r="R432" s="15"/>
    </row>
    <row r="433" spans="1:18" x14ac:dyDescent="0.25">
      <c r="A433" s="64">
        <v>23010115</v>
      </c>
      <c r="B433" s="5" t="s">
        <v>529</v>
      </c>
      <c r="C433" s="68">
        <f>SUMIF(Data[EconCode],DetailTB[[#This Row],[EconCode]],Data[Amount])</f>
        <v>0</v>
      </c>
      <c r="D433" s="86" t="str">
        <f>LEFT(DetailTB[[#This Row],[EconCode]],6)</f>
        <v>230101</v>
      </c>
      <c r="E433" s="86" t="str">
        <f>LEFT(DetailTB[[#This Row],[EconCode]],4)</f>
        <v>2301</v>
      </c>
      <c r="F433" s="86" t="str">
        <f>LEFT(DetailTB[[#This Row],[EconCode]],2)</f>
        <v>23</v>
      </c>
      <c r="G433" s="91" t="s">
        <v>1487</v>
      </c>
      <c r="H433" s="74"/>
      <c r="I433" s="74"/>
      <c r="J433" s="90" t="s">
        <v>1545</v>
      </c>
      <c r="K433" s="74"/>
      <c r="L433" s="74"/>
      <c r="M433" s="15"/>
      <c r="N433" s="15"/>
      <c r="O433" s="15"/>
      <c r="P433" s="15"/>
      <c r="Q433" s="15"/>
      <c r="R433" s="15"/>
    </row>
    <row r="434" spans="1:18" x14ac:dyDescent="0.25">
      <c r="A434" s="64">
        <v>23010116</v>
      </c>
      <c r="B434" s="5" t="s">
        <v>530</v>
      </c>
      <c r="C434" s="68">
        <f>SUMIF(Data[EconCode],DetailTB[[#This Row],[EconCode]],Data[Amount])</f>
        <v>0</v>
      </c>
      <c r="D434" s="86" t="str">
        <f>LEFT(DetailTB[[#This Row],[EconCode]],6)</f>
        <v>230101</v>
      </c>
      <c r="E434" s="86" t="str">
        <f>LEFT(DetailTB[[#This Row],[EconCode]],4)</f>
        <v>2301</v>
      </c>
      <c r="F434" s="86" t="str">
        <f>LEFT(DetailTB[[#This Row],[EconCode]],2)</f>
        <v>23</v>
      </c>
      <c r="G434" s="91" t="s">
        <v>1487</v>
      </c>
      <c r="H434" s="74"/>
      <c r="I434" s="74"/>
      <c r="J434" s="90" t="s">
        <v>1545</v>
      </c>
      <c r="K434" s="74"/>
      <c r="L434" s="74"/>
      <c r="M434" s="15"/>
      <c r="N434" s="15"/>
      <c r="O434" s="15"/>
      <c r="P434" s="15"/>
      <c r="Q434" s="15"/>
      <c r="R434" s="15"/>
    </row>
    <row r="435" spans="1:18" x14ac:dyDescent="0.25">
      <c r="A435" s="64">
        <v>23010117</v>
      </c>
      <c r="B435" s="5" t="s">
        <v>531</v>
      </c>
      <c r="C435" s="68">
        <f>SUMIF(Data[EconCode],DetailTB[[#This Row],[EconCode]],Data[Amount])</f>
        <v>0</v>
      </c>
      <c r="D435" s="86" t="str">
        <f>LEFT(DetailTB[[#This Row],[EconCode]],6)</f>
        <v>230101</v>
      </c>
      <c r="E435" s="86" t="str">
        <f>LEFT(DetailTB[[#This Row],[EconCode]],4)</f>
        <v>2301</v>
      </c>
      <c r="F435" s="86" t="str">
        <f>LEFT(DetailTB[[#This Row],[EconCode]],2)</f>
        <v>23</v>
      </c>
      <c r="G435" s="91" t="s">
        <v>1487</v>
      </c>
      <c r="H435" s="74"/>
      <c r="I435" s="74"/>
      <c r="J435" s="90" t="s">
        <v>1545</v>
      </c>
      <c r="K435" s="74"/>
      <c r="L435" s="74"/>
      <c r="M435" s="15"/>
      <c r="N435" s="15"/>
      <c r="O435" s="15"/>
      <c r="P435" s="15"/>
      <c r="Q435" s="15"/>
      <c r="R435" s="15"/>
    </row>
    <row r="436" spans="1:18" x14ac:dyDescent="0.25">
      <c r="A436" s="64">
        <v>23010118</v>
      </c>
      <c r="B436" s="5" t="s">
        <v>532</v>
      </c>
      <c r="C436" s="68">
        <f>SUMIF(Data[EconCode],DetailTB[[#This Row],[EconCode]],Data[Amount])</f>
        <v>0</v>
      </c>
      <c r="D436" s="86" t="str">
        <f>LEFT(DetailTB[[#This Row],[EconCode]],6)</f>
        <v>230101</v>
      </c>
      <c r="E436" s="86" t="str">
        <f>LEFT(DetailTB[[#This Row],[EconCode]],4)</f>
        <v>2301</v>
      </c>
      <c r="F436" s="86" t="str">
        <f>LEFT(DetailTB[[#This Row],[EconCode]],2)</f>
        <v>23</v>
      </c>
      <c r="G436" s="91" t="s">
        <v>1487</v>
      </c>
      <c r="H436" s="74"/>
      <c r="I436" s="74"/>
      <c r="J436" s="90" t="s">
        <v>1545</v>
      </c>
      <c r="K436" s="74"/>
      <c r="L436" s="74"/>
      <c r="M436" s="15"/>
      <c r="N436" s="15"/>
      <c r="O436" s="15"/>
      <c r="P436" s="15"/>
      <c r="Q436" s="15"/>
      <c r="R436" s="15"/>
    </row>
    <row r="437" spans="1:18" x14ac:dyDescent="0.25">
      <c r="A437" s="64">
        <v>23010119</v>
      </c>
      <c r="B437" s="5" t="s">
        <v>533</v>
      </c>
      <c r="C437" s="68">
        <f>SUMIF(Data[EconCode],DetailTB[[#This Row],[EconCode]],Data[Amount])</f>
        <v>0</v>
      </c>
      <c r="D437" s="86" t="str">
        <f>LEFT(DetailTB[[#This Row],[EconCode]],6)</f>
        <v>230101</v>
      </c>
      <c r="E437" s="86" t="str">
        <f>LEFT(DetailTB[[#This Row],[EconCode]],4)</f>
        <v>2301</v>
      </c>
      <c r="F437" s="86" t="str">
        <f>LEFT(DetailTB[[#This Row],[EconCode]],2)</f>
        <v>23</v>
      </c>
      <c r="G437" s="91" t="s">
        <v>1487</v>
      </c>
      <c r="H437" s="74"/>
      <c r="I437" s="74"/>
      <c r="J437" s="90" t="s">
        <v>1545</v>
      </c>
      <c r="K437" s="74"/>
      <c r="L437" s="74"/>
      <c r="M437" s="15"/>
      <c r="N437" s="15"/>
      <c r="O437" s="15"/>
      <c r="P437" s="15"/>
      <c r="Q437" s="15"/>
      <c r="R437" s="15"/>
    </row>
    <row r="438" spans="1:18" x14ac:dyDescent="0.25">
      <c r="A438" s="64">
        <v>23010120</v>
      </c>
      <c r="B438" s="5" t="s">
        <v>534</v>
      </c>
      <c r="C438" s="68">
        <f>SUMIF(Data[EconCode],DetailTB[[#This Row],[EconCode]],Data[Amount])</f>
        <v>0</v>
      </c>
      <c r="D438" s="86" t="str">
        <f>LEFT(DetailTB[[#This Row],[EconCode]],6)</f>
        <v>230101</v>
      </c>
      <c r="E438" s="86" t="str">
        <f>LEFT(DetailTB[[#This Row],[EconCode]],4)</f>
        <v>2301</v>
      </c>
      <c r="F438" s="86" t="str">
        <f>LEFT(DetailTB[[#This Row],[EconCode]],2)</f>
        <v>23</v>
      </c>
      <c r="G438" s="91" t="s">
        <v>1487</v>
      </c>
      <c r="H438" s="74"/>
      <c r="I438" s="74"/>
      <c r="J438" s="90" t="s">
        <v>1545</v>
      </c>
      <c r="K438" s="74"/>
      <c r="L438" s="74"/>
      <c r="M438" s="15"/>
      <c r="N438" s="15"/>
      <c r="O438" s="15"/>
      <c r="P438" s="15"/>
      <c r="Q438" s="15"/>
      <c r="R438" s="15"/>
    </row>
    <row r="439" spans="1:18" x14ac:dyDescent="0.25">
      <c r="A439" s="64">
        <v>23010121</v>
      </c>
      <c r="B439" s="5" t="s">
        <v>535</v>
      </c>
      <c r="C439" s="68">
        <f>SUMIF(Data[EconCode],DetailTB[[#This Row],[EconCode]],Data[Amount])</f>
        <v>0</v>
      </c>
      <c r="D439" s="86" t="str">
        <f>LEFT(DetailTB[[#This Row],[EconCode]],6)</f>
        <v>230101</v>
      </c>
      <c r="E439" s="86" t="str">
        <f>LEFT(DetailTB[[#This Row],[EconCode]],4)</f>
        <v>2301</v>
      </c>
      <c r="F439" s="86" t="str">
        <f>LEFT(DetailTB[[#This Row],[EconCode]],2)</f>
        <v>23</v>
      </c>
      <c r="G439" s="91" t="s">
        <v>1487</v>
      </c>
      <c r="H439" s="74"/>
      <c r="I439" s="74"/>
      <c r="J439" s="90" t="s">
        <v>1545</v>
      </c>
      <c r="K439" s="74"/>
      <c r="L439" s="74"/>
      <c r="M439" s="15"/>
      <c r="N439" s="15"/>
      <c r="O439" s="15"/>
      <c r="P439" s="15"/>
      <c r="Q439" s="15"/>
      <c r="R439" s="15"/>
    </row>
    <row r="440" spans="1:18" x14ac:dyDescent="0.25">
      <c r="A440" s="64">
        <v>23010122</v>
      </c>
      <c r="B440" s="5" t="s">
        <v>536</v>
      </c>
      <c r="C440" s="68">
        <f>SUMIF(Data[EconCode],DetailTB[[#This Row],[EconCode]],Data[Amount])</f>
        <v>0</v>
      </c>
      <c r="D440" s="86" t="str">
        <f>LEFT(DetailTB[[#This Row],[EconCode]],6)</f>
        <v>230101</v>
      </c>
      <c r="E440" s="86" t="str">
        <f>LEFT(DetailTB[[#This Row],[EconCode]],4)</f>
        <v>2301</v>
      </c>
      <c r="F440" s="86" t="str">
        <f>LEFT(DetailTB[[#This Row],[EconCode]],2)</f>
        <v>23</v>
      </c>
      <c r="G440" s="91" t="s">
        <v>1487</v>
      </c>
      <c r="H440" s="74"/>
      <c r="I440" s="74"/>
      <c r="J440" s="90" t="s">
        <v>1545</v>
      </c>
      <c r="K440" s="74"/>
      <c r="L440" s="74"/>
      <c r="M440" s="15"/>
      <c r="N440" s="15"/>
      <c r="O440" s="15"/>
      <c r="P440" s="15"/>
      <c r="Q440" s="15"/>
      <c r="R440" s="15"/>
    </row>
    <row r="441" spans="1:18" x14ac:dyDescent="0.25">
      <c r="A441" s="64">
        <v>23010123</v>
      </c>
      <c r="B441" s="5" t="s">
        <v>537</v>
      </c>
      <c r="C441" s="68">
        <f>SUMIF(Data[EconCode],DetailTB[[#This Row],[EconCode]],Data[Amount])</f>
        <v>0</v>
      </c>
      <c r="D441" s="86" t="str">
        <f>LEFT(DetailTB[[#This Row],[EconCode]],6)</f>
        <v>230101</v>
      </c>
      <c r="E441" s="86" t="str">
        <f>LEFT(DetailTB[[#This Row],[EconCode]],4)</f>
        <v>2301</v>
      </c>
      <c r="F441" s="86" t="str">
        <f>LEFT(DetailTB[[#This Row],[EconCode]],2)</f>
        <v>23</v>
      </c>
      <c r="G441" s="91" t="s">
        <v>1487</v>
      </c>
      <c r="H441" s="74"/>
      <c r="I441" s="74"/>
      <c r="J441" s="90" t="s">
        <v>1545</v>
      </c>
      <c r="K441" s="74"/>
      <c r="L441" s="74"/>
      <c r="M441" s="15"/>
      <c r="N441" s="15"/>
      <c r="O441" s="15"/>
      <c r="P441" s="15"/>
      <c r="Q441" s="15"/>
      <c r="R441" s="15"/>
    </row>
    <row r="442" spans="1:18" x14ac:dyDescent="0.25">
      <c r="A442" s="64">
        <v>23010124</v>
      </c>
      <c r="B442" s="5" t="s">
        <v>538</v>
      </c>
      <c r="C442" s="68">
        <f>SUMIF(Data[EconCode],DetailTB[[#This Row],[EconCode]],Data[Amount])</f>
        <v>0</v>
      </c>
      <c r="D442" s="86" t="str">
        <f>LEFT(DetailTB[[#This Row],[EconCode]],6)</f>
        <v>230101</v>
      </c>
      <c r="E442" s="86" t="str">
        <f>LEFT(DetailTB[[#This Row],[EconCode]],4)</f>
        <v>2301</v>
      </c>
      <c r="F442" s="86" t="str">
        <f>LEFT(DetailTB[[#This Row],[EconCode]],2)</f>
        <v>23</v>
      </c>
      <c r="G442" s="91" t="s">
        <v>1487</v>
      </c>
      <c r="H442" s="74"/>
      <c r="I442" s="74"/>
      <c r="J442" s="90" t="s">
        <v>1545</v>
      </c>
      <c r="K442" s="74"/>
      <c r="L442" s="74"/>
      <c r="M442" s="15"/>
      <c r="N442" s="15"/>
      <c r="O442" s="15"/>
      <c r="P442" s="15"/>
      <c r="Q442" s="15"/>
      <c r="R442" s="15"/>
    </row>
    <row r="443" spans="1:18" x14ac:dyDescent="0.25">
      <c r="A443" s="64">
        <v>23010125</v>
      </c>
      <c r="B443" s="5" t="s">
        <v>539</v>
      </c>
      <c r="C443" s="68">
        <f>SUMIF(Data[EconCode],DetailTB[[#This Row],[EconCode]],Data[Amount])</f>
        <v>0</v>
      </c>
      <c r="D443" s="86" t="str">
        <f>LEFT(DetailTB[[#This Row],[EconCode]],6)</f>
        <v>230101</v>
      </c>
      <c r="E443" s="86" t="str">
        <f>LEFT(DetailTB[[#This Row],[EconCode]],4)</f>
        <v>2301</v>
      </c>
      <c r="F443" s="86" t="str">
        <f>LEFT(DetailTB[[#This Row],[EconCode]],2)</f>
        <v>23</v>
      </c>
      <c r="G443" s="91" t="s">
        <v>1487</v>
      </c>
      <c r="H443" s="74"/>
      <c r="I443" s="74"/>
      <c r="J443" s="90" t="s">
        <v>1545</v>
      </c>
      <c r="K443" s="74"/>
      <c r="L443" s="74"/>
      <c r="M443" s="15"/>
      <c r="N443" s="15"/>
      <c r="O443" s="15"/>
      <c r="P443" s="15"/>
      <c r="Q443" s="15"/>
      <c r="R443" s="15"/>
    </row>
    <row r="444" spans="1:18" x14ac:dyDescent="0.25">
      <c r="A444" s="64">
        <v>23010126</v>
      </c>
      <c r="B444" s="5" t="s">
        <v>540</v>
      </c>
      <c r="C444" s="68">
        <f>SUMIF(Data[EconCode],DetailTB[[#This Row],[EconCode]],Data[Amount])</f>
        <v>0</v>
      </c>
      <c r="D444" s="86" t="str">
        <f>LEFT(DetailTB[[#This Row],[EconCode]],6)</f>
        <v>230101</v>
      </c>
      <c r="E444" s="86" t="str">
        <f>LEFT(DetailTB[[#This Row],[EconCode]],4)</f>
        <v>2301</v>
      </c>
      <c r="F444" s="86" t="str">
        <f>LEFT(DetailTB[[#This Row],[EconCode]],2)</f>
        <v>23</v>
      </c>
      <c r="G444" s="91" t="s">
        <v>1487</v>
      </c>
      <c r="H444" s="74"/>
      <c r="I444" s="74"/>
      <c r="J444" s="90" t="s">
        <v>1545</v>
      </c>
      <c r="K444" s="74"/>
      <c r="L444" s="74"/>
      <c r="M444" s="15"/>
      <c r="N444" s="15"/>
      <c r="O444" s="15"/>
      <c r="P444" s="15"/>
      <c r="Q444" s="15"/>
      <c r="R444" s="15"/>
    </row>
    <row r="445" spans="1:18" x14ac:dyDescent="0.25">
      <c r="A445" s="64">
        <v>23010127</v>
      </c>
      <c r="B445" s="5" t="s">
        <v>541</v>
      </c>
      <c r="C445" s="68">
        <f>SUMIF(Data[EconCode],DetailTB[[#This Row],[EconCode]],Data[Amount])</f>
        <v>0</v>
      </c>
      <c r="D445" s="86" t="str">
        <f>LEFT(DetailTB[[#This Row],[EconCode]],6)</f>
        <v>230101</v>
      </c>
      <c r="E445" s="86" t="str">
        <f>LEFT(DetailTB[[#This Row],[EconCode]],4)</f>
        <v>2301</v>
      </c>
      <c r="F445" s="86" t="str">
        <f>LEFT(DetailTB[[#This Row],[EconCode]],2)</f>
        <v>23</v>
      </c>
      <c r="G445" s="91" t="s">
        <v>1487</v>
      </c>
      <c r="H445" s="74"/>
      <c r="I445" s="74"/>
      <c r="J445" s="90" t="s">
        <v>1545</v>
      </c>
      <c r="K445" s="74"/>
      <c r="L445" s="74"/>
      <c r="M445" s="15"/>
      <c r="N445" s="15"/>
      <c r="O445" s="15"/>
      <c r="P445" s="15"/>
      <c r="Q445" s="15"/>
      <c r="R445" s="15"/>
    </row>
    <row r="446" spans="1:18" x14ac:dyDescent="0.25">
      <c r="A446" s="64">
        <v>23010128</v>
      </c>
      <c r="B446" s="5" t="s">
        <v>542</v>
      </c>
      <c r="C446" s="68">
        <f>SUMIF(Data[EconCode],DetailTB[[#This Row],[EconCode]],Data[Amount])</f>
        <v>0</v>
      </c>
      <c r="D446" s="86" t="str">
        <f>LEFT(DetailTB[[#This Row],[EconCode]],6)</f>
        <v>230101</v>
      </c>
      <c r="E446" s="86" t="str">
        <f>LEFT(DetailTB[[#This Row],[EconCode]],4)</f>
        <v>2301</v>
      </c>
      <c r="F446" s="86" t="str">
        <f>LEFT(DetailTB[[#This Row],[EconCode]],2)</f>
        <v>23</v>
      </c>
      <c r="G446" s="91" t="s">
        <v>1487</v>
      </c>
      <c r="H446" s="74"/>
      <c r="I446" s="74"/>
      <c r="J446" s="90" t="s">
        <v>1545</v>
      </c>
      <c r="K446" s="74"/>
      <c r="L446" s="74"/>
      <c r="M446" s="15"/>
      <c r="N446" s="15"/>
      <c r="O446" s="15"/>
      <c r="P446" s="15"/>
      <c r="Q446" s="15"/>
      <c r="R446" s="15"/>
    </row>
    <row r="447" spans="1:18" x14ac:dyDescent="0.25">
      <c r="A447" s="64">
        <v>23010129</v>
      </c>
      <c r="B447" s="5" t="s">
        <v>543</v>
      </c>
      <c r="C447" s="68">
        <f>SUMIF(Data[EconCode],DetailTB[[#This Row],[EconCode]],Data[Amount])</f>
        <v>0</v>
      </c>
      <c r="D447" s="86" t="str">
        <f>LEFT(DetailTB[[#This Row],[EconCode]],6)</f>
        <v>230101</v>
      </c>
      <c r="E447" s="86" t="str">
        <f>LEFT(DetailTB[[#This Row],[EconCode]],4)</f>
        <v>2301</v>
      </c>
      <c r="F447" s="86" t="str">
        <f>LEFT(DetailTB[[#This Row],[EconCode]],2)</f>
        <v>23</v>
      </c>
      <c r="G447" s="91" t="s">
        <v>1487</v>
      </c>
      <c r="H447" s="74"/>
      <c r="I447" s="74"/>
      <c r="J447" s="90" t="s">
        <v>1545</v>
      </c>
      <c r="K447" s="74"/>
      <c r="L447" s="74"/>
      <c r="M447" s="15"/>
      <c r="N447" s="15"/>
      <c r="O447" s="15"/>
      <c r="P447" s="15"/>
      <c r="Q447" s="15"/>
      <c r="R447" s="15"/>
    </row>
    <row r="448" spans="1:18" x14ac:dyDescent="0.25">
      <c r="A448" s="64">
        <v>23010130</v>
      </c>
      <c r="B448" s="5" t="s">
        <v>544</v>
      </c>
      <c r="C448" s="68">
        <f>SUMIF(Data[EconCode],DetailTB[[#This Row],[EconCode]],Data[Amount])</f>
        <v>0</v>
      </c>
      <c r="D448" s="86" t="str">
        <f>LEFT(DetailTB[[#This Row],[EconCode]],6)</f>
        <v>230101</v>
      </c>
      <c r="E448" s="86" t="str">
        <f>LEFT(DetailTB[[#This Row],[EconCode]],4)</f>
        <v>2301</v>
      </c>
      <c r="F448" s="86" t="str">
        <f>LEFT(DetailTB[[#This Row],[EconCode]],2)</f>
        <v>23</v>
      </c>
      <c r="G448" s="91" t="s">
        <v>1487</v>
      </c>
      <c r="H448" s="74"/>
      <c r="I448" s="74"/>
      <c r="J448" s="90" t="s">
        <v>1545</v>
      </c>
      <c r="K448" s="74"/>
      <c r="L448" s="74"/>
      <c r="M448" s="15"/>
      <c r="N448" s="15"/>
      <c r="O448" s="15"/>
      <c r="P448" s="15"/>
      <c r="Q448" s="15"/>
      <c r="R448" s="15"/>
    </row>
    <row r="449" spans="1:18" x14ac:dyDescent="0.25">
      <c r="A449" s="64">
        <v>23010131</v>
      </c>
      <c r="B449" s="5" t="s">
        <v>545</v>
      </c>
      <c r="C449" s="68">
        <f>SUMIF(Data[EconCode],DetailTB[[#This Row],[EconCode]],Data[Amount])</f>
        <v>0</v>
      </c>
      <c r="D449" s="86" t="str">
        <f>LEFT(DetailTB[[#This Row],[EconCode]],6)</f>
        <v>230101</v>
      </c>
      <c r="E449" s="86" t="str">
        <f>LEFT(DetailTB[[#This Row],[EconCode]],4)</f>
        <v>2301</v>
      </c>
      <c r="F449" s="86" t="str">
        <f>LEFT(DetailTB[[#This Row],[EconCode]],2)</f>
        <v>23</v>
      </c>
      <c r="G449" s="91" t="s">
        <v>1487</v>
      </c>
      <c r="H449" s="74"/>
      <c r="I449" s="74"/>
      <c r="J449" s="90" t="s">
        <v>1545</v>
      </c>
      <c r="K449" s="74"/>
      <c r="L449" s="74"/>
      <c r="M449" s="15"/>
      <c r="N449" s="15"/>
      <c r="O449" s="15"/>
      <c r="P449" s="15"/>
      <c r="Q449" s="15"/>
      <c r="R449" s="15"/>
    </row>
    <row r="450" spans="1:18" x14ac:dyDescent="0.25">
      <c r="A450" s="64">
        <v>23010132</v>
      </c>
      <c r="B450" s="5" t="s">
        <v>546</v>
      </c>
      <c r="C450" s="68">
        <f>SUMIF(Data[EconCode],DetailTB[[#This Row],[EconCode]],Data[Amount])</f>
        <v>0</v>
      </c>
      <c r="D450" s="86" t="str">
        <f>LEFT(DetailTB[[#This Row],[EconCode]],6)</f>
        <v>230101</v>
      </c>
      <c r="E450" s="86" t="str">
        <f>LEFT(DetailTB[[#This Row],[EconCode]],4)</f>
        <v>2301</v>
      </c>
      <c r="F450" s="86" t="str">
        <f>LEFT(DetailTB[[#This Row],[EconCode]],2)</f>
        <v>23</v>
      </c>
      <c r="G450" s="91" t="s">
        <v>1487</v>
      </c>
      <c r="H450" s="74"/>
      <c r="I450" s="74"/>
      <c r="J450" s="90" t="s">
        <v>1545</v>
      </c>
      <c r="K450" s="74"/>
      <c r="L450" s="74"/>
      <c r="M450" s="15"/>
      <c r="N450" s="15"/>
      <c r="O450" s="15"/>
      <c r="P450" s="15"/>
      <c r="Q450" s="15"/>
      <c r="R450" s="15"/>
    </row>
    <row r="451" spans="1:18" x14ac:dyDescent="0.25">
      <c r="A451" s="64">
        <v>23010133</v>
      </c>
      <c r="B451" s="5" t="s">
        <v>547</v>
      </c>
      <c r="C451" s="68">
        <f>SUMIF(Data[EconCode],DetailTB[[#This Row],[EconCode]],Data[Amount])</f>
        <v>0</v>
      </c>
      <c r="D451" s="86" t="str">
        <f>LEFT(DetailTB[[#This Row],[EconCode]],6)</f>
        <v>230101</v>
      </c>
      <c r="E451" s="86" t="str">
        <f>LEFT(DetailTB[[#This Row],[EconCode]],4)</f>
        <v>2301</v>
      </c>
      <c r="F451" s="86" t="str">
        <f>LEFT(DetailTB[[#This Row],[EconCode]],2)</f>
        <v>23</v>
      </c>
      <c r="G451" s="91" t="s">
        <v>1487</v>
      </c>
      <c r="H451" s="74"/>
      <c r="I451" s="74"/>
      <c r="J451" s="90" t="s">
        <v>1545</v>
      </c>
      <c r="K451" s="74"/>
      <c r="L451" s="74"/>
      <c r="M451" s="15"/>
      <c r="N451" s="15"/>
      <c r="O451" s="15"/>
      <c r="P451" s="15"/>
      <c r="Q451" s="15"/>
      <c r="R451" s="15"/>
    </row>
    <row r="452" spans="1:18" x14ac:dyDescent="0.25">
      <c r="A452" s="64">
        <v>23010134</v>
      </c>
      <c r="B452" s="5" t="s">
        <v>548</v>
      </c>
      <c r="C452" s="68">
        <f>SUMIF(Data[EconCode],DetailTB[[#This Row],[EconCode]],Data[Amount])</f>
        <v>0</v>
      </c>
      <c r="D452" s="86" t="str">
        <f>LEFT(DetailTB[[#This Row],[EconCode]],6)</f>
        <v>230101</v>
      </c>
      <c r="E452" s="86" t="str">
        <f>LEFT(DetailTB[[#This Row],[EconCode]],4)</f>
        <v>2301</v>
      </c>
      <c r="F452" s="86" t="str">
        <f>LEFT(DetailTB[[#This Row],[EconCode]],2)</f>
        <v>23</v>
      </c>
      <c r="G452" s="91" t="s">
        <v>1487</v>
      </c>
      <c r="H452" s="74"/>
      <c r="I452" s="74"/>
      <c r="J452" s="90" t="s">
        <v>1545</v>
      </c>
      <c r="K452" s="74"/>
      <c r="L452" s="74"/>
      <c r="M452" s="15"/>
      <c r="N452" s="15"/>
      <c r="O452" s="15"/>
      <c r="P452" s="15"/>
      <c r="Q452" s="15"/>
      <c r="R452" s="15"/>
    </row>
    <row r="453" spans="1:18" x14ac:dyDescent="0.25">
      <c r="A453" s="64">
        <v>23010137</v>
      </c>
      <c r="B453" s="5" t="s">
        <v>549</v>
      </c>
      <c r="C453" s="68">
        <f>SUMIF(Data[EconCode],DetailTB[[#This Row],[EconCode]],Data[Amount])</f>
        <v>0</v>
      </c>
      <c r="D453" s="86" t="str">
        <f>LEFT(DetailTB[[#This Row],[EconCode]],6)</f>
        <v>230101</v>
      </c>
      <c r="E453" s="86" t="str">
        <f>LEFT(DetailTB[[#This Row],[EconCode]],4)</f>
        <v>2301</v>
      </c>
      <c r="F453" s="86" t="str">
        <f>LEFT(DetailTB[[#This Row],[EconCode]],2)</f>
        <v>23</v>
      </c>
      <c r="G453" s="91" t="s">
        <v>1487</v>
      </c>
      <c r="H453" s="74"/>
      <c r="I453" s="74"/>
      <c r="J453" s="90" t="s">
        <v>1545</v>
      </c>
      <c r="K453" s="74"/>
      <c r="L453" s="74"/>
      <c r="M453" s="15"/>
      <c r="N453" s="15"/>
      <c r="O453" s="15"/>
      <c r="P453" s="15"/>
      <c r="Q453" s="15"/>
      <c r="R453" s="15"/>
    </row>
    <row r="454" spans="1:18" x14ac:dyDescent="0.25">
      <c r="A454" s="64">
        <v>23010138</v>
      </c>
      <c r="B454" s="5" t="s">
        <v>550</v>
      </c>
      <c r="C454" s="68">
        <f>SUMIF(Data[EconCode],DetailTB[[#This Row],[EconCode]],Data[Amount])</f>
        <v>0</v>
      </c>
      <c r="D454" s="86" t="str">
        <f>LEFT(DetailTB[[#This Row],[EconCode]],6)</f>
        <v>230101</v>
      </c>
      <c r="E454" s="86" t="str">
        <f>LEFT(DetailTB[[#This Row],[EconCode]],4)</f>
        <v>2301</v>
      </c>
      <c r="F454" s="86" t="str">
        <f>LEFT(DetailTB[[#This Row],[EconCode]],2)</f>
        <v>23</v>
      </c>
      <c r="G454" s="91" t="s">
        <v>1487</v>
      </c>
      <c r="H454" s="74"/>
      <c r="I454" s="74"/>
      <c r="J454" s="90" t="s">
        <v>1545</v>
      </c>
      <c r="K454" s="74"/>
      <c r="L454" s="74"/>
      <c r="M454" s="15"/>
      <c r="N454" s="15"/>
      <c r="O454" s="15"/>
      <c r="P454" s="15"/>
      <c r="Q454" s="15"/>
      <c r="R454" s="15"/>
    </row>
    <row r="455" spans="1:18" x14ac:dyDescent="0.25">
      <c r="A455" s="64">
        <v>23010200</v>
      </c>
      <c r="B455" s="5" t="s">
        <v>1544</v>
      </c>
      <c r="C455" s="68">
        <f>SUMIF(Data[EconCode],DetailTB[[#This Row],[EconCode]],Data[Amount])</f>
        <v>40200</v>
      </c>
      <c r="D455" s="91" t="str">
        <f>LEFT(DetailTB[[#This Row],[EconCode]],6)</f>
        <v>230102</v>
      </c>
      <c r="E455" s="91" t="str">
        <f>LEFT(DetailTB[[#This Row],[EconCode]],4)</f>
        <v>2301</v>
      </c>
      <c r="F455" s="91" t="str">
        <f>LEFT(DetailTB[[#This Row],[EconCode]],2)</f>
        <v>23</v>
      </c>
      <c r="G455" s="91" t="s">
        <v>1487</v>
      </c>
      <c r="H455" s="74"/>
      <c r="I455" s="74"/>
      <c r="J455" s="87" t="s">
        <v>1545</v>
      </c>
      <c r="K455" s="74"/>
      <c r="L455" s="74"/>
      <c r="M455" s="15"/>
      <c r="N455" s="15"/>
      <c r="O455" s="15"/>
      <c r="P455" s="15"/>
      <c r="Q455" s="15"/>
      <c r="R455" s="15"/>
    </row>
    <row r="456" spans="1:18" x14ac:dyDescent="0.25">
      <c r="A456" s="64">
        <v>2302</v>
      </c>
      <c r="B456" s="5" t="s">
        <v>551</v>
      </c>
      <c r="C456" s="93">
        <f>SUMIF(Data[EconCode],DetailTB[[#This Row],[EconCode]],Data[Amount])</f>
        <v>0</v>
      </c>
      <c r="D456" s="93" t="str">
        <f>LEFT(DetailTB[[#This Row],[EconCode]],6)</f>
        <v>2302</v>
      </c>
      <c r="E456" s="93" t="str">
        <f>LEFT(DetailTB[[#This Row],[EconCode]],4)</f>
        <v>2302</v>
      </c>
      <c r="F456" s="93" t="str">
        <f>LEFT(DetailTB[[#This Row],[EconCode]],2)</f>
        <v>23</v>
      </c>
      <c r="G456" s="93"/>
      <c r="H456" s="93"/>
      <c r="I456" s="93"/>
      <c r="J456" s="93"/>
      <c r="K456" s="93"/>
      <c r="L456" s="93"/>
      <c r="M456" s="15"/>
      <c r="N456" s="15"/>
      <c r="O456" s="15"/>
      <c r="P456" s="15"/>
      <c r="Q456" s="15"/>
      <c r="R456" s="15"/>
    </row>
    <row r="457" spans="1:18" x14ac:dyDescent="0.25">
      <c r="A457" s="64">
        <v>230201</v>
      </c>
      <c r="B457" s="5" t="s">
        <v>552</v>
      </c>
      <c r="C457" s="93">
        <f>SUMIF(Data[EconCode],DetailTB[[#This Row],[EconCode]],Data[Amount])</f>
        <v>0</v>
      </c>
      <c r="D457" s="93" t="str">
        <f>LEFT(DetailTB[[#This Row],[EconCode]],6)</f>
        <v>230201</v>
      </c>
      <c r="E457" s="93" t="str">
        <f>LEFT(DetailTB[[#This Row],[EconCode]],4)</f>
        <v>2302</v>
      </c>
      <c r="F457" s="93" t="str">
        <f>LEFT(DetailTB[[#This Row],[EconCode]],2)</f>
        <v>23</v>
      </c>
      <c r="G457" s="93"/>
      <c r="H457" s="93"/>
      <c r="I457" s="93"/>
      <c r="J457" s="93"/>
      <c r="K457" s="93"/>
      <c r="L457" s="93"/>
      <c r="M457" s="15"/>
      <c r="N457" s="15"/>
      <c r="O457" s="15"/>
      <c r="P457" s="15"/>
      <c r="Q457" s="15"/>
      <c r="R457" s="15"/>
    </row>
    <row r="458" spans="1:18" x14ac:dyDescent="0.25">
      <c r="A458" s="64">
        <v>23020101</v>
      </c>
      <c r="B458" s="5" t="s">
        <v>553</v>
      </c>
      <c r="C458" s="68">
        <f>SUMIF(Data[EconCode],DetailTB[[#This Row],[EconCode]],Data[Amount])</f>
        <v>0</v>
      </c>
      <c r="D458" s="86" t="str">
        <f>LEFT(DetailTB[[#This Row],[EconCode]],6)</f>
        <v>230201</v>
      </c>
      <c r="E458" s="86" t="str">
        <f>LEFT(DetailTB[[#This Row],[EconCode]],4)</f>
        <v>2302</v>
      </c>
      <c r="F458" s="86" t="str">
        <f>LEFT(DetailTB[[#This Row],[EconCode]],2)</f>
        <v>23</v>
      </c>
      <c r="G458" s="91" t="s">
        <v>1487</v>
      </c>
      <c r="H458" s="74"/>
      <c r="I458" s="74"/>
      <c r="J458" s="87" t="s">
        <v>1545</v>
      </c>
      <c r="K458" s="74"/>
      <c r="L458" s="74"/>
      <c r="M458" s="15"/>
      <c r="N458" s="15"/>
      <c r="O458" s="15"/>
      <c r="P458" s="15"/>
      <c r="Q458" s="15"/>
      <c r="R458" s="15"/>
    </row>
    <row r="459" spans="1:18" x14ac:dyDescent="0.25">
      <c r="A459" s="64">
        <v>23020102</v>
      </c>
      <c r="B459" s="5" t="s">
        <v>554</v>
      </c>
      <c r="C459" s="68">
        <f>SUMIF(Data[EconCode],DetailTB[[#This Row],[EconCode]],Data[Amount])</f>
        <v>0</v>
      </c>
      <c r="D459" s="86" t="str">
        <f>LEFT(DetailTB[[#This Row],[EconCode]],6)</f>
        <v>230201</v>
      </c>
      <c r="E459" s="86" t="str">
        <f>LEFT(DetailTB[[#This Row],[EconCode]],4)</f>
        <v>2302</v>
      </c>
      <c r="F459" s="86" t="str">
        <f>LEFT(DetailTB[[#This Row],[EconCode]],2)</f>
        <v>23</v>
      </c>
      <c r="G459" s="91" t="s">
        <v>1487</v>
      </c>
      <c r="H459" s="74"/>
      <c r="I459" s="74"/>
      <c r="J459" s="87" t="s">
        <v>1545</v>
      </c>
      <c r="K459" s="74"/>
      <c r="L459" s="74"/>
      <c r="M459" s="15"/>
      <c r="N459" s="15"/>
      <c r="O459" s="15"/>
      <c r="P459" s="15"/>
      <c r="Q459" s="15"/>
      <c r="R459" s="15"/>
    </row>
    <row r="460" spans="1:18" x14ac:dyDescent="0.25">
      <c r="A460" s="64">
        <v>23020103</v>
      </c>
      <c r="B460" s="5" t="s">
        <v>555</v>
      </c>
      <c r="C460" s="68">
        <f>SUMIF(Data[EconCode],DetailTB[[#This Row],[EconCode]],Data[Amount])</f>
        <v>0</v>
      </c>
      <c r="D460" s="86" t="str">
        <f>LEFT(DetailTB[[#This Row],[EconCode]],6)</f>
        <v>230201</v>
      </c>
      <c r="E460" s="86" t="str">
        <f>LEFT(DetailTB[[#This Row],[EconCode]],4)</f>
        <v>2302</v>
      </c>
      <c r="F460" s="86" t="str">
        <f>LEFT(DetailTB[[#This Row],[EconCode]],2)</f>
        <v>23</v>
      </c>
      <c r="G460" s="91" t="s">
        <v>1487</v>
      </c>
      <c r="H460" s="74"/>
      <c r="I460" s="74"/>
      <c r="J460" s="87" t="s">
        <v>1545</v>
      </c>
      <c r="K460" s="74"/>
      <c r="L460" s="74"/>
      <c r="M460" s="15"/>
      <c r="N460" s="15"/>
      <c r="O460" s="15"/>
      <c r="P460" s="15"/>
      <c r="Q460" s="15"/>
      <c r="R460" s="15"/>
    </row>
    <row r="461" spans="1:18" x14ac:dyDescent="0.25">
      <c r="A461" s="64">
        <v>23020104</v>
      </c>
      <c r="B461" s="5" t="s">
        <v>556</v>
      </c>
      <c r="C461" s="68">
        <f>SUMIF(Data[EconCode],DetailTB[[#This Row],[EconCode]],Data[Amount])</f>
        <v>0</v>
      </c>
      <c r="D461" s="86" t="str">
        <f>LEFT(DetailTB[[#This Row],[EconCode]],6)</f>
        <v>230201</v>
      </c>
      <c r="E461" s="86" t="str">
        <f>LEFT(DetailTB[[#This Row],[EconCode]],4)</f>
        <v>2302</v>
      </c>
      <c r="F461" s="86" t="str">
        <f>LEFT(DetailTB[[#This Row],[EconCode]],2)</f>
        <v>23</v>
      </c>
      <c r="G461" s="91" t="s">
        <v>1487</v>
      </c>
      <c r="H461" s="74"/>
      <c r="I461" s="74"/>
      <c r="J461" s="87" t="s">
        <v>1545</v>
      </c>
      <c r="K461" s="74"/>
      <c r="L461" s="74"/>
      <c r="M461" s="15"/>
      <c r="N461" s="15"/>
      <c r="O461" s="15"/>
      <c r="P461" s="15"/>
      <c r="Q461" s="15"/>
      <c r="R461" s="15"/>
    </row>
    <row r="462" spans="1:18" x14ac:dyDescent="0.25">
      <c r="A462" s="64">
        <v>23020105</v>
      </c>
      <c r="B462" s="5" t="s">
        <v>557</v>
      </c>
      <c r="C462" s="68">
        <f>SUMIF(Data[EconCode],DetailTB[[#This Row],[EconCode]],Data[Amount])</f>
        <v>0</v>
      </c>
      <c r="D462" s="86" t="str">
        <f>LEFT(DetailTB[[#This Row],[EconCode]],6)</f>
        <v>230201</v>
      </c>
      <c r="E462" s="86" t="str">
        <f>LEFT(DetailTB[[#This Row],[EconCode]],4)</f>
        <v>2302</v>
      </c>
      <c r="F462" s="86" t="str">
        <f>LEFT(DetailTB[[#This Row],[EconCode]],2)</f>
        <v>23</v>
      </c>
      <c r="G462" s="91" t="s">
        <v>1487</v>
      </c>
      <c r="H462" s="74"/>
      <c r="I462" s="74"/>
      <c r="J462" s="87" t="s">
        <v>1545</v>
      </c>
      <c r="K462" s="74"/>
      <c r="L462" s="74"/>
      <c r="M462" s="15"/>
      <c r="N462" s="15"/>
      <c r="O462" s="15"/>
      <c r="P462" s="15"/>
      <c r="Q462" s="15"/>
      <c r="R462" s="15"/>
    </row>
    <row r="463" spans="1:18" x14ac:dyDescent="0.25">
      <c r="A463" s="64">
        <v>23020106</v>
      </c>
      <c r="B463" s="5" t="s">
        <v>558</v>
      </c>
      <c r="C463" s="68">
        <f>SUMIF(Data[EconCode],DetailTB[[#This Row],[EconCode]],Data[Amount])</f>
        <v>0</v>
      </c>
      <c r="D463" s="86" t="str">
        <f>LEFT(DetailTB[[#This Row],[EconCode]],6)</f>
        <v>230201</v>
      </c>
      <c r="E463" s="86" t="str">
        <f>LEFT(DetailTB[[#This Row],[EconCode]],4)</f>
        <v>2302</v>
      </c>
      <c r="F463" s="86" t="str">
        <f>LEFT(DetailTB[[#This Row],[EconCode]],2)</f>
        <v>23</v>
      </c>
      <c r="G463" s="91" t="s">
        <v>1487</v>
      </c>
      <c r="H463" s="74"/>
      <c r="I463" s="74"/>
      <c r="J463" s="87" t="s">
        <v>1545</v>
      </c>
      <c r="K463" s="74"/>
      <c r="L463" s="74"/>
      <c r="M463" s="15"/>
      <c r="N463" s="15"/>
      <c r="O463" s="15"/>
      <c r="P463" s="15"/>
      <c r="Q463" s="15"/>
      <c r="R463" s="15"/>
    </row>
    <row r="464" spans="1:18" x14ac:dyDescent="0.25">
      <c r="A464" s="64">
        <v>23020107</v>
      </c>
      <c r="B464" s="5" t="s">
        <v>559</v>
      </c>
      <c r="C464" s="68">
        <f>SUMIF(Data[EconCode],DetailTB[[#This Row],[EconCode]],Data[Amount])</f>
        <v>0</v>
      </c>
      <c r="D464" s="86" t="str">
        <f>LEFT(DetailTB[[#This Row],[EconCode]],6)</f>
        <v>230201</v>
      </c>
      <c r="E464" s="86" t="str">
        <f>LEFT(DetailTB[[#This Row],[EconCode]],4)</f>
        <v>2302</v>
      </c>
      <c r="F464" s="86" t="str">
        <f>LEFT(DetailTB[[#This Row],[EconCode]],2)</f>
        <v>23</v>
      </c>
      <c r="G464" s="91" t="s">
        <v>1487</v>
      </c>
      <c r="H464" s="74"/>
      <c r="I464" s="74"/>
      <c r="J464" s="87" t="s">
        <v>1545</v>
      </c>
      <c r="K464" s="74"/>
      <c r="L464" s="74"/>
      <c r="M464" s="15"/>
      <c r="N464" s="15"/>
      <c r="O464" s="15"/>
      <c r="P464" s="15"/>
      <c r="Q464" s="15"/>
      <c r="R464" s="15"/>
    </row>
    <row r="465" spans="1:18" x14ac:dyDescent="0.25">
      <c r="A465" s="64">
        <v>23020108</v>
      </c>
      <c r="B465" s="5" t="s">
        <v>560</v>
      </c>
      <c r="C465" s="68">
        <f>SUMIF(Data[EconCode],DetailTB[[#This Row],[EconCode]],Data[Amount])</f>
        <v>0</v>
      </c>
      <c r="D465" s="86" t="str">
        <f>LEFT(DetailTB[[#This Row],[EconCode]],6)</f>
        <v>230201</v>
      </c>
      <c r="E465" s="86" t="str">
        <f>LEFT(DetailTB[[#This Row],[EconCode]],4)</f>
        <v>2302</v>
      </c>
      <c r="F465" s="86" t="str">
        <f>LEFT(DetailTB[[#This Row],[EconCode]],2)</f>
        <v>23</v>
      </c>
      <c r="G465" s="91" t="s">
        <v>1487</v>
      </c>
      <c r="H465" s="74"/>
      <c r="I465" s="74"/>
      <c r="J465" s="87" t="s">
        <v>1545</v>
      </c>
      <c r="K465" s="74"/>
      <c r="L465" s="74"/>
      <c r="M465" s="15"/>
      <c r="N465" s="15"/>
      <c r="O465" s="15"/>
      <c r="P465" s="15"/>
      <c r="Q465" s="15"/>
      <c r="R465" s="15"/>
    </row>
    <row r="466" spans="1:18" x14ac:dyDescent="0.25">
      <c r="A466" s="64">
        <v>23020109</v>
      </c>
      <c r="B466" s="5" t="s">
        <v>561</v>
      </c>
      <c r="C466" s="68">
        <f>SUMIF(Data[EconCode],DetailTB[[#This Row],[EconCode]],Data[Amount])</f>
        <v>0</v>
      </c>
      <c r="D466" s="86" t="str">
        <f>LEFT(DetailTB[[#This Row],[EconCode]],6)</f>
        <v>230201</v>
      </c>
      <c r="E466" s="86" t="str">
        <f>LEFT(DetailTB[[#This Row],[EconCode]],4)</f>
        <v>2302</v>
      </c>
      <c r="F466" s="86" t="str">
        <f>LEFT(DetailTB[[#This Row],[EconCode]],2)</f>
        <v>23</v>
      </c>
      <c r="G466" s="91" t="s">
        <v>1487</v>
      </c>
      <c r="H466" s="74"/>
      <c r="I466" s="74"/>
      <c r="J466" s="87" t="s">
        <v>1545</v>
      </c>
      <c r="K466" s="74"/>
      <c r="L466" s="74"/>
      <c r="M466" s="15"/>
      <c r="N466" s="15"/>
      <c r="O466" s="15"/>
      <c r="P466" s="15"/>
      <c r="Q466" s="15"/>
      <c r="R466" s="15"/>
    </row>
    <row r="467" spans="1:18" x14ac:dyDescent="0.25">
      <c r="A467" s="64">
        <v>23020110</v>
      </c>
      <c r="B467" s="5" t="s">
        <v>562</v>
      </c>
      <c r="C467" s="68">
        <f>SUMIF(Data[EconCode],DetailTB[[#This Row],[EconCode]],Data[Amount])</f>
        <v>0</v>
      </c>
      <c r="D467" s="86" t="str">
        <f>LEFT(DetailTB[[#This Row],[EconCode]],6)</f>
        <v>230201</v>
      </c>
      <c r="E467" s="86" t="str">
        <f>LEFT(DetailTB[[#This Row],[EconCode]],4)</f>
        <v>2302</v>
      </c>
      <c r="F467" s="86" t="str">
        <f>LEFT(DetailTB[[#This Row],[EconCode]],2)</f>
        <v>23</v>
      </c>
      <c r="G467" s="91" t="s">
        <v>1487</v>
      </c>
      <c r="H467" s="74"/>
      <c r="I467" s="74"/>
      <c r="J467" s="87" t="s">
        <v>1545</v>
      </c>
      <c r="K467" s="74"/>
      <c r="L467" s="74"/>
      <c r="M467" s="15"/>
      <c r="N467" s="15"/>
      <c r="O467" s="15"/>
      <c r="P467" s="15"/>
      <c r="Q467" s="15"/>
      <c r="R467" s="15"/>
    </row>
    <row r="468" spans="1:18" x14ac:dyDescent="0.25">
      <c r="A468" s="64">
        <v>23020111</v>
      </c>
      <c r="B468" s="5" t="s">
        <v>563</v>
      </c>
      <c r="C468" s="68">
        <f>SUMIF(Data[EconCode],DetailTB[[#This Row],[EconCode]],Data[Amount])</f>
        <v>0</v>
      </c>
      <c r="D468" s="86" t="str">
        <f>LEFT(DetailTB[[#This Row],[EconCode]],6)</f>
        <v>230201</v>
      </c>
      <c r="E468" s="86" t="str">
        <f>LEFT(DetailTB[[#This Row],[EconCode]],4)</f>
        <v>2302</v>
      </c>
      <c r="F468" s="86" t="str">
        <f>LEFT(DetailTB[[#This Row],[EconCode]],2)</f>
        <v>23</v>
      </c>
      <c r="G468" s="91" t="s">
        <v>1487</v>
      </c>
      <c r="H468" s="74"/>
      <c r="I468" s="74"/>
      <c r="J468" s="87" t="s">
        <v>1545</v>
      </c>
      <c r="K468" s="74"/>
      <c r="L468" s="74"/>
      <c r="M468" s="15"/>
      <c r="N468" s="15"/>
      <c r="O468" s="15"/>
      <c r="P468" s="15"/>
      <c r="Q468" s="15"/>
      <c r="R468" s="15"/>
    </row>
    <row r="469" spans="1:18" x14ac:dyDescent="0.25">
      <c r="A469" s="64">
        <v>23020112</v>
      </c>
      <c r="B469" s="5" t="s">
        <v>564</v>
      </c>
      <c r="C469" s="68">
        <f>SUMIF(Data[EconCode],DetailTB[[#This Row],[EconCode]],Data[Amount])</f>
        <v>0</v>
      </c>
      <c r="D469" s="86" t="str">
        <f>LEFT(DetailTB[[#This Row],[EconCode]],6)</f>
        <v>230201</v>
      </c>
      <c r="E469" s="86" t="str">
        <f>LEFT(DetailTB[[#This Row],[EconCode]],4)</f>
        <v>2302</v>
      </c>
      <c r="F469" s="86" t="str">
        <f>LEFT(DetailTB[[#This Row],[EconCode]],2)</f>
        <v>23</v>
      </c>
      <c r="G469" s="91" t="s">
        <v>1487</v>
      </c>
      <c r="H469" s="74"/>
      <c r="I469" s="74"/>
      <c r="J469" s="87" t="s">
        <v>1545</v>
      </c>
      <c r="K469" s="74"/>
      <c r="L469" s="74"/>
      <c r="M469" s="15"/>
      <c r="N469" s="15"/>
      <c r="O469" s="15"/>
      <c r="P469" s="15"/>
      <c r="Q469" s="15"/>
      <c r="R469" s="15"/>
    </row>
    <row r="470" spans="1:18" x14ac:dyDescent="0.25">
      <c r="A470" s="64">
        <v>23020113</v>
      </c>
      <c r="B470" s="5" t="s">
        <v>565</v>
      </c>
      <c r="C470" s="68">
        <f>SUMIF(Data[EconCode],DetailTB[[#This Row],[EconCode]],Data[Amount])</f>
        <v>0</v>
      </c>
      <c r="D470" s="86" t="str">
        <f>LEFT(DetailTB[[#This Row],[EconCode]],6)</f>
        <v>230201</v>
      </c>
      <c r="E470" s="86" t="str">
        <f>LEFT(DetailTB[[#This Row],[EconCode]],4)</f>
        <v>2302</v>
      </c>
      <c r="F470" s="86" t="str">
        <f>LEFT(DetailTB[[#This Row],[EconCode]],2)</f>
        <v>23</v>
      </c>
      <c r="G470" s="91" t="s">
        <v>1487</v>
      </c>
      <c r="H470" s="74"/>
      <c r="I470" s="74"/>
      <c r="J470" s="87" t="s">
        <v>1545</v>
      </c>
      <c r="K470" s="74"/>
      <c r="L470" s="74"/>
      <c r="M470" s="15"/>
      <c r="N470" s="15"/>
      <c r="O470" s="15"/>
      <c r="P470" s="15"/>
      <c r="Q470" s="15"/>
      <c r="R470" s="15"/>
    </row>
    <row r="471" spans="1:18" x14ac:dyDescent="0.25">
      <c r="A471" s="64">
        <v>23020114</v>
      </c>
      <c r="B471" s="5" t="s">
        <v>566</v>
      </c>
      <c r="C471" s="68">
        <f>SUMIF(Data[EconCode],DetailTB[[#This Row],[EconCode]],Data[Amount])</f>
        <v>0</v>
      </c>
      <c r="D471" s="86" t="str">
        <f>LEFT(DetailTB[[#This Row],[EconCode]],6)</f>
        <v>230201</v>
      </c>
      <c r="E471" s="86" t="str">
        <f>LEFT(DetailTB[[#This Row],[EconCode]],4)</f>
        <v>2302</v>
      </c>
      <c r="F471" s="86" t="str">
        <f>LEFT(DetailTB[[#This Row],[EconCode]],2)</f>
        <v>23</v>
      </c>
      <c r="G471" s="91" t="s">
        <v>1487</v>
      </c>
      <c r="H471" s="74"/>
      <c r="I471" s="74"/>
      <c r="J471" s="87" t="s">
        <v>1545</v>
      </c>
      <c r="K471" s="74"/>
      <c r="L471" s="74"/>
      <c r="M471" s="15"/>
      <c r="N471" s="15"/>
      <c r="O471" s="15"/>
      <c r="P471" s="15"/>
      <c r="Q471" s="15"/>
      <c r="R471" s="15"/>
    </row>
    <row r="472" spans="1:18" x14ac:dyDescent="0.25">
      <c r="A472" s="64">
        <v>23020115</v>
      </c>
      <c r="B472" s="5" t="s">
        <v>567</v>
      </c>
      <c r="C472" s="68">
        <f>SUMIF(Data[EconCode],DetailTB[[#This Row],[EconCode]],Data[Amount])</f>
        <v>0</v>
      </c>
      <c r="D472" s="86" t="str">
        <f>LEFT(DetailTB[[#This Row],[EconCode]],6)</f>
        <v>230201</v>
      </c>
      <c r="E472" s="86" t="str">
        <f>LEFT(DetailTB[[#This Row],[EconCode]],4)</f>
        <v>2302</v>
      </c>
      <c r="F472" s="86" t="str">
        <f>LEFT(DetailTB[[#This Row],[EconCode]],2)</f>
        <v>23</v>
      </c>
      <c r="G472" s="91" t="s">
        <v>1487</v>
      </c>
      <c r="H472" s="74"/>
      <c r="I472" s="74"/>
      <c r="J472" s="87" t="s">
        <v>1545</v>
      </c>
      <c r="K472" s="74"/>
      <c r="L472" s="74"/>
      <c r="M472" s="15"/>
      <c r="N472" s="15"/>
      <c r="O472" s="15"/>
      <c r="P472" s="15"/>
      <c r="Q472" s="15"/>
      <c r="R472" s="15"/>
    </row>
    <row r="473" spans="1:18" x14ac:dyDescent="0.25">
      <c r="A473" s="64">
        <v>23020116</v>
      </c>
      <c r="B473" s="5" t="s">
        <v>568</v>
      </c>
      <c r="C473" s="68">
        <f>SUMIF(Data[EconCode],DetailTB[[#This Row],[EconCode]],Data[Amount])</f>
        <v>0</v>
      </c>
      <c r="D473" s="86" t="str">
        <f>LEFT(DetailTB[[#This Row],[EconCode]],6)</f>
        <v>230201</v>
      </c>
      <c r="E473" s="86" t="str">
        <f>LEFT(DetailTB[[#This Row],[EconCode]],4)</f>
        <v>2302</v>
      </c>
      <c r="F473" s="86" t="str">
        <f>LEFT(DetailTB[[#This Row],[EconCode]],2)</f>
        <v>23</v>
      </c>
      <c r="G473" s="91" t="s">
        <v>1487</v>
      </c>
      <c r="H473" s="74"/>
      <c r="I473" s="74"/>
      <c r="J473" s="87" t="s">
        <v>1545</v>
      </c>
      <c r="K473" s="74"/>
      <c r="L473" s="74"/>
      <c r="M473" s="15"/>
      <c r="N473" s="15"/>
      <c r="O473" s="15"/>
      <c r="P473" s="15"/>
      <c r="Q473" s="15"/>
      <c r="R473" s="15"/>
    </row>
    <row r="474" spans="1:18" x14ac:dyDescent="0.25">
      <c r="A474" s="64">
        <v>23020117</v>
      </c>
      <c r="B474" s="5" t="s">
        <v>569</v>
      </c>
      <c r="C474" s="68">
        <f>SUMIF(Data[EconCode],DetailTB[[#This Row],[EconCode]],Data[Amount])</f>
        <v>0</v>
      </c>
      <c r="D474" s="86" t="str">
        <f>LEFT(DetailTB[[#This Row],[EconCode]],6)</f>
        <v>230201</v>
      </c>
      <c r="E474" s="86" t="str">
        <f>LEFT(DetailTB[[#This Row],[EconCode]],4)</f>
        <v>2302</v>
      </c>
      <c r="F474" s="86" t="str">
        <f>LEFT(DetailTB[[#This Row],[EconCode]],2)</f>
        <v>23</v>
      </c>
      <c r="G474" s="91" t="s">
        <v>1487</v>
      </c>
      <c r="H474" s="74"/>
      <c r="I474" s="74"/>
      <c r="J474" s="87" t="s">
        <v>1545</v>
      </c>
      <c r="K474" s="74"/>
      <c r="L474" s="74"/>
      <c r="M474" s="15"/>
      <c r="N474" s="15"/>
      <c r="O474" s="15"/>
      <c r="P474" s="15"/>
      <c r="Q474" s="15"/>
      <c r="R474" s="15"/>
    </row>
    <row r="475" spans="1:18" x14ac:dyDescent="0.25">
      <c r="A475" s="64">
        <v>23020118</v>
      </c>
      <c r="B475" s="5" t="s">
        <v>570</v>
      </c>
      <c r="C475" s="68">
        <f>SUMIF(Data[EconCode],DetailTB[[#This Row],[EconCode]],Data[Amount])</f>
        <v>0</v>
      </c>
      <c r="D475" s="86" t="str">
        <f>LEFT(DetailTB[[#This Row],[EconCode]],6)</f>
        <v>230201</v>
      </c>
      <c r="E475" s="86" t="str">
        <f>LEFT(DetailTB[[#This Row],[EconCode]],4)</f>
        <v>2302</v>
      </c>
      <c r="F475" s="86" t="str">
        <f>LEFT(DetailTB[[#This Row],[EconCode]],2)</f>
        <v>23</v>
      </c>
      <c r="G475" s="91" t="s">
        <v>1487</v>
      </c>
      <c r="H475" s="74"/>
      <c r="I475" s="74"/>
      <c r="J475" s="87" t="s">
        <v>1545</v>
      </c>
      <c r="K475" s="74"/>
      <c r="L475" s="74"/>
      <c r="M475" s="15"/>
      <c r="N475" s="15"/>
      <c r="O475" s="15"/>
      <c r="P475" s="15"/>
      <c r="Q475" s="15"/>
      <c r="R475" s="15"/>
    </row>
    <row r="476" spans="1:18" x14ac:dyDescent="0.25">
      <c r="A476" s="64">
        <v>23020119</v>
      </c>
      <c r="B476" s="5" t="s">
        <v>571</v>
      </c>
      <c r="C476" s="68">
        <f>SUMIF(Data[EconCode],DetailTB[[#This Row],[EconCode]],Data[Amount])</f>
        <v>0</v>
      </c>
      <c r="D476" s="86" t="str">
        <f>LEFT(DetailTB[[#This Row],[EconCode]],6)</f>
        <v>230201</v>
      </c>
      <c r="E476" s="86" t="str">
        <f>LEFT(DetailTB[[#This Row],[EconCode]],4)</f>
        <v>2302</v>
      </c>
      <c r="F476" s="86" t="str">
        <f>LEFT(DetailTB[[#This Row],[EconCode]],2)</f>
        <v>23</v>
      </c>
      <c r="G476" s="91" t="s">
        <v>1487</v>
      </c>
      <c r="H476" s="74"/>
      <c r="I476" s="74"/>
      <c r="J476" s="87" t="s">
        <v>1545</v>
      </c>
      <c r="K476" s="74"/>
      <c r="L476" s="74"/>
      <c r="M476" s="15"/>
      <c r="N476" s="15"/>
      <c r="O476" s="15"/>
      <c r="P476" s="15"/>
      <c r="Q476" s="15"/>
      <c r="R476" s="15"/>
    </row>
    <row r="477" spans="1:18" x14ac:dyDescent="0.25">
      <c r="A477" s="64">
        <v>23020120</v>
      </c>
      <c r="B477" s="5" t="s">
        <v>572</v>
      </c>
      <c r="C477" s="68">
        <f>SUMIF(Data[EconCode],DetailTB[[#This Row],[EconCode]],Data[Amount])</f>
        <v>0</v>
      </c>
      <c r="D477" s="86" t="str">
        <f>LEFT(DetailTB[[#This Row],[EconCode]],6)</f>
        <v>230201</v>
      </c>
      <c r="E477" s="86" t="str">
        <f>LEFT(DetailTB[[#This Row],[EconCode]],4)</f>
        <v>2302</v>
      </c>
      <c r="F477" s="86" t="str">
        <f>LEFT(DetailTB[[#This Row],[EconCode]],2)</f>
        <v>23</v>
      </c>
      <c r="G477" s="91" t="s">
        <v>1487</v>
      </c>
      <c r="H477" s="74"/>
      <c r="I477" s="74"/>
      <c r="J477" s="87" t="s">
        <v>1545</v>
      </c>
      <c r="K477" s="74"/>
      <c r="L477" s="74"/>
      <c r="M477" s="15"/>
      <c r="N477" s="15"/>
      <c r="O477" s="15"/>
      <c r="P477" s="15"/>
      <c r="Q477" s="15"/>
      <c r="R477" s="15"/>
    </row>
    <row r="478" spans="1:18" x14ac:dyDescent="0.25">
      <c r="A478" s="64">
        <v>23020121</v>
      </c>
      <c r="B478" s="5" t="s">
        <v>573</v>
      </c>
      <c r="C478" s="68">
        <f>SUMIF(Data[EconCode],DetailTB[[#This Row],[EconCode]],Data[Amount])</f>
        <v>0</v>
      </c>
      <c r="D478" s="86" t="str">
        <f>LEFT(DetailTB[[#This Row],[EconCode]],6)</f>
        <v>230201</v>
      </c>
      <c r="E478" s="86" t="str">
        <f>LEFT(DetailTB[[#This Row],[EconCode]],4)</f>
        <v>2302</v>
      </c>
      <c r="F478" s="86" t="str">
        <f>LEFT(DetailTB[[#This Row],[EconCode]],2)</f>
        <v>23</v>
      </c>
      <c r="G478" s="91" t="s">
        <v>1487</v>
      </c>
      <c r="H478" s="74"/>
      <c r="I478" s="74"/>
      <c r="J478" s="87" t="s">
        <v>1545</v>
      </c>
      <c r="K478" s="74"/>
      <c r="L478" s="74"/>
      <c r="M478" s="15"/>
      <c r="N478" s="15"/>
      <c r="O478" s="15"/>
      <c r="P478" s="15"/>
      <c r="Q478" s="15"/>
      <c r="R478" s="15"/>
    </row>
    <row r="479" spans="1:18" x14ac:dyDescent="0.25">
      <c r="A479" s="64">
        <v>23020122</v>
      </c>
      <c r="B479" s="5" t="s">
        <v>574</v>
      </c>
      <c r="C479" s="68">
        <f>SUMIF(Data[EconCode],DetailTB[[#This Row],[EconCode]],Data[Amount])</f>
        <v>0</v>
      </c>
      <c r="D479" s="86" t="str">
        <f>LEFT(DetailTB[[#This Row],[EconCode]],6)</f>
        <v>230201</v>
      </c>
      <c r="E479" s="86" t="str">
        <f>LEFT(DetailTB[[#This Row],[EconCode]],4)</f>
        <v>2302</v>
      </c>
      <c r="F479" s="86" t="str">
        <f>LEFT(DetailTB[[#This Row],[EconCode]],2)</f>
        <v>23</v>
      </c>
      <c r="G479" s="91" t="s">
        <v>1487</v>
      </c>
      <c r="H479" s="74"/>
      <c r="I479" s="74"/>
      <c r="J479" s="87" t="s">
        <v>1545</v>
      </c>
      <c r="K479" s="74"/>
      <c r="L479" s="74"/>
      <c r="M479" s="15"/>
      <c r="N479" s="15"/>
      <c r="O479" s="15"/>
      <c r="P479" s="15"/>
      <c r="Q479" s="15"/>
      <c r="R479" s="15"/>
    </row>
    <row r="480" spans="1:18" x14ac:dyDescent="0.25">
      <c r="A480" s="64">
        <v>23020123</v>
      </c>
      <c r="B480" s="5" t="s">
        <v>575</v>
      </c>
      <c r="C480" s="68">
        <f>SUMIF(Data[EconCode],DetailTB[[#This Row],[EconCode]],Data[Amount])</f>
        <v>0</v>
      </c>
      <c r="D480" s="86" t="str">
        <f>LEFT(DetailTB[[#This Row],[EconCode]],6)</f>
        <v>230201</v>
      </c>
      <c r="E480" s="86" t="str">
        <f>LEFT(DetailTB[[#This Row],[EconCode]],4)</f>
        <v>2302</v>
      </c>
      <c r="F480" s="86" t="str">
        <f>LEFT(DetailTB[[#This Row],[EconCode]],2)</f>
        <v>23</v>
      </c>
      <c r="G480" s="91" t="s">
        <v>1487</v>
      </c>
      <c r="H480" s="74"/>
      <c r="I480" s="74"/>
      <c r="J480" s="87" t="s">
        <v>1545</v>
      </c>
      <c r="K480" s="74"/>
      <c r="L480" s="74"/>
      <c r="M480" s="15"/>
      <c r="N480" s="15"/>
      <c r="O480" s="15"/>
      <c r="P480" s="15"/>
      <c r="Q480" s="15"/>
      <c r="R480" s="15"/>
    </row>
    <row r="481" spans="1:18" x14ac:dyDescent="0.25">
      <c r="A481" s="64">
        <v>23020124</v>
      </c>
      <c r="B481" s="5" t="s">
        <v>576</v>
      </c>
      <c r="C481" s="68">
        <f>SUMIF(Data[EconCode],DetailTB[[#This Row],[EconCode]],Data[Amount])</f>
        <v>0</v>
      </c>
      <c r="D481" s="86" t="str">
        <f>LEFT(DetailTB[[#This Row],[EconCode]],6)</f>
        <v>230201</v>
      </c>
      <c r="E481" s="86" t="str">
        <f>LEFT(DetailTB[[#This Row],[EconCode]],4)</f>
        <v>2302</v>
      </c>
      <c r="F481" s="86" t="str">
        <f>LEFT(DetailTB[[#This Row],[EconCode]],2)</f>
        <v>23</v>
      </c>
      <c r="G481" s="91" t="s">
        <v>1487</v>
      </c>
      <c r="H481" s="74"/>
      <c r="I481" s="74"/>
      <c r="J481" s="87" t="s">
        <v>1545</v>
      </c>
      <c r="K481" s="74"/>
      <c r="L481" s="74"/>
      <c r="M481" s="15"/>
      <c r="N481" s="15"/>
      <c r="O481" s="15"/>
      <c r="P481" s="15"/>
      <c r="Q481" s="15"/>
      <c r="R481" s="15"/>
    </row>
    <row r="482" spans="1:18" x14ac:dyDescent="0.25">
      <c r="A482" s="64">
        <v>23020125</v>
      </c>
      <c r="B482" s="5" t="s">
        <v>577</v>
      </c>
      <c r="C482" s="68">
        <f>SUMIF(Data[EconCode],DetailTB[[#This Row],[EconCode]],Data[Amount])</f>
        <v>0</v>
      </c>
      <c r="D482" s="86" t="str">
        <f>LEFT(DetailTB[[#This Row],[EconCode]],6)</f>
        <v>230201</v>
      </c>
      <c r="E482" s="86" t="str">
        <f>LEFT(DetailTB[[#This Row],[EconCode]],4)</f>
        <v>2302</v>
      </c>
      <c r="F482" s="86" t="str">
        <f>LEFT(DetailTB[[#This Row],[EconCode]],2)</f>
        <v>23</v>
      </c>
      <c r="G482" s="91" t="s">
        <v>1487</v>
      </c>
      <c r="H482" s="74"/>
      <c r="I482" s="74"/>
      <c r="J482" s="87" t="s">
        <v>1545</v>
      </c>
      <c r="K482" s="74"/>
      <c r="L482" s="74"/>
      <c r="M482" s="15"/>
      <c r="N482" s="15"/>
      <c r="O482" s="15"/>
      <c r="P482" s="15"/>
      <c r="Q482" s="15"/>
      <c r="R482" s="15"/>
    </row>
    <row r="483" spans="1:18" x14ac:dyDescent="0.25">
      <c r="A483" s="64">
        <v>23020126</v>
      </c>
      <c r="B483" s="5" t="s">
        <v>578</v>
      </c>
      <c r="C483" s="68">
        <f>SUMIF(Data[EconCode],DetailTB[[#This Row],[EconCode]],Data[Amount])</f>
        <v>0</v>
      </c>
      <c r="D483" s="86" t="str">
        <f>LEFT(DetailTB[[#This Row],[EconCode]],6)</f>
        <v>230201</v>
      </c>
      <c r="E483" s="86" t="str">
        <f>LEFT(DetailTB[[#This Row],[EconCode]],4)</f>
        <v>2302</v>
      </c>
      <c r="F483" s="86" t="str">
        <f>LEFT(DetailTB[[#This Row],[EconCode]],2)</f>
        <v>23</v>
      </c>
      <c r="G483" s="91" t="s">
        <v>1487</v>
      </c>
      <c r="H483" s="74"/>
      <c r="I483" s="74"/>
      <c r="J483" s="87" t="s">
        <v>1545</v>
      </c>
      <c r="K483" s="74"/>
      <c r="L483" s="74"/>
      <c r="M483" s="15"/>
      <c r="N483" s="15"/>
      <c r="O483" s="15"/>
      <c r="P483" s="15"/>
      <c r="Q483" s="15"/>
      <c r="R483" s="15"/>
    </row>
    <row r="484" spans="1:18" x14ac:dyDescent="0.25">
      <c r="A484" s="64">
        <v>23020127</v>
      </c>
      <c r="B484" s="5" t="s">
        <v>579</v>
      </c>
      <c r="C484" s="68">
        <f>SUMIF(Data[EconCode],DetailTB[[#This Row],[EconCode]],Data[Amount])</f>
        <v>0</v>
      </c>
      <c r="D484" s="86" t="str">
        <f>LEFT(DetailTB[[#This Row],[EconCode]],6)</f>
        <v>230201</v>
      </c>
      <c r="E484" s="86" t="str">
        <f>LEFT(DetailTB[[#This Row],[EconCode]],4)</f>
        <v>2302</v>
      </c>
      <c r="F484" s="86" t="str">
        <f>LEFT(DetailTB[[#This Row],[EconCode]],2)</f>
        <v>23</v>
      </c>
      <c r="G484" s="91" t="s">
        <v>1487</v>
      </c>
      <c r="H484" s="74"/>
      <c r="I484" s="74"/>
      <c r="J484" s="87" t="s">
        <v>1545</v>
      </c>
      <c r="K484" s="74"/>
      <c r="L484" s="74"/>
      <c r="M484" s="15"/>
      <c r="N484" s="15"/>
      <c r="O484" s="15"/>
      <c r="P484" s="15"/>
      <c r="Q484" s="15"/>
      <c r="R484" s="15"/>
    </row>
    <row r="485" spans="1:18" x14ac:dyDescent="0.25">
      <c r="A485" s="64">
        <v>23020128</v>
      </c>
      <c r="B485" s="5" t="s">
        <v>580</v>
      </c>
      <c r="C485" s="68">
        <f>SUMIF(Data[EconCode],DetailTB[[#This Row],[EconCode]],Data[Amount])</f>
        <v>0</v>
      </c>
      <c r="D485" s="86" t="str">
        <f>LEFT(DetailTB[[#This Row],[EconCode]],6)</f>
        <v>230201</v>
      </c>
      <c r="E485" s="86" t="str">
        <f>LEFT(DetailTB[[#This Row],[EconCode]],4)</f>
        <v>2302</v>
      </c>
      <c r="F485" s="86" t="str">
        <f>LEFT(DetailTB[[#This Row],[EconCode]],2)</f>
        <v>23</v>
      </c>
      <c r="G485" s="91" t="s">
        <v>1487</v>
      </c>
      <c r="H485" s="74"/>
      <c r="I485" s="74"/>
      <c r="J485" s="87" t="s">
        <v>1545</v>
      </c>
      <c r="K485" s="74"/>
      <c r="L485" s="74"/>
      <c r="M485" s="15"/>
      <c r="N485" s="15"/>
      <c r="O485" s="15"/>
      <c r="P485" s="15"/>
      <c r="Q485" s="15"/>
      <c r="R485" s="15"/>
    </row>
    <row r="486" spans="1:18" x14ac:dyDescent="0.25">
      <c r="A486" s="64">
        <v>23020129</v>
      </c>
      <c r="B486" s="5" t="s">
        <v>581</v>
      </c>
      <c r="C486" s="68">
        <f>SUMIF(Data[EconCode],DetailTB[[#This Row],[EconCode]],Data[Amount])</f>
        <v>0</v>
      </c>
      <c r="D486" s="86" t="str">
        <f>LEFT(DetailTB[[#This Row],[EconCode]],6)</f>
        <v>230201</v>
      </c>
      <c r="E486" s="86" t="str">
        <f>LEFT(DetailTB[[#This Row],[EconCode]],4)</f>
        <v>2302</v>
      </c>
      <c r="F486" s="86" t="str">
        <f>LEFT(DetailTB[[#This Row],[EconCode]],2)</f>
        <v>23</v>
      </c>
      <c r="G486" s="91" t="s">
        <v>1487</v>
      </c>
      <c r="H486" s="74"/>
      <c r="I486" s="74"/>
      <c r="J486" s="87" t="s">
        <v>1545</v>
      </c>
      <c r="K486" s="74"/>
      <c r="L486" s="74"/>
      <c r="M486" s="15"/>
      <c r="N486" s="15"/>
      <c r="O486" s="15"/>
      <c r="P486" s="15"/>
      <c r="Q486" s="15"/>
      <c r="R486" s="15"/>
    </row>
    <row r="487" spans="1:18" x14ac:dyDescent="0.25">
      <c r="A487" s="64">
        <v>2303</v>
      </c>
      <c r="B487" s="5" t="s">
        <v>582</v>
      </c>
      <c r="C487" s="93">
        <f>SUMIF(Data[EconCode],DetailTB[[#This Row],[EconCode]],Data[Amount])</f>
        <v>0</v>
      </c>
      <c r="D487" s="93" t="str">
        <f>LEFT(DetailTB[[#This Row],[EconCode]],6)</f>
        <v>2303</v>
      </c>
      <c r="E487" s="93" t="str">
        <f>LEFT(DetailTB[[#This Row],[EconCode]],4)</f>
        <v>2303</v>
      </c>
      <c r="F487" s="93" t="str">
        <f>LEFT(DetailTB[[#This Row],[EconCode]],2)</f>
        <v>23</v>
      </c>
      <c r="G487" s="93"/>
      <c r="H487" s="93"/>
      <c r="I487" s="93"/>
      <c r="J487" s="93"/>
      <c r="K487" s="93"/>
      <c r="L487" s="93"/>
      <c r="M487" s="15"/>
      <c r="N487" s="15"/>
      <c r="O487" s="15"/>
      <c r="P487" s="15"/>
      <c r="Q487" s="15"/>
      <c r="R487" s="15"/>
    </row>
    <row r="488" spans="1:18" x14ac:dyDescent="0.25">
      <c r="A488" s="64">
        <v>230301</v>
      </c>
      <c r="B488" s="5" t="s">
        <v>583</v>
      </c>
      <c r="C488" s="93">
        <f>SUMIF(Data[EconCode],DetailTB[[#This Row],[EconCode]],Data[Amount])</f>
        <v>0</v>
      </c>
      <c r="D488" s="93" t="str">
        <f>LEFT(DetailTB[[#This Row],[EconCode]],6)</f>
        <v>230301</v>
      </c>
      <c r="E488" s="93" t="str">
        <f>LEFT(DetailTB[[#This Row],[EconCode]],4)</f>
        <v>2303</v>
      </c>
      <c r="F488" s="93" t="str">
        <f>LEFT(DetailTB[[#This Row],[EconCode]],2)</f>
        <v>23</v>
      </c>
      <c r="G488" s="93"/>
      <c r="H488" s="93"/>
      <c r="I488" s="93"/>
      <c r="J488" s="93"/>
      <c r="K488" s="93"/>
      <c r="L488" s="93"/>
      <c r="M488" s="15"/>
      <c r="N488" s="15"/>
      <c r="O488" s="15"/>
      <c r="P488" s="15"/>
      <c r="Q488" s="15"/>
      <c r="R488" s="15"/>
    </row>
    <row r="489" spans="1:18" x14ac:dyDescent="0.25">
      <c r="A489" s="64">
        <v>23030101</v>
      </c>
      <c r="B489" s="5" t="s">
        <v>584</v>
      </c>
      <c r="C489" s="68">
        <f>SUMIF(Data[EconCode],DetailTB[[#This Row],[EconCode]],Data[Amount])</f>
        <v>0</v>
      </c>
      <c r="D489" s="86" t="str">
        <f>LEFT(DetailTB[[#This Row],[EconCode]],6)</f>
        <v>230301</v>
      </c>
      <c r="E489" s="86" t="str">
        <f>LEFT(DetailTB[[#This Row],[EconCode]],4)</f>
        <v>2303</v>
      </c>
      <c r="F489" s="86" t="str">
        <f>LEFT(DetailTB[[#This Row],[EconCode]],2)</f>
        <v>23</v>
      </c>
      <c r="G489" s="91" t="s">
        <v>1487</v>
      </c>
      <c r="H489" s="74"/>
      <c r="I489" s="74"/>
      <c r="J489" s="87" t="s">
        <v>1545</v>
      </c>
      <c r="K489" s="74"/>
      <c r="L489" s="74"/>
      <c r="M489" s="15"/>
      <c r="N489" s="15"/>
      <c r="O489" s="15"/>
      <c r="P489" s="15"/>
      <c r="Q489" s="15"/>
      <c r="R489" s="15"/>
    </row>
    <row r="490" spans="1:18" x14ac:dyDescent="0.25">
      <c r="A490" s="64">
        <v>23030102</v>
      </c>
      <c r="B490" s="5" t="s">
        <v>585</v>
      </c>
      <c r="C490" s="68">
        <f>SUMIF(Data[EconCode],DetailTB[[#This Row],[EconCode]],Data[Amount])</f>
        <v>0</v>
      </c>
      <c r="D490" s="86" t="str">
        <f>LEFT(DetailTB[[#This Row],[EconCode]],6)</f>
        <v>230301</v>
      </c>
      <c r="E490" s="86" t="str">
        <f>LEFT(DetailTB[[#This Row],[EconCode]],4)</f>
        <v>2303</v>
      </c>
      <c r="F490" s="86" t="str">
        <f>LEFT(DetailTB[[#This Row],[EconCode]],2)</f>
        <v>23</v>
      </c>
      <c r="G490" s="91" t="s">
        <v>1487</v>
      </c>
      <c r="H490" s="74"/>
      <c r="I490" s="74"/>
      <c r="J490" s="87" t="s">
        <v>1545</v>
      </c>
      <c r="K490" s="74"/>
      <c r="L490" s="74"/>
      <c r="M490" s="15"/>
      <c r="N490" s="15"/>
      <c r="O490" s="15"/>
      <c r="P490" s="15"/>
      <c r="Q490" s="15"/>
      <c r="R490" s="15"/>
    </row>
    <row r="491" spans="1:18" x14ac:dyDescent="0.25">
      <c r="A491" s="64">
        <v>23030103</v>
      </c>
      <c r="B491" s="5" t="s">
        <v>586</v>
      </c>
      <c r="C491" s="68">
        <f>SUMIF(Data[EconCode],DetailTB[[#This Row],[EconCode]],Data[Amount])</f>
        <v>0</v>
      </c>
      <c r="D491" s="86" t="str">
        <f>LEFT(DetailTB[[#This Row],[EconCode]],6)</f>
        <v>230301</v>
      </c>
      <c r="E491" s="86" t="str">
        <f>LEFT(DetailTB[[#This Row],[EconCode]],4)</f>
        <v>2303</v>
      </c>
      <c r="F491" s="86" t="str">
        <f>LEFT(DetailTB[[#This Row],[EconCode]],2)</f>
        <v>23</v>
      </c>
      <c r="G491" s="91" t="s">
        <v>1487</v>
      </c>
      <c r="H491" s="74"/>
      <c r="I491" s="74"/>
      <c r="J491" s="87" t="s">
        <v>1545</v>
      </c>
      <c r="K491" s="74"/>
      <c r="L491" s="74"/>
      <c r="M491" s="15"/>
      <c r="N491" s="15"/>
      <c r="O491" s="15"/>
      <c r="P491" s="15"/>
      <c r="Q491" s="15"/>
      <c r="R491" s="15"/>
    </row>
    <row r="492" spans="1:18" x14ac:dyDescent="0.25">
      <c r="A492" s="64">
        <v>23030104</v>
      </c>
      <c r="B492" s="5" t="s">
        <v>587</v>
      </c>
      <c r="C492" s="68">
        <f>SUMIF(Data[EconCode],DetailTB[[#This Row],[EconCode]],Data[Amount])</f>
        <v>0</v>
      </c>
      <c r="D492" s="86" t="str">
        <f>LEFT(DetailTB[[#This Row],[EconCode]],6)</f>
        <v>230301</v>
      </c>
      <c r="E492" s="86" t="str">
        <f>LEFT(DetailTB[[#This Row],[EconCode]],4)</f>
        <v>2303</v>
      </c>
      <c r="F492" s="86" t="str">
        <f>LEFT(DetailTB[[#This Row],[EconCode]],2)</f>
        <v>23</v>
      </c>
      <c r="G492" s="91" t="s">
        <v>1487</v>
      </c>
      <c r="H492" s="74"/>
      <c r="I492" s="74"/>
      <c r="J492" s="87" t="s">
        <v>1545</v>
      </c>
      <c r="K492" s="74"/>
      <c r="L492" s="74"/>
      <c r="M492" s="15"/>
      <c r="N492" s="15"/>
      <c r="O492" s="15"/>
      <c r="P492" s="15"/>
      <c r="Q492" s="15"/>
      <c r="R492" s="15"/>
    </row>
    <row r="493" spans="1:18" x14ac:dyDescent="0.25">
      <c r="A493" s="64">
        <v>23030105</v>
      </c>
      <c r="B493" s="5" t="s">
        <v>588</v>
      </c>
      <c r="C493" s="68">
        <f>SUMIF(Data[EconCode],DetailTB[[#This Row],[EconCode]],Data[Amount])</f>
        <v>0</v>
      </c>
      <c r="D493" s="86" t="str">
        <f>LEFT(DetailTB[[#This Row],[EconCode]],6)</f>
        <v>230301</v>
      </c>
      <c r="E493" s="86" t="str">
        <f>LEFT(DetailTB[[#This Row],[EconCode]],4)</f>
        <v>2303</v>
      </c>
      <c r="F493" s="86" t="str">
        <f>LEFT(DetailTB[[#This Row],[EconCode]],2)</f>
        <v>23</v>
      </c>
      <c r="G493" s="91" t="s">
        <v>1487</v>
      </c>
      <c r="H493" s="74"/>
      <c r="I493" s="74"/>
      <c r="J493" s="87" t="s">
        <v>1545</v>
      </c>
      <c r="K493" s="74"/>
      <c r="L493" s="74"/>
      <c r="M493" s="15"/>
      <c r="N493" s="15"/>
      <c r="O493" s="15"/>
      <c r="P493" s="15"/>
      <c r="Q493" s="15"/>
      <c r="R493" s="15"/>
    </row>
    <row r="494" spans="1:18" x14ac:dyDescent="0.25">
      <c r="A494" s="64">
        <v>23030106</v>
      </c>
      <c r="B494" s="5" t="s">
        <v>589</v>
      </c>
      <c r="C494" s="68">
        <f>SUMIF(Data[EconCode],DetailTB[[#This Row],[EconCode]],Data[Amount])</f>
        <v>0</v>
      </c>
      <c r="D494" s="86" t="str">
        <f>LEFT(DetailTB[[#This Row],[EconCode]],6)</f>
        <v>230301</v>
      </c>
      <c r="E494" s="86" t="str">
        <f>LEFT(DetailTB[[#This Row],[EconCode]],4)</f>
        <v>2303</v>
      </c>
      <c r="F494" s="86" t="str">
        <f>LEFT(DetailTB[[#This Row],[EconCode]],2)</f>
        <v>23</v>
      </c>
      <c r="G494" s="91" t="s">
        <v>1487</v>
      </c>
      <c r="H494" s="74"/>
      <c r="I494" s="74"/>
      <c r="J494" s="87" t="s">
        <v>1545</v>
      </c>
      <c r="K494" s="74"/>
      <c r="L494" s="74"/>
      <c r="M494" s="15"/>
      <c r="N494" s="15"/>
      <c r="O494" s="15"/>
      <c r="P494" s="15"/>
      <c r="Q494" s="15"/>
      <c r="R494" s="15"/>
    </row>
    <row r="495" spans="1:18" x14ac:dyDescent="0.25">
      <c r="A495" s="64">
        <v>23030109</v>
      </c>
      <c r="B495" s="5" t="s">
        <v>590</v>
      </c>
      <c r="C495" s="68">
        <f>SUMIF(Data[EconCode],DetailTB[[#This Row],[EconCode]],Data[Amount])</f>
        <v>0</v>
      </c>
      <c r="D495" s="86" t="str">
        <f>LEFT(DetailTB[[#This Row],[EconCode]],6)</f>
        <v>230301</v>
      </c>
      <c r="E495" s="86" t="str">
        <f>LEFT(DetailTB[[#This Row],[EconCode]],4)</f>
        <v>2303</v>
      </c>
      <c r="F495" s="86" t="str">
        <f>LEFT(DetailTB[[#This Row],[EconCode]],2)</f>
        <v>23</v>
      </c>
      <c r="G495" s="91" t="s">
        <v>1487</v>
      </c>
      <c r="H495" s="74"/>
      <c r="I495" s="74"/>
      <c r="J495" s="87" t="s">
        <v>1545</v>
      </c>
      <c r="K495" s="74"/>
      <c r="L495" s="74"/>
      <c r="M495" s="15"/>
      <c r="N495" s="15"/>
      <c r="O495" s="15"/>
      <c r="P495" s="15"/>
      <c r="Q495" s="15"/>
      <c r="R495" s="15"/>
    </row>
    <row r="496" spans="1:18" x14ac:dyDescent="0.25">
      <c r="A496" s="64">
        <v>23030110</v>
      </c>
      <c r="B496" s="5" t="s">
        <v>591</v>
      </c>
      <c r="C496" s="68">
        <f>SUMIF(Data[EconCode],DetailTB[[#This Row],[EconCode]],Data[Amount])</f>
        <v>0</v>
      </c>
      <c r="D496" s="86" t="str">
        <f>LEFT(DetailTB[[#This Row],[EconCode]],6)</f>
        <v>230301</v>
      </c>
      <c r="E496" s="86" t="str">
        <f>LEFT(DetailTB[[#This Row],[EconCode]],4)</f>
        <v>2303</v>
      </c>
      <c r="F496" s="86" t="str">
        <f>LEFT(DetailTB[[#This Row],[EconCode]],2)</f>
        <v>23</v>
      </c>
      <c r="G496" s="91" t="s">
        <v>1487</v>
      </c>
      <c r="H496" s="74"/>
      <c r="I496" s="74"/>
      <c r="J496" s="87" t="s">
        <v>1545</v>
      </c>
      <c r="K496" s="74"/>
      <c r="L496" s="74"/>
      <c r="M496" s="15"/>
      <c r="N496" s="15"/>
      <c r="O496" s="15"/>
      <c r="P496" s="15"/>
      <c r="Q496" s="15"/>
      <c r="R496" s="15"/>
    </row>
    <row r="497" spans="1:18" x14ac:dyDescent="0.25">
      <c r="A497" s="64">
        <v>23030111</v>
      </c>
      <c r="B497" s="5" t="s">
        <v>592</v>
      </c>
      <c r="C497" s="68">
        <f>SUMIF(Data[EconCode],DetailTB[[#This Row],[EconCode]],Data[Amount])</f>
        <v>0</v>
      </c>
      <c r="D497" s="86" t="str">
        <f>LEFT(DetailTB[[#This Row],[EconCode]],6)</f>
        <v>230301</v>
      </c>
      <c r="E497" s="86" t="str">
        <f>LEFT(DetailTB[[#This Row],[EconCode]],4)</f>
        <v>2303</v>
      </c>
      <c r="F497" s="86" t="str">
        <f>LEFT(DetailTB[[#This Row],[EconCode]],2)</f>
        <v>23</v>
      </c>
      <c r="G497" s="91" t="s">
        <v>1487</v>
      </c>
      <c r="H497" s="74"/>
      <c r="I497" s="74"/>
      <c r="J497" s="87" t="s">
        <v>1545</v>
      </c>
      <c r="K497" s="74"/>
      <c r="L497" s="74"/>
      <c r="M497" s="15"/>
      <c r="N497" s="15"/>
      <c r="O497" s="15"/>
      <c r="P497" s="15"/>
      <c r="Q497" s="15"/>
      <c r="R497" s="15"/>
    </row>
    <row r="498" spans="1:18" x14ac:dyDescent="0.25">
      <c r="A498" s="64">
        <v>23030112</v>
      </c>
      <c r="B498" s="5" t="s">
        <v>593</v>
      </c>
      <c r="C498" s="68">
        <f>SUMIF(Data[EconCode],DetailTB[[#This Row],[EconCode]],Data[Amount])</f>
        <v>0</v>
      </c>
      <c r="D498" s="86" t="str">
        <f>LEFT(DetailTB[[#This Row],[EconCode]],6)</f>
        <v>230301</v>
      </c>
      <c r="E498" s="86" t="str">
        <f>LEFT(DetailTB[[#This Row],[EconCode]],4)</f>
        <v>2303</v>
      </c>
      <c r="F498" s="86" t="str">
        <f>LEFT(DetailTB[[#This Row],[EconCode]],2)</f>
        <v>23</v>
      </c>
      <c r="G498" s="91" t="s">
        <v>1487</v>
      </c>
      <c r="H498" s="74"/>
      <c r="I498" s="74"/>
      <c r="J498" s="87" t="s">
        <v>1545</v>
      </c>
      <c r="K498" s="74"/>
      <c r="L498" s="74"/>
      <c r="M498" s="15"/>
      <c r="N498" s="15"/>
      <c r="O498" s="15"/>
      <c r="P498" s="15"/>
      <c r="Q498" s="15"/>
      <c r="R498" s="15"/>
    </row>
    <row r="499" spans="1:18" x14ac:dyDescent="0.25">
      <c r="A499" s="64">
        <v>23030113</v>
      </c>
      <c r="B499" s="5" t="s">
        <v>594</v>
      </c>
      <c r="C499" s="68">
        <f>SUMIF(Data[EconCode],DetailTB[[#This Row],[EconCode]],Data[Amount])</f>
        <v>0</v>
      </c>
      <c r="D499" s="86" t="str">
        <f>LEFT(DetailTB[[#This Row],[EconCode]],6)</f>
        <v>230301</v>
      </c>
      <c r="E499" s="86" t="str">
        <f>LEFT(DetailTB[[#This Row],[EconCode]],4)</f>
        <v>2303</v>
      </c>
      <c r="F499" s="86" t="str">
        <f>LEFT(DetailTB[[#This Row],[EconCode]],2)</f>
        <v>23</v>
      </c>
      <c r="G499" s="91" t="s">
        <v>1487</v>
      </c>
      <c r="H499" s="74"/>
      <c r="I499" s="74"/>
      <c r="J499" s="87" t="s">
        <v>1545</v>
      </c>
      <c r="K499" s="74"/>
      <c r="L499" s="74"/>
      <c r="M499" s="15"/>
      <c r="N499" s="15"/>
      <c r="O499" s="15"/>
      <c r="P499" s="15"/>
      <c r="Q499" s="15"/>
      <c r="R499" s="15"/>
    </row>
    <row r="500" spans="1:18" x14ac:dyDescent="0.25">
      <c r="A500" s="64">
        <v>23030114</v>
      </c>
      <c r="B500" s="5" t="s">
        <v>595</v>
      </c>
      <c r="C500" s="68">
        <f>SUMIF(Data[EconCode],DetailTB[[#This Row],[EconCode]],Data[Amount])</f>
        <v>0</v>
      </c>
      <c r="D500" s="86" t="str">
        <f>LEFT(DetailTB[[#This Row],[EconCode]],6)</f>
        <v>230301</v>
      </c>
      <c r="E500" s="86" t="str">
        <f>LEFT(DetailTB[[#This Row],[EconCode]],4)</f>
        <v>2303</v>
      </c>
      <c r="F500" s="86" t="str">
        <f>LEFT(DetailTB[[#This Row],[EconCode]],2)</f>
        <v>23</v>
      </c>
      <c r="G500" s="91" t="s">
        <v>1487</v>
      </c>
      <c r="H500" s="74"/>
      <c r="I500" s="74"/>
      <c r="J500" s="87" t="s">
        <v>1545</v>
      </c>
      <c r="K500" s="74"/>
      <c r="L500" s="74"/>
      <c r="M500" s="15"/>
      <c r="N500" s="15"/>
      <c r="O500" s="15"/>
      <c r="P500" s="15"/>
      <c r="Q500" s="15"/>
      <c r="R500" s="15"/>
    </row>
    <row r="501" spans="1:18" x14ac:dyDescent="0.25">
      <c r="A501" s="64">
        <v>23030115</v>
      </c>
      <c r="B501" s="5" t="s">
        <v>596</v>
      </c>
      <c r="C501" s="68">
        <f>SUMIF(Data[EconCode],DetailTB[[#This Row],[EconCode]],Data[Amount])</f>
        <v>0</v>
      </c>
      <c r="D501" s="86" t="str">
        <f>LEFT(DetailTB[[#This Row],[EconCode]],6)</f>
        <v>230301</v>
      </c>
      <c r="E501" s="86" t="str">
        <f>LEFT(DetailTB[[#This Row],[EconCode]],4)</f>
        <v>2303</v>
      </c>
      <c r="F501" s="86" t="str">
        <f>LEFT(DetailTB[[#This Row],[EconCode]],2)</f>
        <v>23</v>
      </c>
      <c r="G501" s="91" t="s">
        <v>1487</v>
      </c>
      <c r="H501" s="74"/>
      <c r="I501" s="74"/>
      <c r="J501" s="87" t="s">
        <v>1545</v>
      </c>
      <c r="K501" s="74"/>
      <c r="L501" s="74"/>
      <c r="M501" s="15"/>
      <c r="N501" s="15"/>
      <c r="O501" s="15"/>
      <c r="P501" s="15"/>
      <c r="Q501" s="15"/>
      <c r="R501" s="15"/>
    </row>
    <row r="502" spans="1:18" x14ac:dyDescent="0.25">
      <c r="A502" s="64">
        <v>23030116</v>
      </c>
      <c r="B502" s="5" t="s">
        <v>597</v>
      </c>
      <c r="C502" s="68">
        <f>SUMIF(Data[EconCode],DetailTB[[#This Row],[EconCode]],Data[Amount])</f>
        <v>0</v>
      </c>
      <c r="D502" s="86" t="str">
        <f>LEFT(DetailTB[[#This Row],[EconCode]],6)</f>
        <v>230301</v>
      </c>
      <c r="E502" s="86" t="str">
        <f>LEFT(DetailTB[[#This Row],[EconCode]],4)</f>
        <v>2303</v>
      </c>
      <c r="F502" s="86" t="str">
        <f>LEFT(DetailTB[[#This Row],[EconCode]],2)</f>
        <v>23</v>
      </c>
      <c r="G502" s="91" t="s">
        <v>1487</v>
      </c>
      <c r="H502" s="74"/>
      <c r="I502" s="74"/>
      <c r="J502" s="87" t="s">
        <v>1545</v>
      </c>
      <c r="K502" s="74"/>
      <c r="L502" s="74"/>
      <c r="M502" s="15"/>
      <c r="N502" s="15"/>
      <c r="O502" s="15"/>
      <c r="P502" s="15"/>
      <c r="Q502" s="15"/>
      <c r="R502" s="15"/>
    </row>
    <row r="503" spans="1:18" x14ac:dyDescent="0.25">
      <c r="A503" s="64">
        <v>23030117</v>
      </c>
      <c r="B503" s="5" t="s">
        <v>598</v>
      </c>
      <c r="C503" s="68">
        <f>SUMIF(Data[EconCode],DetailTB[[#This Row],[EconCode]],Data[Amount])</f>
        <v>0</v>
      </c>
      <c r="D503" s="86" t="str">
        <f>LEFT(DetailTB[[#This Row],[EconCode]],6)</f>
        <v>230301</v>
      </c>
      <c r="E503" s="86" t="str">
        <f>LEFT(DetailTB[[#This Row],[EconCode]],4)</f>
        <v>2303</v>
      </c>
      <c r="F503" s="86" t="str">
        <f>LEFT(DetailTB[[#This Row],[EconCode]],2)</f>
        <v>23</v>
      </c>
      <c r="G503" s="91" t="s">
        <v>1487</v>
      </c>
      <c r="H503" s="74"/>
      <c r="I503" s="74"/>
      <c r="J503" s="87" t="s">
        <v>1545</v>
      </c>
      <c r="K503" s="74"/>
      <c r="L503" s="74"/>
      <c r="M503" s="15"/>
      <c r="N503" s="15"/>
      <c r="O503" s="15"/>
      <c r="P503" s="15"/>
      <c r="Q503" s="15"/>
      <c r="R503" s="15"/>
    </row>
    <row r="504" spans="1:18" x14ac:dyDescent="0.25">
      <c r="A504" s="64">
        <v>23030118</v>
      </c>
      <c r="B504" s="5" t="s">
        <v>599</v>
      </c>
      <c r="C504" s="68">
        <f>SUMIF(Data[EconCode],DetailTB[[#This Row],[EconCode]],Data[Amount])</f>
        <v>0</v>
      </c>
      <c r="D504" s="86" t="str">
        <f>LEFT(DetailTB[[#This Row],[EconCode]],6)</f>
        <v>230301</v>
      </c>
      <c r="E504" s="86" t="str">
        <f>LEFT(DetailTB[[#This Row],[EconCode]],4)</f>
        <v>2303</v>
      </c>
      <c r="F504" s="86" t="str">
        <f>LEFT(DetailTB[[#This Row],[EconCode]],2)</f>
        <v>23</v>
      </c>
      <c r="G504" s="91" t="s">
        <v>1487</v>
      </c>
      <c r="H504" s="74"/>
      <c r="I504" s="74"/>
      <c r="J504" s="87" t="s">
        <v>1545</v>
      </c>
      <c r="K504" s="74"/>
      <c r="L504" s="74"/>
      <c r="M504" s="15"/>
      <c r="N504" s="15"/>
      <c r="O504" s="15"/>
      <c r="P504" s="15"/>
      <c r="Q504" s="15"/>
      <c r="R504" s="15"/>
    </row>
    <row r="505" spans="1:18" x14ac:dyDescent="0.25">
      <c r="A505" s="64">
        <v>23030119</v>
      </c>
      <c r="B505" s="5" t="s">
        <v>600</v>
      </c>
      <c r="C505" s="68">
        <f>SUMIF(Data[EconCode],DetailTB[[#This Row],[EconCode]],Data[Amount])</f>
        <v>0</v>
      </c>
      <c r="D505" s="86" t="str">
        <f>LEFT(DetailTB[[#This Row],[EconCode]],6)</f>
        <v>230301</v>
      </c>
      <c r="E505" s="86" t="str">
        <f>LEFT(DetailTB[[#This Row],[EconCode]],4)</f>
        <v>2303</v>
      </c>
      <c r="F505" s="86" t="str">
        <f>LEFT(DetailTB[[#This Row],[EconCode]],2)</f>
        <v>23</v>
      </c>
      <c r="G505" s="91" t="s">
        <v>1487</v>
      </c>
      <c r="H505" s="74"/>
      <c r="I505" s="74"/>
      <c r="J505" s="87" t="s">
        <v>1545</v>
      </c>
      <c r="K505" s="74"/>
      <c r="L505" s="74"/>
      <c r="M505" s="15"/>
      <c r="N505" s="15"/>
      <c r="O505" s="15"/>
      <c r="P505" s="15"/>
      <c r="Q505" s="15"/>
      <c r="R505" s="15"/>
    </row>
    <row r="506" spans="1:18" x14ac:dyDescent="0.25">
      <c r="A506" s="64">
        <v>23030120</v>
      </c>
      <c r="B506" s="5" t="s">
        <v>601</v>
      </c>
      <c r="C506" s="68">
        <f>SUMIF(Data[EconCode],DetailTB[[#This Row],[EconCode]],Data[Amount])</f>
        <v>0</v>
      </c>
      <c r="D506" s="86" t="str">
        <f>LEFT(DetailTB[[#This Row],[EconCode]],6)</f>
        <v>230301</v>
      </c>
      <c r="E506" s="86" t="str">
        <f>LEFT(DetailTB[[#This Row],[EconCode]],4)</f>
        <v>2303</v>
      </c>
      <c r="F506" s="86" t="str">
        <f>LEFT(DetailTB[[#This Row],[EconCode]],2)</f>
        <v>23</v>
      </c>
      <c r="G506" s="91" t="s">
        <v>1487</v>
      </c>
      <c r="H506" s="74"/>
      <c r="I506" s="74"/>
      <c r="J506" s="87" t="s">
        <v>1545</v>
      </c>
      <c r="K506" s="74"/>
      <c r="L506" s="74"/>
      <c r="M506" s="15"/>
      <c r="N506" s="15"/>
      <c r="O506" s="15"/>
      <c r="P506" s="15"/>
      <c r="Q506" s="15"/>
      <c r="R506" s="15"/>
    </row>
    <row r="507" spans="1:18" x14ac:dyDescent="0.25">
      <c r="A507" s="64">
        <v>23030121</v>
      </c>
      <c r="B507" s="5" t="s">
        <v>602</v>
      </c>
      <c r="C507" s="68">
        <f>SUMIF(Data[EconCode],DetailTB[[#This Row],[EconCode]],Data[Amount])</f>
        <v>0</v>
      </c>
      <c r="D507" s="86" t="str">
        <f>LEFT(DetailTB[[#This Row],[EconCode]],6)</f>
        <v>230301</v>
      </c>
      <c r="E507" s="86" t="str">
        <f>LEFT(DetailTB[[#This Row],[EconCode]],4)</f>
        <v>2303</v>
      </c>
      <c r="F507" s="86" t="str">
        <f>LEFT(DetailTB[[#This Row],[EconCode]],2)</f>
        <v>23</v>
      </c>
      <c r="G507" s="91" t="s">
        <v>1487</v>
      </c>
      <c r="H507" s="74"/>
      <c r="I507" s="74"/>
      <c r="J507" s="87" t="s">
        <v>1545</v>
      </c>
      <c r="K507" s="74"/>
      <c r="L507" s="74"/>
      <c r="M507" s="15"/>
      <c r="N507" s="15"/>
      <c r="O507" s="15"/>
      <c r="P507" s="15"/>
      <c r="Q507" s="15"/>
      <c r="R507" s="15"/>
    </row>
    <row r="508" spans="1:18" x14ac:dyDescent="0.25">
      <c r="A508" s="64">
        <v>23030122</v>
      </c>
      <c r="B508" s="5" t="s">
        <v>603</v>
      </c>
      <c r="C508" s="68">
        <f>SUMIF(Data[EconCode],DetailTB[[#This Row],[EconCode]],Data[Amount])</f>
        <v>0</v>
      </c>
      <c r="D508" s="86" t="str">
        <f>LEFT(DetailTB[[#This Row],[EconCode]],6)</f>
        <v>230301</v>
      </c>
      <c r="E508" s="86" t="str">
        <f>LEFT(DetailTB[[#This Row],[EconCode]],4)</f>
        <v>2303</v>
      </c>
      <c r="F508" s="86" t="str">
        <f>LEFT(DetailTB[[#This Row],[EconCode]],2)</f>
        <v>23</v>
      </c>
      <c r="G508" s="91" t="s">
        <v>1487</v>
      </c>
      <c r="H508" s="74"/>
      <c r="I508" s="74"/>
      <c r="J508" s="87" t="s">
        <v>1545</v>
      </c>
      <c r="K508" s="74"/>
      <c r="L508" s="74"/>
      <c r="M508" s="15"/>
      <c r="N508" s="15"/>
      <c r="O508" s="15"/>
      <c r="P508" s="15"/>
      <c r="Q508" s="15"/>
      <c r="R508" s="15"/>
    </row>
    <row r="509" spans="1:18" x14ac:dyDescent="0.25">
      <c r="A509" s="64">
        <v>23030123</v>
      </c>
      <c r="B509" s="5" t="s">
        <v>604</v>
      </c>
      <c r="C509" s="68">
        <f>SUMIF(Data[EconCode],DetailTB[[#This Row],[EconCode]],Data[Amount])</f>
        <v>0</v>
      </c>
      <c r="D509" s="86" t="str">
        <f>LEFT(DetailTB[[#This Row],[EconCode]],6)</f>
        <v>230301</v>
      </c>
      <c r="E509" s="86" t="str">
        <f>LEFT(DetailTB[[#This Row],[EconCode]],4)</f>
        <v>2303</v>
      </c>
      <c r="F509" s="86" t="str">
        <f>LEFT(DetailTB[[#This Row],[EconCode]],2)</f>
        <v>23</v>
      </c>
      <c r="G509" s="91" t="s">
        <v>1487</v>
      </c>
      <c r="H509" s="74"/>
      <c r="I509" s="74"/>
      <c r="J509" s="87" t="s">
        <v>1545</v>
      </c>
      <c r="K509" s="74"/>
      <c r="L509" s="74"/>
      <c r="M509" s="15"/>
      <c r="N509" s="15"/>
      <c r="O509" s="15"/>
      <c r="P509" s="15"/>
      <c r="Q509" s="15"/>
      <c r="R509" s="15"/>
    </row>
    <row r="510" spans="1:18" x14ac:dyDescent="0.25">
      <c r="A510" s="64">
        <v>23030124</v>
      </c>
      <c r="B510" s="5" t="s">
        <v>605</v>
      </c>
      <c r="C510" s="68">
        <f>SUMIF(Data[EconCode],DetailTB[[#This Row],[EconCode]],Data[Amount])</f>
        <v>0</v>
      </c>
      <c r="D510" s="86" t="str">
        <f>LEFT(DetailTB[[#This Row],[EconCode]],6)</f>
        <v>230301</v>
      </c>
      <c r="E510" s="86" t="str">
        <f>LEFT(DetailTB[[#This Row],[EconCode]],4)</f>
        <v>2303</v>
      </c>
      <c r="F510" s="86" t="str">
        <f>LEFT(DetailTB[[#This Row],[EconCode]],2)</f>
        <v>23</v>
      </c>
      <c r="G510" s="91" t="s">
        <v>1487</v>
      </c>
      <c r="H510" s="74"/>
      <c r="I510" s="74"/>
      <c r="J510" s="87" t="s">
        <v>1545</v>
      </c>
      <c r="K510" s="74"/>
      <c r="L510" s="74"/>
      <c r="M510" s="15"/>
      <c r="N510" s="15"/>
      <c r="O510" s="15"/>
      <c r="P510" s="15"/>
      <c r="Q510" s="15"/>
      <c r="R510" s="15"/>
    </row>
    <row r="511" spans="1:18" x14ac:dyDescent="0.25">
      <c r="A511" s="64">
        <v>23030125</v>
      </c>
      <c r="B511" s="5" t="s">
        <v>606</v>
      </c>
      <c r="C511" s="68">
        <f>SUMIF(Data[EconCode],DetailTB[[#This Row],[EconCode]],Data[Amount])</f>
        <v>0</v>
      </c>
      <c r="D511" s="86" t="str">
        <f>LEFT(DetailTB[[#This Row],[EconCode]],6)</f>
        <v>230301</v>
      </c>
      <c r="E511" s="86" t="str">
        <f>LEFT(DetailTB[[#This Row],[EconCode]],4)</f>
        <v>2303</v>
      </c>
      <c r="F511" s="86" t="str">
        <f>LEFT(DetailTB[[#This Row],[EconCode]],2)</f>
        <v>23</v>
      </c>
      <c r="G511" s="91" t="s">
        <v>1487</v>
      </c>
      <c r="H511" s="74"/>
      <c r="I511" s="74"/>
      <c r="J511" s="87" t="s">
        <v>1545</v>
      </c>
      <c r="K511" s="74"/>
      <c r="L511" s="74"/>
      <c r="M511" s="15"/>
      <c r="N511" s="15"/>
      <c r="O511" s="15"/>
      <c r="P511" s="15"/>
      <c r="Q511" s="15"/>
      <c r="R511" s="15"/>
    </row>
    <row r="512" spans="1:18" x14ac:dyDescent="0.25">
      <c r="A512" s="64">
        <v>23030126</v>
      </c>
      <c r="B512" s="5" t="s">
        <v>607</v>
      </c>
      <c r="C512" s="68">
        <f>SUMIF(Data[EconCode],DetailTB[[#This Row],[EconCode]],Data[Amount])</f>
        <v>0</v>
      </c>
      <c r="D512" s="86" t="str">
        <f>LEFT(DetailTB[[#This Row],[EconCode]],6)</f>
        <v>230301</v>
      </c>
      <c r="E512" s="86" t="str">
        <f>LEFT(DetailTB[[#This Row],[EconCode]],4)</f>
        <v>2303</v>
      </c>
      <c r="F512" s="86" t="str">
        <f>LEFT(DetailTB[[#This Row],[EconCode]],2)</f>
        <v>23</v>
      </c>
      <c r="G512" s="91" t="s">
        <v>1487</v>
      </c>
      <c r="H512" s="74"/>
      <c r="I512" s="74"/>
      <c r="J512" s="87" t="s">
        <v>1545</v>
      </c>
      <c r="K512" s="74"/>
      <c r="L512" s="74"/>
      <c r="M512" s="15"/>
      <c r="N512" s="15"/>
      <c r="O512" s="15"/>
      <c r="P512" s="15"/>
      <c r="Q512" s="15"/>
      <c r="R512" s="15"/>
    </row>
    <row r="513" spans="1:18" x14ac:dyDescent="0.25">
      <c r="A513" s="64">
        <v>23030127</v>
      </c>
      <c r="B513" s="5" t="s">
        <v>608</v>
      </c>
      <c r="C513" s="68">
        <f>SUMIF(Data[EconCode],DetailTB[[#This Row],[EconCode]],Data[Amount])</f>
        <v>0</v>
      </c>
      <c r="D513" s="86" t="str">
        <f>LEFT(DetailTB[[#This Row],[EconCode]],6)</f>
        <v>230301</v>
      </c>
      <c r="E513" s="86" t="str">
        <f>LEFT(DetailTB[[#This Row],[EconCode]],4)</f>
        <v>2303</v>
      </c>
      <c r="F513" s="86" t="str">
        <f>LEFT(DetailTB[[#This Row],[EconCode]],2)</f>
        <v>23</v>
      </c>
      <c r="G513" s="91" t="s">
        <v>1487</v>
      </c>
      <c r="H513" s="74"/>
      <c r="I513" s="74"/>
      <c r="J513" s="87" t="s">
        <v>1545</v>
      </c>
      <c r="K513" s="74"/>
      <c r="L513" s="74"/>
      <c r="M513" s="15"/>
      <c r="N513" s="15"/>
      <c r="O513" s="15"/>
      <c r="P513" s="15"/>
      <c r="Q513" s="15"/>
      <c r="R513" s="15"/>
    </row>
    <row r="514" spans="1:18" x14ac:dyDescent="0.25">
      <c r="A514" s="64">
        <v>2304</v>
      </c>
      <c r="B514" s="5" t="s">
        <v>609</v>
      </c>
      <c r="C514" s="93">
        <f>SUMIF(Data[EconCode],DetailTB[[#This Row],[EconCode]],Data[Amount])</f>
        <v>0</v>
      </c>
      <c r="D514" s="93" t="str">
        <f>LEFT(DetailTB[[#This Row],[EconCode]],6)</f>
        <v>2304</v>
      </c>
      <c r="E514" s="93" t="str">
        <f>LEFT(DetailTB[[#This Row],[EconCode]],4)</f>
        <v>2304</v>
      </c>
      <c r="F514" s="93" t="str">
        <f>LEFT(DetailTB[[#This Row],[EconCode]],2)</f>
        <v>23</v>
      </c>
      <c r="G514" s="93"/>
      <c r="H514" s="93"/>
      <c r="I514" s="93"/>
      <c r="J514" s="93"/>
      <c r="K514" s="93"/>
      <c r="L514" s="93"/>
      <c r="M514" s="15"/>
      <c r="N514" s="15"/>
      <c r="O514" s="15"/>
      <c r="P514" s="15"/>
      <c r="Q514" s="15"/>
      <c r="R514" s="15"/>
    </row>
    <row r="515" spans="1:18" x14ac:dyDescent="0.25">
      <c r="A515" s="64">
        <v>230401</v>
      </c>
      <c r="B515" s="5" t="s">
        <v>610</v>
      </c>
      <c r="C515" s="93">
        <f>SUMIF(Data[EconCode],DetailTB[[#This Row],[EconCode]],Data[Amount])</f>
        <v>0</v>
      </c>
      <c r="D515" s="93" t="str">
        <f>LEFT(DetailTB[[#This Row],[EconCode]],6)</f>
        <v>230401</v>
      </c>
      <c r="E515" s="93" t="str">
        <f>LEFT(DetailTB[[#This Row],[EconCode]],4)</f>
        <v>2304</v>
      </c>
      <c r="F515" s="93" t="str">
        <f>LEFT(DetailTB[[#This Row],[EconCode]],2)</f>
        <v>23</v>
      </c>
      <c r="G515" s="93"/>
      <c r="H515" s="93"/>
      <c r="I515" s="93"/>
      <c r="J515" s="93"/>
      <c r="K515" s="93"/>
      <c r="L515" s="93"/>
      <c r="M515" s="15"/>
      <c r="N515" s="15"/>
      <c r="O515" s="15"/>
      <c r="P515" s="15"/>
      <c r="Q515" s="15"/>
      <c r="R515" s="15"/>
    </row>
    <row r="516" spans="1:18" x14ac:dyDescent="0.25">
      <c r="A516" s="64">
        <v>23040101</v>
      </c>
      <c r="B516" s="5" t="s">
        <v>611</v>
      </c>
      <c r="C516" s="68">
        <f>SUMIF(Data[EconCode],DetailTB[[#This Row],[EconCode]],Data[Amount])</f>
        <v>0</v>
      </c>
      <c r="D516" s="86" t="str">
        <f>LEFT(DetailTB[[#This Row],[EconCode]],6)</f>
        <v>230401</v>
      </c>
      <c r="E516" s="86" t="str">
        <f>LEFT(DetailTB[[#This Row],[EconCode]],4)</f>
        <v>2304</v>
      </c>
      <c r="F516" s="86" t="str">
        <f>LEFT(DetailTB[[#This Row],[EconCode]],2)</f>
        <v>23</v>
      </c>
      <c r="G516" s="91" t="s">
        <v>1487</v>
      </c>
      <c r="H516" s="74"/>
      <c r="I516" s="74"/>
      <c r="J516" s="87" t="s">
        <v>1545</v>
      </c>
      <c r="K516" s="74"/>
      <c r="L516" s="74"/>
      <c r="M516" s="15"/>
      <c r="N516" s="15"/>
      <c r="O516" s="15"/>
      <c r="P516" s="15"/>
      <c r="Q516" s="15"/>
      <c r="R516" s="15"/>
    </row>
    <row r="517" spans="1:18" x14ac:dyDescent="0.25">
      <c r="A517" s="64">
        <v>23040102</v>
      </c>
      <c r="B517" s="5" t="s">
        <v>612</v>
      </c>
      <c r="C517" s="68">
        <f>SUMIF(Data[EconCode],DetailTB[[#This Row],[EconCode]],Data[Amount])</f>
        <v>0</v>
      </c>
      <c r="D517" s="86" t="str">
        <f>LEFT(DetailTB[[#This Row],[EconCode]],6)</f>
        <v>230401</v>
      </c>
      <c r="E517" s="86" t="str">
        <f>LEFT(DetailTB[[#This Row],[EconCode]],4)</f>
        <v>2304</v>
      </c>
      <c r="F517" s="86" t="str">
        <f>LEFT(DetailTB[[#This Row],[EconCode]],2)</f>
        <v>23</v>
      </c>
      <c r="G517" s="91" t="s">
        <v>1487</v>
      </c>
      <c r="H517" s="74"/>
      <c r="I517" s="74"/>
      <c r="J517" s="87" t="s">
        <v>1545</v>
      </c>
      <c r="K517" s="74"/>
      <c r="L517" s="74"/>
      <c r="M517" s="15"/>
      <c r="N517" s="15"/>
      <c r="O517" s="15"/>
      <c r="P517" s="15"/>
      <c r="Q517" s="15"/>
      <c r="R517" s="15"/>
    </row>
    <row r="518" spans="1:18" x14ac:dyDescent="0.25">
      <c r="A518" s="64">
        <v>23040103</v>
      </c>
      <c r="B518" s="5" t="s">
        <v>613</v>
      </c>
      <c r="C518" s="68">
        <f>SUMIF(Data[EconCode],DetailTB[[#This Row],[EconCode]],Data[Amount])</f>
        <v>0</v>
      </c>
      <c r="D518" s="86" t="str">
        <f>LEFT(DetailTB[[#This Row],[EconCode]],6)</f>
        <v>230401</v>
      </c>
      <c r="E518" s="86" t="str">
        <f>LEFT(DetailTB[[#This Row],[EconCode]],4)</f>
        <v>2304</v>
      </c>
      <c r="F518" s="86" t="str">
        <f>LEFT(DetailTB[[#This Row],[EconCode]],2)</f>
        <v>23</v>
      </c>
      <c r="G518" s="91" t="s">
        <v>1487</v>
      </c>
      <c r="H518" s="74"/>
      <c r="I518" s="74"/>
      <c r="J518" s="87" t="s">
        <v>1545</v>
      </c>
      <c r="K518" s="74"/>
      <c r="L518" s="74"/>
      <c r="M518" s="15"/>
      <c r="N518" s="15"/>
      <c r="O518" s="15"/>
      <c r="P518" s="15"/>
      <c r="Q518" s="15"/>
      <c r="R518" s="15"/>
    </row>
    <row r="519" spans="1:18" x14ac:dyDescent="0.25">
      <c r="A519" s="64">
        <v>23040104</v>
      </c>
      <c r="B519" s="5" t="s">
        <v>614</v>
      </c>
      <c r="C519" s="68">
        <f>SUMIF(Data[EconCode],DetailTB[[#This Row],[EconCode]],Data[Amount])</f>
        <v>0</v>
      </c>
      <c r="D519" s="86" t="str">
        <f>LEFT(DetailTB[[#This Row],[EconCode]],6)</f>
        <v>230401</v>
      </c>
      <c r="E519" s="86" t="str">
        <f>LEFT(DetailTB[[#This Row],[EconCode]],4)</f>
        <v>2304</v>
      </c>
      <c r="F519" s="86" t="str">
        <f>LEFT(DetailTB[[#This Row],[EconCode]],2)</f>
        <v>23</v>
      </c>
      <c r="G519" s="91" t="s">
        <v>1487</v>
      </c>
      <c r="H519" s="74"/>
      <c r="I519" s="74"/>
      <c r="J519" s="87" t="s">
        <v>1545</v>
      </c>
      <c r="K519" s="74"/>
      <c r="L519" s="74"/>
      <c r="M519" s="15"/>
      <c r="N519" s="15"/>
      <c r="O519" s="15"/>
      <c r="P519" s="15"/>
      <c r="Q519" s="15"/>
      <c r="R519" s="15"/>
    </row>
    <row r="520" spans="1:18" x14ac:dyDescent="0.25">
      <c r="A520" s="64">
        <v>23040105</v>
      </c>
      <c r="B520" s="5" t="s">
        <v>615</v>
      </c>
      <c r="C520" s="68">
        <f>SUMIF(Data[EconCode],DetailTB[[#This Row],[EconCode]],Data[Amount])</f>
        <v>0</v>
      </c>
      <c r="D520" s="86" t="str">
        <f>LEFT(DetailTB[[#This Row],[EconCode]],6)</f>
        <v>230401</v>
      </c>
      <c r="E520" s="86" t="str">
        <f>LEFT(DetailTB[[#This Row],[EconCode]],4)</f>
        <v>2304</v>
      </c>
      <c r="F520" s="86" t="str">
        <f>LEFT(DetailTB[[#This Row],[EconCode]],2)</f>
        <v>23</v>
      </c>
      <c r="G520" s="91" t="s">
        <v>1487</v>
      </c>
      <c r="H520" s="74"/>
      <c r="I520" s="74"/>
      <c r="J520" s="87" t="s">
        <v>1545</v>
      </c>
      <c r="K520" s="74"/>
      <c r="L520" s="74"/>
      <c r="M520" s="15"/>
      <c r="N520" s="15"/>
      <c r="O520" s="15"/>
      <c r="P520" s="15"/>
      <c r="Q520" s="15"/>
      <c r="R520" s="15"/>
    </row>
    <row r="521" spans="1:18" x14ac:dyDescent="0.25">
      <c r="A521" s="64">
        <v>2305</v>
      </c>
      <c r="B521" s="5" t="s">
        <v>616</v>
      </c>
      <c r="C521" s="93">
        <f>SUMIF(Data[EconCode],DetailTB[[#This Row],[EconCode]],Data[Amount])</f>
        <v>0</v>
      </c>
      <c r="D521" s="93" t="str">
        <f>LEFT(DetailTB[[#This Row],[EconCode]],6)</f>
        <v>2305</v>
      </c>
      <c r="E521" s="93" t="str">
        <f>LEFT(DetailTB[[#This Row],[EconCode]],4)</f>
        <v>2305</v>
      </c>
      <c r="F521" s="93" t="str">
        <f>LEFT(DetailTB[[#This Row],[EconCode]],2)</f>
        <v>23</v>
      </c>
      <c r="G521" s="93"/>
      <c r="H521" s="93"/>
      <c r="I521" s="93"/>
      <c r="J521" s="93"/>
      <c r="K521" s="93"/>
      <c r="L521" s="93"/>
      <c r="M521" s="15"/>
      <c r="N521" s="15"/>
      <c r="O521" s="15"/>
      <c r="P521" s="15"/>
      <c r="Q521" s="15"/>
      <c r="R521" s="15"/>
    </row>
    <row r="522" spans="1:18" x14ac:dyDescent="0.25">
      <c r="A522" s="64">
        <v>230501</v>
      </c>
      <c r="B522" s="5" t="s">
        <v>617</v>
      </c>
      <c r="C522" s="93">
        <f>SUMIF(Data[EconCode],DetailTB[[#This Row],[EconCode]],Data[Amount])</f>
        <v>0</v>
      </c>
      <c r="D522" s="93" t="str">
        <f>LEFT(DetailTB[[#This Row],[EconCode]],6)</f>
        <v>230501</v>
      </c>
      <c r="E522" s="93" t="str">
        <f>LEFT(DetailTB[[#This Row],[EconCode]],4)</f>
        <v>2305</v>
      </c>
      <c r="F522" s="93" t="str">
        <f>LEFT(DetailTB[[#This Row],[EconCode]],2)</f>
        <v>23</v>
      </c>
      <c r="G522" s="93"/>
      <c r="H522" s="93"/>
      <c r="I522" s="93"/>
      <c r="J522" s="93"/>
      <c r="K522" s="93"/>
      <c r="L522" s="93"/>
      <c r="M522" s="15"/>
      <c r="N522" s="15"/>
      <c r="O522" s="15"/>
      <c r="P522" s="15"/>
      <c r="Q522" s="15"/>
      <c r="R522" s="15"/>
    </row>
    <row r="523" spans="1:18" x14ac:dyDescent="0.25">
      <c r="A523" s="64">
        <v>23050101</v>
      </c>
      <c r="B523" s="5" t="s">
        <v>618</v>
      </c>
      <c r="C523" s="68">
        <f>SUMIF(Data[EconCode],DetailTB[[#This Row],[EconCode]],Data[Amount])</f>
        <v>0</v>
      </c>
      <c r="D523" s="86" t="str">
        <f>LEFT(DetailTB[[#This Row],[EconCode]],6)</f>
        <v>230501</v>
      </c>
      <c r="E523" s="86" t="str">
        <f>LEFT(DetailTB[[#This Row],[EconCode]],4)</f>
        <v>2305</v>
      </c>
      <c r="F523" s="86" t="str">
        <f>LEFT(DetailTB[[#This Row],[EconCode]],2)</f>
        <v>23</v>
      </c>
      <c r="G523" s="91" t="s">
        <v>1487</v>
      </c>
      <c r="H523" s="74"/>
      <c r="I523" s="74"/>
      <c r="J523" s="87" t="s">
        <v>1545</v>
      </c>
      <c r="K523" s="74"/>
      <c r="L523" s="74"/>
      <c r="M523" s="15"/>
      <c r="N523" s="15"/>
      <c r="O523" s="15"/>
      <c r="P523" s="15"/>
      <c r="Q523" s="15"/>
      <c r="R523" s="15"/>
    </row>
    <row r="524" spans="1:18" x14ac:dyDescent="0.25">
      <c r="A524" s="64">
        <v>23050102</v>
      </c>
      <c r="B524" s="5" t="s">
        <v>619</v>
      </c>
      <c r="C524" s="68">
        <f>SUMIF(Data[EconCode],DetailTB[[#This Row],[EconCode]],Data[Amount])</f>
        <v>0</v>
      </c>
      <c r="D524" s="86" t="str">
        <f>LEFT(DetailTB[[#This Row],[EconCode]],6)</f>
        <v>230501</v>
      </c>
      <c r="E524" s="86" t="str">
        <f>LEFT(DetailTB[[#This Row],[EconCode]],4)</f>
        <v>2305</v>
      </c>
      <c r="F524" s="86" t="str">
        <f>LEFT(DetailTB[[#This Row],[EconCode]],2)</f>
        <v>23</v>
      </c>
      <c r="G524" s="91" t="s">
        <v>1487</v>
      </c>
      <c r="H524" s="74"/>
      <c r="I524" s="74"/>
      <c r="J524" s="87" t="s">
        <v>1545</v>
      </c>
      <c r="K524" s="74"/>
      <c r="L524" s="74"/>
      <c r="M524" s="15"/>
      <c r="N524" s="15"/>
      <c r="O524" s="15"/>
      <c r="P524" s="15"/>
      <c r="Q524" s="15"/>
      <c r="R524" s="15"/>
    </row>
    <row r="525" spans="1:18" x14ac:dyDescent="0.25">
      <c r="A525" s="64">
        <v>23050103</v>
      </c>
      <c r="B525" s="5" t="s">
        <v>620</v>
      </c>
      <c r="C525" s="68">
        <f>SUMIF(Data[EconCode],DetailTB[[#This Row],[EconCode]],Data[Amount])</f>
        <v>0</v>
      </c>
      <c r="D525" s="86" t="str">
        <f>LEFT(DetailTB[[#This Row],[EconCode]],6)</f>
        <v>230501</v>
      </c>
      <c r="E525" s="86" t="str">
        <f>LEFT(DetailTB[[#This Row],[EconCode]],4)</f>
        <v>2305</v>
      </c>
      <c r="F525" s="86" t="str">
        <f>LEFT(DetailTB[[#This Row],[EconCode]],2)</f>
        <v>23</v>
      </c>
      <c r="G525" s="91" t="s">
        <v>1487</v>
      </c>
      <c r="H525" s="74"/>
      <c r="I525" s="74"/>
      <c r="J525" s="87" t="s">
        <v>1545</v>
      </c>
      <c r="K525" s="74"/>
      <c r="L525" s="74"/>
      <c r="M525" s="15"/>
      <c r="N525" s="15"/>
      <c r="O525" s="15"/>
      <c r="P525" s="15"/>
      <c r="Q525" s="15"/>
      <c r="R525" s="15"/>
    </row>
    <row r="526" spans="1:18" x14ac:dyDescent="0.25">
      <c r="A526" s="64">
        <v>23050104</v>
      </c>
      <c r="B526" s="5" t="s">
        <v>621</v>
      </c>
      <c r="C526" s="68">
        <f>SUMIF(Data[EconCode],DetailTB[[#This Row],[EconCode]],Data[Amount])</f>
        <v>0</v>
      </c>
      <c r="D526" s="86" t="str">
        <f>LEFT(DetailTB[[#This Row],[EconCode]],6)</f>
        <v>230501</v>
      </c>
      <c r="E526" s="86" t="str">
        <f>LEFT(DetailTB[[#This Row],[EconCode]],4)</f>
        <v>2305</v>
      </c>
      <c r="F526" s="86" t="str">
        <f>LEFT(DetailTB[[#This Row],[EconCode]],2)</f>
        <v>23</v>
      </c>
      <c r="G526" s="91" t="s">
        <v>1487</v>
      </c>
      <c r="H526" s="74"/>
      <c r="I526" s="74"/>
      <c r="J526" s="87" t="s">
        <v>1545</v>
      </c>
      <c r="K526" s="74"/>
      <c r="L526" s="74"/>
      <c r="M526" s="15"/>
      <c r="N526" s="15"/>
      <c r="O526" s="15"/>
      <c r="P526" s="15"/>
      <c r="Q526" s="15"/>
      <c r="R526" s="15"/>
    </row>
    <row r="527" spans="1:18" x14ac:dyDescent="0.25">
      <c r="A527" s="64">
        <v>23050107</v>
      </c>
      <c r="B527" s="5" t="s">
        <v>622</v>
      </c>
      <c r="C527" s="68">
        <f>SUMIF(Data[EconCode],DetailTB[[#This Row],[EconCode]],Data[Amount])</f>
        <v>0</v>
      </c>
      <c r="D527" s="86" t="str">
        <f>LEFT(DetailTB[[#This Row],[EconCode]],6)</f>
        <v>230501</v>
      </c>
      <c r="E527" s="86" t="str">
        <f>LEFT(DetailTB[[#This Row],[EconCode]],4)</f>
        <v>2305</v>
      </c>
      <c r="F527" s="86" t="str">
        <f>LEFT(DetailTB[[#This Row],[EconCode]],2)</f>
        <v>23</v>
      </c>
      <c r="G527" s="91" t="s">
        <v>1487</v>
      </c>
      <c r="H527" s="74"/>
      <c r="I527" s="74"/>
      <c r="J527" s="87" t="s">
        <v>1545</v>
      </c>
      <c r="K527" s="74"/>
      <c r="L527" s="74"/>
      <c r="M527" s="15"/>
      <c r="N527" s="15"/>
      <c r="O527" s="15"/>
      <c r="P527" s="15"/>
      <c r="Q527" s="15"/>
      <c r="R527" s="15"/>
    </row>
    <row r="528" spans="1:18" x14ac:dyDescent="0.25">
      <c r="A528" s="64">
        <v>2306</v>
      </c>
      <c r="B528" s="5" t="s">
        <v>623</v>
      </c>
      <c r="C528" s="96">
        <f>SUMIF(Data[EconCode],DetailTB[[#This Row],[EconCode]],Data[Amount])</f>
        <v>0</v>
      </c>
      <c r="D528" s="96" t="str">
        <f>LEFT(DetailTB[[#This Row],[EconCode]],6)</f>
        <v>2306</v>
      </c>
      <c r="E528" s="96" t="str">
        <f>LEFT(DetailTB[[#This Row],[EconCode]],4)</f>
        <v>2306</v>
      </c>
      <c r="F528" s="96" t="str">
        <f>LEFT(DetailTB[[#This Row],[EconCode]],2)</f>
        <v>23</v>
      </c>
      <c r="G528" s="96"/>
      <c r="H528" s="128"/>
      <c r="I528" s="96"/>
      <c r="J528" s="96"/>
      <c r="K528" s="96"/>
      <c r="L528" s="96"/>
      <c r="M528" s="15"/>
      <c r="N528" s="15"/>
      <c r="O528" s="15"/>
      <c r="P528" s="15"/>
      <c r="Q528" s="15"/>
      <c r="R528" s="15"/>
    </row>
    <row r="529" spans="1:18" x14ac:dyDescent="0.25">
      <c r="A529" s="64">
        <v>230601</v>
      </c>
      <c r="B529" s="5" t="s">
        <v>624</v>
      </c>
      <c r="C529" s="96">
        <f>SUMIF(Data[EconCode],DetailTB[[#This Row],[EconCode]],Data[Amount])</f>
        <v>0</v>
      </c>
      <c r="D529" s="96" t="str">
        <f>LEFT(DetailTB[[#This Row],[EconCode]],6)</f>
        <v>230601</v>
      </c>
      <c r="E529" s="96" t="str">
        <f>LEFT(DetailTB[[#This Row],[EconCode]],4)</f>
        <v>2306</v>
      </c>
      <c r="F529" s="96" t="str">
        <f>LEFT(DetailTB[[#This Row],[EconCode]],2)</f>
        <v>23</v>
      </c>
      <c r="G529" s="96"/>
      <c r="H529" s="128"/>
      <c r="I529" s="96"/>
      <c r="J529" s="96"/>
      <c r="K529" s="96"/>
      <c r="L529" s="96"/>
      <c r="M529" s="15"/>
      <c r="N529" s="15" t="s">
        <v>1591</v>
      </c>
      <c r="O529" s="15"/>
      <c r="P529" s="15"/>
      <c r="Q529" s="15"/>
      <c r="R529" s="15"/>
    </row>
    <row r="530" spans="1:18" x14ac:dyDescent="0.25">
      <c r="A530" s="64">
        <v>23060101</v>
      </c>
      <c r="B530" s="5" t="s">
        <v>625</v>
      </c>
      <c r="C530" s="96">
        <f>SUMIF(Data[EconCode],DetailTB[[#This Row],[EconCode]],Data[Amount])</f>
        <v>0</v>
      </c>
      <c r="D530" s="96" t="str">
        <f>LEFT(DetailTB[[#This Row],[EconCode]],6)</f>
        <v>230601</v>
      </c>
      <c r="E530" s="96" t="str">
        <f>LEFT(DetailTB[[#This Row],[EconCode]],4)</f>
        <v>2306</v>
      </c>
      <c r="F530" s="96" t="str">
        <f>LEFT(DetailTB[[#This Row],[EconCode]],2)</f>
        <v>23</v>
      </c>
      <c r="G530" s="96"/>
      <c r="H530" s="128"/>
      <c r="I530" s="96"/>
      <c r="J530" s="96"/>
      <c r="K530" s="96"/>
      <c r="L530" s="96"/>
      <c r="M530" s="15"/>
      <c r="N530" s="15" t="s">
        <v>1588</v>
      </c>
      <c r="O530" s="15"/>
      <c r="P530" s="15"/>
      <c r="Q530" s="15"/>
      <c r="R530" s="15"/>
    </row>
    <row r="531" spans="1:18" x14ac:dyDescent="0.25">
      <c r="A531" s="64">
        <v>23060102</v>
      </c>
      <c r="B531" s="5" t="s">
        <v>626</v>
      </c>
      <c r="C531" s="96">
        <f>SUMIF(Data[EconCode],DetailTB[[#This Row],[EconCode]],Data[Amount])</f>
        <v>0</v>
      </c>
      <c r="D531" s="96" t="str">
        <f>LEFT(DetailTB[[#This Row],[EconCode]],6)</f>
        <v>230601</v>
      </c>
      <c r="E531" s="96" t="str">
        <f>LEFT(DetailTB[[#This Row],[EconCode]],4)</f>
        <v>2306</v>
      </c>
      <c r="F531" s="96" t="str">
        <f>LEFT(DetailTB[[#This Row],[EconCode]],2)</f>
        <v>23</v>
      </c>
      <c r="G531" s="96"/>
      <c r="H531" s="128"/>
      <c r="I531" s="96"/>
      <c r="J531" s="96"/>
      <c r="K531" s="96"/>
      <c r="L531" s="96"/>
      <c r="M531" s="15"/>
      <c r="N531" s="15"/>
      <c r="O531" s="15"/>
      <c r="P531" s="15"/>
      <c r="Q531" s="15"/>
      <c r="R531" s="15"/>
    </row>
    <row r="532" spans="1:18" x14ac:dyDescent="0.25">
      <c r="A532" s="64">
        <v>23060103</v>
      </c>
      <c r="B532" s="5" t="s">
        <v>627</v>
      </c>
      <c r="C532" s="96">
        <f>SUMIF(Data[EconCode],DetailTB[[#This Row],[EconCode]],Data[Amount])</f>
        <v>0</v>
      </c>
      <c r="D532" s="96" t="str">
        <f>LEFT(DetailTB[[#This Row],[EconCode]],6)</f>
        <v>230601</v>
      </c>
      <c r="E532" s="96" t="str">
        <f>LEFT(DetailTB[[#This Row],[EconCode]],4)</f>
        <v>2306</v>
      </c>
      <c r="F532" s="96" t="str">
        <f>LEFT(DetailTB[[#This Row],[EconCode]],2)</f>
        <v>23</v>
      </c>
      <c r="G532" s="96"/>
      <c r="H532" s="128"/>
      <c r="I532" s="96"/>
      <c r="J532" s="96"/>
      <c r="K532" s="96"/>
      <c r="L532" s="96"/>
      <c r="M532" s="15"/>
      <c r="N532" s="15"/>
      <c r="O532" s="15"/>
      <c r="P532" s="15"/>
      <c r="Q532" s="15"/>
      <c r="R532" s="15"/>
    </row>
    <row r="533" spans="1:18" x14ac:dyDescent="0.25">
      <c r="A533" s="64">
        <v>23060104</v>
      </c>
      <c r="B533" s="5" t="s">
        <v>628</v>
      </c>
      <c r="C533" s="96">
        <f>SUMIF(Data[EconCode],DetailTB[[#This Row],[EconCode]],Data[Amount])</f>
        <v>0</v>
      </c>
      <c r="D533" s="96" t="str">
        <f>LEFT(DetailTB[[#This Row],[EconCode]],6)</f>
        <v>230601</v>
      </c>
      <c r="E533" s="96" t="str">
        <f>LEFT(DetailTB[[#This Row],[EconCode]],4)</f>
        <v>2306</v>
      </c>
      <c r="F533" s="96" t="str">
        <f>LEFT(DetailTB[[#This Row],[EconCode]],2)</f>
        <v>23</v>
      </c>
      <c r="G533" s="96"/>
      <c r="H533" s="128"/>
      <c r="I533" s="96"/>
      <c r="J533" s="96"/>
      <c r="K533" s="96"/>
      <c r="L533" s="96"/>
      <c r="M533" s="15"/>
      <c r="N533" s="15"/>
      <c r="O533" s="15"/>
      <c r="P533" s="15"/>
      <c r="Q533" s="15"/>
      <c r="R533" s="15"/>
    </row>
    <row r="534" spans="1:18" x14ac:dyDescent="0.25">
      <c r="A534" s="64">
        <v>23060105</v>
      </c>
      <c r="B534" s="5" t="s">
        <v>629</v>
      </c>
      <c r="C534" s="96">
        <f>SUMIF(Data[EconCode],DetailTB[[#This Row],[EconCode]],Data[Amount])</f>
        <v>0</v>
      </c>
      <c r="D534" s="96" t="str">
        <f>LEFT(DetailTB[[#This Row],[EconCode]],6)</f>
        <v>230601</v>
      </c>
      <c r="E534" s="96" t="str">
        <f>LEFT(DetailTB[[#This Row],[EconCode]],4)</f>
        <v>2306</v>
      </c>
      <c r="F534" s="96" t="str">
        <f>LEFT(DetailTB[[#This Row],[EconCode]],2)</f>
        <v>23</v>
      </c>
      <c r="G534" s="96"/>
      <c r="H534" s="128"/>
      <c r="I534" s="96"/>
      <c r="J534" s="96"/>
      <c r="K534" s="96"/>
      <c r="L534" s="96"/>
      <c r="M534" s="15"/>
      <c r="N534" s="15"/>
      <c r="O534" s="15"/>
      <c r="P534" s="15"/>
      <c r="Q534" s="15"/>
      <c r="R534" s="15"/>
    </row>
    <row r="535" spans="1:18" x14ac:dyDescent="0.25">
      <c r="A535" s="64">
        <v>24</v>
      </c>
      <c r="B535" s="5" t="s">
        <v>630</v>
      </c>
      <c r="C535" s="96">
        <f>SUMIF(Data[EconCode],DetailTB[[#This Row],[EconCode]],Data[Amount])</f>
        <v>0</v>
      </c>
      <c r="D535" s="96" t="str">
        <f>LEFT(DetailTB[[#This Row],[EconCode]],6)</f>
        <v>24</v>
      </c>
      <c r="E535" s="96" t="str">
        <f>LEFT(DetailTB[[#This Row],[EconCode]],4)</f>
        <v>24</v>
      </c>
      <c r="F535" s="96" t="str">
        <f>LEFT(DetailTB[[#This Row],[EconCode]],2)</f>
        <v>24</v>
      </c>
      <c r="G535" s="96"/>
      <c r="H535" s="128"/>
      <c r="I535" s="96"/>
      <c r="J535" s="96"/>
      <c r="K535" s="96"/>
      <c r="L535" s="96"/>
      <c r="M535" s="15"/>
      <c r="N535" s="15"/>
      <c r="O535" s="15"/>
      <c r="P535" s="15"/>
      <c r="Q535" s="15"/>
      <c r="R535" s="15"/>
    </row>
    <row r="536" spans="1:18" x14ac:dyDescent="0.25">
      <c r="A536" s="64">
        <v>2401</v>
      </c>
      <c r="B536" s="5" t="s">
        <v>631</v>
      </c>
      <c r="C536" s="96">
        <f>SUMIF(Data[EconCode],DetailTB[[#This Row],[EconCode]],Data[Amount])</f>
        <v>0</v>
      </c>
      <c r="D536" s="96" t="str">
        <f>LEFT(DetailTB[[#This Row],[EconCode]],6)</f>
        <v>2401</v>
      </c>
      <c r="E536" s="96" t="str">
        <f>LEFT(DetailTB[[#This Row],[EconCode]],4)</f>
        <v>2401</v>
      </c>
      <c r="F536" s="96" t="str">
        <f>LEFT(DetailTB[[#This Row],[EconCode]],2)</f>
        <v>24</v>
      </c>
      <c r="G536" s="96"/>
      <c r="H536" s="128"/>
      <c r="I536" s="96"/>
      <c r="J536" s="96"/>
      <c r="K536" s="96"/>
      <c r="L536" s="96"/>
      <c r="M536" s="15"/>
      <c r="N536" s="15"/>
      <c r="O536" s="15"/>
      <c r="P536" s="15"/>
      <c r="Q536" s="15"/>
      <c r="R536" s="15"/>
    </row>
    <row r="537" spans="1:18" x14ac:dyDescent="0.25">
      <c r="A537" s="64">
        <v>240101</v>
      </c>
      <c r="B537" s="5" t="s">
        <v>632</v>
      </c>
      <c r="C537" s="96">
        <f>SUMIF(Data[EconCode],DetailTB[[#This Row],[EconCode]],Data[Amount])</f>
        <v>0</v>
      </c>
      <c r="D537" s="96" t="str">
        <f>LEFT(DetailTB[[#This Row],[EconCode]],6)</f>
        <v>240101</v>
      </c>
      <c r="E537" s="96" t="str">
        <f>LEFT(DetailTB[[#This Row],[EconCode]],4)</f>
        <v>2401</v>
      </c>
      <c r="F537" s="96" t="str">
        <f>LEFT(DetailTB[[#This Row],[EconCode]],2)</f>
        <v>24</v>
      </c>
      <c r="G537" s="96"/>
      <c r="H537" s="128"/>
      <c r="I537" s="96"/>
      <c r="J537" s="96"/>
      <c r="K537" s="96"/>
      <c r="L537" s="96"/>
      <c r="M537" s="15"/>
      <c r="N537" s="15"/>
      <c r="O537" s="15"/>
      <c r="P537" s="15"/>
      <c r="Q537" s="15"/>
      <c r="R537" s="15"/>
    </row>
    <row r="538" spans="1:18" x14ac:dyDescent="0.25">
      <c r="A538" s="64">
        <v>24010101</v>
      </c>
      <c r="B538" s="5" t="s">
        <v>633</v>
      </c>
      <c r="C538" s="96">
        <f>SUMIF(Data[EconCode],DetailTB[[#This Row],[EconCode]],Data[Amount])</f>
        <v>0</v>
      </c>
      <c r="D538" s="96" t="str">
        <f>LEFT(DetailTB[[#This Row],[EconCode]],6)</f>
        <v>240101</v>
      </c>
      <c r="E538" s="96" t="str">
        <f>LEFT(DetailTB[[#This Row],[EconCode]],4)</f>
        <v>2401</v>
      </c>
      <c r="F538" s="96" t="str">
        <f>LEFT(DetailTB[[#This Row],[EconCode]],2)</f>
        <v>24</v>
      </c>
      <c r="G538" s="96"/>
      <c r="H538" s="128"/>
      <c r="I538" s="96"/>
      <c r="J538" s="96"/>
      <c r="K538" s="96"/>
      <c r="L538" s="96"/>
      <c r="M538" s="15"/>
      <c r="N538" s="15"/>
      <c r="O538" s="15"/>
      <c r="P538" s="15"/>
      <c r="Q538" s="15"/>
      <c r="R538" s="15"/>
    </row>
    <row r="539" spans="1:18" x14ac:dyDescent="0.25">
      <c r="A539" s="64">
        <v>24010102</v>
      </c>
      <c r="B539" s="5" t="s">
        <v>634</v>
      </c>
      <c r="C539" s="96">
        <f>SUMIF(Data[EconCode],DetailTB[[#This Row],[EconCode]],Data[Amount])</f>
        <v>0</v>
      </c>
      <c r="D539" s="96" t="str">
        <f>LEFT(DetailTB[[#This Row],[EconCode]],6)</f>
        <v>240101</v>
      </c>
      <c r="E539" s="96" t="str">
        <f>LEFT(DetailTB[[#This Row],[EconCode]],4)</f>
        <v>2401</v>
      </c>
      <c r="F539" s="96" t="str">
        <f>LEFT(DetailTB[[#This Row],[EconCode]],2)</f>
        <v>24</v>
      </c>
      <c r="G539" s="96"/>
      <c r="H539" s="128"/>
      <c r="I539" s="96"/>
      <c r="J539" s="96"/>
      <c r="K539" s="96"/>
      <c r="L539" s="96"/>
      <c r="M539" s="15"/>
      <c r="N539" s="15"/>
      <c r="O539" s="15"/>
      <c r="P539" s="15"/>
      <c r="Q539" s="15"/>
      <c r="R539" s="15"/>
    </row>
    <row r="540" spans="1:18" x14ac:dyDescent="0.25">
      <c r="A540" s="64">
        <v>24010103</v>
      </c>
      <c r="B540" s="5" t="s">
        <v>635</v>
      </c>
      <c r="C540" s="96">
        <f>SUMIF(Data[EconCode],DetailTB[[#This Row],[EconCode]],Data[Amount])</f>
        <v>0</v>
      </c>
      <c r="D540" s="96" t="str">
        <f>LEFT(DetailTB[[#This Row],[EconCode]],6)</f>
        <v>240101</v>
      </c>
      <c r="E540" s="96" t="str">
        <f>LEFT(DetailTB[[#This Row],[EconCode]],4)</f>
        <v>2401</v>
      </c>
      <c r="F540" s="96" t="str">
        <f>LEFT(DetailTB[[#This Row],[EconCode]],2)</f>
        <v>24</v>
      </c>
      <c r="G540" s="96"/>
      <c r="H540" s="128"/>
      <c r="I540" s="96"/>
      <c r="J540" s="96"/>
      <c r="K540" s="96"/>
      <c r="L540" s="96"/>
      <c r="M540" s="15"/>
      <c r="N540" s="15"/>
      <c r="O540" s="15"/>
      <c r="P540" s="15"/>
      <c r="Q540" s="15"/>
      <c r="R540" s="15"/>
    </row>
    <row r="541" spans="1:18" x14ac:dyDescent="0.25">
      <c r="A541" s="64">
        <v>24010104</v>
      </c>
      <c r="B541" s="5" t="s">
        <v>636</v>
      </c>
      <c r="C541" s="96">
        <f>SUMIF(Data[EconCode],DetailTB[[#This Row],[EconCode]],Data[Amount])</f>
        <v>0</v>
      </c>
      <c r="D541" s="96" t="str">
        <f>LEFT(DetailTB[[#This Row],[EconCode]],6)</f>
        <v>240101</v>
      </c>
      <c r="E541" s="96" t="str">
        <f>LEFT(DetailTB[[#This Row],[EconCode]],4)</f>
        <v>2401</v>
      </c>
      <c r="F541" s="96" t="str">
        <f>LEFT(DetailTB[[#This Row],[EconCode]],2)</f>
        <v>24</v>
      </c>
      <c r="G541" s="96"/>
      <c r="H541" s="128"/>
      <c r="I541" s="96"/>
      <c r="J541" s="96"/>
      <c r="K541" s="96"/>
      <c r="L541" s="96"/>
      <c r="M541" s="15"/>
      <c r="N541" s="15"/>
      <c r="O541" s="15"/>
      <c r="P541" s="15"/>
      <c r="Q541" s="15"/>
      <c r="R541" s="15"/>
    </row>
    <row r="542" spans="1:18" x14ac:dyDescent="0.25">
      <c r="A542" s="64">
        <v>240102</v>
      </c>
      <c r="B542" s="5" t="s">
        <v>637</v>
      </c>
      <c r="C542" s="96">
        <f>SUMIF(Data[EconCode],DetailTB[[#This Row],[EconCode]],Data[Amount])</f>
        <v>0</v>
      </c>
      <c r="D542" s="96" t="str">
        <f>LEFT(DetailTB[[#This Row],[EconCode]],6)</f>
        <v>240102</v>
      </c>
      <c r="E542" s="96" t="str">
        <f>LEFT(DetailTB[[#This Row],[EconCode]],4)</f>
        <v>2401</v>
      </c>
      <c r="F542" s="96" t="str">
        <f>LEFT(DetailTB[[#This Row],[EconCode]],2)</f>
        <v>24</v>
      </c>
      <c r="G542" s="96"/>
      <c r="H542" s="128"/>
      <c r="I542" s="96"/>
      <c r="J542" s="96"/>
      <c r="K542" s="96"/>
      <c r="L542" s="96"/>
      <c r="M542" s="15"/>
      <c r="N542" s="15"/>
      <c r="O542" s="15"/>
      <c r="P542" s="15"/>
      <c r="Q542" s="15"/>
      <c r="R542" s="15"/>
    </row>
    <row r="543" spans="1:18" x14ac:dyDescent="0.25">
      <c r="A543" s="64">
        <v>24010201</v>
      </c>
      <c r="B543" s="5" t="s">
        <v>638</v>
      </c>
      <c r="C543" s="96">
        <f>SUMIF(Data[EconCode],DetailTB[[#This Row],[EconCode]],Data[Amount])</f>
        <v>0</v>
      </c>
      <c r="D543" s="96" t="str">
        <f>LEFT(DetailTB[[#This Row],[EconCode]],6)</f>
        <v>240102</v>
      </c>
      <c r="E543" s="96" t="str">
        <f>LEFT(DetailTB[[#This Row],[EconCode]],4)</f>
        <v>2401</v>
      </c>
      <c r="F543" s="96" t="str">
        <f>LEFT(DetailTB[[#This Row],[EconCode]],2)</f>
        <v>24</v>
      </c>
      <c r="G543" s="96"/>
      <c r="H543" s="128"/>
      <c r="I543" s="96"/>
      <c r="J543" s="96"/>
      <c r="K543" s="96"/>
      <c r="L543" s="96"/>
      <c r="M543" s="15"/>
      <c r="N543" s="15"/>
      <c r="O543" s="15"/>
      <c r="P543" s="15"/>
      <c r="Q543" s="15"/>
      <c r="R543" s="15"/>
    </row>
    <row r="544" spans="1:18" x14ac:dyDescent="0.25">
      <c r="A544" s="64">
        <v>24010202</v>
      </c>
      <c r="B544" s="5" t="s">
        <v>639</v>
      </c>
      <c r="C544" s="96">
        <f>SUMIF(Data[EconCode],DetailTB[[#This Row],[EconCode]],Data[Amount])</f>
        <v>0</v>
      </c>
      <c r="D544" s="96" t="str">
        <f>LEFT(DetailTB[[#This Row],[EconCode]],6)</f>
        <v>240102</v>
      </c>
      <c r="E544" s="96" t="str">
        <f>LEFT(DetailTB[[#This Row],[EconCode]],4)</f>
        <v>2401</v>
      </c>
      <c r="F544" s="96" t="str">
        <f>LEFT(DetailTB[[#This Row],[EconCode]],2)</f>
        <v>24</v>
      </c>
      <c r="G544" s="96"/>
      <c r="H544" s="128"/>
      <c r="I544" s="96"/>
      <c r="J544" s="96"/>
      <c r="K544" s="96"/>
      <c r="L544" s="96"/>
      <c r="M544" s="15"/>
      <c r="N544" s="15"/>
      <c r="O544" s="15"/>
      <c r="P544" s="15"/>
      <c r="Q544" s="15"/>
      <c r="R544" s="15"/>
    </row>
    <row r="545" spans="1:18" x14ac:dyDescent="0.25">
      <c r="A545" s="64">
        <v>24010203</v>
      </c>
      <c r="B545" s="5" t="s">
        <v>640</v>
      </c>
      <c r="C545" s="96">
        <f>SUMIF(Data[EconCode],DetailTB[[#This Row],[EconCode]],Data[Amount])</f>
        <v>0</v>
      </c>
      <c r="D545" s="96" t="str">
        <f>LEFT(DetailTB[[#This Row],[EconCode]],6)</f>
        <v>240102</v>
      </c>
      <c r="E545" s="96" t="str">
        <f>LEFT(DetailTB[[#This Row],[EconCode]],4)</f>
        <v>2401</v>
      </c>
      <c r="F545" s="96" t="str">
        <f>LEFT(DetailTB[[#This Row],[EconCode]],2)</f>
        <v>24</v>
      </c>
      <c r="G545" s="96"/>
      <c r="H545" s="128"/>
      <c r="I545" s="96"/>
      <c r="J545" s="96"/>
      <c r="K545" s="96"/>
      <c r="L545" s="96"/>
      <c r="M545" s="15"/>
      <c r="N545" s="15"/>
      <c r="O545" s="15"/>
      <c r="P545" s="15"/>
      <c r="Q545" s="15"/>
      <c r="R545" s="15"/>
    </row>
    <row r="546" spans="1:18" x14ac:dyDescent="0.25">
      <c r="A546" s="64">
        <v>24010204</v>
      </c>
      <c r="B546" s="5" t="s">
        <v>641</v>
      </c>
      <c r="C546" s="96">
        <f>SUMIF(Data[EconCode],DetailTB[[#This Row],[EconCode]],Data[Amount])</f>
        <v>0</v>
      </c>
      <c r="D546" s="96" t="str">
        <f>LEFT(DetailTB[[#This Row],[EconCode]],6)</f>
        <v>240102</v>
      </c>
      <c r="E546" s="96" t="str">
        <f>LEFT(DetailTB[[#This Row],[EconCode]],4)</f>
        <v>2401</v>
      </c>
      <c r="F546" s="96" t="str">
        <f>LEFT(DetailTB[[#This Row],[EconCode]],2)</f>
        <v>24</v>
      </c>
      <c r="G546" s="96"/>
      <c r="H546" s="128"/>
      <c r="I546" s="96"/>
      <c r="J546" s="96"/>
      <c r="K546" s="96"/>
      <c r="L546" s="96"/>
      <c r="M546" s="15"/>
      <c r="N546" s="15"/>
      <c r="O546" s="15"/>
      <c r="P546" s="15"/>
      <c r="Q546" s="15"/>
      <c r="R546" s="15"/>
    </row>
    <row r="547" spans="1:18" x14ac:dyDescent="0.25">
      <c r="A547" s="64">
        <v>24010205</v>
      </c>
      <c r="B547" s="5" t="s">
        <v>642</v>
      </c>
      <c r="C547" s="96">
        <f>SUMIF(Data[EconCode],DetailTB[[#This Row],[EconCode]],Data[Amount])</f>
        <v>0</v>
      </c>
      <c r="D547" s="96" t="str">
        <f>LEFT(DetailTB[[#This Row],[EconCode]],6)</f>
        <v>240102</v>
      </c>
      <c r="E547" s="96" t="str">
        <f>LEFT(DetailTB[[#This Row],[EconCode]],4)</f>
        <v>2401</v>
      </c>
      <c r="F547" s="96" t="str">
        <f>LEFT(DetailTB[[#This Row],[EconCode]],2)</f>
        <v>24</v>
      </c>
      <c r="G547" s="96"/>
      <c r="H547" s="128"/>
      <c r="I547" s="96"/>
      <c r="J547" s="96"/>
      <c r="K547" s="96"/>
      <c r="L547" s="96"/>
      <c r="M547" s="15"/>
      <c r="N547" s="15"/>
      <c r="O547" s="15"/>
      <c r="P547" s="15"/>
      <c r="Q547" s="15"/>
      <c r="R547" s="15"/>
    </row>
    <row r="548" spans="1:18" x14ac:dyDescent="0.25">
      <c r="A548" s="64">
        <v>24010206</v>
      </c>
      <c r="B548" s="5" t="s">
        <v>643</v>
      </c>
      <c r="C548" s="96">
        <f>SUMIF(Data[EconCode],DetailTB[[#This Row],[EconCode]],Data[Amount])</f>
        <v>0</v>
      </c>
      <c r="D548" s="96" t="str">
        <f>LEFT(DetailTB[[#This Row],[EconCode]],6)</f>
        <v>240102</v>
      </c>
      <c r="E548" s="96" t="str">
        <f>LEFT(DetailTB[[#This Row],[EconCode]],4)</f>
        <v>2401</v>
      </c>
      <c r="F548" s="96" t="str">
        <f>LEFT(DetailTB[[#This Row],[EconCode]],2)</f>
        <v>24</v>
      </c>
      <c r="G548" s="96"/>
      <c r="H548" s="128"/>
      <c r="I548" s="96"/>
      <c r="J548" s="96"/>
      <c r="K548" s="96"/>
      <c r="L548" s="96"/>
      <c r="M548" s="15"/>
      <c r="N548" s="15"/>
      <c r="O548" s="15"/>
      <c r="P548" s="15"/>
      <c r="Q548" s="15"/>
      <c r="R548" s="15"/>
    </row>
    <row r="549" spans="1:18" x14ac:dyDescent="0.25">
      <c r="A549" s="64">
        <v>24010207</v>
      </c>
      <c r="B549" s="5" t="s">
        <v>644</v>
      </c>
      <c r="C549" s="96">
        <f>SUMIF(Data[EconCode],DetailTB[[#This Row],[EconCode]],Data[Amount])</f>
        <v>0</v>
      </c>
      <c r="D549" s="96" t="str">
        <f>LEFT(DetailTB[[#This Row],[EconCode]],6)</f>
        <v>240102</v>
      </c>
      <c r="E549" s="96" t="str">
        <f>LEFT(DetailTB[[#This Row],[EconCode]],4)</f>
        <v>2401</v>
      </c>
      <c r="F549" s="96" t="str">
        <f>LEFT(DetailTB[[#This Row],[EconCode]],2)</f>
        <v>24</v>
      </c>
      <c r="G549" s="96"/>
      <c r="H549" s="128"/>
      <c r="I549" s="96"/>
      <c r="J549" s="96"/>
      <c r="K549" s="96"/>
      <c r="L549" s="96"/>
      <c r="M549" s="15"/>
      <c r="N549" s="15"/>
      <c r="O549" s="15"/>
      <c r="P549" s="15"/>
      <c r="Q549" s="15"/>
      <c r="R549" s="15"/>
    </row>
    <row r="550" spans="1:18" x14ac:dyDescent="0.25">
      <c r="A550" s="64">
        <v>24010208</v>
      </c>
      <c r="B550" s="5" t="s">
        <v>645</v>
      </c>
      <c r="C550" s="96">
        <f>SUMIF(Data[EconCode],DetailTB[[#This Row],[EconCode]],Data[Amount])</f>
        <v>0</v>
      </c>
      <c r="D550" s="96" t="str">
        <f>LEFT(DetailTB[[#This Row],[EconCode]],6)</f>
        <v>240102</v>
      </c>
      <c r="E550" s="96" t="str">
        <f>LEFT(DetailTB[[#This Row],[EconCode]],4)</f>
        <v>2401</v>
      </c>
      <c r="F550" s="96" t="str">
        <f>LEFT(DetailTB[[#This Row],[EconCode]],2)</f>
        <v>24</v>
      </c>
      <c r="G550" s="96"/>
      <c r="H550" s="128"/>
      <c r="I550" s="96"/>
      <c r="J550" s="96"/>
      <c r="K550" s="96"/>
      <c r="L550" s="96"/>
      <c r="M550" s="15"/>
      <c r="N550" s="15"/>
      <c r="O550" s="15"/>
      <c r="P550" s="15"/>
      <c r="Q550" s="15"/>
      <c r="R550" s="15"/>
    </row>
    <row r="551" spans="1:18" x14ac:dyDescent="0.25">
      <c r="A551" s="64">
        <v>24010209</v>
      </c>
      <c r="B551" s="5" t="s">
        <v>646</v>
      </c>
      <c r="C551" s="96">
        <f>SUMIF(Data[EconCode],DetailTB[[#This Row],[EconCode]],Data[Amount])</f>
        <v>0</v>
      </c>
      <c r="D551" s="96" t="str">
        <f>LEFT(DetailTB[[#This Row],[EconCode]],6)</f>
        <v>240102</v>
      </c>
      <c r="E551" s="96" t="str">
        <f>LEFT(DetailTB[[#This Row],[EconCode]],4)</f>
        <v>2401</v>
      </c>
      <c r="F551" s="96" t="str">
        <f>LEFT(DetailTB[[#This Row],[EconCode]],2)</f>
        <v>24</v>
      </c>
      <c r="G551" s="96"/>
      <c r="H551" s="128"/>
      <c r="I551" s="96"/>
      <c r="J551" s="96"/>
      <c r="K551" s="96"/>
      <c r="L551" s="96"/>
      <c r="M551" s="15"/>
      <c r="N551" s="15"/>
      <c r="O551" s="15"/>
      <c r="P551" s="15"/>
      <c r="Q551" s="15"/>
      <c r="R551" s="15"/>
    </row>
    <row r="552" spans="1:18" x14ac:dyDescent="0.25">
      <c r="A552" s="64">
        <v>24010210</v>
      </c>
      <c r="B552" s="5" t="s">
        <v>647</v>
      </c>
      <c r="C552" s="96">
        <f>SUMIF(Data[EconCode],DetailTB[[#This Row],[EconCode]],Data[Amount])</f>
        <v>0</v>
      </c>
      <c r="D552" s="96" t="str">
        <f>LEFT(DetailTB[[#This Row],[EconCode]],6)</f>
        <v>240102</v>
      </c>
      <c r="E552" s="96" t="str">
        <f>LEFT(DetailTB[[#This Row],[EconCode]],4)</f>
        <v>2401</v>
      </c>
      <c r="F552" s="96" t="str">
        <f>LEFT(DetailTB[[#This Row],[EconCode]],2)</f>
        <v>24</v>
      </c>
      <c r="G552" s="96"/>
      <c r="H552" s="128"/>
      <c r="I552" s="96"/>
      <c r="J552" s="96"/>
      <c r="K552" s="96"/>
      <c r="L552" s="96"/>
      <c r="M552" s="15"/>
      <c r="N552" s="15"/>
      <c r="O552" s="15"/>
      <c r="P552" s="15"/>
      <c r="Q552" s="15"/>
      <c r="R552" s="15"/>
    </row>
    <row r="553" spans="1:18" x14ac:dyDescent="0.25">
      <c r="A553" s="64">
        <v>24010211</v>
      </c>
      <c r="B553" s="5" t="s">
        <v>648</v>
      </c>
      <c r="C553" s="96">
        <f>SUMIF(Data[EconCode],DetailTB[[#This Row],[EconCode]],Data[Amount])</f>
        <v>0</v>
      </c>
      <c r="D553" s="96" t="str">
        <f>LEFT(DetailTB[[#This Row],[EconCode]],6)</f>
        <v>240102</v>
      </c>
      <c r="E553" s="96" t="str">
        <f>LEFT(DetailTB[[#This Row],[EconCode]],4)</f>
        <v>2401</v>
      </c>
      <c r="F553" s="96" t="str">
        <f>LEFT(DetailTB[[#This Row],[EconCode]],2)</f>
        <v>24</v>
      </c>
      <c r="G553" s="96"/>
      <c r="H553" s="128"/>
      <c r="I553" s="96"/>
      <c r="J553" s="96"/>
      <c r="K553" s="96"/>
      <c r="L553" s="96"/>
      <c r="M553" s="15"/>
      <c r="N553" s="15"/>
      <c r="O553" s="15"/>
      <c r="P553" s="15"/>
      <c r="Q553" s="15"/>
      <c r="R553" s="15"/>
    </row>
    <row r="554" spans="1:18" x14ac:dyDescent="0.25">
      <c r="A554" s="64">
        <v>240103</v>
      </c>
      <c r="B554" s="5" t="s">
        <v>649</v>
      </c>
      <c r="C554" s="96">
        <f>SUMIF(Data[EconCode],DetailTB[[#This Row],[EconCode]],Data[Amount])</f>
        <v>0</v>
      </c>
      <c r="D554" s="96" t="str">
        <f>LEFT(DetailTB[[#This Row],[EconCode]],6)</f>
        <v>240103</v>
      </c>
      <c r="E554" s="96" t="str">
        <f>LEFT(DetailTB[[#This Row],[EconCode]],4)</f>
        <v>2401</v>
      </c>
      <c r="F554" s="96" t="str">
        <f>LEFT(DetailTB[[#This Row],[EconCode]],2)</f>
        <v>24</v>
      </c>
      <c r="G554" s="96"/>
      <c r="H554" s="128"/>
      <c r="I554" s="96"/>
      <c r="J554" s="96"/>
      <c r="K554" s="96"/>
      <c r="L554" s="96"/>
      <c r="M554" s="15"/>
      <c r="N554" s="15"/>
      <c r="O554" s="15"/>
      <c r="P554" s="15"/>
      <c r="Q554" s="15"/>
      <c r="R554" s="15"/>
    </row>
    <row r="555" spans="1:18" x14ac:dyDescent="0.25">
      <c r="A555" s="64">
        <v>24010301</v>
      </c>
      <c r="B555" s="5" t="s">
        <v>650</v>
      </c>
      <c r="C555" s="96">
        <f>SUMIF(Data[EconCode],DetailTB[[#This Row],[EconCode]],Data[Amount])</f>
        <v>0</v>
      </c>
      <c r="D555" s="96" t="str">
        <f>LEFT(DetailTB[[#This Row],[EconCode]],6)</f>
        <v>240103</v>
      </c>
      <c r="E555" s="96" t="str">
        <f>LEFT(DetailTB[[#This Row],[EconCode]],4)</f>
        <v>2401</v>
      </c>
      <c r="F555" s="96" t="str">
        <f>LEFT(DetailTB[[#This Row],[EconCode]],2)</f>
        <v>24</v>
      </c>
      <c r="G555" s="96"/>
      <c r="H555" s="128"/>
      <c r="I555" s="96"/>
      <c r="J555" s="96"/>
      <c r="K555" s="96"/>
      <c r="L555" s="96"/>
      <c r="M555" s="15"/>
      <c r="N555" s="15"/>
      <c r="O555" s="15"/>
      <c r="P555" s="15"/>
      <c r="Q555" s="15"/>
      <c r="R555" s="15"/>
    </row>
    <row r="556" spans="1:18" x14ac:dyDescent="0.25">
      <c r="A556" s="64">
        <v>24010302</v>
      </c>
      <c r="B556" s="5" t="s">
        <v>651</v>
      </c>
      <c r="C556" s="96">
        <f>SUMIF(Data[EconCode],DetailTB[[#This Row],[EconCode]],Data[Amount])</f>
        <v>0</v>
      </c>
      <c r="D556" s="96" t="str">
        <f>LEFT(DetailTB[[#This Row],[EconCode]],6)</f>
        <v>240103</v>
      </c>
      <c r="E556" s="96" t="str">
        <f>LEFT(DetailTB[[#This Row],[EconCode]],4)</f>
        <v>2401</v>
      </c>
      <c r="F556" s="96" t="str">
        <f>LEFT(DetailTB[[#This Row],[EconCode]],2)</f>
        <v>24</v>
      </c>
      <c r="G556" s="96"/>
      <c r="H556" s="128"/>
      <c r="I556" s="96"/>
      <c r="J556" s="96"/>
      <c r="K556" s="96"/>
      <c r="L556" s="96"/>
      <c r="M556" s="15"/>
      <c r="N556" s="15"/>
      <c r="O556" s="15"/>
      <c r="P556" s="15"/>
      <c r="Q556" s="15"/>
      <c r="R556" s="15"/>
    </row>
    <row r="557" spans="1:18" x14ac:dyDescent="0.25">
      <c r="A557" s="64">
        <v>24010303</v>
      </c>
      <c r="B557" s="5" t="s">
        <v>652</v>
      </c>
      <c r="C557" s="96">
        <f>SUMIF(Data[EconCode],DetailTB[[#This Row],[EconCode]],Data[Amount])</f>
        <v>0</v>
      </c>
      <c r="D557" s="96" t="str">
        <f>LEFT(DetailTB[[#This Row],[EconCode]],6)</f>
        <v>240103</v>
      </c>
      <c r="E557" s="96" t="str">
        <f>LEFT(DetailTB[[#This Row],[EconCode]],4)</f>
        <v>2401</v>
      </c>
      <c r="F557" s="96" t="str">
        <f>LEFT(DetailTB[[#This Row],[EconCode]],2)</f>
        <v>24</v>
      </c>
      <c r="G557" s="96"/>
      <c r="H557" s="128"/>
      <c r="I557" s="96"/>
      <c r="J557" s="96"/>
      <c r="K557" s="96"/>
      <c r="L557" s="96"/>
      <c r="M557" s="15"/>
      <c r="N557" s="15"/>
      <c r="O557" s="15"/>
      <c r="P557" s="15"/>
      <c r="Q557" s="15"/>
      <c r="R557" s="15"/>
    </row>
    <row r="558" spans="1:18" x14ac:dyDescent="0.25">
      <c r="A558" s="64">
        <v>24010304</v>
      </c>
      <c r="B558" s="5" t="s">
        <v>653</v>
      </c>
      <c r="C558" s="96">
        <f>SUMIF(Data[EconCode],DetailTB[[#This Row],[EconCode]],Data[Amount])</f>
        <v>0</v>
      </c>
      <c r="D558" s="96" t="str">
        <f>LEFT(DetailTB[[#This Row],[EconCode]],6)</f>
        <v>240103</v>
      </c>
      <c r="E558" s="96" t="str">
        <f>LEFT(DetailTB[[#This Row],[EconCode]],4)</f>
        <v>2401</v>
      </c>
      <c r="F558" s="96" t="str">
        <f>LEFT(DetailTB[[#This Row],[EconCode]],2)</f>
        <v>24</v>
      </c>
      <c r="G558" s="96"/>
      <c r="H558" s="128"/>
      <c r="I558" s="96"/>
      <c r="J558" s="96"/>
      <c r="K558" s="96"/>
      <c r="L558" s="96"/>
      <c r="M558" s="15"/>
      <c r="N558" s="15"/>
      <c r="O558" s="15"/>
      <c r="P558" s="15"/>
      <c r="Q558" s="15"/>
      <c r="R558" s="15"/>
    </row>
    <row r="559" spans="1:18" x14ac:dyDescent="0.25">
      <c r="A559" s="64">
        <v>24010305</v>
      </c>
      <c r="B559" s="5" t="s">
        <v>654</v>
      </c>
      <c r="C559" s="96">
        <f>SUMIF(Data[EconCode],DetailTB[[#This Row],[EconCode]],Data[Amount])</f>
        <v>0</v>
      </c>
      <c r="D559" s="96" t="str">
        <f>LEFT(DetailTB[[#This Row],[EconCode]],6)</f>
        <v>240103</v>
      </c>
      <c r="E559" s="96" t="str">
        <f>LEFT(DetailTB[[#This Row],[EconCode]],4)</f>
        <v>2401</v>
      </c>
      <c r="F559" s="96" t="str">
        <f>LEFT(DetailTB[[#This Row],[EconCode]],2)</f>
        <v>24</v>
      </c>
      <c r="G559" s="96"/>
      <c r="H559" s="128"/>
      <c r="I559" s="96"/>
      <c r="J559" s="96"/>
      <c r="K559" s="96"/>
      <c r="L559" s="96"/>
      <c r="M559" s="15"/>
      <c r="N559" s="15"/>
      <c r="O559" s="15"/>
      <c r="P559" s="15"/>
      <c r="Q559" s="15"/>
      <c r="R559" s="15"/>
    </row>
    <row r="560" spans="1:18" x14ac:dyDescent="0.25">
      <c r="A560" s="64">
        <v>240104</v>
      </c>
      <c r="B560" s="5" t="s">
        <v>655</v>
      </c>
      <c r="C560" s="96">
        <f>SUMIF(Data[EconCode],DetailTB[[#This Row],[EconCode]],Data[Amount])</f>
        <v>0</v>
      </c>
      <c r="D560" s="96" t="str">
        <f>LEFT(DetailTB[[#This Row],[EconCode]],6)</f>
        <v>240104</v>
      </c>
      <c r="E560" s="96" t="str">
        <f>LEFT(DetailTB[[#This Row],[EconCode]],4)</f>
        <v>2401</v>
      </c>
      <c r="F560" s="96" t="str">
        <f>LEFT(DetailTB[[#This Row],[EconCode]],2)</f>
        <v>24</v>
      </c>
      <c r="G560" s="96"/>
      <c r="H560" s="128"/>
      <c r="I560" s="96"/>
      <c r="J560" s="96"/>
      <c r="K560" s="96"/>
      <c r="L560" s="96"/>
      <c r="M560" s="15"/>
      <c r="N560" s="15"/>
      <c r="O560" s="15"/>
      <c r="P560" s="15"/>
      <c r="Q560" s="15"/>
      <c r="R560" s="15"/>
    </row>
    <row r="561" spans="1:18" x14ac:dyDescent="0.25">
      <c r="A561" s="64">
        <v>24010401</v>
      </c>
      <c r="B561" s="5" t="s">
        <v>656</v>
      </c>
      <c r="C561" s="96">
        <f>SUMIF(Data[EconCode],DetailTB[[#This Row],[EconCode]],Data[Amount])</f>
        <v>0</v>
      </c>
      <c r="D561" s="96" t="str">
        <f>LEFT(DetailTB[[#This Row],[EconCode]],6)</f>
        <v>240104</v>
      </c>
      <c r="E561" s="96" t="str">
        <f>LEFT(DetailTB[[#This Row],[EconCode]],4)</f>
        <v>2401</v>
      </c>
      <c r="F561" s="96" t="str">
        <f>LEFT(DetailTB[[#This Row],[EconCode]],2)</f>
        <v>24</v>
      </c>
      <c r="G561" s="96"/>
      <c r="H561" s="128"/>
      <c r="I561" s="96"/>
      <c r="J561" s="96"/>
      <c r="K561" s="96"/>
      <c r="L561" s="96"/>
      <c r="M561" s="15"/>
      <c r="N561" s="15"/>
      <c r="O561" s="15"/>
      <c r="P561" s="15"/>
      <c r="Q561" s="15"/>
      <c r="R561" s="15"/>
    </row>
    <row r="562" spans="1:18" x14ac:dyDescent="0.25">
      <c r="A562" s="64">
        <v>24010402</v>
      </c>
      <c r="B562" s="5" t="s">
        <v>657</v>
      </c>
      <c r="C562" s="96">
        <f>SUMIF(Data[EconCode],DetailTB[[#This Row],[EconCode]],Data[Amount])</f>
        <v>0</v>
      </c>
      <c r="D562" s="96" t="str">
        <f>LEFT(DetailTB[[#This Row],[EconCode]],6)</f>
        <v>240104</v>
      </c>
      <c r="E562" s="96" t="str">
        <f>LEFT(DetailTB[[#This Row],[EconCode]],4)</f>
        <v>2401</v>
      </c>
      <c r="F562" s="96" t="str">
        <f>LEFT(DetailTB[[#This Row],[EconCode]],2)</f>
        <v>24</v>
      </c>
      <c r="G562" s="96"/>
      <c r="H562" s="128"/>
      <c r="I562" s="96"/>
      <c r="J562" s="96"/>
      <c r="K562" s="96"/>
      <c r="L562" s="96"/>
      <c r="M562" s="15"/>
      <c r="N562" s="15"/>
      <c r="O562" s="15"/>
      <c r="P562" s="15"/>
      <c r="Q562" s="15"/>
      <c r="R562" s="15"/>
    </row>
    <row r="563" spans="1:18" x14ac:dyDescent="0.25">
      <c r="A563" s="64">
        <v>24010403</v>
      </c>
      <c r="B563" s="5" t="s">
        <v>658</v>
      </c>
      <c r="C563" s="96">
        <f>SUMIF(Data[EconCode],DetailTB[[#This Row],[EconCode]],Data[Amount])</f>
        <v>0</v>
      </c>
      <c r="D563" s="96" t="str">
        <f>LEFT(DetailTB[[#This Row],[EconCode]],6)</f>
        <v>240104</v>
      </c>
      <c r="E563" s="96" t="str">
        <f>LEFT(DetailTB[[#This Row],[EconCode]],4)</f>
        <v>2401</v>
      </c>
      <c r="F563" s="96" t="str">
        <f>LEFT(DetailTB[[#This Row],[EconCode]],2)</f>
        <v>24</v>
      </c>
      <c r="G563" s="96"/>
      <c r="H563" s="128"/>
      <c r="I563" s="96"/>
      <c r="J563" s="96"/>
      <c r="K563" s="96"/>
      <c r="L563" s="96"/>
      <c r="M563" s="15"/>
      <c r="N563" s="15"/>
      <c r="O563" s="15"/>
      <c r="P563" s="15"/>
      <c r="Q563" s="15"/>
      <c r="R563" s="15"/>
    </row>
    <row r="564" spans="1:18" x14ac:dyDescent="0.25">
      <c r="A564" s="64">
        <v>24010404</v>
      </c>
      <c r="B564" s="5" t="s">
        <v>659</v>
      </c>
      <c r="C564" s="96">
        <f>SUMIF(Data[EconCode],DetailTB[[#This Row],[EconCode]],Data[Amount])</f>
        <v>0</v>
      </c>
      <c r="D564" s="96" t="str">
        <f>LEFT(DetailTB[[#This Row],[EconCode]],6)</f>
        <v>240104</v>
      </c>
      <c r="E564" s="96" t="str">
        <f>LEFT(DetailTB[[#This Row],[EconCode]],4)</f>
        <v>2401</v>
      </c>
      <c r="F564" s="96" t="str">
        <f>LEFT(DetailTB[[#This Row],[EconCode]],2)</f>
        <v>24</v>
      </c>
      <c r="G564" s="96"/>
      <c r="H564" s="128"/>
      <c r="I564" s="96"/>
      <c r="J564" s="96"/>
      <c r="K564" s="96"/>
      <c r="L564" s="96"/>
      <c r="M564" s="15"/>
      <c r="N564" s="15"/>
      <c r="O564" s="15"/>
      <c r="P564" s="15"/>
      <c r="Q564" s="15"/>
      <c r="R564" s="15"/>
    </row>
    <row r="565" spans="1:18" x14ac:dyDescent="0.25">
      <c r="A565" s="64">
        <v>24010405</v>
      </c>
      <c r="B565" s="5" t="s">
        <v>660</v>
      </c>
      <c r="C565" s="96">
        <f>SUMIF(Data[EconCode],DetailTB[[#This Row],[EconCode]],Data[Amount])</f>
        <v>0</v>
      </c>
      <c r="D565" s="96" t="str">
        <f>LEFT(DetailTB[[#This Row],[EconCode]],6)</f>
        <v>240104</v>
      </c>
      <c r="E565" s="96" t="str">
        <f>LEFT(DetailTB[[#This Row],[EconCode]],4)</f>
        <v>2401</v>
      </c>
      <c r="F565" s="96" t="str">
        <f>LEFT(DetailTB[[#This Row],[EconCode]],2)</f>
        <v>24</v>
      </c>
      <c r="G565" s="96"/>
      <c r="H565" s="128"/>
      <c r="I565" s="96"/>
      <c r="J565" s="96"/>
      <c r="K565" s="96"/>
      <c r="L565" s="96"/>
      <c r="M565" s="15"/>
      <c r="N565" s="15"/>
      <c r="O565" s="15"/>
      <c r="P565" s="15"/>
      <c r="Q565" s="15"/>
      <c r="R565" s="15"/>
    </row>
    <row r="566" spans="1:18" x14ac:dyDescent="0.25">
      <c r="A566" s="64">
        <v>24010406</v>
      </c>
      <c r="B566" s="5" t="s">
        <v>661</v>
      </c>
      <c r="C566" s="96">
        <f>SUMIF(Data[EconCode],DetailTB[[#This Row],[EconCode]],Data[Amount])</f>
        <v>0</v>
      </c>
      <c r="D566" s="96" t="str">
        <f>LEFT(DetailTB[[#This Row],[EconCode]],6)</f>
        <v>240104</v>
      </c>
      <c r="E566" s="96" t="str">
        <f>LEFT(DetailTB[[#This Row],[EconCode]],4)</f>
        <v>2401</v>
      </c>
      <c r="F566" s="96" t="str">
        <f>LEFT(DetailTB[[#This Row],[EconCode]],2)</f>
        <v>24</v>
      </c>
      <c r="G566" s="96"/>
      <c r="H566" s="128"/>
      <c r="I566" s="96"/>
      <c r="J566" s="96"/>
      <c r="K566" s="96"/>
      <c r="L566" s="96"/>
      <c r="M566" s="15"/>
      <c r="N566" s="15"/>
      <c r="O566" s="15"/>
      <c r="P566" s="15"/>
      <c r="Q566" s="15"/>
      <c r="R566" s="15"/>
    </row>
    <row r="567" spans="1:18" x14ac:dyDescent="0.25">
      <c r="A567" s="64">
        <v>24010407</v>
      </c>
      <c r="B567" s="5" t="s">
        <v>662</v>
      </c>
      <c r="C567" s="96">
        <f>SUMIF(Data[EconCode],DetailTB[[#This Row],[EconCode]],Data[Amount])</f>
        <v>0</v>
      </c>
      <c r="D567" s="96" t="str">
        <f>LEFT(DetailTB[[#This Row],[EconCode]],6)</f>
        <v>240104</v>
      </c>
      <c r="E567" s="96" t="str">
        <f>LEFT(DetailTB[[#This Row],[EconCode]],4)</f>
        <v>2401</v>
      </c>
      <c r="F567" s="96" t="str">
        <f>LEFT(DetailTB[[#This Row],[EconCode]],2)</f>
        <v>24</v>
      </c>
      <c r="G567" s="96"/>
      <c r="H567" s="128"/>
      <c r="I567" s="96"/>
      <c r="J567" s="96"/>
      <c r="K567" s="96"/>
      <c r="L567" s="96"/>
      <c r="M567" s="15"/>
      <c r="N567" s="15"/>
      <c r="O567" s="15"/>
      <c r="P567" s="15"/>
      <c r="Q567" s="15"/>
      <c r="R567" s="15"/>
    </row>
    <row r="568" spans="1:18" x14ac:dyDescent="0.25">
      <c r="A568" s="64">
        <v>24010408</v>
      </c>
      <c r="B568" s="5" t="s">
        <v>663</v>
      </c>
      <c r="C568" s="96">
        <f>SUMIF(Data[EconCode],DetailTB[[#This Row],[EconCode]],Data[Amount])</f>
        <v>0</v>
      </c>
      <c r="D568" s="96" t="str">
        <f>LEFT(DetailTB[[#This Row],[EconCode]],6)</f>
        <v>240104</v>
      </c>
      <c r="E568" s="96" t="str">
        <f>LEFT(DetailTB[[#This Row],[EconCode]],4)</f>
        <v>2401</v>
      </c>
      <c r="F568" s="96" t="str">
        <f>LEFT(DetailTB[[#This Row],[EconCode]],2)</f>
        <v>24</v>
      </c>
      <c r="G568" s="96"/>
      <c r="H568" s="128"/>
      <c r="I568" s="96"/>
      <c r="J568" s="96"/>
      <c r="K568" s="96"/>
      <c r="L568" s="96"/>
      <c r="M568" s="15"/>
      <c r="N568" s="15"/>
      <c r="O568" s="15"/>
      <c r="P568" s="15"/>
      <c r="Q568" s="15"/>
      <c r="R568" s="15"/>
    </row>
    <row r="569" spans="1:18" x14ac:dyDescent="0.25">
      <c r="A569" s="64">
        <v>240105</v>
      </c>
      <c r="B569" s="5" t="s">
        <v>664</v>
      </c>
      <c r="C569" s="96">
        <f>SUMIF(Data[EconCode],DetailTB[[#This Row],[EconCode]],Data[Amount])</f>
        <v>0</v>
      </c>
      <c r="D569" s="96" t="str">
        <f>LEFT(DetailTB[[#This Row],[EconCode]],6)</f>
        <v>240105</v>
      </c>
      <c r="E569" s="96" t="str">
        <f>LEFT(DetailTB[[#This Row],[EconCode]],4)</f>
        <v>2401</v>
      </c>
      <c r="F569" s="96" t="str">
        <f>LEFT(DetailTB[[#This Row],[EconCode]],2)</f>
        <v>24</v>
      </c>
      <c r="G569" s="96"/>
      <c r="H569" s="128"/>
      <c r="I569" s="96"/>
      <c r="J569" s="96"/>
      <c r="K569" s="96"/>
      <c r="L569" s="96"/>
      <c r="M569" s="15"/>
      <c r="N569" s="15"/>
      <c r="O569" s="15"/>
      <c r="P569" s="15"/>
      <c r="Q569" s="15"/>
      <c r="R569" s="15"/>
    </row>
    <row r="570" spans="1:18" x14ac:dyDescent="0.25">
      <c r="A570" s="64">
        <v>24010501</v>
      </c>
      <c r="B570" s="5" t="s">
        <v>665</v>
      </c>
      <c r="C570" s="96">
        <f>SUMIF(Data[EconCode],DetailTB[[#This Row],[EconCode]],Data[Amount])</f>
        <v>0</v>
      </c>
      <c r="D570" s="96" t="str">
        <f>LEFT(DetailTB[[#This Row],[EconCode]],6)</f>
        <v>240105</v>
      </c>
      <c r="E570" s="96" t="str">
        <f>LEFT(DetailTB[[#This Row],[EconCode]],4)</f>
        <v>2401</v>
      </c>
      <c r="F570" s="96" t="str">
        <f>LEFT(DetailTB[[#This Row],[EconCode]],2)</f>
        <v>24</v>
      </c>
      <c r="G570" s="96"/>
      <c r="H570" s="128"/>
      <c r="I570" s="96"/>
      <c r="J570" s="96"/>
      <c r="K570" s="96"/>
      <c r="L570" s="96"/>
      <c r="M570" s="15"/>
      <c r="N570" s="15"/>
      <c r="O570" s="15"/>
      <c r="P570" s="15"/>
      <c r="Q570" s="15"/>
      <c r="R570" s="15"/>
    </row>
    <row r="571" spans="1:18" x14ac:dyDescent="0.25">
      <c r="A571" s="64">
        <v>24010502</v>
      </c>
      <c r="B571" s="5" t="s">
        <v>666</v>
      </c>
      <c r="C571" s="96">
        <f>SUMIF(Data[EconCode],DetailTB[[#This Row],[EconCode]],Data[Amount])</f>
        <v>0</v>
      </c>
      <c r="D571" s="96" t="str">
        <f>LEFT(DetailTB[[#This Row],[EconCode]],6)</f>
        <v>240105</v>
      </c>
      <c r="E571" s="96" t="str">
        <f>LEFT(DetailTB[[#This Row],[EconCode]],4)</f>
        <v>2401</v>
      </c>
      <c r="F571" s="96" t="str">
        <f>LEFT(DetailTB[[#This Row],[EconCode]],2)</f>
        <v>24</v>
      </c>
      <c r="G571" s="96"/>
      <c r="H571" s="128"/>
      <c r="I571" s="96"/>
      <c r="J571" s="96"/>
      <c r="K571" s="96"/>
      <c r="L571" s="96"/>
      <c r="M571" s="15"/>
      <c r="N571" s="15"/>
      <c r="O571" s="15"/>
      <c r="P571" s="15"/>
      <c r="Q571" s="15"/>
      <c r="R571" s="15"/>
    </row>
    <row r="572" spans="1:18" x14ac:dyDescent="0.25">
      <c r="A572" s="64">
        <v>24010503</v>
      </c>
      <c r="B572" s="5" t="s">
        <v>667</v>
      </c>
      <c r="C572" s="96">
        <f>SUMIF(Data[EconCode],DetailTB[[#This Row],[EconCode]],Data[Amount])</f>
        <v>0</v>
      </c>
      <c r="D572" s="96" t="str">
        <f>LEFT(DetailTB[[#This Row],[EconCode]],6)</f>
        <v>240105</v>
      </c>
      <c r="E572" s="96" t="str">
        <f>LEFT(DetailTB[[#This Row],[EconCode]],4)</f>
        <v>2401</v>
      </c>
      <c r="F572" s="96" t="str">
        <f>LEFT(DetailTB[[#This Row],[EconCode]],2)</f>
        <v>24</v>
      </c>
      <c r="G572" s="96"/>
      <c r="H572" s="128"/>
      <c r="I572" s="96"/>
      <c r="J572" s="96"/>
      <c r="K572" s="96"/>
      <c r="L572" s="96"/>
      <c r="M572" s="15"/>
      <c r="N572" s="15"/>
      <c r="O572" s="15"/>
      <c r="P572" s="15"/>
      <c r="Q572" s="15"/>
      <c r="R572" s="15"/>
    </row>
    <row r="573" spans="1:18" x14ac:dyDescent="0.25">
      <c r="A573" s="64">
        <v>24010504</v>
      </c>
      <c r="B573" s="5" t="s">
        <v>668</v>
      </c>
      <c r="C573" s="96">
        <f>SUMIF(Data[EconCode],DetailTB[[#This Row],[EconCode]],Data[Amount])</f>
        <v>0</v>
      </c>
      <c r="D573" s="96" t="str">
        <f>LEFT(DetailTB[[#This Row],[EconCode]],6)</f>
        <v>240105</v>
      </c>
      <c r="E573" s="96" t="str">
        <f>LEFT(DetailTB[[#This Row],[EconCode]],4)</f>
        <v>2401</v>
      </c>
      <c r="F573" s="96" t="str">
        <f>LEFT(DetailTB[[#This Row],[EconCode]],2)</f>
        <v>24</v>
      </c>
      <c r="G573" s="96"/>
      <c r="H573" s="128"/>
      <c r="I573" s="96"/>
      <c r="J573" s="96"/>
      <c r="K573" s="96"/>
      <c r="L573" s="96"/>
      <c r="M573" s="15"/>
      <c r="N573" s="15"/>
      <c r="O573" s="15"/>
      <c r="P573" s="15"/>
      <c r="Q573" s="15"/>
      <c r="R573" s="15"/>
    </row>
    <row r="574" spans="1:18" x14ac:dyDescent="0.25">
      <c r="A574" s="64">
        <v>24010505</v>
      </c>
      <c r="B574" s="5" t="s">
        <v>669</v>
      </c>
      <c r="C574" s="96">
        <f>SUMIF(Data[EconCode],DetailTB[[#This Row],[EconCode]],Data[Amount])</f>
        <v>0</v>
      </c>
      <c r="D574" s="96" t="str">
        <f>LEFT(DetailTB[[#This Row],[EconCode]],6)</f>
        <v>240105</v>
      </c>
      <c r="E574" s="96" t="str">
        <f>LEFT(DetailTB[[#This Row],[EconCode]],4)</f>
        <v>2401</v>
      </c>
      <c r="F574" s="96" t="str">
        <f>LEFT(DetailTB[[#This Row],[EconCode]],2)</f>
        <v>24</v>
      </c>
      <c r="G574" s="96"/>
      <c r="H574" s="128"/>
      <c r="I574" s="96"/>
      <c r="J574" s="96"/>
      <c r="K574" s="96"/>
      <c r="L574" s="96"/>
      <c r="M574" s="15"/>
      <c r="N574" s="15"/>
      <c r="O574" s="15"/>
      <c r="P574" s="15"/>
      <c r="Q574" s="15"/>
      <c r="R574" s="15"/>
    </row>
    <row r="575" spans="1:18" x14ac:dyDescent="0.25">
      <c r="A575" s="64">
        <v>24010506</v>
      </c>
      <c r="B575" s="5" t="s">
        <v>670</v>
      </c>
      <c r="C575" s="96">
        <f>SUMIF(Data[EconCode],DetailTB[[#This Row],[EconCode]],Data[Amount])</f>
        <v>0</v>
      </c>
      <c r="D575" s="96" t="str">
        <f>LEFT(DetailTB[[#This Row],[EconCode]],6)</f>
        <v>240105</v>
      </c>
      <c r="E575" s="96" t="str">
        <f>LEFT(DetailTB[[#This Row],[EconCode]],4)</f>
        <v>2401</v>
      </c>
      <c r="F575" s="96" t="str">
        <f>LEFT(DetailTB[[#This Row],[EconCode]],2)</f>
        <v>24</v>
      </c>
      <c r="G575" s="96"/>
      <c r="H575" s="128"/>
      <c r="I575" s="96"/>
      <c r="J575" s="96"/>
      <c r="K575" s="96"/>
      <c r="L575" s="96"/>
      <c r="M575" s="15"/>
      <c r="N575" s="15"/>
      <c r="O575" s="15"/>
      <c r="P575" s="15"/>
      <c r="Q575" s="15"/>
      <c r="R575" s="15"/>
    </row>
    <row r="576" spans="1:18" x14ac:dyDescent="0.25">
      <c r="A576" s="64">
        <v>24010507</v>
      </c>
      <c r="B576" s="5" t="s">
        <v>671</v>
      </c>
      <c r="C576" s="96">
        <f>SUMIF(Data[EconCode],DetailTB[[#This Row],[EconCode]],Data[Amount])</f>
        <v>0</v>
      </c>
      <c r="D576" s="96" t="str">
        <f>LEFT(DetailTB[[#This Row],[EconCode]],6)</f>
        <v>240105</v>
      </c>
      <c r="E576" s="96" t="str">
        <f>LEFT(DetailTB[[#This Row],[EconCode]],4)</f>
        <v>2401</v>
      </c>
      <c r="F576" s="96" t="str">
        <f>LEFT(DetailTB[[#This Row],[EconCode]],2)</f>
        <v>24</v>
      </c>
      <c r="G576" s="96"/>
      <c r="H576" s="128"/>
      <c r="I576" s="96"/>
      <c r="J576" s="96"/>
      <c r="K576" s="96"/>
      <c r="L576" s="96"/>
      <c r="M576" s="15"/>
      <c r="N576" s="15"/>
      <c r="O576" s="15"/>
      <c r="P576" s="15"/>
      <c r="Q576" s="15"/>
      <c r="R576" s="15"/>
    </row>
    <row r="577" spans="1:18" x14ac:dyDescent="0.25">
      <c r="A577" s="64">
        <v>24010508</v>
      </c>
      <c r="B577" s="5" t="s">
        <v>672</v>
      </c>
      <c r="C577" s="96">
        <f>SUMIF(Data[EconCode],DetailTB[[#This Row],[EconCode]],Data[Amount])</f>
        <v>0</v>
      </c>
      <c r="D577" s="96" t="str">
        <f>LEFT(DetailTB[[#This Row],[EconCode]],6)</f>
        <v>240105</v>
      </c>
      <c r="E577" s="96" t="str">
        <f>LEFT(DetailTB[[#This Row],[EconCode]],4)</f>
        <v>2401</v>
      </c>
      <c r="F577" s="96" t="str">
        <f>LEFT(DetailTB[[#This Row],[EconCode]],2)</f>
        <v>24</v>
      </c>
      <c r="G577" s="96"/>
      <c r="H577" s="128"/>
      <c r="I577" s="96"/>
      <c r="J577" s="96"/>
      <c r="K577" s="96"/>
      <c r="L577" s="96"/>
      <c r="M577" s="15"/>
      <c r="N577" s="15"/>
      <c r="O577" s="15"/>
      <c r="P577" s="15"/>
      <c r="Q577" s="15"/>
      <c r="R577" s="15"/>
    </row>
    <row r="578" spans="1:18" x14ac:dyDescent="0.25">
      <c r="A578" s="64">
        <v>24010509</v>
      </c>
      <c r="B578" s="5" t="s">
        <v>673</v>
      </c>
      <c r="C578" s="96">
        <f>SUMIF(Data[EconCode],DetailTB[[#This Row],[EconCode]],Data[Amount])</f>
        <v>0</v>
      </c>
      <c r="D578" s="96" t="str">
        <f>LEFT(DetailTB[[#This Row],[EconCode]],6)</f>
        <v>240105</v>
      </c>
      <c r="E578" s="96" t="str">
        <f>LEFT(DetailTB[[#This Row],[EconCode]],4)</f>
        <v>2401</v>
      </c>
      <c r="F578" s="96" t="str">
        <f>LEFT(DetailTB[[#This Row],[EconCode]],2)</f>
        <v>24</v>
      </c>
      <c r="G578" s="96"/>
      <c r="H578" s="128"/>
      <c r="I578" s="96"/>
      <c r="J578" s="96"/>
      <c r="K578" s="96"/>
      <c r="L578" s="96"/>
      <c r="M578" s="15"/>
      <c r="N578" s="15"/>
      <c r="O578" s="15"/>
      <c r="P578" s="15"/>
      <c r="Q578" s="15"/>
      <c r="R578" s="15"/>
    </row>
    <row r="579" spans="1:18" x14ac:dyDescent="0.25">
      <c r="A579" s="64">
        <v>24010510</v>
      </c>
      <c r="B579" s="5" t="s">
        <v>674</v>
      </c>
      <c r="C579" s="96">
        <f>SUMIF(Data[EconCode],DetailTB[[#This Row],[EconCode]],Data[Amount])</f>
        <v>0</v>
      </c>
      <c r="D579" s="96" t="str">
        <f>LEFT(DetailTB[[#This Row],[EconCode]],6)</f>
        <v>240105</v>
      </c>
      <c r="E579" s="96" t="str">
        <f>LEFT(DetailTB[[#This Row],[EconCode]],4)</f>
        <v>2401</v>
      </c>
      <c r="F579" s="96" t="str">
        <f>LEFT(DetailTB[[#This Row],[EconCode]],2)</f>
        <v>24</v>
      </c>
      <c r="G579" s="96"/>
      <c r="H579" s="128"/>
      <c r="I579" s="96"/>
      <c r="J579" s="96"/>
      <c r="K579" s="96"/>
      <c r="L579" s="96"/>
      <c r="M579" s="15"/>
      <c r="N579" s="15"/>
      <c r="O579" s="15"/>
      <c r="P579" s="15"/>
      <c r="Q579" s="15"/>
      <c r="R579" s="15"/>
    </row>
    <row r="580" spans="1:18" x14ac:dyDescent="0.25">
      <c r="A580" s="64">
        <v>24010511</v>
      </c>
      <c r="B580" s="5" t="s">
        <v>675</v>
      </c>
      <c r="C580" s="96">
        <f>SUMIF(Data[EconCode],DetailTB[[#This Row],[EconCode]],Data[Amount])</f>
        <v>0</v>
      </c>
      <c r="D580" s="96" t="str">
        <f>LEFT(DetailTB[[#This Row],[EconCode]],6)</f>
        <v>240105</v>
      </c>
      <c r="E580" s="96" t="str">
        <f>LEFT(DetailTB[[#This Row],[EconCode]],4)</f>
        <v>2401</v>
      </c>
      <c r="F580" s="96" t="str">
        <f>LEFT(DetailTB[[#This Row],[EconCode]],2)</f>
        <v>24</v>
      </c>
      <c r="G580" s="96"/>
      <c r="H580" s="128"/>
      <c r="I580" s="96"/>
      <c r="J580" s="96"/>
      <c r="K580" s="96"/>
      <c r="L580" s="96"/>
      <c r="M580" s="15"/>
      <c r="N580" s="15"/>
      <c r="O580" s="15"/>
      <c r="P580" s="15"/>
      <c r="Q580" s="15"/>
      <c r="R580" s="15"/>
    </row>
    <row r="581" spans="1:18" x14ac:dyDescent="0.25">
      <c r="A581" s="64">
        <v>24010512</v>
      </c>
      <c r="B581" s="5" t="s">
        <v>676</v>
      </c>
      <c r="C581" s="96">
        <f>SUMIF(Data[EconCode],DetailTB[[#This Row],[EconCode]],Data[Amount])</f>
        <v>0</v>
      </c>
      <c r="D581" s="96" t="str">
        <f>LEFT(DetailTB[[#This Row],[EconCode]],6)</f>
        <v>240105</v>
      </c>
      <c r="E581" s="96" t="str">
        <f>LEFT(DetailTB[[#This Row],[EconCode]],4)</f>
        <v>2401</v>
      </c>
      <c r="F581" s="96" t="str">
        <f>LEFT(DetailTB[[#This Row],[EconCode]],2)</f>
        <v>24</v>
      </c>
      <c r="G581" s="96"/>
      <c r="H581" s="128"/>
      <c r="I581" s="96"/>
      <c r="J581" s="96"/>
      <c r="K581" s="96"/>
      <c r="L581" s="96"/>
      <c r="M581" s="15"/>
      <c r="N581" s="15"/>
      <c r="O581" s="15"/>
      <c r="P581" s="15"/>
      <c r="Q581" s="15"/>
      <c r="R581" s="15"/>
    </row>
    <row r="582" spans="1:18" x14ac:dyDescent="0.25">
      <c r="A582" s="64">
        <v>240106</v>
      </c>
      <c r="B582" s="5" t="s">
        <v>677</v>
      </c>
      <c r="C582" s="96">
        <f>SUMIF(Data[EconCode],DetailTB[[#This Row],[EconCode]],Data[Amount])</f>
        <v>0</v>
      </c>
      <c r="D582" s="96" t="str">
        <f>LEFT(DetailTB[[#This Row],[EconCode]],6)</f>
        <v>240106</v>
      </c>
      <c r="E582" s="96" t="str">
        <f>LEFT(DetailTB[[#This Row],[EconCode]],4)</f>
        <v>2401</v>
      </c>
      <c r="F582" s="96" t="str">
        <f>LEFT(DetailTB[[#This Row],[EconCode]],2)</f>
        <v>24</v>
      </c>
      <c r="G582" s="96"/>
      <c r="H582" s="128"/>
      <c r="I582" s="96"/>
      <c r="J582" s="96"/>
      <c r="K582" s="96"/>
      <c r="L582" s="96"/>
      <c r="M582" s="15"/>
      <c r="N582" s="15"/>
      <c r="O582" s="15"/>
      <c r="P582" s="15"/>
      <c r="Q582" s="15"/>
      <c r="R582" s="15"/>
    </row>
    <row r="583" spans="1:18" x14ac:dyDescent="0.25">
      <c r="A583" s="64">
        <v>24010601</v>
      </c>
      <c r="B583" s="5" t="s">
        <v>678</v>
      </c>
      <c r="C583" s="96">
        <f>SUMIF(Data[EconCode],DetailTB[[#This Row],[EconCode]],Data[Amount])</f>
        <v>0</v>
      </c>
      <c r="D583" s="96" t="str">
        <f>LEFT(DetailTB[[#This Row],[EconCode]],6)</f>
        <v>240106</v>
      </c>
      <c r="E583" s="96" t="str">
        <f>LEFT(DetailTB[[#This Row],[EconCode]],4)</f>
        <v>2401</v>
      </c>
      <c r="F583" s="96" t="str">
        <f>LEFT(DetailTB[[#This Row],[EconCode]],2)</f>
        <v>24</v>
      </c>
      <c r="G583" s="96"/>
      <c r="H583" s="128"/>
      <c r="I583" s="96"/>
      <c r="J583" s="96"/>
      <c r="K583" s="96"/>
      <c r="L583" s="96"/>
      <c r="M583" s="15"/>
      <c r="N583" s="15"/>
      <c r="O583" s="15"/>
      <c r="P583" s="15"/>
      <c r="Q583" s="15"/>
      <c r="R583" s="15"/>
    </row>
    <row r="584" spans="1:18" x14ac:dyDescent="0.25">
      <c r="A584" s="64">
        <v>24010602</v>
      </c>
      <c r="B584" s="5" t="s">
        <v>679</v>
      </c>
      <c r="C584" s="96">
        <f>SUMIF(Data[EconCode],DetailTB[[#This Row],[EconCode]],Data[Amount])</f>
        <v>0</v>
      </c>
      <c r="D584" s="96" t="str">
        <f>LEFT(DetailTB[[#This Row],[EconCode]],6)</f>
        <v>240106</v>
      </c>
      <c r="E584" s="96" t="str">
        <f>LEFT(DetailTB[[#This Row],[EconCode]],4)</f>
        <v>2401</v>
      </c>
      <c r="F584" s="96" t="str">
        <f>LEFT(DetailTB[[#This Row],[EconCode]],2)</f>
        <v>24</v>
      </c>
      <c r="G584" s="96"/>
      <c r="H584" s="128"/>
      <c r="I584" s="96"/>
      <c r="J584" s="96"/>
      <c r="K584" s="96"/>
      <c r="L584" s="96"/>
      <c r="M584" s="15"/>
      <c r="N584" s="15"/>
      <c r="O584" s="15"/>
      <c r="P584" s="15"/>
      <c r="Q584" s="15"/>
      <c r="R584" s="15"/>
    </row>
    <row r="585" spans="1:18" x14ac:dyDescent="0.25">
      <c r="A585" s="64">
        <v>24010603</v>
      </c>
      <c r="B585" s="5" t="s">
        <v>680</v>
      </c>
      <c r="C585" s="96">
        <f>SUMIF(Data[EconCode],DetailTB[[#This Row],[EconCode]],Data[Amount])</f>
        <v>0</v>
      </c>
      <c r="D585" s="96" t="str">
        <f>LEFT(DetailTB[[#This Row],[EconCode]],6)</f>
        <v>240106</v>
      </c>
      <c r="E585" s="96" t="str">
        <f>LEFT(DetailTB[[#This Row],[EconCode]],4)</f>
        <v>2401</v>
      </c>
      <c r="F585" s="96" t="str">
        <f>LEFT(DetailTB[[#This Row],[EconCode]],2)</f>
        <v>24</v>
      </c>
      <c r="G585" s="96"/>
      <c r="H585" s="128"/>
      <c r="I585" s="96"/>
      <c r="J585" s="96"/>
      <c r="K585" s="96"/>
      <c r="L585" s="96"/>
      <c r="M585" s="15"/>
      <c r="N585" s="15"/>
      <c r="O585" s="15"/>
      <c r="P585" s="15"/>
      <c r="Q585" s="15"/>
      <c r="R585" s="15"/>
    </row>
    <row r="586" spans="1:18" x14ac:dyDescent="0.25">
      <c r="A586" s="64">
        <v>24010604</v>
      </c>
      <c r="B586" s="5" t="s">
        <v>681</v>
      </c>
      <c r="C586" s="96">
        <f>SUMIF(Data[EconCode],DetailTB[[#This Row],[EconCode]],Data[Amount])</f>
        <v>0</v>
      </c>
      <c r="D586" s="96" t="str">
        <f>LEFT(DetailTB[[#This Row],[EconCode]],6)</f>
        <v>240106</v>
      </c>
      <c r="E586" s="96" t="str">
        <f>LEFT(DetailTB[[#This Row],[EconCode]],4)</f>
        <v>2401</v>
      </c>
      <c r="F586" s="96" t="str">
        <f>LEFT(DetailTB[[#This Row],[EconCode]],2)</f>
        <v>24</v>
      </c>
      <c r="G586" s="96"/>
      <c r="H586" s="128"/>
      <c r="I586" s="96"/>
      <c r="J586" s="96"/>
      <c r="K586" s="96"/>
      <c r="L586" s="96"/>
      <c r="M586" s="15"/>
      <c r="N586" s="15"/>
      <c r="O586" s="15"/>
      <c r="P586" s="15"/>
      <c r="Q586" s="15"/>
      <c r="R586" s="15"/>
    </row>
    <row r="587" spans="1:18" x14ac:dyDescent="0.25">
      <c r="A587" s="64">
        <v>24010605</v>
      </c>
      <c r="B587" s="5" t="s">
        <v>682</v>
      </c>
      <c r="C587" s="96">
        <f>SUMIF(Data[EconCode],DetailTB[[#This Row],[EconCode]],Data[Amount])</f>
        <v>0</v>
      </c>
      <c r="D587" s="96" t="str">
        <f>LEFT(DetailTB[[#This Row],[EconCode]],6)</f>
        <v>240106</v>
      </c>
      <c r="E587" s="96" t="str">
        <f>LEFT(DetailTB[[#This Row],[EconCode]],4)</f>
        <v>2401</v>
      </c>
      <c r="F587" s="96" t="str">
        <f>LEFT(DetailTB[[#This Row],[EconCode]],2)</f>
        <v>24</v>
      </c>
      <c r="G587" s="96"/>
      <c r="H587" s="128"/>
      <c r="I587" s="96"/>
      <c r="J587" s="96"/>
      <c r="K587" s="96"/>
      <c r="L587" s="96"/>
      <c r="M587" s="15"/>
      <c r="N587" s="15"/>
      <c r="O587" s="15"/>
      <c r="P587" s="15"/>
      <c r="Q587" s="15"/>
      <c r="R587" s="15"/>
    </row>
    <row r="588" spans="1:18" x14ac:dyDescent="0.25">
      <c r="A588" s="64">
        <v>24010606</v>
      </c>
      <c r="B588" s="5" t="s">
        <v>683</v>
      </c>
      <c r="C588" s="96">
        <f>SUMIF(Data[EconCode],DetailTB[[#This Row],[EconCode]],Data[Amount])</f>
        <v>0</v>
      </c>
      <c r="D588" s="96" t="str">
        <f>LEFT(DetailTB[[#This Row],[EconCode]],6)</f>
        <v>240106</v>
      </c>
      <c r="E588" s="96" t="str">
        <f>LEFT(DetailTB[[#This Row],[EconCode]],4)</f>
        <v>2401</v>
      </c>
      <c r="F588" s="96" t="str">
        <f>LEFT(DetailTB[[#This Row],[EconCode]],2)</f>
        <v>24</v>
      </c>
      <c r="G588" s="96"/>
      <c r="H588" s="128"/>
      <c r="I588" s="96"/>
      <c r="J588" s="96"/>
      <c r="K588" s="96"/>
      <c r="L588" s="96"/>
      <c r="M588" s="15"/>
      <c r="N588" s="15"/>
      <c r="O588" s="15"/>
      <c r="P588" s="15"/>
      <c r="Q588" s="15"/>
      <c r="R588" s="15"/>
    </row>
    <row r="589" spans="1:18" x14ac:dyDescent="0.25">
      <c r="A589" s="64">
        <v>2402</v>
      </c>
      <c r="B589" s="5" t="s">
        <v>684</v>
      </c>
      <c r="C589" s="96">
        <f>SUMIF(Data[EconCode],DetailTB[[#This Row],[EconCode]],Data[Amount])</f>
        <v>0</v>
      </c>
      <c r="D589" s="96" t="str">
        <f>LEFT(DetailTB[[#This Row],[EconCode]],6)</f>
        <v>2402</v>
      </c>
      <c r="E589" s="96" t="str">
        <f>LEFT(DetailTB[[#This Row],[EconCode]],4)</f>
        <v>2402</v>
      </c>
      <c r="F589" s="96" t="str">
        <f>LEFT(DetailTB[[#This Row],[EconCode]],2)</f>
        <v>24</v>
      </c>
      <c r="G589" s="96"/>
      <c r="H589" s="128"/>
      <c r="I589" s="96"/>
      <c r="J589" s="96"/>
      <c r="K589" s="96"/>
      <c r="L589" s="96"/>
      <c r="M589" s="15"/>
      <c r="N589" s="15"/>
      <c r="O589" s="15"/>
      <c r="P589" s="15"/>
      <c r="Q589" s="15"/>
      <c r="R589" s="15"/>
    </row>
    <row r="590" spans="1:18" x14ac:dyDescent="0.25">
      <c r="A590" s="64">
        <v>240101</v>
      </c>
      <c r="B590" s="5" t="s">
        <v>685</v>
      </c>
      <c r="C590" s="96">
        <f>SUMIF(Data[EconCode],DetailTB[[#This Row],[EconCode]],Data[Amount])</f>
        <v>0</v>
      </c>
      <c r="D590" s="96" t="str">
        <f>LEFT(DetailTB[[#This Row],[EconCode]],6)</f>
        <v>240101</v>
      </c>
      <c r="E590" s="96" t="str">
        <f>LEFT(DetailTB[[#This Row],[EconCode]],4)</f>
        <v>2401</v>
      </c>
      <c r="F590" s="96" t="str">
        <f>LEFT(DetailTB[[#This Row],[EconCode]],2)</f>
        <v>24</v>
      </c>
      <c r="G590" s="96"/>
      <c r="H590" s="128"/>
      <c r="I590" s="96"/>
      <c r="J590" s="96"/>
      <c r="K590" s="96"/>
      <c r="L590" s="96"/>
      <c r="M590" s="15"/>
      <c r="N590" s="15"/>
      <c r="O590" s="15"/>
      <c r="P590" s="15"/>
      <c r="Q590" s="15"/>
      <c r="R590" s="15"/>
    </row>
    <row r="591" spans="1:18" x14ac:dyDescent="0.25">
      <c r="A591" s="64">
        <v>24020101</v>
      </c>
      <c r="B591" s="5" t="s">
        <v>686</v>
      </c>
      <c r="C591" s="96">
        <f>SUMIF(Data[EconCode],DetailTB[[#This Row],[EconCode]],Data[Amount])</f>
        <v>0</v>
      </c>
      <c r="D591" s="96" t="str">
        <f>LEFT(DetailTB[[#This Row],[EconCode]],6)</f>
        <v>240201</v>
      </c>
      <c r="E591" s="96" t="str">
        <f>LEFT(DetailTB[[#This Row],[EconCode]],4)</f>
        <v>2402</v>
      </c>
      <c r="F591" s="96" t="str">
        <f>LEFT(DetailTB[[#This Row],[EconCode]],2)</f>
        <v>24</v>
      </c>
      <c r="G591" s="96"/>
      <c r="H591" s="128"/>
      <c r="I591" s="96"/>
      <c r="J591" s="96"/>
      <c r="K591" s="96"/>
      <c r="L591" s="96"/>
      <c r="M591" s="15"/>
      <c r="N591" s="15"/>
      <c r="O591" s="15"/>
      <c r="P591" s="15"/>
      <c r="Q591" s="15"/>
      <c r="R591" s="15"/>
    </row>
    <row r="592" spans="1:18" x14ac:dyDescent="0.25">
      <c r="A592" s="64">
        <v>24020102</v>
      </c>
      <c r="B592" s="5" t="s">
        <v>687</v>
      </c>
      <c r="C592" s="96">
        <f>SUMIF(Data[EconCode],DetailTB[[#This Row],[EconCode]],Data[Amount])</f>
        <v>0</v>
      </c>
      <c r="D592" s="96" t="str">
        <f>LEFT(DetailTB[[#This Row],[EconCode]],6)</f>
        <v>240201</v>
      </c>
      <c r="E592" s="96" t="str">
        <f>LEFT(DetailTB[[#This Row],[EconCode]],4)</f>
        <v>2402</v>
      </c>
      <c r="F592" s="96" t="str">
        <f>LEFT(DetailTB[[#This Row],[EconCode]],2)</f>
        <v>24</v>
      </c>
      <c r="G592" s="96"/>
      <c r="H592" s="128"/>
      <c r="I592" s="96"/>
      <c r="J592" s="96"/>
      <c r="K592" s="96"/>
      <c r="L592" s="96"/>
      <c r="M592" s="15"/>
      <c r="N592" s="15"/>
      <c r="O592" s="15"/>
      <c r="P592" s="15"/>
      <c r="Q592" s="15"/>
      <c r="R592" s="15"/>
    </row>
    <row r="593" spans="1:18" x14ac:dyDescent="0.25">
      <c r="A593" s="64">
        <v>24020103</v>
      </c>
      <c r="B593" s="5" t="s">
        <v>688</v>
      </c>
      <c r="C593" s="96">
        <f>SUMIF(Data[EconCode],DetailTB[[#This Row],[EconCode]],Data[Amount])</f>
        <v>0</v>
      </c>
      <c r="D593" s="96" t="str">
        <f>LEFT(DetailTB[[#This Row],[EconCode]],6)</f>
        <v>240201</v>
      </c>
      <c r="E593" s="96" t="str">
        <f>LEFT(DetailTB[[#This Row],[EconCode]],4)</f>
        <v>2402</v>
      </c>
      <c r="F593" s="96" t="str">
        <f>LEFT(DetailTB[[#This Row],[EconCode]],2)</f>
        <v>24</v>
      </c>
      <c r="G593" s="96"/>
      <c r="H593" s="128"/>
      <c r="I593" s="96"/>
      <c r="J593" s="96"/>
      <c r="K593" s="96"/>
      <c r="L593" s="96"/>
      <c r="M593" s="15"/>
      <c r="N593" s="15"/>
      <c r="O593" s="15"/>
      <c r="P593" s="15"/>
      <c r="Q593" s="15"/>
      <c r="R593" s="15"/>
    </row>
    <row r="594" spans="1:18" x14ac:dyDescent="0.25">
      <c r="A594" s="64">
        <v>24020104</v>
      </c>
      <c r="B594" s="5" t="s">
        <v>689</v>
      </c>
      <c r="C594" s="96">
        <f>SUMIF(Data[EconCode],DetailTB[[#This Row],[EconCode]],Data[Amount])</f>
        <v>0</v>
      </c>
      <c r="D594" s="96" t="str">
        <f>LEFT(DetailTB[[#This Row],[EconCode]],6)</f>
        <v>240201</v>
      </c>
      <c r="E594" s="96" t="str">
        <f>LEFT(DetailTB[[#This Row],[EconCode]],4)</f>
        <v>2402</v>
      </c>
      <c r="F594" s="96" t="str">
        <f>LEFT(DetailTB[[#This Row],[EconCode]],2)</f>
        <v>24</v>
      </c>
      <c r="G594" s="96"/>
      <c r="H594" s="128"/>
      <c r="I594" s="96"/>
      <c r="J594" s="96"/>
      <c r="K594" s="96"/>
      <c r="L594" s="96"/>
      <c r="M594" s="15"/>
      <c r="N594" s="15"/>
      <c r="O594" s="15"/>
      <c r="P594" s="15"/>
      <c r="Q594" s="15"/>
      <c r="R594" s="15"/>
    </row>
    <row r="595" spans="1:18" x14ac:dyDescent="0.25">
      <c r="A595" s="64">
        <v>240202</v>
      </c>
      <c r="B595" s="5" t="s">
        <v>690</v>
      </c>
      <c r="C595" s="96">
        <f>SUMIF(Data[EconCode],DetailTB[[#This Row],[EconCode]],Data[Amount])</f>
        <v>0</v>
      </c>
      <c r="D595" s="96" t="str">
        <f>LEFT(DetailTB[[#This Row],[EconCode]],6)</f>
        <v>240202</v>
      </c>
      <c r="E595" s="96" t="str">
        <f>LEFT(DetailTB[[#This Row],[EconCode]],4)</f>
        <v>2402</v>
      </c>
      <c r="F595" s="96" t="str">
        <f>LEFT(DetailTB[[#This Row],[EconCode]],2)</f>
        <v>24</v>
      </c>
      <c r="G595" s="96"/>
      <c r="H595" s="128"/>
      <c r="I595" s="96"/>
      <c r="J595" s="96"/>
      <c r="K595" s="96"/>
      <c r="L595" s="96"/>
      <c r="M595" s="15"/>
      <c r="N595" s="15"/>
      <c r="O595" s="15"/>
      <c r="P595" s="15"/>
      <c r="Q595" s="15"/>
      <c r="R595" s="15"/>
    </row>
    <row r="596" spans="1:18" x14ac:dyDescent="0.25">
      <c r="A596" s="64">
        <v>24020201</v>
      </c>
      <c r="B596" s="5" t="s">
        <v>691</v>
      </c>
      <c r="C596" s="96">
        <f>SUMIF(Data[EconCode],DetailTB[[#This Row],[EconCode]],Data[Amount])</f>
        <v>0</v>
      </c>
      <c r="D596" s="96" t="str">
        <f>LEFT(DetailTB[[#This Row],[EconCode]],6)</f>
        <v>240202</v>
      </c>
      <c r="E596" s="96" t="str">
        <f>LEFT(DetailTB[[#This Row],[EconCode]],4)</f>
        <v>2402</v>
      </c>
      <c r="F596" s="96" t="str">
        <f>LEFT(DetailTB[[#This Row],[EconCode]],2)</f>
        <v>24</v>
      </c>
      <c r="G596" s="96"/>
      <c r="H596" s="128"/>
      <c r="I596" s="96"/>
      <c r="J596" s="96"/>
      <c r="K596" s="96"/>
      <c r="L596" s="96"/>
      <c r="M596" s="15"/>
      <c r="N596" s="15"/>
      <c r="O596" s="15"/>
      <c r="P596" s="15"/>
      <c r="Q596" s="15"/>
      <c r="R596" s="15"/>
    </row>
    <row r="597" spans="1:18" x14ac:dyDescent="0.25">
      <c r="A597" s="64">
        <v>24020202</v>
      </c>
      <c r="B597" s="5" t="s">
        <v>692</v>
      </c>
      <c r="C597" s="96">
        <f>SUMIF(Data[EconCode],DetailTB[[#This Row],[EconCode]],Data[Amount])</f>
        <v>0</v>
      </c>
      <c r="D597" s="96" t="str">
        <f>LEFT(DetailTB[[#This Row],[EconCode]],6)</f>
        <v>240202</v>
      </c>
      <c r="E597" s="96" t="str">
        <f>LEFT(DetailTB[[#This Row],[EconCode]],4)</f>
        <v>2402</v>
      </c>
      <c r="F597" s="96" t="str">
        <f>LEFT(DetailTB[[#This Row],[EconCode]],2)</f>
        <v>24</v>
      </c>
      <c r="G597" s="96"/>
      <c r="H597" s="128"/>
      <c r="I597" s="96"/>
      <c r="J597" s="96"/>
      <c r="K597" s="96"/>
      <c r="L597" s="96"/>
      <c r="M597" s="15"/>
      <c r="N597" s="15"/>
      <c r="O597" s="15"/>
      <c r="P597" s="15"/>
      <c r="Q597" s="15"/>
      <c r="R597" s="15"/>
    </row>
    <row r="598" spans="1:18" x14ac:dyDescent="0.25">
      <c r="A598" s="64">
        <v>24020203</v>
      </c>
      <c r="B598" s="5" t="s">
        <v>693</v>
      </c>
      <c r="C598" s="96">
        <f>SUMIF(Data[EconCode],DetailTB[[#This Row],[EconCode]],Data[Amount])</f>
        <v>0</v>
      </c>
      <c r="D598" s="96" t="str">
        <f>LEFT(DetailTB[[#This Row],[EconCode]],6)</f>
        <v>240202</v>
      </c>
      <c r="E598" s="96" t="str">
        <f>LEFT(DetailTB[[#This Row],[EconCode]],4)</f>
        <v>2402</v>
      </c>
      <c r="F598" s="96" t="str">
        <f>LEFT(DetailTB[[#This Row],[EconCode]],2)</f>
        <v>24</v>
      </c>
      <c r="G598" s="96"/>
      <c r="H598" s="128"/>
      <c r="I598" s="96"/>
      <c r="J598" s="96"/>
      <c r="K598" s="96"/>
      <c r="L598" s="96"/>
      <c r="M598" s="15"/>
      <c r="N598" s="15"/>
      <c r="O598" s="15"/>
      <c r="P598" s="15"/>
      <c r="Q598" s="15"/>
      <c r="R598" s="15"/>
    </row>
    <row r="599" spans="1:18" x14ac:dyDescent="0.25">
      <c r="A599" s="64">
        <v>24020204</v>
      </c>
      <c r="B599" s="5" t="s">
        <v>694</v>
      </c>
      <c r="C599" s="96">
        <f>SUMIF(Data[EconCode],DetailTB[[#This Row],[EconCode]],Data[Amount])</f>
        <v>0</v>
      </c>
      <c r="D599" s="96" t="str">
        <f>LEFT(DetailTB[[#This Row],[EconCode]],6)</f>
        <v>240202</v>
      </c>
      <c r="E599" s="96" t="str">
        <f>LEFT(DetailTB[[#This Row],[EconCode]],4)</f>
        <v>2402</v>
      </c>
      <c r="F599" s="96" t="str">
        <f>LEFT(DetailTB[[#This Row],[EconCode]],2)</f>
        <v>24</v>
      </c>
      <c r="G599" s="96"/>
      <c r="H599" s="128"/>
      <c r="I599" s="96"/>
      <c r="J599" s="96"/>
      <c r="K599" s="96"/>
      <c r="L599" s="96"/>
      <c r="M599" s="15"/>
      <c r="N599" s="15"/>
      <c r="O599" s="15"/>
      <c r="P599" s="15"/>
      <c r="Q599" s="15"/>
      <c r="R599" s="15"/>
    </row>
    <row r="600" spans="1:18" x14ac:dyDescent="0.25">
      <c r="A600" s="64">
        <v>24020205</v>
      </c>
      <c r="B600" s="5" t="s">
        <v>695</v>
      </c>
      <c r="C600" s="96">
        <f>SUMIF(Data[EconCode],DetailTB[[#This Row],[EconCode]],Data[Amount])</f>
        <v>0</v>
      </c>
      <c r="D600" s="96" t="str">
        <f>LEFT(DetailTB[[#This Row],[EconCode]],6)</f>
        <v>240202</v>
      </c>
      <c r="E600" s="96" t="str">
        <f>LEFT(DetailTB[[#This Row],[EconCode]],4)</f>
        <v>2402</v>
      </c>
      <c r="F600" s="96" t="str">
        <f>LEFT(DetailTB[[#This Row],[EconCode]],2)</f>
        <v>24</v>
      </c>
      <c r="G600" s="96"/>
      <c r="H600" s="128"/>
      <c r="I600" s="96"/>
      <c r="J600" s="96"/>
      <c r="K600" s="96"/>
      <c r="L600" s="96"/>
      <c r="M600" s="15"/>
      <c r="N600" s="15"/>
      <c r="O600" s="15"/>
      <c r="P600" s="15"/>
      <c r="Q600" s="15"/>
      <c r="R600" s="15"/>
    </row>
    <row r="601" spans="1:18" x14ac:dyDescent="0.25">
      <c r="A601" s="64">
        <v>24020206</v>
      </c>
      <c r="B601" s="5" t="s">
        <v>696</v>
      </c>
      <c r="C601" s="96">
        <f>SUMIF(Data[EconCode],DetailTB[[#This Row],[EconCode]],Data[Amount])</f>
        <v>0</v>
      </c>
      <c r="D601" s="96" t="str">
        <f>LEFT(DetailTB[[#This Row],[EconCode]],6)</f>
        <v>240202</v>
      </c>
      <c r="E601" s="96" t="str">
        <f>LEFT(DetailTB[[#This Row],[EconCode]],4)</f>
        <v>2402</v>
      </c>
      <c r="F601" s="96" t="str">
        <f>LEFT(DetailTB[[#This Row],[EconCode]],2)</f>
        <v>24</v>
      </c>
      <c r="G601" s="96"/>
      <c r="H601" s="128"/>
      <c r="I601" s="96"/>
      <c r="J601" s="96"/>
      <c r="K601" s="96"/>
      <c r="L601" s="96"/>
      <c r="M601" s="15"/>
      <c r="N601" s="15"/>
      <c r="O601" s="15"/>
      <c r="P601" s="15"/>
      <c r="Q601" s="15"/>
      <c r="R601" s="15"/>
    </row>
    <row r="602" spans="1:18" x14ac:dyDescent="0.25">
      <c r="A602" s="64">
        <v>24020207</v>
      </c>
      <c r="B602" s="5" t="s">
        <v>697</v>
      </c>
      <c r="C602" s="96">
        <f>SUMIF(Data[EconCode],DetailTB[[#This Row],[EconCode]],Data[Amount])</f>
        <v>0</v>
      </c>
      <c r="D602" s="96" t="str">
        <f>LEFT(DetailTB[[#This Row],[EconCode]],6)</f>
        <v>240202</v>
      </c>
      <c r="E602" s="96" t="str">
        <f>LEFT(DetailTB[[#This Row],[EconCode]],4)</f>
        <v>2402</v>
      </c>
      <c r="F602" s="96" t="str">
        <f>LEFT(DetailTB[[#This Row],[EconCode]],2)</f>
        <v>24</v>
      </c>
      <c r="G602" s="96"/>
      <c r="H602" s="128"/>
      <c r="I602" s="96"/>
      <c r="J602" s="96"/>
      <c r="K602" s="96"/>
      <c r="L602" s="96"/>
      <c r="M602" s="15"/>
      <c r="N602" s="15"/>
      <c r="O602" s="15"/>
      <c r="P602" s="15"/>
      <c r="Q602" s="15"/>
      <c r="R602" s="15"/>
    </row>
    <row r="603" spans="1:18" x14ac:dyDescent="0.25">
      <c r="A603" s="64">
        <v>24020208</v>
      </c>
      <c r="B603" s="5" t="s">
        <v>698</v>
      </c>
      <c r="C603" s="96">
        <f>SUMIF(Data[EconCode],DetailTB[[#This Row],[EconCode]],Data[Amount])</f>
        <v>0</v>
      </c>
      <c r="D603" s="96" t="str">
        <f>LEFT(DetailTB[[#This Row],[EconCode]],6)</f>
        <v>240202</v>
      </c>
      <c r="E603" s="96" t="str">
        <f>LEFT(DetailTB[[#This Row],[EconCode]],4)</f>
        <v>2402</v>
      </c>
      <c r="F603" s="96" t="str">
        <f>LEFT(DetailTB[[#This Row],[EconCode]],2)</f>
        <v>24</v>
      </c>
      <c r="G603" s="96"/>
      <c r="H603" s="128"/>
      <c r="I603" s="96"/>
      <c r="J603" s="96"/>
      <c r="K603" s="96"/>
      <c r="L603" s="96"/>
      <c r="M603" s="15"/>
      <c r="N603" s="15"/>
      <c r="O603" s="15"/>
      <c r="P603" s="15"/>
      <c r="Q603" s="15"/>
      <c r="R603" s="15"/>
    </row>
    <row r="604" spans="1:18" x14ac:dyDescent="0.25">
      <c r="A604" s="64">
        <v>24020209</v>
      </c>
      <c r="B604" s="5" t="s">
        <v>699</v>
      </c>
      <c r="C604" s="96">
        <f>SUMIF(Data[EconCode],DetailTB[[#This Row],[EconCode]],Data[Amount])</f>
        <v>0</v>
      </c>
      <c r="D604" s="96" t="str">
        <f>LEFT(DetailTB[[#This Row],[EconCode]],6)</f>
        <v>240202</v>
      </c>
      <c r="E604" s="96" t="str">
        <f>LEFT(DetailTB[[#This Row],[EconCode]],4)</f>
        <v>2402</v>
      </c>
      <c r="F604" s="96" t="str">
        <f>LEFT(DetailTB[[#This Row],[EconCode]],2)</f>
        <v>24</v>
      </c>
      <c r="G604" s="96"/>
      <c r="H604" s="128"/>
      <c r="I604" s="96"/>
      <c r="J604" s="96"/>
      <c r="K604" s="96"/>
      <c r="L604" s="96"/>
      <c r="M604" s="15"/>
      <c r="N604" s="15"/>
      <c r="O604" s="15"/>
      <c r="P604" s="15"/>
      <c r="Q604" s="15"/>
      <c r="R604" s="15"/>
    </row>
    <row r="605" spans="1:18" x14ac:dyDescent="0.25">
      <c r="A605" s="64">
        <v>24020210</v>
      </c>
      <c r="B605" s="5" t="s">
        <v>700</v>
      </c>
      <c r="C605" s="96">
        <f>SUMIF(Data[EconCode],DetailTB[[#This Row],[EconCode]],Data[Amount])</f>
        <v>0</v>
      </c>
      <c r="D605" s="96" t="str">
        <f>LEFT(DetailTB[[#This Row],[EconCode]],6)</f>
        <v>240202</v>
      </c>
      <c r="E605" s="96" t="str">
        <f>LEFT(DetailTB[[#This Row],[EconCode]],4)</f>
        <v>2402</v>
      </c>
      <c r="F605" s="96" t="str">
        <f>LEFT(DetailTB[[#This Row],[EconCode]],2)</f>
        <v>24</v>
      </c>
      <c r="G605" s="96"/>
      <c r="H605" s="128"/>
      <c r="I605" s="96"/>
      <c r="J605" s="96"/>
      <c r="K605" s="96"/>
      <c r="L605" s="96"/>
      <c r="M605" s="15"/>
      <c r="N605" s="15"/>
      <c r="O605" s="15"/>
      <c r="P605" s="15"/>
      <c r="Q605" s="15"/>
      <c r="R605" s="15"/>
    </row>
    <row r="606" spans="1:18" x14ac:dyDescent="0.25">
      <c r="A606" s="64">
        <v>24020211</v>
      </c>
      <c r="B606" s="5" t="s">
        <v>701</v>
      </c>
      <c r="C606" s="96">
        <f>SUMIF(Data[EconCode],DetailTB[[#This Row],[EconCode]],Data[Amount])</f>
        <v>0</v>
      </c>
      <c r="D606" s="96" t="str">
        <f>LEFT(DetailTB[[#This Row],[EconCode]],6)</f>
        <v>240202</v>
      </c>
      <c r="E606" s="96" t="str">
        <f>LEFT(DetailTB[[#This Row],[EconCode]],4)</f>
        <v>2402</v>
      </c>
      <c r="F606" s="96" t="str">
        <f>LEFT(DetailTB[[#This Row],[EconCode]],2)</f>
        <v>24</v>
      </c>
      <c r="G606" s="96"/>
      <c r="H606" s="128"/>
      <c r="I606" s="96"/>
      <c r="J606" s="96"/>
      <c r="K606" s="96"/>
      <c r="L606" s="96"/>
      <c r="M606" s="15"/>
      <c r="N606" s="15"/>
      <c r="O606" s="15"/>
      <c r="P606" s="15"/>
      <c r="Q606" s="15"/>
      <c r="R606" s="15"/>
    </row>
    <row r="607" spans="1:18" x14ac:dyDescent="0.25">
      <c r="A607" s="64">
        <v>240203</v>
      </c>
      <c r="B607" s="5" t="s">
        <v>702</v>
      </c>
      <c r="C607" s="96">
        <f>SUMIF(Data[EconCode],DetailTB[[#This Row],[EconCode]],Data[Amount])</f>
        <v>0</v>
      </c>
      <c r="D607" s="96" t="str">
        <f>LEFT(DetailTB[[#This Row],[EconCode]],6)</f>
        <v>240203</v>
      </c>
      <c r="E607" s="96" t="str">
        <f>LEFT(DetailTB[[#This Row],[EconCode]],4)</f>
        <v>2402</v>
      </c>
      <c r="F607" s="96" t="str">
        <f>LEFT(DetailTB[[#This Row],[EconCode]],2)</f>
        <v>24</v>
      </c>
      <c r="G607" s="96"/>
      <c r="H607" s="128"/>
      <c r="I607" s="96"/>
      <c r="J607" s="96"/>
      <c r="K607" s="96"/>
      <c r="L607" s="96"/>
      <c r="M607" s="15"/>
      <c r="N607" s="15"/>
      <c r="O607" s="15"/>
      <c r="P607" s="15"/>
      <c r="Q607" s="15"/>
      <c r="R607" s="15"/>
    </row>
    <row r="608" spans="1:18" x14ac:dyDescent="0.25">
      <c r="A608" s="64">
        <v>24020301</v>
      </c>
      <c r="B608" s="5" t="s">
        <v>703</v>
      </c>
      <c r="C608" s="96">
        <f>SUMIF(Data[EconCode],DetailTB[[#This Row],[EconCode]],Data[Amount])</f>
        <v>0</v>
      </c>
      <c r="D608" s="96" t="str">
        <f>LEFT(DetailTB[[#This Row],[EconCode]],6)</f>
        <v>240203</v>
      </c>
      <c r="E608" s="96" t="str">
        <f>LEFT(DetailTB[[#This Row],[EconCode]],4)</f>
        <v>2402</v>
      </c>
      <c r="F608" s="96" t="str">
        <f>LEFT(DetailTB[[#This Row],[EconCode]],2)</f>
        <v>24</v>
      </c>
      <c r="G608" s="96"/>
      <c r="H608" s="128"/>
      <c r="I608" s="96"/>
      <c r="J608" s="96"/>
      <c r="K608" s="96"/>
      <c r="L608" s="96"/>
      <c r="M608" s="15"/>
      <c r="N608" s="15"/>
      <c r="O608" s="15"/>
      <c r="P608" s="15"/>
      <c r="Q608" s="15"/>
      <c r="R608" s="15"/>
    </row>
    <row r="609" spans="1:18" x14ac:dyDescent="0.25">
      <c r="A609" s="64">
        <v>24020302</v>
      </c>
      <c r="B609" s="5" t="s">
        <v>704</v>
      </c>
      <c r="C609" s="96">
        <f>SUMIF(Data[EconCode],DetailTB[[#This Row],[EconCode]],Data[Amount])</f>
        <v>0</v>
      </c>
      <c r="D609" s="96" t="str">
        <f>LEFT(DetailTB[[#This Row],[EconCode]],6)</f>
        <v>240203</v>
      </c>
      <c r="E609" s="96" t="str">
        <f>LEFT(DetailTB[[#This Row],[EconCode]],4)</f>
        <v>2402</v>
      </c>
      <c r="F609" s="96" t="str">
        <f>LEFT(DetailTB[[#This Row],[EconCode]],2)</f>
        <v>24</v>
      </c>
      <c r="G609" s="96"/>
      <c r="H609" s="128"/>
      <c r="I609" s="96"/>
      <c r="J609" s="96"/>
      <c r="K609" s="96"/>
      <c r="L609" s="96"/>
      <c r="M609" s="15"/>
      <c r="N609" s="15"/>
      <c r="O609" s="15"/>
      <c r="P609" s="15"/>
      <c r="Q609" s="15"/>
      <c r="R609" s="15"/>
    </row>
    <row r="610" spans="1:18" x14ac:dyDescent="0.25">
      <c r="A610" s="64">
        <v>24020303</v>
      </c>
      <c r="B610" s="5" t="s">
        <v>705</v>
      </c>
      <c r="C610" s="96">
        <f>SUMIF(Data[EconCode],DetailTB[[#This Row],[EconCode]],Data[Amount])</f>
        <v>0</v>
      </c>
      <c r="D610" s="96" t="str">
        <f>LEFT(DetailTB[[#This Row],[EconCode]],6)</f>
        <v>240203</v>
      </c>
      <c r="E610" s="96" t="str">
        <f>LEFT(DetailTB[[#This Row],[EconCode]],4)</f>
        <v>2402</v>
      </c>
      <c r="F610" s="96" t="str">
        <f>LEFT(DetailTB[[#This Row],[EconCode]],2)</f>
        <v>24</v>
      </c>
      <c r="G610" s="96"/>
      <c r="H610" s="128"/>
      <c r="I610" s="96"/>
      <c r="J610" s="96"/>
      <c r="K610" s="96"/>
      <c r="L610" s="96"/>
      <c r="M610" s="15"/>
      <c r="N610" s="15"/>
      <c r="O610" s="15"/>
      <c r="P610" s="15"/>
      <c r="Q610" s="15"/>
      <c r="R610" s="15"/>
    </row>
    <row r="611" spans="1:18" x14ac:dyDescent="0.25">
      <c r="A611" s="64">
        <v>24020304</v>
      </c>
      <c r="B611" s="5" t="s">
        <v>706</v>
      </c>
      <c r="C611" s="96">
        <f>SUMIF(Data[EconCode],DetailTB[[#This Row],[EconCode]],Data[Amount])</f>
        <v>0</v>
      </c>
      <c r="D611" s="96" t="str">
        <f>LEFT(DetailTB[[#This Row],[EconCode]],6)</f>
        <v>240203</v>
      </c>
      <c r="E611" s="96" t="str">
        <f>LEFT(DetailTB[[#This Row],[EconCode]],4)</f>
        <v>2402</v>
      </c>
      <c r="F611" s="96" t="str">
        <f>LEFT(DetailTB[[#This Row],[EconCode]],2)</f>
        <v>24</v>
      </c>
      <c r="G611" s="96"/>
      <c r="H611" s="128"/>
      <c r="I611" s="96"/>
      <c r="J611" s="96"/>
      <c r="K611" s="96"/>
      <c r="L611" s="96"/>
      <c r="M611" s="15"/>
      <c r="N611" s="15"/>
      <c r="O611" s="15"/>
      <c r="P611" s="15"/>
      <c r="Q611" s="15"/>
      <c r="R611" s="15"/>
    </row>
    <row r="612" spans="1:18" x14ac:dyDescent="0.25">
      <c r="A612" s="64">
        <v>24020305</v>
      </c>
      <c r="B612" s="5" t="s">
        <v>707</v>
      </c>
      <c r="C612" s="96">
        <f>SUMIF(Data[EconCode],DetailTB[[#This Row],[EconCode]],Data[Amount])</f>
        <v>0</v>
      </c>
      <c r="D612" s="96" t="str">
        <f>LEFT(DetailTB[[#This Row],[EconCode]],6)</f>
        <v>240203</v>
      </c>
      <c r="E612" s="96" t="str">
        <f>LEFT(DetailTB[[#This Row],[EconCode]],4)</f>
        <v>2402</v>
      </c>
      <c r="F612" s="96" t="str">
        <f>LEFT(DetailTB[[#This Row],[EconCode]],2)</f>
        <v>24</v>
      </c>
      <c r="G612" s="96"/>
      <c r="H612" s="128"/>
      <c r="I612" s="96"/>
      <c r="J612" s="96"/>
      <c r="K612" s="96"/>
      <c r="L612" s="96"/>
      <c r="M612" s="15"/>
      <c r="N612" s="15"/>
      <c r="O612" s="15"/>
      <c r="P612" s="15"/>
      <c r="Q612" s="15"/>
      <c r="R612" s="15"/>
    </row>
    <row r="613" spans="1:18" x14ac:dyDescent="0.25">
      <c r="A613" s="64">
        <v>240204</v>
      </c>
      <c r="B613" s="5" t="s">
        <v>708</v>
      </c>
      <c r="C613" s="96">
        <f>SUMIF(Data[EconCode],DetailTB[[#This Row],[EconCode]],Data[Amount])</f>
        <v>0</v>
      </c>
      <c r="D613" s="96" t="str">
        <f>LEFT(DetailTB[[#This Row],[EconCode]],6)</f>
        <v>240204</v>
      </c>
      <c r="E613" s="96" t="str">
        <f>LEFT(DetailTB[[#This Row],[EconCode]],4)</f>
        <v>2402</v>
      </c>
      <c r="F613" s="96" t="str">
        <f>LEFT(DetailTB[[#This Row],[EconCode]],2)</f>
        <v>24</v>
      </c>
      <c r="G613" s="96"/>
      <c r="H613" s="128"/>
      <c r="I613" s="96"/>
      <c r="J613" s="96"/>
      <c r="K613" s="96"/>
      <c r="L613" s="96"/>
      <c r="M613" s="15"/>
      <c r="N613" s="15"/>
      <c r="O613" s="15"/>
      <c r="P613" s="15"/>
      <c r="Q613" s="15"/>
      <c r="R613" s="15"/>
    </row>
    <row r="614" spans="1:18" x14ac:dyDescent="0.25">
      <c r="A614" s="64">
        <v>24020401</v>
      </c>
      <c r="B614" s="5" t="s">
        <v>709</v>
      </c>
      <c r="C614" s="96">
        <f>SUMIF(Data[EconCode],DetailTB[[#This Row],[EconCode]],Data[Amount])</f>
        <v>0</v>
      </c>
      <c r="D614" s="96" t="str">
        <f>LEFT(DetailTB[[#This Row],[EconCode]],6)</f>
        <v>240204</v>
      </c>
      <c r="E614" s="96" t="str">
        <f>LEFT(DetailTB[[#This Row],[EconCode]],4)</f>
        <v>2402</v>
      </c>
      <c r="F614" s="96" t="str">
        <f>LEFT(DetailTB[[#This Row],[EconCode]],2)</f>
        <v>24</v>
      </c>
      <c r="G614" s="96"/>
      <c r="H614" s="128"/>
      <c r="I614" s="96"/>
      <c r="J614" s="96"/>
      <c r="K614" s="96"/>
      <c r="L614" s="96"/>
      <c r="M614" s="15"/>
      <c r="N614" s="15"/>
      <c r="O614" s="15"/>
      <c r="P614" s="15"/>
      <c r="Q614" s="15"/>
      <c r="R614" s="15"/>
    </row>
    <row r="615" spans="1:18" x14ac:dyDescent="0.25">
      <c r="A615" s="64">
        <v>24020402</v>
      </c>
      <c r="B615" s="5" t="s">
        <v>710</v>
      </c>
      <c r="C615" s="96">
        <f>SUMIF(Data[EconCode],DetailTB[[#This Row],[EconCode]],Data[Amount])</f>
        <v>0</v>
      </c>
      <c r="D615" s="96" t="str">
        <f>LEFT(DetailTB[[#This Row],[EconCode]],6)</f>
        <v>240204</v>
      </c>
      <c r="E615" s="96" t="str">
        <f>LEFT(DetailTB[[#This Row],[EconCode]],4)</f>
        <v>2402</v>
      </c>
      <c r="F615" s="96" t="str">
        <f>LEFT(DetailTB[[#This Row],[EconCode]],2)</f>
        <v>24</v>
      </c>
      <c r="G615" s="96"/>
      <c r="H615" s="128"/>
      <c r="I615" s="96"/>
      <c r="J615" s="96"/>
      <c r="K615" s="96"/>
      <c r="L615" s="96"/>
      <c r="M615" s="15"/>
      <c r="N615" s="15"/>
      <c r="O615" s="15"/>
      <c r="P615" s="15"/>
      <c r="Q615" s="15"/>
      <c r="R615" s="15"/>
    </row>
    <row r="616" spans="1:18" x14ac:dyDescent="0.25">
      <c r="A616" s="64">
        <v>24020403</v>
      </c>
      <c r="B616" s="5" t="s">
        <v>711</v>
      </c>
      <c r="C616" s="96">
        <f>SUMIF(Data[EconCode],DetailTB[[#This Row],[EconCode]],Data[Amount])</f>
        <v>0</v>
      </c>
      <c r="D616" s="96" t="str">
        <f>LEFT(DetailTB[[#This Row],[EconCode]],6)</f>
        <v>240204</v>
      </c>
      <c r="E616" s="96" t="str">
        <f>LEFT(DetailTB[[#This Row],[EconCode]],4)</f>
        <v>2402</v>
      </c>
      <c r="F616" s="96" t="str">
        <f>LEFT(DetailTB[[#This Row],[EconCode]],2)</f>
        <v>24</v>
      </c>
      <c r="G616" s="96"/>
      <c r="H616" s="128"/>
      <c r="I616" s="96"/>
      <c r="J616" s="96"/>
      <c r="K616" s="96"/>
      <c r="L616" s="96"/>
      <c r="M616" s="15"/>
      <c r="N616" s="15"/>
      <c r="O616" s="15"/>
      <c r="P616" s="15"/>
      <c r="Q616" s="15"/>
      <c r="R616" s="15"/>
    </row>
    <row r="617" spans="1:18" x14ac:dyDescent="0.25">
      <c r="A617" s="64">
        <v>24020404</v>
      </c>
      <c r="B617" s="5" t="s">
        <v>712</v>
      </c>
      <c r="C617" s="96">
        <f>SUMIF(Data[EconCode],DetailTB[[#This Row],[EconCode]],Data[Amount])</f>
        <v>0</v>
      </c>
      <c r="D617" s="96" t="str">
        <f>LEFT(DetailTB[[#This Row],[EconCode]],6)</f>
        <v>240204</v>
      </c>
      <c r="E617" s="96" t="str">
        <f>LEFT(DetailTB[[#This Row],[EconCode]],4)</f>
        <v>2402</v>
      </c>
      <c r="F617" s="96" t="str">
        <f>LEFT(DetailTB[[#This Row],[EconCode]],2)</f>
        <v>24</v>
      </c>
      <c r="G617" s="96"/>
      <c r="H617" s="128"/>
      <c r="I617" s="96"/>
      <c r="J617" s="96"/>
      <c r="K617" s="96"/>
      <c r="L617" s="96"/>
      <c r="M617" s="15"/>
      <c r="N617" s="15"/>
      <c r="O617" s="15"/>
      <c r="P617" s="15"/>
      <c r="Q617" s="15"/>
      <c r="R617" s="15"/>
    </row>
    <row r="618" spans="1:18" x14ac:dyDescent="0.25">
      <c r="A618" s="64">
        <v>24020405</v>
      </c>
      <c r="B618" s="5" t="s">
        <v>713</v>
      </c>
      <c r="C618" s="96">
        <f>SUMIF(Data[EconCode],DetailTB[[#This Row],[EconCode]],Data[Amount])</f>
        <v>0</v>
      </c>
      <c r="D618" s="96" t="str">
        <f>LEFT(DetailTB[[#This Row],[EconCode]],6)</f>
        <v>240204</v>
      </c>
      <c r="E618" s="96" t="str">
        <f>LEFT(DetailTB[[#This Row],[EconCode]],4)</f>
        <v>2402</v>
      </c>
      <c r="F618" s="96" t="str">
        <f>LEFT(DetailTB[[#This Row],[EconCode]],2)</f>
        <v>24</v>
      </c>
      <c r="G618" s="96"/>
      <c r="H618" s="128"/>
      <c r="I618" s="96"/>
      <c r="J618" s="96"/>
      <c r="K618" s="96"/>
      <c r="L618" s="96"/>
      <c r="M618" s="15"/>
      <c r="N618" s="15"/>
      <c r="O618" s="15"/>
      <c r="P618" s="15"/>
      <c r="Q618" s="15"/>
      <c r="R618" s="15"/>
    </row>
    <row r="619" spans="1:18" x14ac:dyDescent="0.25">
      <c r="A619" s="64">
        <v>24020406</v>
      </c>
      <c r="B619" s="5" t="s">
        <v>714</v>
      </c>
      <c r="C619" s="96">
        <f>SUMIF(Data[EconCode],DetailTB[[#This Row],[EconCode]],Data[Amount])</f>
        <v>0</v>
      </c>
      <c r="D619" s="96" t="str">
        <f>LEFT(DetailTB[[#This Row],[EconCode]],6)</f>
        <v>240204</v>
      </c>
      <c r="E619" s="96" t="str">
        <f>LEFT(DetailTB[[#This Row],[EconCode]],4)</f>
        <v>2402</v>
      </c>
      <c r="F619" s="96" t="str">
        <f>LEFT(DetailTB[[#This Row],[EconCode]],2)</f>
        <v>24</v>
      </c>
      <c r="G619" s="96"/>
      <c r="H619" s="128"/>
      <c r="I619" s="96"/>
      <c r="J619" s="96"/>
      <c r="K619" s="96"/>
      <c r="L619" s="96"/>
      <c r="M619" s="15"/>
      <c r="N619" s="15"/>
      <c r="O619" s="15"/>
      <c r="P619" s="15"/>
      <c r="Q619" s="15"/>
      <c r="R619" s="15"/>
    </row>
    <row r="620" spans="1:18" x14ac:dyDescent="0.25">
      <c r="A620" s="64">
        <v>24020407</v>
      </c>
      <c r="B620" s="5" t="s">
        <v>715</v>
      </c>
      <c r="C620" s="96">
        <f>SUMIF(Data[EconCode],DetailTB[[#This Row],[EconCode]],Data[Amount])</f>
        <v>0</v>
      </c>
      <c r="D620" s="96" t="str">
        <f>LEFT(DetailTB[[#This Row],[EconCode]],6)</f>
        <v>240204</v>
      </c>
      <c r="E620" s="96" t="str">
        <f>LEFT(DetailTB[[#This Row],[EconCode]],4)</f>
        <v>2402</v>
      </c>
      <c r="F620" s="96" t="str">
        <f>LEFT(DetailTB[[#This Row],[EconCode]],2)</f>
        <v>24</v>
      </c>
      <c r="G620" s="96"/>
      <c r="H620" s="128"/>
      <c r="I620" s="96"/>
      <c r="J620" s="96"/>
      <c r="K620" s="96"/>
      <c r="L620" s="96"/>
      <c r="M620" s="15"/>
      <c r="N620" s="15"/>
      <c r="O620" s="15"/>
      <c r="P620" s="15"/>
      <c r="Q620" s="15"/>
      <c r="R620" s="15"/>
    </row>
    <row r="621" spans="1:18" x14ac:dyDescent="0.25">
      <c r="A621" s="64">
        <v>24020408</v>
      </c>
      <c r="B621" s="5" t="s">
        <v>716</v>
      </c>
      <c r="C621" s="96">
        <f>SUMIF(Data[EconCode],DetailTB[[#This Row],[EconCode]],Data[Amount])</f>
        <v>0</v>
      </c>
      <c r="D621" s="96" t="str">
        <f>LEFT(DetailTB[[#This Row],[EconCode]],6)</f>
        <v>240204</v>
      </c>
      <c r="E621" s="96" t="str">
        <f>LEFT(DetailTB[[#This Row],[EconCode]],4)</f>
        <v>2402</v>
      </c>
      <c r="F621" s="96" t="str">
        <f>LEFT(DetailTB[[#This Row],[EconCode]],2)</f>
        <v>24</v>
      </c>
      <c r="G621" s="96"/>
      <c r="H621" s="128"/>
      <c r="I621" s="96"/>
      <c r="J621" s="96"/>
      <c r="K621" s="96"/>
      <c r="L621" s="96"/>
      <c r="M621" s="15"/>
      <c r="N621" s="15"/>
      <c r="O621" s="15"/>
      <c r="P621" s="15"/>
      <c r="Q621" s="15"/>
      <c r="R621" s="15"/>
    </row>
    <row r="622" spans="1:18" x14ac:dyDescent="0.25">
      <c r="A622" s="64">
        <v>240205</v>
      </c>
      <c r="B622" s="5" t="s">
        <v>717</v>
      </c>
      <c r="C622" s="96">
        <f>SUMIF(Data[EconCode],DetailTB[[#This Row],[EconCode]],Data[Amount])</f>
        <v>0</v>
      </c>
      <c r="D622" s="96" t="str">
        <f>LEFT(DetailTB[[#This Row],[EconCode]],6)</f>
        <v>240205</v>
      </c>
      <c r="E622" s="96" t="str">
        <f>LEFT(DetailTB[[#This Row],[EconCode]],4)</f>
        <v>2402</v>
      </c>
      <c r="F622" s="96" t="str">
        <f>LEFT(DetailTB[[#This Row],[EconCode]],2)</f>
        <v>24</v>
      </c>
      <c r="G622" s="96"/>
      <c r="H622" s="128"/>
      <c r="I622" s="96"/>
      <c r="J622" s="96"/>
      <c r="K622" s="96"/>
      <c r="L622" s="96"/>
      <c r="M622" s="15"/>
      <c r="N622" s="15"/>
      <c r="O622" s="15"/>
      <c r="P622" s="15"/>
      <c r="Q622" s="15"/>
      <c r="R622" s="15"/>
    </row>
    <row r="623" spans="1:18" x14ac:dyDescent="0.25">
      <c r="A623" s="64">
        <v>24020501</v>
      </c>
      <c r="B623" s="5" t="s">
        <v>718</v>
      </c>
      <c r="C623" s="96">
        <f>SUMIF(Data[EconCode],DetailTB[[#This Row],[EconCode]],Data[Amount])</f>
        <v>0</v>
      </c>
      <c r="D623" s="96" t="str">
        <f>LEFT(DetailTB[[#This Row],[EconCode]],6)</f>
        <v>240205</v>
      </c>
      <c r="E623" s="96" t="str">
        <f>LEFT(DetailTB[[#This Row],[EconCode]],4)</f>
        <v>2402</v>
      </c>
      <c r="F623" s="96" t="str">
        <f>LEFT(DetailTB[[#This Row],[EconCode]],2)</f>
        <v>24</v>
      </c>
      <c r="G623" s="96"/>
      <c r="H623" s="128"/>
      <c r="I623" s="96"/>
      <c r="J623" s="96"/>
      <c r="K623" s="96"/>
      <c r="L623" s="96"/>
      <c r="M623" s="15"/>
      <c r="N623" s="15"/>
      <c r="O623" s="15"/>
      <c r="P623" s="15"/>
      <c r="Q623" s="15"/>
      <c r="R623" s="15"/>
    </row>
    <row r="624" spans="1:18" x14ac:dyDescent="0.25">
      <c r="A624" s="64">
        <v>24020502</v>
      </c>
      <c r="B624" s="5" t="s">
        <v>719</v>
      </c>
      <c r="C624" s="96">
        <f>SUMIF(Data[EconCode],DetailTB[[#This Row],[EconCode]],Data[Amount])</f>
        <v>0</v>
      </c>
      <c r="D624" s="96" t="str">
        <f>LEFT(DetailTB[[#This Row],[EconCode]],6)</f>
        <v>240205</v>
      </c>
      <c r="E624" s="96" t="str">
        <f>LEFT(DetailTB[[#This Row],[EconCode]],4)</f>
        <v>2402</v>
      </c>
      <c r="F624" s="96" t="str">
        <f>LEFT(DetailTB[[#This Row],[EconCode]],2)</f>
        <v>24</v>
      </c>
      <c r="G624" s="96"/>
      <c r="H624" s="128"/>
      <c r="I624" s="96"/>
      <c r="J624" s="96"/>
      <c r="K624" s="96"/>
      <c r="L624" s="96"/>
      <c r="M624" s="15"/>
      <c r="N624" s="15"/>
      <c r="O624" s="15"/>
      <c r="P624" s="15"/>
      <c r="Q624" s="15"/>
      <c r="R624" s="15"/>
    </row>
    <row r="625" spans="1:18" x14ac:dyDescent="0.25">
      <c r="A625" s="64">
        <v>24020503</v>
      </c>
      <c r="B625" s="5" t="s">
        <v>720</v>
      </c>
      <c r="C625" s="96">
        <f>SUMIF(Data[EconCode],DetailTB[[#This Row],[EconCode]],Data[Amount])</f>
        <v>0</v>
      </c>
      <c r="D625" s="96" t="str">
        <f>LEFT(DetailTB[[#This Row],[EconCode]],6)</f>
        <v>240205</v>
      </c>
      <c r="E625" s="96" t="str">
        <f>LEFT(DetailTB[[#This Row],[EconCode]],4)</f>
        <v>2402</v>
      </c>
      <c r="F625" s="96" t="str">
        <f>LEFT(DetailTB[[#This Row],[EconCode]],2)</f>
        <v>24</v>
      </c>
      <c r="G625" s="96"/>
      <c r="H625" s="128"/>
      <c r="I625" s="96"/>
      <c r="J625" s="96"/>
      <c r="K625" s="96"/>
      <c r="L625" s="96"/>
      <c r="M625" s="15"/>
      <c r="N625" s="15"/>
      <c r="O625" s="15"/>
      <c r="P625" s="15"/>
      <c r="Q625" s="15"/>
      <c r="R625" s="15"/>
    </row>
    <row r="626" spans="1:18" x14ac:dyDescent="0.25">
      <c r="A626" s="64">
        <v>24020504</v>
      </c>
      <c r="B626" s="5" t="s">
        <v>721</v>
      </c>
      <c r="C626" s="96">
        <f>SUMIF(Data[EconCode],DetailTB[[#This Row],[EconCode]],Data[Amount])</f>
        <v>0</v>
      </c>
      <c r="D626" s="96" t="str">
        <f>LEFT(DetailTB[[#This Row],[EconCode]],6)</f>
        <v>240205</v>
      </c>
      <c r="E626" s="96" t="str">
        <f>LEFT(DetailTB[[#This Row],[EconCode]],4)</f>
        <v>2402</v>
      </c>
      <c r="F626" s="96" t="str">
        <f>LEFT(DetailTB[[#This Row],[EconCode]],2)</f>
        <v>24</v>
      </c>
      <c r="G626" s="96"/>
      <c r="H626" s="128"/>
      <c r="I626" s="96"/>
      <c r="J626" s="96"/>
      <c r="K626" s="96"/>
      <c r="L626" s="96"/>
      <c r="M626" s="15"/>
      <c r="N626" s="15"/>
      <c r="O626" s="15"/>
      <c r="P626" s="15"/>
      <c r="Q626" s="15"/>
      <c r="R626" s="15"/>
    </row>
    <row r="627" spans="1:18" x14ac:dyDescent="0.25">
      <c r="A627" s="64">
        <v>24020505</v>
      </c>
      <c r="B627" s="5" t="s">
        <v>722</v>
      </c>
      <c r="C627" s="96">
        <f>SUMIF(Data[EconCode],DetailTB[[#This Row],[EconCode]],Data[Amount])</f>
        <v>0</v>
      </c>
      <c r="D627" s="96" t="str">
        <f>LEFT(DetailTB[[#This Row],[EconCode]],6)</f>
        <v>240205</v>
      </c>
      <c r="E627" s="96" t="str">
        <f>LEFT(DetailTB[[#This Row],[EconCode]],4)</f>
        <v>2402</v>
      </c>
      <c r="F627" s="96" t="str">
        <f>LEFT(DetailTB[[#This Row],[EconCode]],2)</f>
        <v>24</v>
      </c>
      <c r="G627" s="96"/>
      <c r="H627" s="128"/>
      <c r="I627" s="96"/>
      <c r="J627" s="96"/>
      <c r="K627" s="96"/>
      <c r="L627" s="96"/>
      <c r="M627" s="15"/>
      <c r="N627" s="15"/>
      <c r="O627" s="15"/>
      <c r="P627" s="15"/>
      <c r="Q627" s="15"/>
      <c r="R627" s="15"/>
    </row>
    <row r="628" spans="1:18" x14ac:dyDescent="0.25">
      <c r="A628" s="64">
        <v>24020506</v>
      </c>
      <c r="B628" s="5" t="s">
        <v>723</v>
      </c>
      <c r="C628" s="96">
        <f>SUMIF(Data[EconCode],DetailTB[[#This Row],[EconCode]],Data[Amount])</f>
        <v>0</v>
      </c>
      <c r="D628" s="96" t="str">
        <f>LEFT(DetailTB[[#This Row],[EconCode]],6)</f>
        <v>240205</v>
      </c>
      <c r="E628" s="96" t="str">
        <f>LEFT(DetailTB[[#This Row],[EconCode]],4)</f>
        <v>2402</v>
      </c>
      <c r="F628" s="96" t="str">
        <f>LEFT(DetailTB[[#This Row],[EconCode]],2)</f>
        <v>24</v>
      </c>
      <c r="G628" s="96"/>
      <c r="H628" s="128"/>
      <c r="I628" s="96"/>
      <c r="J628" s="96"/>
      <c r="K628" s="96"/>
      <c r="L628" s="96"/>
      <c r="M628" s="15"/>
      <c r="N628" s="15"/>
      <c r="O628" s="15"/>
      <c r="P628" s="15"/>
      <c r="Q628" s="15"/>
      <c r="R628" s="15"/>
    </row>
    <row r="629" spans="1:18" x14ac:dyDescent="0.25">
      <c r="A629" s="64">
        <v>24020507</v>
      </c>
      <c r="B629" s="5" t="s">
        <v>724</v>
      </c>
      <c r="C629" s="96">
        <f>SUMIF(Data[EconCode],DetailTB[[#This Row],[EconCode]],Data[Amount])</f>
        <v>0</v>
      </c>
      <c r="D629" s="96" t="str">
        <f>LEFT(DetailTB[[#This Row],[EconCode]],6)</f>
        <v>240205</v>
      </c>
      <c r="E629" s="96" t="str">
        <f>LEFT(DetailTB[[#This Row],[EconCode]],4)</f>
        <v>2402</v>
      </c>
      <c r="F629" s="96" t="str">
        <f>LEFT(DetailTB[[#This Row],[EconCode]],2)</f>
        <v>24</v>
      </c>
      <c r="G629" s="96"/>
      <c r="H629" s="128"/>
      <c r="I629" s="96"/>
      <c r="J629" s="96"/>
      <c r="K629" s="96"/>
      <c r="L629" s="96"/>
      <c r="M629" s="15"/>
      <c r="N629" s="15"/>
      <c r="O629" s="15"/>
      <c r="P629" s="15"/>
      <c r="Q629" s="15"/>
      <c r="R629" s="15"/>
    </row>
    <row r="630" spans="1:18" x14ac:dyDescent="0.25">
      <c r="A630" s="64">
        <v>24020508</v>
      </c>
      <c r="B630" s="5" t="s">
        <v>725</v>
      </c>
      <c r="C630" s="96">
        <f>SUMIF(Data[EconCode],DetailTB[[#This Row],[EconCode]],Data[Amount])</f>
        <v>0</v>
      </c>
      <c r="D630" s="96" t="str">
        <f>LEFT(DetailTB[[#This Row],[EconCode]],6)</f>
        <v>240205</v>
      </c>
      <c r="E630" s="96" t="str">
        <f>LEFT(DetailTB[[#This Row],[EconCode]],4)</f>
        <v>2402</v>
      </c>
      <c r="F630" s="96" t="str">
        <f>LEFT(DetailTB[[#This Row],[EconCode]],2)</f>
        <v>24</v>
      </c>
      <c r="G630" s="96"/>
      <c r="H630" s="128"/>
      <c r="I630" s="96"/>
      <c r="J630" s="96"/>
      <c r="K630" s="96"/>
      <c r="L630" s="96"/>
      <c r="M630" s="15"/>
      <c r="N630" s="15"/>
      <c r="O630" s="15"/>
      <c r="P630" s="15"/>
      <c r="Q630" s="15"/>
      <c r="R630" s="15"/>
    </row>
    <row r="631" spans="1:18" x14ac:dyDescent="0.25">
      <c r="A631" s="64">
        <v>24020509</v>
      </c>
      <c r="B631" s="5" t="s">
        <v>726</v>
      </c>
      <c r="C631" s="96">
        <f>SUMIF(Data[EconCode],DetailTB[[#This Row],[EconCode]],Data[Amount])</f>
        <v>0</v>
      </c>
      <c r="D631" s="96" t="str">
        <f>LEFT(DetailTB[[#This Row],[EconCode]],6)</f>
        <v>240205</v>
      </c>
      <c r="E631" s="96" t="str">
        <f>LEFT(DetailTB[[#This Row],[EconCode]],4)</f>
        <v>2402</v>
      </c>
      <c r="F631" s="96" t="str">
        <f>LEFT(DetailTB[[#This Row],[EconCode]],2)</f>
        <v>24</v>
      </c>
      <c r="G631" s="96"/>
      <c r="H631" s="128"/>
      <c r="I631" s="96"/>
      <c r="J631" s="96"/>
      <c r="K631" s="96"/>
      <c r="L631" s="96"/>
      <c r="M631" s="15"/>
      <c r="N631" s="15"/>
      <c r="O631" s="15"/>
      <c r="P631" s="15"/>
      <c r="Q631" s="15"/>
      <c r="R631" s="15"/>
    </row>
    <row r="632" spans="1:18" x14ac:dyDescent="0.25">
      <c r="A632" s="64">
        <v>24020510</v>
      </c>
      <c r="B632" s="5" t="s">
        <v>727</v>
      </c>
      <c r="C632" s="96">
        <f>SUMIF(Data[EconCode],DetailTB[[#This Row],[EconCode]],Data[Amount])</f>
        <v>0</v>
      </c>
      <c r="D632" s="96" t="str">
        <f>LEFT(DetailTB[[#This Row],[EconCode]],6)</f>
        <v>240205</v>
      </c>
      <c r="E632" s="96" t="str">
        <f>LEFT(DetailTB[[#This Row],[EconCode]],4)</f>
        <v>2402</v>
      </c>
      <c r="F632" s="96" t="str">
        <f>LEFT(DetailTB[[#This Row],[EconCode]],2)</f>
        <v>24</v>
      </c>
      <c r="G632" s="96"/>
      <c r="H632" s="128"/>
      <c r="I632" s="96"/>
      <c r="J632" s="96"/>
      <c r="K632" s="96"/>
      <c r="L632" s="96"/>
      <c r="M632" s="15"/>
      <c r="N632" s="15"/>
      <c r="O632" s="15"/>
      <c r="P632" s="15"/>
      <c r="Q632" s="15"/>
      <c r="R632" s="15"/>
    </row>
    <row r="633" spans="1:18" x14ac:dyDescent="0.25">
      <c r="A633" s="64">
        <v>24020511</v>
      </c>
      <c r="B633" s="5" t="s">
        <v>728</v>
      </c>
      <c r="C633" s="96">
        <f>SUMIF(Data[EconCode],DetailTB[[#This Row],[EconCode]],Data[Amount])</f>
        <v>0</v>
      </c>
      <c r="D633" s="96" t="str">
        <f>LEFT(DetailTB[[#This Row],[EconCode]],6)</f>
        <v>240205</v>
      </c>
      <c r="E633" s="96" t="str">
        <f>LEFT(DetailTB[[#This Row],[EconCode]],4)</f>
        <v>2402</v>
      </c>
      <c r="F633" s="96" t="str">
        <f>LEFT(DetailTB[[#This Row],[EconCode]],2)</f>
        <v>24</v>
      </c>
      <c r="G633" s="96"/>
      <c r="H633" s="128"/>
      <c r="I633" s="96"/>
      <c r="J633" s="96"/>
      <c r="K633" s="96"/>
      <c r="L633" s="96"/>
      <c r="M633" s="15"/>
      <c r="N633" s="15"/>
      <c r="O633" s="15"/>
      <c r="P633" s="15"/>
      <c r="Q633" s="15"/>
      <c r="R633" s="15"/>
    </row>
    <row r="634" spans="1:18" x14ac:dyDescent="0.25">
      <c r="A634" s="64">
        <v>24020512</v>
      </c>
      <c r="B634" s="5" t="s">
        <v>729</v>
      </c>
      <c r="C634" s="96">
        <f>SUMIF(Data[EconCode],DetailTB[[#This Row],[EconCode]],Data[Amount])</f>
        <v>0</v>
      </c>
      <c r="D634" s="96" t="str">
        <f>LEFT(DetailTB[[#This Row],[EconCode]],6)</f>
        <v>240205</v>
      </c>
      <c r="E634" s="96" t="str">
        <f>LEFT(DetailTB[[#This Row],[EconCode]],4)</f>
        <v>2402</v>
      </c>
      <c r="F634" s="96" t="str">
        <f>LEFT(DetailTB[[#This Row],[EconCode]],2)</f>
        <v>24</v>
      </c>
      <c r="G634" s="96"/>
      <c r="H634" s="128"/>
      <c r="I634" s="96"/>
      <c r="J634" s="96"/>
      <c r="K634" s="96"/>
      <c r="L634" s="96"/>
      <c r="M634" s="15"/>
      <c r="N634" s="15"/>
      <c r="O634" s="15"/>
      <c r="P634" s="15"/>
      <c r="Q634" s="15"/>
      <c r="R634" s="15"/>
    </row>
    <row r="635" spans="1:18" x14ac:dyDescent="0.25">
      <c r="A635" s="64">
        <v>240206</v>
      </c>
      <c r="B635" s="5" t="s">
        <v>730</v>
      </c>
      <c r="C635" s="96">
        <f>SUMIF(Data[EconCode],DetailTB[[#This Row],[EconCode]],Data[Amount])</f>
        <v>0</v>
      </c>
      <c r="D635" s="96" t="str">
        <f>LEFT(DetailTB[[#This Row],[EconCode]],6)</f>
        <v>240206</v>
      </c>
      <c r="E635" s="96" t="str">
        <f>LEFT(DetailTB[[#This Row],[EconCode]],4)</f>
        <v>2402</v>
      </c>
      <c r="F635" s="96" t="str">
        <f>LEFT(DetailTB[[#This Row],[EconCode]],2)</f>
        <v>24</v>
      </c>
      <c r="G635" s="96"/>
      <c r="H635" s="128"/>
      <c r="I635" s="96"/>
      <c r="J635" s="96"/>
      <c r="K635" s="96"/>
      <c r="L635" s="96"/>
      <c r="M635" s="15"/>
      <c r="N635" s="15"/>
      <c r="O635" s="15"/>
      <c r="P635" s="15"/>
      <c r="Q635" s="15"/>
      <c r="R635" s="15"/>
    </row>
    <row r="636" spans="1:18" x14ac:dyDescent="0.25">
      <c r="A636" s="64">
        <v>24020601</v>
      </c>
      <c r="B636" s="5" t="s">
        <v>731</v>
      </c>
      <c r="C636" s="96">
        <f>SUMIF(Data[EconCode],DetailTB[[#This Row],[EconCode]],Data[Amount])</f>
        <v>0</v>
      </c>
      <c r="D636" s="96" t="str">
        <f>LEFT(DetailTB[[#This Row],[EconCode]],6)</f>
        <v>240206</v>
      </c>
      <c r="E636" s="96" t="str">
        <f>LEFT(DetailTB[[#This Row],[EconCode]],4)</f>
        <v>2402</v>
      </c>
      <c r="F636" s="96" t="str">
        <f>LEFT(DetailTB[[#This Row],[EconCode]],2)</f>
        <v>24</v>
      </c>
      <c r="G636" s="96"/>
      <c r="H636" s="128"/>
      <c r="I636" s="96"/>
      <c r="J636" s="96"/>
      <c r="K636" s="96"/>
      <c r="L636" s="96"/>
      <c r="M636" s="15"/>
      <c r="N636" s="15"/>
      <c r="O636" s="15"/>
      <c r="P636" s="15"/>
      <c r="Q636" s="15"/>
      <c r="R636" s="15"/>
    </row>
    <row r="637" spans="1:18" x14ac:dyDescent="0.25">
      <c r="A637" s="64">
        <v>24020602</v>
      </c>
      <c r="B637" s="5" t="s">
        <v>732</v>
      </c>
      <c r="C637" s="96">
        <f>SUMIF(Data[EconCode],DetailTB[[#This Row],[EconCode]],Data[Amount])</f>
        <v>0</v>
      </c>
      <c r="D637" s="96" t="str">
        <f>LEFT(DetailTB[[#This Row],[EconCode]],6)</f>
        <v>240206</v>
      </c>
      <c r="E637" s="96" t="str">
        <f>LEFT(DetailTB[[#This Row],[EconCode]],4)</f>
        <v>2402</v>
      </c>
      <c r="F637" s="96" t="str">
        <f>LEFT(DetailTB[[#This Row],[EconCode]],2)</f>
        <v>24</v>
      </c>
      <c r="G637" s="96"/>
      <c r="H637" s="128"/>
      <c r="I637" s="96"/>
      <c r="J637" s="96"/>
      <c r="K637" s="96"/>
      <c r="L637" s="96"/>
      <c r="M637" s="15"/>
      <c r="N637" s="15"/>
      <c r="O637" s="15"/>
      <c r="P637" s="15"/>
      <c r="Q637" s="15"/>
      <c r="R637" s="15"/>
    </row>
    <row r="638" spans="1:18" x14ac:dyDescent="0.25">
      <c r="A638" s="64">
        <v>24020603</v>
      </c>
      <c r="B638" s="5" t="s">
        <v>733</v>
      </c>
      <c r="C638" s="96">
        <f>SUMIF(Data[EconCode],DetailTB[[#This Row],[EconCode]],Data[Amount])</f>
        <v>0</v>
      </c>
      <c r="D638" s="96" t="str">
        <f>LEFT(DetailTB[[#This Row],[EconCode]],6)</f>
        <v>240206</v>
      </c>
      <c r="E638" s="96" t="str">
        <f>LEFT(DetailTB[[#This Row],[EconCode]],4)</f>
        <v>2402</v>
      </c>
      <c r="F638" s="96" t="str">
        <f>LEFT(DetailTB[[#This Row],[EconCode]],2)</f>
        <v>24</v>
      </c>
      <c r="G638" s="96"/>
      <c r="H638" s="128"/>
      <c r="I638" s="96"/>
      <c r="J638" s="96"/>
      <c r="K638" s="96"/>
      <c r="L638" s="96"/>
      <c r="M638" s="15"/>
      <c r="N638" s="15"/>
      <c r="O638" s="15"/>
      <c r="P638" s="15"/>
      <c r="Q638" s="15"/>
      <c r="R638" s="15"/>
    </row>
    <row r="639" spans="1:18" x14ac:dyDescent="0.25">
      <c r="A639" s="64">
        <v>24020604</v>
      </c>
      <c r="B639" s="5" t="s">
        <v>734</v>
      </c>
      <c r="C639" s="96">
        <f>SUMIF(Data[EconCode],DetailTB[[#This Row],[EconCode]],Data[Amount])</f>
        <v>0</v>
      </c>
      <c r="D639" s="96" t="str">
        <f>LEFT(DetailTB[[#This Row],[EconCode]],6)</f>
        <v>240206</v>
      </c>
      <c r="E639" s="96" t="str">
        <f>LEFT(DetailTB[[#This Row],[EconCode]],4)</f>
        <v>2402</v>
      </c>
      <c r="F639" s="96" t="str">
        <f>LEFT(DetailTB[[#This Row],[EconCode]],2)</f>
        <v>24</v>
      </c>
      <c r="G639" s="96"/>
      <c r="H639" s="128"/>
      <c r="I639" s="96"/>
      <c r="J639" s="96"/>
      <c r="K639" s="96"/>
      <c r="L639" s="96"/>
      <c r="M639" s="15"/>
      <c r="N639" s="15"/>
      <c r="O639" s="15"/>
      <c r="P639" s="15"/>
      <c r="Q639" s="15"/>
      <c r="R639" s="15"/>
    </row>
    <row r="640" spans="1:18" x14ac:dyDescent="0.25">
      <c r="A640" s="64">
        <v>24020605</v>
      </c>
      <c r="B640" s="5" t="s">
        <v>735</v>
      </c>
      <c r="C640" s="96">
        <f>SUMIF(Data[EconCode],DetailTB[[#This Row],[EconCode]],Data[Amount])</f>
        <v>0</v>
      </c>
      <c r="D640" s="96" t="str">
        <f>LEFT(DetailTB[[#This Row],[EconCode]],6)</f>
        <v>240206</v>
      </c>
      <c r="E640" s="96" t="str">
        <f>LEFT(DetailTB[[#This Row],[EconCode]],4)</f>
        <v>2402</v>
      </c>
      <c r="F640" s="96" t="str">
        <f>LEFT(DetailTB[[#This Row],[EconCode]],2)</f>
        <v>24</v>
      </c>
      <c r="G640" s="96"/>
      <c r="H640" s="128"/>
      <c r="I640" s="96"/>
      <c r="J640" s="96"/>
      <c r="K640" s="96"/>
      <c r="L640" s="96"/>
      <c r="M640" s="15"/>
      <c r="N640" s="15"/>
      <c r="O640" s="15"/>
      <c r="P640" s="15"/>
      <c r="Q640" s="15"/>
      <c r="R640" s="15"/>
    </row>
    <row r="641" spans="1:18" x14ac:dyDescent="0.25">
      <c r="A641" s="64">
        <v>24020606</v>
      </c>
      <c r="B641" s="5" t="s">
        <v>736</v>
      </c>
      <c r="C641" s="96">
        <f>SUMIF(Data[EconCode],DetailTB[[#This Row],[EconCode]],Data[Amount])</f>
        <v>0</v>
      </c>
      <c r="D641" s="96" t="str">
        <f>LEFT(DetailTB[[#This Row],[EconCode]],6)</f>
        <v>240206</v>
      </c>
      <c r="E641" s="96" t="str">
        <f>LEFT(DetailTB[[#This Row],[EconCode]],4)</f>
        <v>2402</v>
      </c>
      <c r="F641" s="96" t="str">
        <f>LEFT(DetailTB[[#This Row],[EconCode]],2)</f>
        <v>24</v>
      </c>
      <c r="G641" s="96"/>
      <c r="H641" s="128"/>
      <c r="I641" s="96"/>
      <c r="J641" s="96"/>
      <c r="K641" s="96"/>
      <c r="L641" s="96"/>
      <c r="M641" s="15"/>
      <c r="N641" s="15"/>
      <c r="O641" s="15"/>
      <c r="P641" s="15"/>
      <c r="Q641" s="15"/>
      <c r="R641" s="15"/>
    </row>
    <row r="642" spans="1:18" x14ac:dyDescent="0.25">
      <c r="A642" s="64">
        <v>25</v>
      </c>
      <c r="B642" s="5" t="s">
        <v>737</v>
      </c>
      <c r="C642" s="96">
        <f>SUMIF(Data[EconCode],DetailTB[[#This Row],[EconCode]],Data[Amount])</f>
        <v>0</v>
      </c>
      <c r="D642" s="96" t="str">
        <f>LEFT(DetailTB[[#This Row],[EconCode]],6)</f>
        <v>25</v>
      </c>
      <c r="E642" s="96" t="str">
        <f>LEFT(DetailTB[[#This Row],[EconCode]],4)</f>
        <v>25</v>
      </c>
      <c r="F642" s="96" t="str">
        <f>LEFT(DetailTB[[#This Row],[EconCode]],2)</f>
        <v>25</v>
      </c>
      <c r="G642" s="96"/>
      <c r="H642" s="128"/>
      <c r="I642" s="96"/>
      <c r="J642" s="96"/>
      <c r="K642" s="96"/>
      <c r="L642" s="96"/>
      <c r="M642" s="15"/>
      <c r="N642" s="15"/>
      <c r="O642" s="15"/>
      <c r="P642" s="15"/>
      <c r="Q642" s="15"/>
      <c r="R642" s="15"/>
    </row>
    <row r="643" spans="1:18" x14ac:dyDescent="0.25">
      <c r="A643" s="64">
        <v>2501</v>
      </c>
      <c r="B643" s="5" t="s">
        <v>738</v>
      </c>
      <c r="C643" s="96">
        <f>SUMIF(Data[EconCode],DetailTB[[#This Row],[EconCode]],Data[Amount])</f>
        <v>0</v>
      </c>
      <c r="D643" s="96" t="str">
        <f>LEFT(DetailTB[[#This Row],[EconCode]],6)</f>
        <v>2501</v>
      </c>
      <c r="E643" s="96" t="str">
        <f>LEFT(DetailTB[[#This Row],[EconCode]],4)</f>
        <v>2501</v>
      </c>
      <c r="F643" s="96" t="str">
        <f>LEFT(DetailTB[[#This Row],[EconCode]],2)</f>
        <v>25</v>
      </c>
      <c r="G643" s="96"/>
      <c r="H643" s="128"/>
      <c r="I643" s="96"/>
      <c r="J643" s="96"/>
      <c r="K643" s="96"/>
      <c r="L643" s="96"/>
      <c r="M643" s="15"/>
      <c r="N643" s="15" t="s">
        <v>1592</v>
      </c>
      <c r="O643" s="15"/>
      <c r="P643" s="15"/>
      <c r="Q643" s="15"/>
      <c r="R643" s="15"/>
    </row>
    <row r="644" spans="1:18" x14ac:dyDescent="0.25">
      <c r="A644" s="64">
        <v>250101</v>
      </c>
      <c r="B644" s="5" t="s">
        <v>739</v>
      </c>
      <c r="C644" s="96">
        <f>SUMIF(Data[EconCode],DetailTB[[#This Row],[EconCode]],Data[Amount])</f>
        <v>0</v>
      </c>
      <c r="D644" s="96" t="str">
        <f>LEFT(DetailTB[[#This Row],[EconCode]],6)</f>
        <v>250101</v>
      </c>
      <c r="E644" s="96" t="str">
        <f>LEFT(DetailTB[[#This Row],[EconCode]],4)</f>
        <v>2501</v>
      </c>
      <c r="F644" s="96" t="str">
        <f>LEFT(DetailTB[[#This Row],[EconCode]],2)</f>
        <v>25</v>
      </c>
      <c r="G644" s="96"/>
      <c r="H644" s="128"/>
      <c r="I644" s="96"/>
      <c r="J644" s="96"/>
      <c r="K644" s="96"/>
      <c r="L644" s="96"/>
      <c r="M644" s="15"/>
      <c r="N644" s="15" t="s">
        <v>1588</v>
      </c>
      <c r="O644" s="15"/>
      <c r="P644" s="15"/>
      <c r="Q644" s="15"/>
      <c r="R644" s="15"/>
    </row>
    <row r="645" spans="1:18" x14ac:dyDescent="0.25">
      <c r="A645" s="64">
        <v>25010101</v>
      </c>
      <c r="B645" s="5" t="s">
        <v>740</v>
      </c>
      <c r="C645" s="96">
        <f>SUMIF(Data[EconCode],DetailTB[[#This Row],[EconCode]],Data[Amount])</f>
        <v>0</v>
      </c>
      <c r="D645" s="96" t="str">
        <f>LEFT(DetailTB[[#This Row],[EconCode]],6)</f>
        <v>250101</v>
      </c>
      <c r="E645" s="96" t="str">
        <f>LEFT(DetailTB[[#This Row],[EconCode]],4)</f>
        <v>2501</v>
      </c>
      <c r="F645" s="96" t="str">
        <f>LEFT(DetailTB[[#This Row],[EconCode]],2)</f>
        <v>25</v>
      </c>
      <c r="G645" s="96"/>
      <c r="H645" s="128"/>
      <c r="I645" s="96"/>
      <c r="J645" s="96"/>
      <c r="K645" s="96"/>
      <c r="L645" s="96"/>
      <c r="M645" s="15"/>
      <c r="N645" s="15"/>
      <c r="O645" s="15"/>
      <c r="P645" s="15"/>
      <c r="Q645" s="15"/>
      <c r="R645" s="15"/>
    </row>
    <row r="646" spans="1:18" x14ac:dyDescent="0.25">
      <c r="A646" s="64">
        <v>25010102</v>
      </c>
      <c r="B646" s="5" t="s">
        <v>741</v>
      </c>
      <c r="C646" s="96">
        <f>SUMIF(Data[EconCode],DetailTB[[#This Row],[EconCode]],Data[Amount])</f>
        <v>0</v>
      </c>
      <c r="D646" s="96" t="str">
        <f>LEFT(DetailTB[[#This Row],[EconCode]],6)</f>
        <v>250101</v>
      </c>
      <c r="E646" s="96" t="str">
        <f>LEFT(DetailTB[[#This Row],[EconCode]],4)</f>
        <v>2501</v>
      </c>
      <c r="F646" s="96" t="str">
        <f>LEFT(DetailTB[[#This Row],[EconCode]],2)</f>
        <v>25</v>
      </c>
      <c r="G646" s="96"/>
      <c r="H646" s="128"/>
      <c r="I646" s="96"/>
      <c r="J646" s="96"/>
      <c r="K646" s="96"/>
      <c r="L646" s="96"/>
      <c r="M646" s="15"/>
      <c r="N646" s="15"/>
      <c r="O646" s="15"/>
      <c r="P646" s="15"/>
      <c r="Q646" s="15"/>
      <c r="R646" s="15"/>
    </row>
    <row r="647" spans="1:18" x14ac:dyDescent="0.25">
      <c r="A647" s="64">
        <v>25010103</v>
      </c>
      <c r="B647" s="5" t="s">
        <v>742</v>
      </c>
      <c r="C647" s="96">
        <f>SUMIF(Data[EconCode],DetailTB[[#This Row],[EconCode]],Data[Amount])</f>
        <v>0</v>
      </c>
      <c r="D647" s="96" t="str">
        <f>LEFT(DetailTB[[#This Row],[EconCode]],6)</f>
        <v>250101</v>
      </c>
      <c r="E647" s="96" t="str">
        <f>LEFT(DetailTB[[#This Row],[EconCode]],4)</f>
        <v>2501</v>
      </c>
      <c r="F647" s="96" t="str">
        <f>LEFT(DetailTB[[#This Row],[EconCode]],2)</f>
        <v>25</v>
      </c>
      <c r="G647" s="96"/>
      <c r="H647" s="128"/>
      <c r="I647" s="96"/>
      <c r="J647" s="96"/>
      <c r="K647" s="96"/>
      <c r="L647" s="96"/>
      <c r="M647" s="15"/>
      <c r="N647" s="15"/>
      <c r="O647" s="15"/>
      <c r="P647" s="15"/>
      <c r="Q647" s="15"/>
      <c r="R647" s="15"/>
    </row>
    <row r="648" spans="1:18" x14ac:dyDescent="0.25">
      <c r="A648" s="64">
        <v>25010104</v>
      </c>
      <c r="B648" s="5" t="s">
        <v>743</v>
      </c>
      <c r="C648" s="96">
        <f>SUMIF(Data[EconCode],DetailTB[[#This Row],[EconCode]],Data[Amount])</f>
        <v>0</v>
      </c>
      <c r="D648" s="96" t="str">
        <f>LEFT(DetailTB[[#This Row],[EconCode]],6)</f>
        <v>250101</v>
      </c>
      <c r="E648" s="96" t="str">
        <f>LEFT(DetailTB[[#This Row],[EconCode]],4)</f>
        <v>2501</v>
      </c>
      <c r="F648" s="96" t="str">
        <f>LEFT(DetailTB[[#This Row],[EconCode]],2)</f>
        <v>25</v>
      </c>
      <c r="G648" s="96"/>
      <c r="H648" s="128"/>
      <c r="I648" s="96"/>
      <c r="J648" s="96"/>
      <c r="K648" s="96"/>
      <c r="L648" s="96"/>
      <c r="M648" s="15"/>
      <c r="N648" s="15"/>
      <c r="O648" s="15"/>
      <c r="P648" s="15"/>
      <c r="Q648" s="15"/>
      <c r="R648" s="15"/>
    </row>
    <row r="649" spans="1:18" x14ac:dyDescent="0.25">
      <c r="A649" s="64">
        <v>250102</v>
      </c>
      <c r="B649" s="5" t="s">
        <v>744</v>
      </c>
      <c r="C649" s="96">
        <f>SUMIF(Data[EconCode],DetailTB[[#This Row],[EconCode]],Data[Amount])</f>
        <v>0</v>
      </c>
      <c r="D649" s="96" t="str">
        <f>LEFT(DetailTB[[#This Row],[EconCode]],6)</f>
        <v>250102</v>
      </c>
      <c r="E649" s="96" t="str">
        <f>LEFT(DetailTB[[#This Row],[EconCode]],4)</f>
        <v>2501</v>
      </c>
      <c r="F649" s="96" t="str">
        <f>LEFT(DetailTB[[#This Row],[EconCode]],2)</f>
        <v>25</v>
      </c>
      <c r="G649" s="96"/>
      <c r="H649" s="128"/>
      <c r="I649" s="96"/>
      <c r="J649" s="96"/>
      <c r="K649" s="96"/>
      <c r="L649" s="96"/>
      <c r="M649" s="15"/>
      <c r="N649" s="15"/>
      <c r="O649" s="15"/>
      <c r="P649" s="15"/>
      <c r="Q649" s="15"/>
      <c r="R649" s="15"/>
    </row>
    <row r="650" spans="1:18" x14ac:dyDescent="0.25">
      <c r="A650" s="64">
        <v>25010201</v>
      </c>
      <c r="B650" s="5" t="s">
        <v>745</v>
      </c>
      <c r="C650" s="96">
        <f>SUMIF(Data[EconCode],DetailTB[[#This Row],[EconCode]],Data[Amount])</f>
        <v>0</v>
      </c>
      <c r="D650" s="96" t="str">
        <f>LEFT(DetailTB[[#This Row],[EconCode]],6)</f>
        <v>250102</v>
      </c>
      <c r="E650" s="96" t="str">
        <f>LEFT(DetailTB[[#This Row],[EconCode]],4)</f>
        <v>2501</v>
      </c>
      <c r="F650" s="96" t="str">
        <f>LEFT(DetailTB[[#This Row],[EconCode]],2)</f>
        <v>25</v>
      </c>
      <c r="G650" s="96"/>
      <c r="H650" s="128"/>
      <c r="I650" s="96"/>
      <c r="J650" s="96"/>
      <c r="K650" s="96"/>
      <c r="L650" s="96"/>
      <c r="M650" s="15"/>
      <c r="N650" s="15"/>
      <c r="O650" s="15"/>
      <c r="P650" s="15"/>
      <c r="Q650" s="15"/>
      <c r="R650" s="15"/>
    </row>
    <row r="651" spans="1:18" x14ac:dyDescent="0.25">
      <c r="A651" s="64">
        <v>25010202</v>
      </c>
      <c r="B651" s="5" t="s">
        <v>746</v>
      </c>
      <c r="C651" s="96">
        <f>SUMIF(Data[EconCode],DetailTB[[#This Row],[EconCode]],Data[Amount])</f>
        <v>0</v>
      </c>
      <c r="D651" s="96" t="str">
        <f>LEFT(DetailTB[[#This Row],[EconCode]],6)</f>
        <v>250102</v>
      </c>
      <c r="E651" s="96" t="str">
        <f>LEFT(DetailTB[[#This Row],[EconCode]],4)</f>
        <v>2501</v>
      </c>
      <c r="F651" s="96" t="str">
        <f>LEFT(DetailTB[[#This Row],[EconCode]],2)</f>
        <v>25</v>
      </c>
      <c r="G651" s="96"/>
      <c r="H651" s="128"/>
      <c r="I651" s="96"/>
      <c r="J651" s="96"/>
      <c r="K651" s="96"/>
      <c r="L651" s="96"/>
      <c r="M651" s="15"/>
      <c r="N651" s="15"/>
      <c r="O651" s="15"/>
      <c r="P651" s="15"/>
      <c r="Q651" s="15"/>
      <c r="R651" s="15"/>
    </row>
    <row r="652" spans="1:18" x14ac:dyDescent="0.25">
      <c r="A652" s="64">
        <v>25010203</v>
      </c>
      <c r="B652" s="5" t="s">
        <v>747</v>
      </c>
      <c r="C652" s="96">
        <f>SUMIF(Data[EconCode],DetailTB[[#This Row],[EconCode]],Data[Amount])</f>
        <v>0</v>
      </c>
      <c r="D652" s="96" t="str">
        <f>LEFT(DetailTB[[#This Row],[EconCode]],6)</f>
        <v>250102</v>
      </c>
      <c r="E652" s="96" t="str">
        <f>LEFT(DetailTB[[#This Row],[EconCode]],4)</f>
        <v>2501</v>
      </c>
      <c r="F652" s="96" t="str">
        <f>LEFT(DetailTB[[#This Row],[EconCode]],2)</f>
        <v>25</v>
      </c>
      <c r="G652" s="96"/>
      <c r="H652" s="128"/>
      <c r="I652" s="96"/>
      <c r="J652" s="96"/>
      <c r="K652" s="96"/>
      <c r="L652" s="96"/>
      <c r="M652" s="15"/>
      <c r="N652" s="15"/>
      <c r="O652" s="15"/>
      <c r="P652" s="15"/>
      <c r="Q652" s="15"/>
      <c r="R652" s="15"/>
    </row>
    <row r="653" spans="1:18" x14ac:dyDescent="0.25">
      <c r="A653" s="64">
        <v>25010204</v>
      </c>
      <c r="B653" s="5" t="s">
        <v>748</v>
      </c>
      <c r="C653" s="96">
        <f>SUMIF(Data[EconCode],DetailTB[[#This Row],[EconCode]],Data[Amount])</f>
        <v>0</v>
      </c>
      <c r="D653" s="96" t="str">
        <f>LEFT(DetailTB[[#This Row],[EconCode]],6)</f>
        <v>250102</v>
      </c>
      <c r="E653" s="96" t="str">
        <f>LEFT(DetailTB[[#This Row],[EconCode]],4)</f>
        <v>2501</v>
      </c>
      <c r="F653" s="96" t="str">
        <f>LEFT(DetailTB[[#This Row],[EconCode]],2)</f>
        <v>25</v>
      </c>
      <c r="G653" s="96"/>
      <c r="H653" s="128"/>
      <c r="I653" s="96"/>
      <c r="J653" s="96"/>
      <c r="K653" s="96"/>
      <c r="L653" s="96"/>
      <c r="M653" s="15"/>
      <c r="N653" s="15"/>
      <c r="O653" s="15"/>
      <c r="P653" s="15"/>
      <c r="Q653" s="15"/>
      <c r="R653" s="15"/>
    </row>
    <row r="654" spans="1:18" x14ac:dyDescent="0.25">
      <c r="A654" s="64">
        <v>25010205</v>
      </c>
      <c r="B654" s="5" t="s">
        <v>749</v>
      </c>
      <c r="C654" s="96">
        <f>SUMIF(Data[EconCode],DetailTB[[#This Row],[EconCode]],Data[Amount])</f>
        <v>0</v>
      </c>
      <c r="D654" s="96" t="str">
        <f>LEFT(DetailTB[[#This Row],[EconCode]],6)</f>
        <v>250102</v>
      </c>
      <c r="E654" s="96" t="str">
        <f>LEFT(DetailTB[[#This Row],[EconCode]],4)</f>
        <v>2501</v>
      </c>
      <c r="F654" s="96" t="str">
        <f>LEFT(DetailTB[[#This Row],[EconCode]],2)</f>
        <v>25</v>
      </c>
      <c r="G654" s="96"/>
      <c r="H654" s="128"/>
      <c r="I654" s="96"/>
      <c r="J654" s="96"/>
      <c r="K654" s="96"/>
      <c r="L654" s="96"/>
      <c r="M654" s="15"/>
      <c r="N654" s="15"/>
      <c r="O654" s="15"/>
      <c r="P654" s="15"/>
      <c r="Q654" s="15"/>
      <c r="R654" s="15"/>
    </row>
    <row r="655" spans="1:18" x14ac:dyDescent="0.25">
      <c r="A655" s="64">
        <v>25010206</v>
      </c>
      <c r="B655" s="5" t="s">
        <v>750</v>
      </c>
      <c r="C655" s="96">
        <f>SUMIF(Data[EconCode],DetailTB[[#This Row],[EconCode]],Data[Amount])</f>
        <v>0</v>
      </c>
      <c r="D655" s="96" t="str">
        <f>LEFT(DetailTB[[#This Row],[EconCode]],6)</f>
        <v>250102</v>
      </c>
      <c r="E655" s="96" t="str">
        <f>LEFT(DetailTB[[#This Row],[EconCode]],4)</f>
        <v>2501</v>
      </c>
      <c r="F655" s="96" t="str">
        <f>LEFT(DetailTB[[#This Row],[EconCode]],2)</f>
        <v>25</v>
      </c>
      <c r="G655" s="96"/>
      <c r="H655" s="128"/>
      <c r="I655" s="96"/>
      <c r="J655" s="96"/>
      <c r="K655" s="96"/>
      <c r="L655" s="96"/>
      <c r="M655" s="15"/>
      <c r="N655" s="15"/>
      <c r="O655" s="15"/>
      <c r="P655" s="15"/>
      <c r="Q655" s="15"/>
      <c r="R655" s="15"/>
    </row>
    <row r="656" spans="1:18" x14ac:dyDescent="0.25">
      <c r="A656" s="64">
        <v>25010207</v>
      </c>
      <c r="B656" s="5" t="s">
        <v>751</v>
      </c>
      <c r="C656" s="96">
        <f>SUMIF(Data[EconCode],DetailTB[[#This Row],[EconCode]],Data[Amount])</f>
        <v>0</v>
      </c>
      <c r="D656" s="96" t="str">
        <f>LEFT(DetailTB[[#This Row],[EconCode]],6)</f>
        <v>250102</v>
      </c>
      <c r="E656" s="96" t="str">
        <f>LEFT(DetailTB[[#This Row],[EconCode]],4)</f>
        <v>2501</v>
      </c>
      <c r="F656" s="96" t="str">
        <f>LEFT(DetailTB[[#This Row],[EconCode]],2)</f>
        <v>25</v>
      </c>
      <c r="G656" s="96"/>
      <c r="H656" s="128"/>
      <c r="I656" s="96"/>
      <c r="J656" s="96"/>
      <c r="K656" s="96"/>
      <c r="L656" s="96"/>
      <c r="M656" s="15"/>
      <c r="N656" s="15"/>
      <c r="O656" s="15"/>
      <c r="P656" s="15"/>
      <c r="Q656" s="15"/>
      <c r="R656" s="15"/>
    </row>
    <row r="657" spans="1:18" x14ac:dyDescent="0.25">
      <c r="A657" s="64">
        <v>25010208</v>
      </c>
      <c r="B657" s="5" t="s">
        <v>752</v>
      </c>
      <c r="C657" s="96">
        <f>SUMIF(Data[EconCode],DetailTB[[#This Row],[EconCode]],Data[Amount])</f>
        <v>0</v>
      </c>
      <c r="D657" s="96" t="str">
        <f>LEFT(DetailTB[[#This Row],[EconCode]],6)</f>
        <v>250102</v>
      </c>
      <c r="E657" s="96" t="str">
        <f>LEFT(DetailTB[[#This Row],[EconCode]],4)</f>
        <v>2501</v>
      </c>
      <c r="F657" s="96" t="str">
        <f>LEFT(DetailTB[[#This Row],[EconCode]],2)</f>
        <v>25</v>
      </c>
      <c r="G657" s="96"/>
      <c r="H657" s="128"/>
      <c r="I657" s="96"/>
      <c r="J657" s="96"/>
      <c r="K657" s="96"/>
      <c r="L657" s="96"/>
      <c r="M657" s="15"/>
      <c r="N657" s="15"/>
      <c r="O657" s="15"/>
      <c r="P657" s="15"/>
      <c r="Q657" s="15"/>
      <c r="R657" s="15"/>
    </row>
    <row r="658" spans="1:18" x14ac:dyDescent="0.25">
      <c r="A658" s="64">
        <v>25010209</v>
      </c>
      <c r="B658" s="5" t="s">
        <v>753</v>
      </c>
      <c r="C658" s="96">
        <f>SUMIF(Data[EconCode],DetailTB[[#This Row],[EconCode]],Data[Amount])</f>
        <v>0</v>
      </c>
      <c r="D658" s="96" t="str">
        <f>LEFT(DetailTB[[#This Row],[EconCode]],6)</f>
        <v>250102</v>
      </c>
      <c r="E658" s="96" t="str">
        <f>LEFT(DetailTB[[#This Row],[EconCode]],4)</f>
        <v>2501</v>
      </c>
      <c r="F658" s="96" t="str">
        <f>LEFT(DetailTB[[#This Row],[EconCode]],2)</f>
        <v>25</v>
      </c>
      <c r="G658" s="96"/>
      <c r="H658" s="128"/>
      <c r="I658" s="96"/>
      <c r="J658" s="96"/>
      <c r="K658" s="96"/>
      <c r="L658" s="96"/>
      <c r="M658" s="15"/>
      <c r="N658" s="15"/>
      <c r="O658" s="15"/>
      <c r="P658" s="15"/>
      <c r="Q658" s="15"/>
      <c r="R658" s="15"/>
    </row>
    <row r="659" spans="1:18" x14ac:dyDescent="0.25">
      <c r="A659" s="64">
        <v>25010210</v>
      </c>
      <c r="B659" s="5" t="s">
        <v>754</v>
      </c>
      <c r="C659" s="96">
        <f>SUMIF(Data[EconCode],DetailTB[[#This Row],[EconCode]],Data[Amount])</f>
        <v>0</v>
      </c>
      <c r="D659" s="96" t="str">
        <f>LEFT(DetailTB[[#This Row],[EconCode]],6)</f>
        <v>250102</v>
      </c>
      <c r="E659" s="96" t="str">
        <f>LEFT(DetailTB[[#This Row],[EconCode]],4)</f>
        <v>2501</v>
      </c>
      <c r="F659" s="96" t="str">
        <f>LEFT(DetailTB[[#This Row],[EconCode]],2)</f>
        <v>25</v>
      </c>
      <c r="G659" s="96"/>
      <c r="H659" s="128"/>
      <c r="I659" s="96"/>
      <c r="J659" s="96"/>
      <c r="K659" s="96"/>
      <c r="L659" s="96"/>
      <c r="M659" s="15"/>
      <c r="N659" s="15"/>
      <c r="O659" s="15"/>
      <c r="P659" s="15"/>
      <c r="Q659" s="15"/>
      <c r="R659" s="15"/>
    </row>
    <row r="660" spans="1:18" x14ac:dyDescent="0.25">
      <c r="A660" s="64">
        <v>25010211</v>
      </c>
      <c r="B660" s="5" t="s">
        <v>755</v>
      </c>
      <c r="C660" s="96">
        <f>SUMIF(Data[EconCode],DetailTB[[#This Row],[EconCode]],Data[Amount])</f>
        <v>0</v>
      </c>
      <c r="D660" s="96" t="str">
        <f>LEFT(DetailTB[[#This Row],[EconCode]],6)</f>
        <v>250102</v>
      </c>
      <c r="E660" s="96" t="str">
        <f>LEFT(DetailTB[[#This Row],[EconCode]],4)</f>
        <v>2501</v>
      </c>
      <c r="F660" s="96" t="str">
        <f>LEFT(DetailTB[[#This Row],[EconCode]],2)</f>
        <v>25</v>
      </c>
      <c r="G660" s="96"/>
      <c r="H660" s="128"/>
      <c r="I660" s="96"/>
      <c r="J660" s="96"/>
      <c r="K660" s="96"/>
      <c r="L660" s="96"/>
      <c r="M660" s="15"/>
      <c r="N660" s="15"/>
      <c r="O660" s="15"/>
      <c r="P660" s="15"/>
      <c r="Q660" s="15"/>
      <c r="R660" s="15"/>
    </row>
    <row r="661" spans="1:18" x14ac:dyDescent="0.25">
      <c r="A661" s="64">
        <v>250103</v>
      </c>
      <c r="B661" s="5" t="s">
        <v>756</v>
      </c>
      <c r="C661" s="96">
        <f>SUMIF(Data[EconCode],DetailTB[[#This Row],[EconCode]],Data[Amount])</f>
        <v>0</v>
      </c>
      <c r="D661" s="96" t="str">
        <f>LEFT(DetailTB[[#This Row],[EconCode]],6)</f>
        <v>250103</v>
      </c>
      <c r="E661" s="96" t="str">
        <f>LEFT(DetailTB[[#This Row],[EconCode]],4)</f>
        <v>2501</v>
      </c>
      <c r="F661" s="96" t="str">
        <f>LEFT(DetailTB[[#This Row],[EconCode]],2)</f>
        <v>25</v>
      </c>
      <c r="G661" s="96"/>
      <c r="H661" s="128"/>
      <c r="I661" s="96"/>
      <c r="J661" s="96"/>
      <c r="K661" s="96"/>
      <c r="L661" s="96"/>
      <c r="M661" s="15"/>
      <c r="N661" s="15"/>
      <c r="O661" s="15"/>
      <c r="P661" s="15"/>
      <c r="Q661" s="15"/>
      <c r="R661" s="15"/>
    </row>
    <row r="662" spans="1:18" x14ac:dyDescent="0.25">
      <c r="A662" s="64">
        <v>25010301</v>
      </c>
      <c r="B662" s="5" t="s">
        <v>757</v>
      </c>
      <c r="C662" s="96">
        <f>SUMIF(Data[EconCode],DetailTB[[#This Row],[EconCode]],Data[Amount])</f>
        <v>0</v>
      </c>
      <c r="D662" s="96" t="str">
        <f>LEFT(DetailTB[[#This Row],[EconCode]],6)</f>
        <v>250103</v>
      </c>
      <c r="E662" s="96" t="str">
        <f>LEFT(DetailTB[[#This Row],[EconCode]],4)</f>
        <v>2501</v>
      </c>
      <c r="F662" s="96" t="str">
        <f>LEFT(DetailTB[[#This Row],[EconCode]],2)</f>
        <v>25</v>
      </c>
      <c r="G662" s="96"/>
      <c r="H662" s="128"/>
      <c r="I662" s="96"/>
      <c r="J662" s="96"/>
      <c r="K662" s="96"/>
      <c r="L662" s="96"/>
      <c r="M662" s="15"/>
      <c r="N662" s="15"/>
      <c r="O662" s="15"/>
      <c r="P662" s="15"/>
      <c r="Q662" s="15"/>
      <c r="R662" s="15"/>
    </row>
    <row r="663" spans="1:18" x14ac:dyDescent="0.25">
      <c r="A663" s="64">
        <v>25010302</v>
      </c>
      <c r="B663" s="5" t="s">
        <v>758</v>
      </c>
      <c r="C663" s="96">
        <f>SUMIF(Data[EconCode],DetailTB[[#This Row],[EconCode]],Data[Amount])</f>
        <v>0</v>
      </c>
      <c r="D663" s="96" t="str">
        <f>LEFT(DetailTB[[#This Row],[EconCode]],6)</f>
        <v>250103</v>
      </c>
      <c r="E663" s="96" t="str">
        <f>LEFT(DetailTB[[#This Row],[EconCode]],4)</f>
        <v>2501</v>
      </c>
      <c r="F663" s="96" t="str">
        <f>LEFT(DetailTB[[#This Row],[EconCode]],2)</f>
        <v>25</v>
      </c>
      <c r="G663" s="96"/>
      <c r="H663" s="128"/>
      <c r="I663" s="96"/>
      <c r="J663" s="96"/>
      <c r="K663" s="96"/>
      <c r="L663" s="96"/>
      <c r="M663" s="15"/>
      <c r="N663" s="15"/>
      <c r="O663" s="15"/>
      <c r="P663" s="15"/>
      <c r="Q663" s="15"/>
      <c r="R663" s="15"/>
    </row>
    <row r="664" spans="1:18" x14ac:dyDescent="0.25">
      <c r="A664" s="64">
        <v>25010303</v>
      </c>
      <c r="B664" s="5" t="s">
        <v>759</v>
      </c>
      <c r="C664" s="96">
        <f>SUMIF(Data[EconCode],DetailTB[[#This Row],[EconCode]],Data[Amount])</f>
        <v>0</v>
      </c>
      <c r="D664" s="96" t="str">
        <f>LEFT(DetailTB[[#This Row],[EconCode]],6)</f>
        <v>250103</v>
      </c>
      <c r="E664" s="96" t="str">
        <f>LEFT(DetailTB[[#This Row],[EconCode]],4)</f>
        <v>2501</v>
      </c>
      <c r="F664" s="96" t="str">
        <f>LEFT(DetailTB[[#This Row],[EconCode]],2)</f>
        <v>25</v>
      </c>
      <c r="G664" s="96"/>
      <c r="H664" s="128"/>
      <c r="I664" s="96"/>
      <c r="J664" s="96"/>
      <c r="K664" s="96"/>
      <c r="L664" s="96"/>
      <c r="M664" s="15"/>
      <c r="N664" s="15"/>
      <c r="O664" s="15"/>
      <c r="P664" s="15"/>
      <c r="Q664" s="15"/>
      <c r="R664" s="15"/>
    </row>
    <row r="665" spans="1:18" x14ac:dyDescent="0.25">
      <c r="A665" s="64">
        <v>25010304</v>
      </c>
      <c r="B665" s="5" t="s">
        <v>760</v>
      </c>
      <c r="C665" s="96">
        <f>SUMIF(Data[EconCode],DetailTB[[#This Row],[EconCode]],Data[Amount])</f>
        <v>0</v>
      </c>
      <c r="D665" s="96" t="str">
        <f>LEFT(DetailTB[[#This Row],[EconCode]],6)</f>
        <v>250103</v>
      </c>
      <c r="E665" s="96" t="str">
        <f>LEFT(DetailTB[[#This Row],[EconCode]],4)</f>
        <v>2501</v>
      </c>
      <c r="F665" s="96" t="str">
        <f>LEFT(DetailTB[[#This Row],[EconCode]],2)</f>
        <v>25</v>
      </c>
      <c r="G665" s="96"/>
      <c r="H665" s="128"/>
      <c r="I665" s="96"/>
      <c r="J665" s="96"/>
      <c r="K665" s="96"/>
      <c r="L665" s="96"/>
      <c r="M665" s="15"/>
      <c r="N665" s="15"/>
      <c r="O665" s="15"/>
      <c r="P665" s="15"/>
      <c r="Q665" s="15"/>
      <c r="R665" s="15"/>
    </row>
    <row r="666" spans="1:18" x14ac:dyDescent="0.25">
      <c r="A666" s="64">
        <v>25010305</v>
      </c>
      <c r="B666" s="5" t="s">
        <v>761</v>
      </c>
      <c r="C666" s="96">
        <f>SUMIF(Data[EconCode],DetailTB[[#This Row],[EconCode]],Data[Amount])</f>
        <v>0</v>
      </c>
      <c r="D666" s="96" t="str">
        <f>LEFT(DetailTB[[#This Row],[EconCode]],6)</f>
        <v>250103</v>
      </c>
      <c r="E666" s="96" t="str">
        <f>LEFT(DetailTB[[#This Row],[EconCode]],4)</f>
        <v>2501</v>
      </c>
      <c r="F666" s="96" t="str">
        <f>LEFT(DetailTB[[#This Row],[EconCode]],2)</f>
        <v>25</v>
      </c>
      <c r="G666" s="96"/>
      <c r="H666" s="128"/>
      <c r="I666" s="96"/>
      <c r="J666" s="96"/>
      <c r="K666" s="96"/>
      <c r="L666" s="96"/>
      <c r="M666" s="15"/>
      <c r="N666" s="15"/>
      <c r="O666" s="15"/>
      <c r="P666" s="15"/>
      <c r="Q666" s="15"/>
      <c r="R666" s="15"/>
    </row>
    <row r="667" spans="1:18" x14ac:dyDescent="0.25">
      <c r="A667" s="64">
        <v>250104</v>
      </c>
      <c r="B667" s="5" t="s">
        <v>762</v>
      </c>
      <c r="C667" s="96">
        <f>SUMIF(Data[EconCode],DetailTB[[#This Row],[EconCode]],Data[Amount])</f>
        <v>0</v>
      </c>
      <c r="D667" s="96" t="str">
        <f>LEFT(DetailTB[[#This Row],[EconCode]],6)</f>
        <v>250104</v>
      </c>
      <c r="E667" s="96" t="str">
        <f>LEFT(DetailTB[[#This Row],[EconCode]],4)</f>
        <v>2501</v>
      </c>
      <c r="F667" s="96" t="str">
        <f>LEFT(DetailTB[[#This Row],[EconCode]],2)</f>
        <v>25</v>
      </c>
      <c r="G667" s="96"/>
      <c r="H667" s="128"/>
      <c r="I667" s="96"/>
      <c r="J667" s="96"/>
      <c r="K667" s="96"/>
      <c r="L667" s="96"/>
      <c r="M667" s="15"/>
      <c r="N667" s="15"/>
      <c r="O667" s="15"/>
      <c r="P667" s="15"/>
      <c r="Q667" s="15"/>
      <c r="R667" s="15"/>
    </row>
    <row r="668" spans="1:18" x14ac:dyDescent="0.25">
      <c r="A668" s="64">
        <v>25010401</v>
      </c>
      <c r="B668" s="5" t="s">
        <v>763</v>
      </c>
      <c r="C668" s="96">
        <f>SUMIF(Data[EconCode],DetailTB[[#This Row],[EconCode]],Data[Amount])</f>
        <v>0</v>
      </c>
      <c r="D668" s="96" t="str">
        <f>LEFT(DetailTB[[#This Row],[EconCode]],6)</f>
        <v>250104</v>
      </c>
      <c r="E668" s="96" t="str">
        <f>LEFT(DetailTB[[#This Row],[EconCode]],4)</f>
        <v>2501</v>
      </c>
      <c r="F668" s="96" t="str">
        <f>LEFT(DetailTB[[#This Row],[EconCode]],2)</f>
        <v>25</v>
      </c>
      <c r="G668" s="96"/>
      <c r="H668" s="128"/>
      <c r="I668" s="96"/>
      <c r="J668" s="96"/>
      <c r="K668" s="96"/>
      <c r="L668" s="96"/>
      <c r="M668" s="15"/>
      <c r="N668" s="15"/>
      <c r="O668" s="15"/>
      <c r="P668" s="15"/>
      <c r="Q668" s="15"/>
      <c r="R668" s="15"/>
    </row>
    <row r="669" spans="1:18" x14ac:dyDescent="0.25">
      <c r="A669" s="64">
        <v>25010402</v>
      </c>
      <c r="B669" s="5" t="s">
        <v>764</v>
      </c>
      <c r="C669" s="96">
        <f>SUMIF(Data[EconCode],DetailTB[[#This Row],[EconCode]],Data[Amount])</f>
        <v>0</v>
      </c>
      <c r="D669" s="96" t="str">
        <f>LEFT(DetailTB[[#This Row],[EconCode]],6)</f>
        <v>250104</v>
      </c>
      <c r="E669" s="96" t="str">
        <f>LEFT(DetailTB[[#This Row],[EconCode]],4)</f>
        <v>2501</v>
      </c>
      <c r="F669" s="96" t="str">
        <f>LEFT(DetailTB[[#This Row],[EconCode]],2)</f>
        <v>25</v>
      </c>
      <c r="G669" s="96"/>
      <c r="H669" s="128"/>
      <c r="I669" s="96"/>
      <c r="J669" s="96"/>
      <c r="K669" s="96"/>
      <c r="L669" s="96"/>
      <c r="M669" s="15"/>
      <c r="N669" s="15"/>
      <c r="O669" s="15"/>
      <c r="P669" s="15"/>
      <c r="Q669" s="15"/>
      <c r="R669" s="15"/>
    </row>
    <row r="670" spans="1:18" x14ac:dyDescent="0.25">
      <c r="A670" s="64">
        <v>25010403</v>
      </c>
      <c r="B670" s="5" t="s">
        <v>765</v>
      </c>
      <c r="C670" s="96">
        <f>SUMIF(Data[EconCode],DetailTB[[#This Row],[EconCode]],Data[Amount])</f>
        <v>0</v>
      </c>
      <c r="D670" s="96" t="str">
        <f>LEFT(DetailTB[[#This Row],[EconCode]],6)</f>
        <v>250104</v>
      </c>
      <c r="E670" s="96" t="str">
        <f>LEFT(DetailTB[[#This Row],[EconCode]],4)</f>
        <v>2501</v>
      </c>
      <c r="F670" s="96" t="str">
        <f>LEFT(DetailTB[[#This Row],[EconCode]],2)</f>
        <v>25</v>
      </c>
      <c r="G670" s="96"/>
      <c r="H670" s="128"/>
      <c r="I670" s="96"/>
      <c r="J670" s="96"/>
      <c r="K670" s="96"/>
      <c r="L670" s="96"/>
      <c r="M670" s="15"/>
      <c r="N670" s="15"/>
      <c r="O670" s="15"/>
      <c r="P670" s="15"/>
      <c r="Q670" s="15"/>
      <c r="R670" s="15"/>
    </row>
    <row r="671" spans="1:18" x14ac:dyDescent="0.25">
      <c r="A671" s="64">
        <v>25010404</v>
      </c>
      <c r="B671" s="5" t="s">
        <v>766</v>
      </c>
      <c r="C671" s="96">
        <f>SUMIF(Data[EconCode],DetailTB[[#This Row],[EconCode]],Data[Amount])</f>
        <v>0</v>
      </c>
      <c r="D671" s="96" t="str">
        <f>LEFT(DetailTB[[#This Row],[EconCode]],6)</f>
        <v>250104</v>
      </c>
      <c r="E671" s="96" t="str">
        <f>LEFT(DetailTB[[#This Row],[EconCode]],4)</f>
        <v>2501</v>
      </c>
      <c r="F671" s="96" t="str">
        <f>LEFT(DetailTB[[#This Row],[EconCode]],2)</f>
        <v>25</v>
      </c>
      <c r="G671" s="96"/>
      <c r="H671" s="128"/>
      <c r="I671" s="96"/>
      <c r="J671" s="96"/>
      <c r="K671" s="96"/>
      <c r="L671" s="96"/>
      <c r="M671" s="15"/>
      <c r="N671" s="15"/>
      <c r="O671" s="15"/>
      <c r="P671" s="15"/>
      <c r="Q671" s="15"/>
      <c r="R671" s="15"/>
    </row>
    <row r="672" spans="1:18" x14ac:dyDescent="0.25">
      <c r="A672" s="64">
        <v>25010405</v>
      </c>
      <c r="B672" s="5" t="s">
        <v>767</v>
      </c>
      <c r="C672" s="96">
        <f>SUMIF(Data[EconCode],DetailTB[[#This Row],[EconCode]],Data[Amount])</f>
        <v>0</v>
      </c>
      <c r="D672" s="96" t="str">
        <f>LEFT(DetailTB[[#This Row],[EconCode]],6)</f>
        <v>250104</v>
      </c>
      <c r="E672" s="96" t="str">
        <f>LEFT(DetailTB[[#This Row],[EconCode]],4)</f>
        <v>2501</v>
      </c>
      <c r="F672" s="96" t="str">
        <f>LEFT(DetailTB[[#This Row],[EconCode]],2)</f>
        <v>25</v>
      </c>
      <c r="G672" s="96"/>
      <c r="H672" s="128"/>
      <c r="I672" s="96"/>
      <c r="J672" s="96"/>
      <c r="K672" s="96"/>
      <c r="L672" s="96"/>
      <c r="M672" s="15"/>
      <c r="N672" s="15"/>
      <c r="O672" s="15"/>
      <c r="P672" s="15"/>
      <c r="Q672" s="15"/>
      <c r="R672" s="15"/>
    </row>
    <row r="673" spans="1:18" x14ac:dyDescent="0.25">
      <c r="A673" s="64">
        <v>25010406</v>
      </c>
      <c r="B673" s="5" t="s">
        <v>768</v>
      </c>
      <c r="C673" s="96">
        <f>SUMIF(Data[EconCode],DetailTB[[#This Row],[EconCode]],Data[Amount])</f>
        <v>0</v>
      </c>
      <c r="D673" s="96" t="str">
        <f>LEFT(DetailTB[[#This Row],[EconCode]],6)</f>
        <v>250104</v>
      </c>
      <c r="E673" s="96" t="str">
        <f>LEFT(DetailTB[[#This Row],[EconCode]],4)</f>
        <v>2501</v>
      </c>
      <c r="F673" s="96" t="str">
        <f>LEFT(DetailTB[[#This Row],[EconCode]],2)</f>
        <v>25</v>
      </c>
      <c r="G673" s="96"/>
      <c r="H673" s="128"/>
      <c r="I673" s="96"/>
      <c r="J673" s="96"/>
      <c r="K673" s="96"/>
      <c r="L673" s="96"/>
      <c r="M673" s="15"/>
      <c r="N673" s="15"/>
      <c r="O673" s="15"/>
      <c r="P673" s="15"/>
      <c r="Q673" s="15"/>
      <c r="R673" s="15"/>
    </row>
    <row r="674" spans="1:18" x14ac:dyDescent="0.25">
      <c r="A674" s="64">
        <v>25010407</v>
      </c>
      <c r="B674" s="5" t="s">
        <v>769</v>
      </c>
      <c r="C674" s="96">
        <f>SUMIF(Data[EconCode],DetailTB[[#This Row],[EconCode]],Data[Amount])</f>
        <v>0</v>
      </c>
      <c r="D674" s="96" t="str">
        <f>LEFT(DetailTB[[#This Row],[EconCode]],6)</f>
        <v>250104</v>
      </c>
      <c r="E674" s="96" t="str">
        <f>LEFT(DetailTB[[#This Row],[EconCode]],4)</f>
        <v>2501</v>
      </c>
      <c r="F674" s="96" t="str">
        <f>LEFT(DetailTB[[#This Row],[EconCode]],2)</f>
        <v>25</v>
      </c>
      <c r="G674" s="96"/>
      <c r="H674" s="128"/>
      <c r="I674" s="96"/>
      <c r="J674" s="96"/>
      <c r="K674" s="96"/>
      <c r="L674" s="96"/>
      <c r="M674" s="15"/>
      <c r="N674" s="15"/>
      <c r="O674" s="15"/>
      <c r="P674" s="15"/>
      <c r="Q674" s="15"/>
      <c r="R674" s="15"/>
    </row>
    <row r="675" spans="1:18" x14ac:dyDescent="0.25">
      <c r="A675" s="64">
        <v>25010408</v>
      </c>
      <c r="B675" s="5" t="s">
        <v>770</v>
      </c>
      <c r="C675" s="96">
        <f>SUMIF(Data[EconCode],DetailTB[[#This Row],[EconCode]],Data[Amount])</f>
        <v>0</v>
      </c>
      <c r="D675" s="96" t="str">
        <f>LEFT(DetailTB[[#This Row],[EconCode]],6)</f>
        <v>250104</v>
      </c>
      <c r="E675" s="96" t="str">
        <f>LEFT(DetailTB[[#This Row],[EconCode]],4)</f>
        <v>2501</v>
      </c>
      <c r="F675" s="96" t="str">
        <f>LEFT(DetailTB[[#This Row],[EconCode]],2)</f>
        <v>25</v>
      </c>
      <c r="G675" s="96"/>
      <c r="H675" s="128"/>
      <c r="I675" s="96"/>
      <c r="J675" s="96"/>
      <c r="K675" s="96"/>
      <c r="L675" s="96"/>
      <c r="M675" s="15"/>
      <c r="N675" s="15"/>
      <c r="O675" s="15"/>
      <c r="P675" s="15"/>
      <c r="Q675" s="15"/>
      <c r="R675" s="15"/>
    </row>
    <row r="676" spans="1:18" x14ac:dyDescent="0.25">
      <c r="A676" s="64">
        <v>250105</v>
      </c>
      <c r="B676" s="5" t="s">
        <v>771</v>
      </c>
      <c r="C676" s="96">
        <f>SUMIF(Data[EconCode],DetailTB[[#This Row],[EconCode]],Data[Amount])</f>
        <v>0</v>
      </c>
      <c r="D676" s="96" t="str">
        <f>LEFT(DetailTB[[#This Row],[EconCode]],6)</f>
        <v>250105</v>
      </c>
      <c r="E676" s="96" t="str">
        <f>LEFT(DetailTB[[#This Row],[EconCode]],4)</f>
        <v>2501</v>
      </c>
      <c r="F676" s="96" t="str">
        <f>LEFT(DetailTB[[#This Row],[EconCode]],2)</f>
        <v>25</v>
      </c>
      <c r="G676" s="96"/>
      <c r="H676" s="128"/>
      <c r="I676" s="96"/>
      <c r="J676" s="96"/>
      <c r="K676" s="96"/>
      <c r="L676" s="96"/>
      <c r="M676" s="15"/>
      <c r="N676" s="15"/>
      <c r="O676" s="15"/>
      <c r="P676" s="15"/>
      <c r="Q676" s="15"/>
      <c r="R676" s="15"/>
    </row>
    <row r="677" spans="1:18" x14ac:dyDescent="0.25">
      <c r="A677" s="64">
        <v>25010501</v>
      </c>
      <c r="B677" s="5" t="s">
        <v>772</v>
      </c>
      <c r="C677" s="96">
        <f>SUMIF(Data[EconCode],DetailTB[[#This Row],[EconCode]],Data[Amount])</f>
        <v>0</v>
      </c>
      <c r="D677" s="96" t="str">
        <f>LEFT(DetailTB[[#This Row],[EconCode]],6)</f>
        <v>250105</v>
      </c>
      <c r="E677" s="96" t="str">
        <f>LEFT(DetailTB[[#This Row],[EconCode]],4)</f>
        <v>2501</v>
      </c>
      <c r="F677" s="96" t="str">
        <f>LEFT(DetailTB[[#This Row],[EconCode]],2)</f>
        <v>25</v>
      </c>
      <c r="G677" s="96"/>
      <c r="H677" s="128"/>
      <c r="I677" s="96"/>
      <c r="J677" s="96"/>
      <c r="K677" s="96"/>
      <c r="L677" s="96"/>
      <c r="M677" s="15"/>
      <c r="N677" s="15"/>
      <c r="O677" s="15"/>
      <c r="P677" s="15"/>
      <c r="Q677" s="15"/>
      <c r="R677" s="15"/>
    </row>
    <row r="678" spans="1:18" x14ac:dyDescent="0.25">
      <c r="A678" s="64">
        <v>25010502</v>
      </c>
      <c r="B678" s="5" t="s">
        <v>773</v>
      </c>
      <c r="C678" s="96">
        <f>SUMIF(Data[EconCode],DetailTB[[#This Row],[EconCode]],Data[Amount])</f>
        <v>0</v>
      </c>
      <c r="D678" s="96" t="str">
        <f>LEFT(DetailTB[[#This Row],[EconCode]],6)</f>
        <v>250105</v>
      </c>
      <c r="E678" s="96" t="str">
        <f>LEFT(DetailTB[[#This Row],[EconCode]],4)</f>
        <v>2501</v>
      </c>
      <c r="F678" s="96" t="str">
        <f>LEFT(DetailTB[[#This Row],[EconCode]],2)</f>
        <v>25</v>
      </c>
      <c r="G678" s="96"/>
      <c r="H678" s="128"/>
      <c r="I678" s="96"/>
      <c r="J678" s="96"/>
      <c r="K678" s="96"/>
      <c r="L678" s="96"/>
      <c r="M678" s="15"/>
      <c r="N678" s="15"/>
      <c r="O678" s="15"/>
      <c r="P678" s="15"/>
      <c r="Q678" s="15"/>
      <c r="R678" s="15"/>
    </row>
    <row r="679" spans="1:18" x14ac:dyDescent="0.25">
      <c r="A679" s="64">
        <v>25010503</v>
      </c>
      <c r="B679" s="5" t="s">
        <v>774</v>
      </c>
      <c r="C679" s="96">
        <f>SUMIF(Data[EconCode],DetailTB[[#This Row],[EconCode]],Data[Amount])</f>
        <v>0</v>
      </c>
      <c r="D679" s="96" t="str">
        <f>LEFT(DetailTB[[#This Row],[EconCode]],6)</f>
        <v>250105</v>
      </c>
      <c r="E679" s="96" t="str">
        <f>LEFT(DetailTB[[#This Row],[EconCode]],4)</f>
        <v>2501</v>
      </c>
      <c r="F679" s="96" t="str">
        <f>LEFT(DetailTB[[#This Row],[EconCode]],2)</f>
        <v>25</v>
      </c>
      <c r="G679" s="96"/>
      <c r="H679" s="128"/>
      <c r="I679" s="96"/>
      <c r="J679" s="96"/>
      <c r="K679" s="96"/>
      <c r="L679" s="96"/>
      <c r="M679" s="15"/>
      <c r="N679" s="15"/>
      <c r="O679" s="15"/>
      <c r="P679" s="15"/>
      <c r="Q679" s="15"/>
      <c r="R679" s="15"/>
    </row>
    <row r="680" spans="1:18" x14ac:dyDescent="0.25">
      <c r="A680" s="64">
        <v>25010504</v>
      </c>
      <c r="B680" s="5" t="s">
        <v>775</v>
      </c>
      <c r="C680" s="96">
        <f>SUMIF(Data[EconCode],DetailTB[[#This Row],[EconCode]],Data[Amount])</f>
        <v>0</v>
      </c>
      <c r="D680" s="96" t="str">
        <f>LEFT(DetailTB[[#This Row],[EconCode]],6)</f>
        <v>250105</v>
      </c>
      <c r="E680" s="96" t="str">
        <f>LEFT(DetailTB[[#This Row],[EconCode]],4)</f>
        <v>2501</v>
      </c>
      <c r="F680" s="96" t="str">
        <f>LEFT(DetailTB[[#This Row],[EconCode]],2)</f>
        <v>25</v>
      </c>
      <c r="G680" s="96"/>
      <c r="H680" s="128"/>
      <c r="I680" s="96"/>
      <c r="J680" s="96"/>
      <c r="K680" s="96"/>
      <c r="L680" s="96"/>
      <c r="M680" s="15"/>
      <c r="N680" s="15"/>
      <c r="O680" s="15"/>
      <c r="P680" s="15"/>
      <c r="Q680" s="15"/>
      <c r="R680" s="15"/>
    </row>
    <row r="681" spans="1:18" x14ac:dyDescent="0.25">
      <c r="A681" s="64">
        <v>25010505</v>
      </c>
      <c r="B681" s="5" t="s">
        <v>776</v>
      </c>
      <c r="C681" s="96">
        <f>SUMIF(Data[EconCode],DetailTB[[#This Row],[EconCode]],Data[Amount])</f>
        <v>0</v>
      </c>
      <c r="D681" s="96" t="str">
        <f>LEFT(DetailTB[[#This Row],[EconCode]],6)</f>
        <v>250105</v>
      </c>
      <c r="E681" s="96" t="str">
        <f>LEFT(DetailTB[[#This Row],[EconCode]],4)</f>
        <v>2501</v>
      </c>
      <c r="F681" s="96" t="str">
        <f>LEFT(DetailTB[[#This Row],[EconCode]],2)</f>
        <v>25</v>
      </c>
      <c r="G681" s="96"/>
      <c r="H681" s="128"/>
      <c r="I681" s="96"/>
      <c r="J681" s="96"/>
      <c r="K681" s="96"/>
      <c r="L681" s="96"/>
      <c r="M681" s="15"/>
      <c r="N681" s="15"/>
      <c r="O681" s="15"/>
      <c r="P681" s="15"/>
      <c r="Q681" s="15"/>
      <c r="R681" s="15"/>
    </row>
    <row r="682" spans="1:18" x14ac:dyDescent="0.25">
      <c r="A682" s="64">
        <v>25010506</v>
      </c>
      <c r="B682" s="5" t="s">
        <v>777</v>
      </c>
      <c r="C682" s="96">
        <f>SUMIF(Data[EconCode],DetailTB[[#This Row],[EconCode]],Data[Amount])</f>
        <v>0</v>
      </c>
      <c r="D682" s="96" t="str">
        <f>LEFT(DetailTB[[#This Row],[EconCode]],6)</f>
        <v>250105</v>
      </c>
      <c r="E682" s="96" t="str">
        <f>LEFT(DetailTB[[#This Row],[EconCode]],4)</f>
        <v>2501</v>
      </c>
      <c r="F682" s="96" t="str">
        <f>LEFT(DetailTB[[#This Row],[EconCode]],2)</f>
        <v>25</v>
      </c>
      <c r="G682" s="96"/>
      <c r="H682" s="128"/>
      <c r="I682" s="96"/>
      <c r="J682" s="96"/>
      <c r="K682" s="96"/>
      <c r="L682" s="96"/>
      <c r="M682" s="15"/>
      <c r="N682" s="15"/>
      <c r="O682" s="15"/>
      <c r="P682" s="15"/>
      <c r="Q682" s="15"/>
      <c r="R682" s="15"/>
    </row>
    <row r="683" spans="1:18" x14ac:dyDescent="0.25">
      <c r="A683" s="64">
        <v>25010507</v>
      </c>
      <c r="B683" s="5" t="s">
        <v>778</v>
      </c>
      <c r="C683" s="96">
        <f>SUMIF(Data[EconCode],DetailTB[[#This Row],[EconCode]],Data[Amount])</f>
        <v>0</v>
      </c>
      <c r="D683" s="96" t="str">
        <f>LEFT(DetailTB[[#This Row],[EconCode]],6)</f>
        <v>250105</v>
      </c>
      <c r="E683" s="96" t="str">
        <f>LEFT(DetailTB[[#This Row],[EconCode]],4)</f>
        <v>2501</v>
      </c>
      <c r="F683" s="96" t="str">
        <f>LEFT(DetailTB[[#This Row],[EconCode]],2)</f>
        <v>25</v>
      </c>
      <c r="G683" s="96"/>
      <c r="H683" s="128"/>
      <c r="I683" s="96"/>
      <c r="J683" s="96"/>
      <c r="K683" s="96"/>
      <c r="L683" s="96"/>
      <c r="M683" s="15"/>
      <c r="N683" s="15"/>
      <c r="O683" s="15"/>
      <c r="P683" s="15"/>
      <c r="Q683" s="15"/>
      <c r="R683" s="15"/>
    </row>
    <row r="684" spans="1:18" x14ac:dyDescent="0.25">
      <c r="A684" s="64">
        <v>25010508</v>
      </c>
      <c r="B684" s="5" t="s">
        <v>779</v>
      </c>
      <c r="C684" s="96">
        <f>SUMIF(Data[EconCode],DetailTB[[#This Row],[EconCode]],Data[Amount])</f>
        <v>0</v>
      </c>
      <c r="D684" s="96" t="str">
        <f>LEFT(DetailTB[[#This Row],[EconCode]],6)</f>
        <v>250105</v>
      </c>
      <c r="E684" s="96" t="str">
        <f>LEFT(DetailTB[[#This Row],[EconCode]],4)</f>
        <v>2501</v>
      </c>
      <c r="F684" s="96" t="str">
        <f>LEFT(DetailTB[[#This Row],[EconCode]],2)</f>
        <v>25</v>
      </c>
      <c r="G684" s="96"/>
      <c r="H684" s="128"/>
      <c r="I684" s="96"/>
      <c r="J684" s="96"/>
      <c r="K684" s="96"/>
      <c r="L684" s="96"/>
      <c r="M684" s="15"/>
      <c r="N684" s="15"/>
      <c r="O684" s="15"/>
      <c r="P684" s="15"/>
      <c r="Q684" s="15"/>
      <c r="R684" s="15"/>
    </row>
    <row r="685" spans="1:18" x14ac:dyDescent="0.25">
      <c r="A685" s="64">
        <v>25010509</v>
      </c>
      <c r="B685" s="5" t="s">
        <v>780</v>
      </c>
      <c r="C685" s="96">
        <f>SUMIF(Data[EconCode],DetailTB[[#This Row],[EconCode]],Data[Amount])</f>
        <v>0</v>
      </c>
      <c r="D685" s="96" t="str">
        <f>LEFT(DetailTB[[#This Row],[EconCode]],6)</f>
        <v>250105</v>
      </c>
      <c r="E685" s="96" t="str">
        <f>LEFT(DetailTB[[#This Row],[EconCode]],4)</f>
        <v>2501</v>
      </c>
      <c r="F685" s="96" t="str">
        <f>LEFT(DetailTB[[#This Row],[EconCode]],2)</f>
        <v>25</v>
      </c>
      <c r="G685" s="96"/>
      <c r="H685" s="128"/>
      <c r="I685" s="96"/>
      <c r="J685" s="96"/>
      <c r="K685" s="96"/>
      <c r="L685" s="96"/>
      <c r="M685" s="15"/>
      <c r="N685" s="15"/>
      <c r="O685" s="15"/>
      <c r="P685" s="15"/>
      <c r="Q685" s="15"/>
      <c r="R685" s="15"/>
    </row>
    <row r="686" spans="1:18" x14ac:dyDescent="0.25">
      <c r="A686" s="64">
        <v>25010510</v>
      </c>
      <c r="B686" s="5" t="s">
        <v>781</v>
      </c>
      <c r="C686" s="96">
        <f>SUMIF(Data[EconCode],DetailTB[[#This Row],[EconCode]],Data[Amount])</f>
        <v>0</v>
      </c>
      <c r="D686" s="96" t="str">
        <f>LEFT(DetailTB[[#This Row],[EconCode]],6)</f>
        <v>250105</v>
      </c>
      <c r="E686" s="96" t="str">
        <f>LEFT(DetailTB[[#This Row],[EconCode]],4)</f>
        <v>2501</v>
      </c>
      <c r="F686" s="96" t="str">
        <f>LEFT(DetailTB[[#This Row],[EconCode]],2)</f>
        <v>25</v>
      </c>
      <c r="G686" s="96"/>
      <c r="H686" s="128"/>
      <c r="I686" s="96"/>
      <c r="J686" s="96"/>
      <c r="K686" s="96"/>
      <c r="L686" s="96"/>
      <c r="M686" s="15"/>
      <c r="N686" s="15"/>
      <c r="O686" s="15"/>
      <c r="P686" s="15"/>
      <c r="Q686" s="15"/>
      <c r="R686" s="15"/>
    </row>
    <row r="687" spans="1:18" x14ac:dyDescent="0.25">
      <c r="A687" s="64">
        <v>25010511</v>
      </c>
      <c r="B687" s="5" t="s">
        <v>782</v>
      </c>
      <c r="C687" s="96">
        <f>SUMIF(Data[EconCode],DetailTB[[#This Row],[EconCode]],Data[Amount])</f>
        <v>0</v>
      </c>
      <c r="D687" s="96" t="str">
        <f>LEFT(DetailTB[[#This Row],[EconCode]],6)</f>
        <v>250105</v>
      </c>
      <c r="E687" s="96" t="str">
        <f>LEFT(DetailTB[[#This Row],[EconCode]],4)</f>
        <v>2501</v>
      </c>
      <c r="F687" s="96" t="str">
        <f>LEFT(DetailTB[[#This Row],[EconCode]],2)</f>
        <v>25</v>
      </c>
      <c r="G687" s="96"/>
      <c r="H687" s="128"/>
      <c r="I687" s="96"/>
      <c r="J687" s="96"/>
      <c r="K687" s="96"/>
      <c r="L687" s="96"/>
      <c r="M687" s="15"/>
      <c r="N687" s="15"/>
      <c r="O687" s="15"/>
      <c r="P687" s="15"/>
      <c r="Q687" s="15"/>
      <c r="R687" s="15"/>
    </row>
    <row r="688" spans="1:18" x14ac:dyDescent="0.25">
      <c r="A688" s="64">
        <v>25010512</v>
      </c>
      <c r="B688" s="5" t="s">
        <v>783</v>
      </c>
      <c r="C688" s="96">
        <f>SUMIF(Data[EconCode],DetailTB[[#This Row],[EconCode]],Data[Amount])</f>
        <v>0</v>
      </c>
      <c r="D688" s="96" t="str">
        <f>LEFT(DetailTB[[#This Row],[EconCode]],6)</f>
        <v>250105</v>
      </c>
      <c r="E688" s="96" t="str">
        <f>LEFT(DetailTB[[#This Row],[EconCode]],4)</f>
        <v>2501</v>
      </c>
      <c r="F688" s="96" t="str">
        <f>LEFT(DetailTB[[#This Row],[EconCode]],2)</f>
        <v>25</v>
      </c>
      <c r="G688" s="96"/>
      <c r="H688" s="128"/>
      <c r="I688" s="96"/>
      <c r="J688" s="96"/>
      <c r="K688" s="96"/>
      <c r="L688" s="96"/>
      <c r="M688" s="15"/>
      <c r="N688" s="15"/>
      <c r="O688" s="15"/>
      <c r="P688" s="15"/>
      <c r="Q688" s="15"/>
      <c r="R688" s="15"/>
    </row>
    <row r="689" spans="1:18" x14ac:dyDescent="0.25">
      <c r="A689" s="64">
        <v>250106</v>
      </c>
      <c r="B689" s="5" t="s">
        <v>784</v>
      </c>
      <c r="C689" s="96">
        <f>SUMIF(Data[EconCode],DetailTB[[#This Row],[EconCode]],Data[Amount])</f>
        <v>0</v>
      </c>
      <c r="D689" s="96" t="str">
        <f>LEFT(DetailTB[[#This Row],[EconCode]],6)</f>
        <v>250106</v>
      </c>
      <c r="E689" s="96" t="str">
        <f>LEFT(DetailTB[[#This Row],[EconCode]],4)</f>
        <v>2501</v>
      </c>
      <c r="F689" s="96" t="str">
        <f>LEFT(DetailTB[[#This Row],[EconCode]],2)</f>
        <v>25</v>
      </c>
      <c r="G689" s="96"/>
      <c r="H689" s="128"/>
      <c r="I689" s="96"/>
      <c r="J689" s="96"/>
      <c r="K689" s="96"/>
      <c r="L689" s="96"/>
      <c r="M689" s="15"/>
      <c r="N689" s="15"/>
      <c r="O689" s="15"/>
      <c r="P689" s="15"/>
      <c r="Q689" s="15"/>
      <c r="R689" s="15"/>
    </row>
    <row r="690" spans="1:18" x14ac:dyDescent="0.25">
      <c r="A690" s="64">
        <v>25010601</v>
      </c>
      <c r="B690" s="5" t="s">
        <v>785</v>
      </c>
      <c r="C690" s="96">
        <f>SUMIF(Data[EconCode],DetailTB[[#This Row],[EconCode]],Data[Amount])</f>
        <v>0</v>
      </c>
      <c r="D690" s="96" t="str">
        <f>LEFT(DetailTB[[#This Row],[EconCode]],6)</f>
        <v>250106</v>
      </c>
      <c r="E690" s="96" t="str">
        <f>LEFT(DetailTB[[#This Row],[EconCode]],4)</f>
        <v>2501</v>
      </c>
      <c r="F690" s="96" t="str">
        <f>LEFT(DetailTB[[#This Row],[EconCode]],2)</f>
        <v>25</v>
      </c>
      <c r="G690" s="96"/>
      <c r="H690" s="128"/>
      <c r="I690" s="96"/>
      <c r="J690" s="96"/>
      <c r="K690" s="96"/>
      <c r="L690" s="96"/>
      <c r="M690" s="15"/>
      <c r="N690" s="15"/>
      <c r="O690" s="15"/>
      <c r="P690" s="15"/>
      <c r="Q690" s="15"/>
      <c r="R690" s="15"/>
    </row>
    <row r="691" spans="1:18" x14ac:dyDescent="0.25">
      <c r="A691" s="64">
        <v>25010602</v>
      </c>
      <c r="B691" s="5" t="s">
        <v>786</v>
      </c>
      <c r="C691" s="96">
        <f>SUMIF(Data[EconCode],DetailTB[[#This Row],[EconCode]],Data[Amount])</f>
        <v>0</v>
      </c>
      <c r="D691" s="96" t="str">
        <f>LEFT(DetailTB[[#This Row],[EconCode]],6)</f>
        <v>250106</v>
      </c>
      <c r="E691" s="96" t="str">
        <f>LEFT(DetailTB[[#This Row],[EconCode]],4)</f>
        <v>2501</v>
      </c>
      <c r="F691" s="96" t="str">
        <f>LEFT(DetailTB[[#This Row],[EconCode]],2)</f>
        <v>25</v>
      </c>
      <c r="G691" s="96"/>
      <c r="H691" s="128"/>
      <c r="I691" s="96"/>
      <c r="J691" s="96"/>
      <c r="K691" s="96"/>
      <c r="L691" s="96"/>
      <c r="M691" s="15"/>
      <c r="N691" s="15"/>
      <c r="O691" s="15"/>
      <c r="P691" s="15"/>
      <c r="Q691" s="15"/>
      <c r="R691" s="15"/>
    </row>
    <row r="692" spans="1:18" x14ac:dyDescent="0.25">
      <c r="A692" s="64">
        <v>25010603</v>
      </c>
      <c r="B692" s="5" t="s">
        <v>787</v>
      </c>
      <c r="C692" s="96">
        <f>SUMIF(Data[EconCode],DetailTB[[#This Row],[EconCode]],Data[Amount])</f>
        <v>0</v>
      </c>
      <c r="D692" s="96" t="str">
        <f>LEFT(DetailTB[[#This Row],[EconCode]],6)</f>
        <v>250106</v>
      </c>
      <c r="E692" s="96" t="str">
        <f>LEFT(DetailTB[[#This Row],[EconCode]],4)</f>
        <v>2501</v>
      </c>
      <c r="F692" s="96" t="str">
        <f>LEFT(DetailTB[[#This Row],[EconCode]],2)</f>
        <v>25</v>
      </c>
      <c r="G692" s="96"/>
      <c r="H692" s="128"/>
      <c r="I692" s="96"/>
      <c r="J692" s="96"/>
      <c r="K692" s="96"/>
      <c r="L692" s="96"/>
      <c r="M692" s="15"/>
      <c r="N692" s="15"/>
      <c r="O692" s="15"/>
      <c r="P692" s="15"/>
      <c r="Q692" s="15"/>
      <c r="R692" s="15"/>
    </row>
    <row r="693" spans="1:18" x14ac:dyDescent="0.25">
      <c r="A693" s="64">
        <v>25010604</v>
      </c>
      <c r="B693" s="5" t="s">
        <v>788</v>
      </c>
      <c r="C693" s="96">
        <f>SUMIF(Data[EconCode],DetailTB[[#This Row],[EconCode]],Data[Amount])</f>
        <v>0</v>
      </c>
      <c r="D693" s="96" t="str">
        <f>LEFT(DetailTB[[#This Row],[EconCode]],6)</f>
        <v>250106</v>
      </c>
      <c r="E693" s="96" t="str">
        <f>LEFT(DetailTB[[#This Row],[EconCode]],4)</f>
        <v>2501</v>
      </c>
      <c r="F693" s="96" t="str">
        <f>LEFT(DetailTB[[#This Row],[EconCode]],2)</f>
        <v>25</v>
      </c>
      <c r="G693" s="96"/>
      <c r="H693" s="128"/>
      <c r="I693" s="96"/>
      <c r="J693" s="96"/>
      <c r="K693" s="96"/>
      <c r="L693" s="96"/>
      <c r="M693" s="15"/>
      <c r="N693" s="15"/>
      <c r="O693" s="15"/>
      <c r="P693" s="15"/>
      <c r="Q693" s="15"/>
      <c r="R693" s="15"/>
    </row>
    <row r="694" spans="1:18" x14ac:dyDescent="0.25">
      <c r="A694" s="64">
        <v>25010605</v>
      </c>
      <c r="B694" s="5" t="s">
        <v>789</v>
      </c>
      <c r="C694" s="96">
        <f>SUMIF(Data[EconCode],DetailTB[[#This Row],[EconCode]],Data[Amount])</f>
        <v>0</v>
      </c>
      <c r="D694" s="96" t="str">
        <f>LEFT(DetailTB[[#This Row],[EconCode]],6)</f>
        <v>250106</v>
      </c>
      <c r="E694" s="96" t="str">
        <f>LEFT(DetailTB[[#This Row],[EconCode]],4)</f>
        <v>2501</v>
      </c>
      <c r="F694" s="96" t="str">
        <f>LEFT(DetailTB[[#This Row],[EconCode]],2)</f>
        <v>25</v>
      </c>
      <c r="G694" s="96"/>
      <c r="H694" s="128"/>
      <c r="I694" s="96"/>
      <c r="J694" s="96"/>
      <c r="K694" s="96"/>
      <c r="L694" s="96"/>
      <c r="M694" s="15"/>
      <c r="N694" s="15"/>
      <c r="O694" s="15"/>
      <c r="P694" s="15"/>
      <c r="Q694" s="15"/>
      <c r="R694" s="15"/>
    </row>
    <row r="695" spans="1:18" x14ac:dyDescent="0.25">
      <c r="A695" s="64">
        <v>25010606</v>
      </c>
      <c r="B695" s="5" t="s">
        <v>790</v>
      </c>
      <c r="C695" s="96">
        <f>SUMIF(Data[EconCode],DetailTB[[#This Row],[EconCode]],Data[Amount])</f>
        <v>0</v>
      </c>
      <c r="D695" s="96" t="str">
        <f>LEFT(DetailTB[[#This Row],[EconCode]],6)</f>
        <v>250106</v>
      </c>
      <c r="E695" s="96" t="str">
        <f>LEFT(DetailTB[[#This Row],[EconCode]],4)</f>
        <v>2501</v>
      </c>
      <c r="F695" s="96" t="str">
        <f>LEFT(DetailTB[[#This Row],[EconCode]],2)</f>
        <v>25</v>
      </c>
      <c r="G695" s="96"/>
      <c r="H695" s="128"/>
      <c r="I695" s="96"/>
      <c r="J695" s="96"/>
      <c r="K695" s="96"/>
      <c r="L695" s="96"/>
      <c r="M695" s="15"/>
      <c r="N695" s="15"/>
      <c r="O695" s="15"/>
      <c r="P695" s="15"/>
      <c r="Q695" s="15"/>
      <c r="R695" s="15"/>
    </row>
    <row r="696" spans="1:18" x14ac:dyDescent="0.25">
      <c r="A696" s="64">
        <v>2502</v>
      </c>
      <c r="B696" s="5" t="s">
        <v>791</v>
      </c>
      <c r="C696" s="96">
        <f>SUMIF(Data[EconCode],DetailTB[[#This Row],[EconCode]],Data[Amount])</f>
        <v>0</v>
      </c>
      <c r="D696" s="96" t="str">
        <f>LEFT(DetailTB[[#This Row],[EconCode]],6)</f>
        <v>2502</v>
      </c>
      <c r="E696" s="96" t="str">
        <f>LEFT(DetailTB[[#This Row],[EconCode]],4)</f>
        <v>2502</v>
      </c>
      <c r="F696" s="96" t="str">
        <f>LEFT(DetailTB[[#This Row],[EconCode]],2)</f>
        <v>25</v>
      </c>
      <c r="G696" s="96"/>
      <c r="H696" s="128"/>
      <c r="I696" s="96"/>
      <c r="J696" s="96"/>
      <c r="K696" s="96"/>
      <c r="L696" s="96"/>
      <c r="M696" s="15"/>
      <c r="N696" s="15"/>
      <c r="O696" s="15"/>
      <c r="P696" s="15"/>
      <c r="Q696" s="15"/>
      <c r="R696" s="15"/>
    </row>
    <row r="697" spans="1:18" x14ac:dyDescent="0.25">
      <c r="A697" s="64">
        <v>250201</v>
      </c>
      <c r="B697" s="5" t="s">
        <v>792</v>
      </c>
      <c r="C697" s="96">
        <f>SUMIF(Data[EconCode],DetailTB[[#This Row],[EconCode]],Data[Amount])</f>
        <v>0</v>
      </c>
      <c r="D697" s="96" t="str">
        <f>LEFT(DetailTB[[#This Row],[EconCode]],6)</f>
        <v>250201</v>
      </c>
      <c r="E697" s="96" t="str">
        <f>LEFT(DetailTB[[#This Row],[EconCode]],4)</f>
        <v>2502</v>
      </c>
      <c r="F697" s="96" t="str">
        <f>LEFT(DetailTB[[#This Row],[EconCode]],2)</f>
        <v>25</v>
      </c>
      <c r="G697" s="96"/>
      <c r="H697" s="128"/>
      <c r="I697" s="96"/>
      <c r="J697" s="96"/>
      <c r="K697" s="96"/>
      <c r="L697" s="96"/>
      <c r="M697" s="15"/>
      <c r="N697" s="15"/>
      <c r="O697" s="15"/>
      <c r="P697" s="15"/>
      <c r="Q697" s="15"/>
      <c r="R697" s="15"/>
    </row>
    <row r="698" spans="1:18" x14ac:dyDescent="0.25">
      <c r="A698" s="64">
        <v>25020101</v>
      </c>
      <c r="B698" s="5" t="s">
        <v>793</v>
      </c>
      <c r="C698" s="96">
        <f>SUMIF(Data[EconCode],DetailTB[[#This Row],[EconCode]],Data[Amount])</f>
        <v>0</v>
      </c>
      <c r="D698" s="96" t="str">
        <f>LEFT(DetailTB[[#This Row],[EconCode]],6)</f>
        <v>250201</v>
      </c>
      <c r="E698" s="96" t="str">
        <f>LEFT(DetailTB[[#This Row],[EconCode]],4)</f>
        <v>2502</v>
      </c>
      <c r="F698" s="96" t="str">
        <f>LEFT(DetailTB[[#This Row],[EconCode]],2)</f>
        <v>25</v>
      </c>
      <c r="G698" s="96"/>
      <c r="H698" s="128"/>
      <c r="I698" s="96"/>
      <c r="J698" s="96"/>
      <c r="K698" s="96"/>
      <c r="L698" s="96"/>
      <c r="M698" s="15"/>
      <c r="N698" s="15"/>
      <c r="O698" s="15"/>
      <c r="P698" s="15"/>
      <c r="Q698" s="15"/>
      <c r="R698" s="15"/>
    </row>
    <row r="699" spans="1:18" x14ac:dyDescent="0.25">
      <c r="A699" s="64">
        <v>25020102</v>
      </c>
      <c r="B699" s="5" t="s">
        <v>794</v>
      </c>
      <c r="C699" s="96">
        <f>SUMIF(Data[EconCode],DetailTB[[#This Row],[EconCode]],Data[Amount])</f>
        <v>0</v>
      </c>
      <c r="D699" s="96" t="str">
        <f>LEFT(DetailTB[[#This Row],[EconCode]],6)</f>
        <v>250201</v>
      </c>
      <c r="E699" s="96" t="str">
        <f>LEFT(DetailTB[[#This Row],[EconCode]],4)</f>
        <v>2502</v>
      </c>
      <c r="F699" s="96" t="str">
        <f>LEFT(DetailTB[[#This Row],[EconCode]],2)</f>
        <v>25</v>
      </c>
      <c r="G699" s="96"/>
      <c r="H699" s="128"/>
      <c r="I699" s="96"/>
      <c r="J699" s="96"/>
      <c r="K699" s="96"/>
      <c r="L699" s="96"/>
      <c r="M699" s="15"/>
      <c r="N699" s="15"/>
      <c r="O699" s="15"/>
      <c r="P699" s="15"/>
      <c r="Q699" s="15"/>
      <c r="R699" s="15"/>
    </row>
    <row r="700" spans="1:18" x14ac:dyDescent="0.25">
      <c r="A700" s="64">
        <v>25020103</v>
      </c>
      <c r="B700" s="5" t="s">
        <v>795</v>
      </c>
      <c r="C700" s="96">
        <f>SUMIF(Data[EconCode],DetailTB[[#This Row],[EconCode]],Data[Amount])</f>
        <v>0</v>
      </c>
      <c r="D700" s="96" t="str">
        <f>LEFT(DetailTB[[#This Row],[EconCode]],6)</f>
        <v>250201</v>
      </c>
      <c r="E700" s="96" t="str">
        <f>LEFT(DetailTB[[#This Row],[EconCode]],4)</f>
        <v>2502</v>
      </c>
      <c r="F700" s="96" t="str">
        <f>LEFT(DetailTB[[#This Row],[EconCode]],2)</f>
        <v>25</v>
      </c>
      <c r="G700" s="96"/>
      <c r="H700" s="128"/>
      <c r="I700" s="96"/>
      <c r="J700" s="96"/>
      <c r="K700" s="96"/>
      <c r="L700" s="96"/>
      <c r="M700" s="15"/>
      <c r="N700" s="15"/>
      <c r="O700" s="15"/>
      <c r="P700" s="15"/>
      <c r="Q700" s="15"/>
      <c r="R700" s="15"/>
    </row>
    <row r="701" spans="1:18" x14ac:dyDescent="0.25">
      <c r="A701" s="64">
        <v>25020104</v>
      </c>
      <c r="B701" s="5" t="s">
        <v>796</v>
      </c>
      <c r="C701" s="96">
        <f>SUMIF(Data[EconCode],DetailTB[[#This Row],[EconCode]],Data[Amount])</f>
        <v>0</v>
      </c>
      <c r="D701" s="96" t="str">
        <f>LEFT(DetailTB[[#This Row],[EconCode]],6)</f>
        <v>250201</v>
      </c>
      <c r="E701" s="96" t="str">
        <f>LEFT(DetailTB[[#This Row],[EconCode]],4)</f>
        <v>2502</v>
      </c>
      <c r="F701" s="96" t="str">
        <f>LEFT(DetailTB[[#This Row],[EconCode]],2)</f>
        <v>25</v>
      </c>
      <c r="G701" s="96"/>
      <c r="H701" s="128"/>
      <c r="I701" s="96"/>
      <c r="J701" s="96"/>
      <c r="K701" s="96"/>
      <c r="L701" s="96"/>
      <c r="M701" s="15"/>
      <c r="N701" s="15"/>
      <c r="O701" s="15"/>
      <c r="P701" s="15"/>
      <c r="Q701" s="15"/>
      <c r="R701" s="15"/>
    </row>
    <row r="702" spans="1:18" x14ac:dyDescent="0.25">
      <c r="A702" s="64">
        <v>250202</v>
      </c>
      <c r="B702" s="5" t="s">
        <v>797</v>
      </c>
      <c r="C702" s="96">
        <f>SUMIF(Data[EconCode],DetailTB[[#This Row],[EconCode]],Data[Amount])</f>
        <v>0</v>
      </c>
      <c r="D702" s="96" t="str">
        <f>LEFT(DetailTB[[#This Row],[EconCode]],6)</f>
        <v>250202</v>
      </c>
      <c r="E702" s="96" t="str">
        <f>LEFT(DetailTB[[#This Row],[EconCode]],4)</f>
        <v>2502</v>
      </c>
      <c r="F702" s="96" t="str">
        <f>LEFT(DetailTB[[#This Row],[EconCode]],2)</f>
        <v>25</v>
      </c>
      <c r="G702" s="96"/>
      <c r="H702" s="128"/>
      <c r="I702" s="96"/>
      <c r="J702" s="96"/>
      <c r="K702" s="96"/>
      <c r="L702" s="96"/>
      <c r="M702" s="15"/>
      <c r="N702" s="15"/>
      <c r="O702" s="15"/>
      <c r="P702" s="15"/>
      <c r="Q702" s="15"/>
      <c r="R702" s="15"/>
    </row>
    <row r="703" spans="1:18" x14ac:dyDescent="0.25">
      <c r="A703" s="64">
        <v>25020201</v>
      </c>
      <c r="B703" s="5" t="s">
        <v>798</v>
      </c>
      <c r="C703" s="96">
        <f>SUMIF(Data[EconCode],DetailTB[[#This Row],[EconCode]],Data[Amount])</f>
        <v>0</v>
      </c>
      <c r="D703" s="96" t="str">
        <f>LEFT(DetailTB[[#This Row],[EconCode]],6)</f>
        <v>250202</v>
      </c>
      <c r="E703" s="96" t="str">
        <f>LEFT(DetailTB[[#This Row],[EconCode]],4)</f>
        <v>2502</v>
      </c>
      <c r="F703" s="96" t="str">
        <f>LEFT(DetailTB[[#This Row],[EconCode]],2)</f>
        <v>25</v>
      </c>
      <c r="G703" s="96"/>
      <c r="H703" s="128"/>
      <c r="I703" s="96"/>
      <c r="J703" s="96"/>
      <c r="K703" s="96"/>
      <c r="L703" s="96"/>
      <c r="M703" s="15"/>
      <c r="N703" s="15"/>
      <c r="O703" s="15"/>
      <c r="P703" s="15"/>
      <c r="Q703" s="15"/>
      <c r="R703" s="15"/>
    </row>
    <row r="704" spans="1:18" x14ac:dyDescent="0.25">
      <c r="A704" s="64">
        <v>25020202</v>
      </c>
      <c r="B704" s="5" t="s">
        <v>799</v>
      </c>
      <c r="C704" s="96">
        <f>SUMIF(Data[EconCode],DetailTB[[#This Row],[EconCode]],Data[Amount])</f>
        <v>0</v>
      </c>
      <c r="D704" s="96" t="str">
        <f>LEFT(DetailTB[[#This Row],[EconCode]],6)</f>
        <v>250202</v>
      </c>
      <c r="E704" s="96" t="str">
        <f>LEFT(DetailTB[[#This Row],[EconCode]],4)</f>
        <v>2502</v>
      </c>
      <c r="F704" s="96" t="str">
        <f>LEFT(DetailTB[[#This Row],[EconCode]],2)</f>
        <v>25</v>
      </c>
      <c r="G704" s="96"/>
      <c r="H704" s="128"/>
      <c r="I704" s="96"/>
      <c r="J704" s="96"/>
      <c r="K704" s="96"/>
      <c r="L704" s="96"/>
      <c r="M704" s="15"/>
      <c r="N704" s="15"/>
      <c r="O704" s="15"/>
      <c r="P704" s="15"/>
      <c r="Q704" s="15"/>
      <c r="R704" s="15"/>
    </row>
    <row r="705" spans="1:18" x14ac:dyDescent="0.25">
      <c r="A705" s="64">
        <v>25020203</v>
      </c>
      <c r="B705" s="5" t="s">
        <v>800</v>
      </c>
      <c r="C705" s="96">
        <f>SUMIF(Data[EconCode],DetailTB[[#This Row],[EconCode]],Data[Amount])</f>
        <v>0</v>
      </c>
      <c r="D705" s="96" t="str">
        <f>LEFT(DetailTB[[#This Row],[EconCode]],6)</f>
        <v>250202</v>
      </c>
      <c r="E705" s="96" t="str">
        <f>LEFT(DetailTB[[#This Row],[EconCode]],4)</f>
        <v>2502</v>
      </c>
      <c r="F705" s="96" t="str">
        <f>LEFT(DetailTB[[#This Row],[EconCode]],2)</f>
        <v>25</v>
      </c>
      <c r="G705" s="96"/>
      <c r="H705" s="128"/>
      <c r="I705" s="96"/>
      <c r="J705" s="96"/>
      <c r="K705" s="96"/>
      <c r="L705" s="96"/>
      <c r="M705" s="15"/>
      <c r="N705" s="15"/>
      <c r="O705" s="15"/>
      <c r="P705" s="15"/>
      <c r="Q705" s="15"/>
      <c r="R705" s="15"/>
    </row>
    <row r="706" spans="1:18" x14ac:dyDescent="0.25">
      <c r="A706" s="64">
        <v>25020204</v>
      </c>
      <c r="B706" s="5" t="s">
        <v>801</v>
      </c>
      <c r="C706" s="96">
        <f>SUMIF(Data[EconCode],DetailTB[[#This Row],[EconCode]],Data[Amount])</f>
        <v>0</v>
      </c>
      <c r="D706" s="96" t="str">
        <f>LEFT(DetailTB[[#This Row],[EconCode]],6)</f>
        <v>250202</v>
      </c>
      <c r="E706" s="96" t="str">
        <f>LEFT(DetailTB[[#This Row],[EconCode]],4)</f>
        <v>2502</v>
      </c>
      <c r="F706" s="96" t="str">
        <f>LEFT(DetailTB[[#This Row],[EconCode]],2)</f>
        <v>25</v>
      </c>
      <c r="G706" s="96"/>
      <c r="H706" s="128"/>
      <c r="I706" s="96"/>
      <c r="J706" s="96"/>
      <c r="K706" s="96"/>
      <c r="L706" s="96"/>
      <c r="M706" s="15"/>
      <c r="N706" s="15"/>
      <c r="O706" s="15"/>
      <c r="P706" s="15"/>
      <c r="Q706" s="15"/>
      <c r="R706" s="15"/>
    </row>
    <row r="707" spans="1:18" x14ac:dyDescent="0.25">
      <c r="A707" s="64">
        <v>25020205</v>
      </c>
      <c r="B707" s="5" t="s">
        <v>802</v>
      </c>
      <c r="C707" s="96">
        <f>SUMIF(Data[EconCode],DetailTB[[#This Row],[EconCode]],Data[Amount])</f>
        <v>0</v>
      </c>
      <c r="D707" s="96" t="str">
        <f>LEFT(DetailTB[[#This Row],[EconCode]],6)</f>
        <v>250202</v>
      </c>
      <c r="E707" s="96" t="str">
        <f>LEFT(DetailTB[[#This Row],[EconCode]],4)</f>
        <v>2502</v>
      </c>
      <c r="F707" s="96" t="str">
        <f>LEFT(DetailTB[[#This Row],[EconCode]],2)</f>
        <v>25</v>
      </c>
      <c r="G707" s="96"/>
      <c r="H707" s="128"/>
      <c r="I707" s="96"/>
      <c r="J707" s="96"/>
      <c r="K707" s="96"/>
      <c r="L707" s="96"/>
      <c r="M707" s="15"/>
      <c r="N707" s="15"/>
      <c r="O707" s="15"/>
      <c r="P707" s="15"/>
      <c r="Q707" s="15"/>
      <c r="R707" s="15"/>
    </row>
    <row r="708" spans="1:18" x14ac:dyDescent="0.25">
      <c r="A708" s="64">
        <v>25020206</v>
      </c>
      <c r="B708" s="5" t="s">
        <v>803</v>
      </c>
      <c r="C708" s="96">
        <f>SUMIF(Data[EconCode],DetailTB[[#This Row],[EconCode]],Data[Amount])</f>
        <v>0</v>
      </c>
      <c r="D708" s="96" t="str">
        <f>LEFT(DetailTB[[#This Row],[EconCode]],6)</f>
        <v>250202</v>
      </c>
      <c r="E708" s="96" t="str">
        <f>LEFT(DetailTB[[#This Row],[EconCode]],4)</f>
        <v>2502</v>
      </c>
      <c r="F708" s="96" t="str">
        <f>LEFT(DetailTB[[#This Row],[EconCode]],2)</f>
        <v>25</v>
      </c>
      <c r="G708" s="96"/>
      <c r="H708" s="128"/>
      <c r="I708" s="96"/>
      <c r="J708" s="96"/>
      <c r="K708" s="96"/>
      <c r="L708" s="96"/>
      <c r="M708" s="15"/>
      <c r="N708" s="15"/>
      <c r="O708" s="15"/>
      <c r="P708" s="15"/>
      <c r="Q708" s="15"/>
      <c r="R708" s="15"/>
    </row>
    <row r="709" spans="1:18" x14ac:dyDescent="0.25">
      <c r="A709" s="64">
        <v>25020207</v>
      </c>
      <c r="B709" s="5" t="s">
        <v>804</v>
      </c>
      <c r="C709" s="96">
        <f>SUMIF(Data[EconCode],DetailTB[[#This Row],[EconCode]],Data[Amount])</f>
        <v>0</v>
      </c>
      <c r="D709" s="96" t="str">
        <f>LEFT(DetailTB[[#This Row],[EconCode]],6)</f>
        <v>250202</v>
      </c>
      <c r="E709" s="96" t="str">
        <f>LEFT(DetailTB[[#This Row],[EconCode]],4)</f>
        <v>2502</v>
      </c>
      <c r="F709" s="96" t="str">
        <f>LEFT(DetailTB[[#This Row],[EconCode]],2)</f>
        <v>25</v>
      </c>
      <c r="G709" s="96"/>
      <c r="H709" s="128"/>
      <c r="I709" s="96"/>
      <c r="J709" s="96"/>
      <c r="K709" s="96"/>
      <c r="L709" s="96"/>
      <c r="M709" s="15"/>
      <c r="N709" s="15"/>
      <c r="O709" s="15"/>
      <c r="P709" s="15"/>
      <c r="Q709" s="15"/>
      <c r="R709" s="15"/>
    </row>
    <row r="710" spans="1:18" x14ac:dyDescent="0.25">
      <c r="A710" s="64">
        <v>25020208</v>
      </c>
      <c r="B710" s="5" t="s">
        <v>805</v>
      </c>
      <c r="C710" s="96">
        <f>SUMIF(Data[EconCode],DetailTB[[#This Row],[EconCode]],Data[Amount])</f>
        <v>0</v>
      </c>
      <c r="D710" s="96" t="str">
        <f>LEFT(DetailTB[[#This Row],[EconCode]],6)</f>
        <v>250202</v>
      </c>
      <c r="E710" s="96" t="str">
        <f>LEFT(DetailTB[[#This Row],[EconCode]],4)</f>
        <v>2502</v>
      </c>
      <c r="F710" s="96" t="str">
        <f>LEFT(DetailTB[[#This Row],[EconCode]],2)</f>
        <v>25</v>
      </c>
      <c r="G710" s="96"/>
      <c r="H710" s="128"/>
      <c r="I710" s="96"/>
      <c r="J710" s="96"/>
      <c r="K710" s="96"/>
      <c r="L710" s="96"/>
      <c r="M710" s="15"/>
      <c r="N710" s="15"/>
      <c r="O710" s="15"/>
      <c r="P710" s="15"/>
      <c r="Q710" s="15"/>
      <c r="R710" s="15"/>
    </row>
    <row r="711" spans="1:18" x14ac:dyDescent="0.25">
      <c r="A711" s="64">
        <v>25020209</v>
      </c>
      <c r="B711" s="5" t="s">
        <v>806</v>
      </c>
      <c r="C711" s="96">
        <f>SUMIF(Data[EconCode],DetailTB[[#This Row],[EconCode]],Data[Amount])</f>
        <v>0</v>
      </c>
      <c r="D711" s="96" t="str">
        <f>LEFT(DetailTB[[#This Row],[EconCode]],6)</f>
        <v>250202</v>
      </c>
      <c r="E711" s="96" t="str">
        <f>LEFT(DetailTB[[#This Row],[EconCode]],4)</f>
        <v>2502</v>
      </c>
      <c r="F711" s="96" t="str">
        <f>LEFT(DetailTB[[#This Row],[EconCode]],2)</f>
        <v>25</v>
      </c>
      <c r="G711" s="96"/>
      <c r="H711" s="128"/>
      <c r="I711" s="96"/>
      <c r="J711" s="96"/>
      <c r="K711" s="96"/>
      <c r="L711" s="96"/>
      <c r="M711" s="15"/>
      <c r="N711" s="15"/>
      <c r="O711" s="15"/>
      <c r="P711" s="15"/>
      <c r="Q711" s="15"/>
      <c r="R711" s="15"/>
    </row>
    <row r="712" spans="1:18" x14ac:dyDescent="0.25">
      <c r="A712" s="64">
        <v>25020210</v>
      </c>
      <c r="B712" s="5" t="s">
        <v>807</v>
      </c>
      <c r="C712" s="96">
        <f>SUMIF(Data[EconCode],DetailTB[[#This Row],[EconCode]],Data[Amount])</f>
        <v>0</v>
      </c>
      <c r="D712" s="96" t="str">
        <f>LEFT(DetailTB[[#This Row],[EconCode]],6)</f>
        <v>250202</v>
      </c>
      <c r="E712" s="96" t="str">
        <f>LEFT(DetailTB[[#This Row],[EconCode]],4)</f>
        <v>2502</v>
      </c>
      <c r="F712" s="96" t="str">
        <f>LEFT(DetailTB[[#This Row],[EconCode]],2)</f>
        <v>25</v>
      </c>
      <c r="G712" s="96"/>
      <c r="H712" s="128"/>
      <c r="I712" s="96"/>
      <c r="J712" s="96"/>
      <c r="K712" s="96"/>
      <c r="L712" s="96"/>
      <c r="M712" s="15"/>
      <c r="N712" s="15"/>
      <c r="O712" s="15"/>
      <c r="P712" s="15"/>
      <c r="Q712" s="15"/>
      <c r="R712" s="15"/>
    </row>
    <row r="713" spans="1:18" x14ac:dyDescent="0.25">
      <c r="A713" s="64">
        <v>25020211</v>
      </c>
      <c r="B713" s="5" t="s">
        <v>808</v>
      </c>
      <c r="C713" s="96">
        <f>SUMIF(Data[EconCode],DetailTB[[#This Row],[EconCode]],Data[Amount])</f>
        <v>0</v>
      </c>
      <c r="D713" s="96" t="str">
        <f>LEFT(DetailTB[[#This Row],[EconCode]],6)</f>
        <v>250202</v>
      </c>
      <c r="E713" s="96" t="str">
        <f>LEFT(DetailTB[[#This Row],[EconCode]],4)</f>
        <v>2502</v>
      </c>
      <c r="F713" s="96" t="str">
        <f>LEFT(DetailTB[[#This Row],[EconCode]],2)</f>
        <v>25</v>
      </c>
      <c r="G713" s="96"/>
      <c r="H713" s="128"/>
      <c r="I713" s="96"/>
      <c r="J713" s="96"/>
      <c r="K713" s="96"/>
      <c r="L713" s="96"/>
      <c r="M713" s="15"/>
      <c r="N713" s="15"/>
      <c r="O713" s="15"/>
      <c r="P713" s="15"/>
      <c r="Q713" s="15"/>
      <c r="R713" s="15"/>
    </row>
    <row r="714" spans="1:18" x14ac:dyDescent="0.25">
      <c r="A714" s="64">
        <v>250203</v>
      </c>
      <c r="B714" s="5" t="s">
        <v>809</v>
      </c>
      <c r="C714" s="96">
        <f>SUMIF(Data[EconCode],DetailTB[[#This Row],[EconCode]],Data[Amount])</f>
        <v>0</v>
      </c>
      <c r="D714" s="96" t="str">
        <f>LEFT(DetailTB[[#This Row],[EconCode]],6)</f>
        <v>250203</v>
      </c>
      <c r="E714" s="96" t="str">
        <f>LEFT(DetailTB[[#This Row],[EconCode]],4)</f>
        <v>2502</v>
      </c>
      <c r="F714" s="96" t="str">
        <f>LEFT(DetailTB[[#This Row],[EconCode]],2)</f>
        <v>25</v>
      </c>
      <c r="G714" s="96"/>
      <c r="H714" s="128"/>
      <c r="I714" s="96"/>
      <c r="J714" s="96"/>
      <c r="K714" s="96"/>
      <c r="L714" s="96"/>
      <c r="M714" s="15"/>
      <c r="N714" s="15"/>
      <c r="O714" s="15"/>
      <c r="P714" s="15"/>
      <c r="Q714" s="15"/>
      <c r="R714" s="15"/>
    </row>
    <row r="715" spans="1:18" x14ac:dyDescent="0.25">
      <c r="A715" s="64">
        <v>25020301</v>
      </c>
      <c r="B715" s="5" t="s">
        <v>810</v>
      </c>
      <c r="C715" s="96">
        <f>SUMIF(Data[EconCode],DetailTB[[#This Row],[EconCode]],Data[Amount])</f>
        <v>0</v>
      </c>
      <c r="D715" s="96" t="str">
        <f>LEFT(DetailTB[[#This Row],[EconCode]],6)</f>
        <v>250203</v>
      </c>
      <c r="E715" s="96" t="str">
        <f>LEFT(DetailTB[[#This Row],[EconCode]],4)</f>
        <v>2502</v>
      </c>
      <c r="F715" s="96" t="str">
        <f>LEFT(DetailTB[[#This Row],[EconCode]],2)</f>
        <v>25</v>
      </c>
      <c r="G715" s="96"/>
      <c r="H715" s="128"/>
      <c r="I715" s="96"/>
      <c r="J715" s="96"/>
      <c r="K715" s="96"/>
      <c r="L715" s="96"/>
      <c r="M715" s="15"/>
      <c r="N715" s="15"/>
      <c r="O715" s="15"/>
      <c r="P715" s="15"/>
      <c r="Q715" s="15"/>
      <c r="R715" s="15"/>
    </row>
    <row r="716" spans="1:18" x14ac:dyDescent="0.25">
      <c r="A716" s="64">
        <v>25020302</v>
      </c>
      <c r="B716" s="5" t="s">
        <v>811</v>
      </c>
      <c r="C716" s="96">
        <f>SUMIF(Data[EconCode],DetailTB[[#This Row],[EconCode]],Data[Amount])</f>
        <v>0</v>
      </c>
      <c r="D716" s="96" t="str">
        <f>LEFT(DetailTB[[#This Row],[EconCode]],6)</f>
        <v>250203</v>
      </c>
      <c r="E716" s="96" t="str">
        <f>LEFT(DetailTB[[#This Row],[EconCode]],4)</f>
        <v>2502</v>
      </c>
      <c r="F716" s="96" t="str">
        <f>LEFT(DetailTB[[#This Row],[EconCode]],2)</f>
        <v>25</v>
      </c>
      <c r="G716" s="96"/>
      <c r="H716" s="128"/>
      <c r="I716" s="96"/>
      <c r="J716" s="96"/>
      <c r="K716" s="96"/>
      <c r="L716" s="96"/>
      <c r="M716" s="15"/>
      <c r="N716" s="15"/>
      <c r="O716" s="15"/>
      <c r="P716" s="15"/>
      <c r="Q716" s="15"/>
      <c r="R716" s="15"/>
    </row>
    <row r="717" spans="1:18" x14ac:dyDescent="0.25">
      <c r="A717" s="64">
        <v>25020303</v>
      </c>
      <c r="B717" s="5" t="s">
        <v>812</v>
      </c>
      <c r="C717" s="96">
        <f>SUMIF(Data[EconCode],DetailTB[[#This Row],[EconCode]],Data[Amount])</f>
        <v>0</v>
      </c>
      <c r="D717" s="96" t="str">
        <f>LEFT(DetailTB[[#This Row],[EconCode]],6)</f>
        <v>250203</v>
      </c>
      <c r="E717" s="96" t="str">
        <f>LEFT(DetailTB[[#This Row],[EconCode]],4)</f>
        <v>2502</v>
      </c>
      <c r="F717" s="96" t="str">
        <f>LEFT(DetailTB[[#This Row],[EconCode]],2)</f>
        <v>25</v>
      </c>
      <c r="G717" s="96"/>
      <c r="H717" s="128"/>
      <c r="I717" s="96"/>
      <c r="J717" s="96"/>
      <c r="K717" s="96"/>
      <c r="L717" s="96"/>
      <c r="M717" s="15"/>
      <c r="N717" s="15"/>
      <c r="O717" s="15"/>
      <c r="P717" s="15"/>
      <c r="Q717" s="15"/>
      <c r="R717" s="15"/>
    </row>
    <row r="718" spans="1:18" x14ac:dyDescent="0.25">
      <c r="A718" s="64">
        <v>25020304</v>
      </c>
      <c r="B718" s="5" t="s">
        <v>813</v>
      </c>
      <c r="C718" s="96">
        <f>SUMIF(Data[EconCode],DetailTB[[#This Row],[EconCode]],Data[Amount])</f>
        <v>0</v>
      </c>
      <c r="D718" s="96" t="str">
        <f>LEFT(DetailTB[[#This Row],[EconCode]],6)</f>
        <v>250203</v>
      </c>
      <c r="E718" s="96" t="str">
        <f>LEFT(DetailTB[[#This Row],[EconCode]],4)</f>
        <v>2502</v>
      </c>
      <c r="F718" s="96" t="str">
        <f>LEFT(DetailTB[[#This Row],[EconCode]],2)</f>
        <v>25</v>
      </c>
      <c r="G718" s="96"/>
      <c r="H718" s="128"/>
      <c r="I718" s="96"/>
      <c r="J718" s="96"/>
      <c r="K718" s="96"/>
      <c r="L718" s="96"/>
      <c r="M718" s="15"/>
      <c r="N718" s="15"/>
      <c r="O718" s="15"/>
      <c r="P718" s="15"/>
      <c r="Q718" s="15"/>
      <c r="R718" s="15"/>
    </row>
    <row r="719" spans="1:18" x14ac:dyDescent="0.25">
      <c r="A719" s="64">
        <v>25020305</v>
      </c>
      <c r="B719" s="5" t="s">
        <v>814</v>
      </c>
      <c r="C719" s="96">
        <f>SUMIF(Data[EconCode],DetailTB[[#This Row],[EconCode]],Data[Amount])</f>
        <v>0</v>
      </c>
      <c r="D719" s="96" t="str">
        <f>LEFT(DetailTB[[#This Row],[EconCode]],6)</f>
        <v>250203</v>
      </c>
      <c r="E719" s="96" t="str">
        <f>LEFT(DetailTB[[#This Row],[EconCode]],4)</f>
        <v>2502</v>
      </c>
      <c r="F719" s="96" t="str">
        <f>LEFT(DetailTB[[#This Row],[EconCode]],2)</f>
        <v>25</v>
      </c>
      <c r="G719" s="96"/>
      <c r="H719" s="128"/>
      <c r="I719" s="96"/>
      <c r="J719" s="96"/>
      <c r="K719" s="96"/>
      <c r="L719" s="96"/>
      <c r="M719" s="15"/>
      <c r="N719" s="15"/>
      <c r="O719" s="15"/>
      <c r="P719" s="15"/>
      <c r="Q719" s="15"/>
      <c r="R719" s="15"/>
    </row>
    <row r="720" spans="1:18" x14ac:dyDescent="0.25">
      <c r="A720" s="64">
        <v>250204</v>
      </c>
      <c r="B720" s="5" t="s">
        <v>815</v>
      </c>
      <c r="C720" s="96">
        <f>SUMIF(Data[EconCode],DetailTB[[#This Row],[EconCode]],Data[Amount])</f>
        <v>0</v>
      </c>
      <c r="D720" s="96" t="str">
        <f>LEFT(DetailTB[[#This Row],[EconCode]],6)</f>
        <v>250204</v>
      </c>
      <c r="E720" s="96" t="str">
        <f>LEFT(DetailTB[[#This Row],[EconCode]],4)</f>
        <v>2502</v>
      </c>
      <c r="F720" s="96" t="str">
        <f>LEFT(DetailTB[[#This Row],[EconCode]],2)</f>
        <v>25</v>
      </c>
      <c r="G720" s="96"/>
      <c r="H720" s="128"/>
      <c r="I720" s="96"/>
      <c r="J720" s="96"/>
      <c r="K720" s="96"/>
      <c r="L720" s="96"/>
      <c r="M720" s="15"/>
      <c r="N720" s="15"/>
      <c r="O720" s="15"/>
      <c r="P720" s="15"/>
      <c r="Q720" s="15"/>
      <c r="R720" s="15"/>
    </row>
    <row r="721" spans="1:18" x14ac:dyDescent="0.25">
      <c r="A721" s="64">
        <v>25020401</v>
      </c>
      <c r="B721" s="5" t="s">
        <v>816</v>
      </c>
      <c r="C721" s="96">
        <f>SUMIF(Data[EconCode],DetailTB[[#This Row],[EconCode]],Data[Amount])</f>
        <v>0</v>
      </c>
      <c r="D721" s="96" t="str">
        <f>LEFT(DetailTB[[#This Row],[EconCode]],6)</f>
        <v>250204</v>
      </c>
      <c r="E721" s="96" t="str">
        <f>LEFT(DetailTB[[#This Row],[EconCode]],4)</f>
        <v>2502</v>
      </c>
      <c r="F721" s="96" t="str">
        <f>LEFT(DetailTB[[#This Row],[EconCode]],2)</f>
        <v>25</v>
      </c>
      <c r="G721" s="96"/>
      <c r="H721" s="128"/>
      <c r="I721" s="96"/>
      <c r="J721" s="96"/>
      <c r="K721" s="96"/>
      <c r="L721" s="96"/>
      <c r="M721" s="15"/>
      <c r="N721" s="15"/>
      <c r="O721" s="15"/>
      <c r="P721" s="15"/>
      <c r="Q721" s="15"/>
      <c r="R721" s="15"/>
    </row>
    <row r="722" spans="1:18" x14ac:dyDescent="0.25">
      <c r="A722" s="64">
        <v>25020402</v>
      </c>
      <c r="B722" s="5" t="s">
        <v>817</v>
      </c>
      <c r="C722" s="96">
        <f>SUMIF(Data[EconCode],DetailTB[[#This Row],[EconCode]],Data[Amount])</f>
        <v>0</v>
      </c>
      <c r="D722" s="96" t="str">
        <f>LEFT(DetailTB[[#This Row],[EconCode]],6)</f>
        <v>250204</v>
      </c>
      <c r="E722" s="96" t="str">
        <f>LEFT(DetailTB[[#This Row],[EconCode]],4)</f>
        <v>2502</v>
      </c>
      <c r="F722" s="96" t="str">
        <f>LEFT(DetailTB[[#This Row],[EconCode]],2)</f>
        <v>25</v>
      </c>
      <c r="G722" s="96"/>
      <c r="H722" s="128"/>
      <c r="I722" s="96"/>
      <c r="J722" s="96"/>
      <c r="K722" s="96"/>
      <c r="L722" s="96"/>
      <c r="M722" s="15"/>
      <c r="N722" s="15"/>
      <c r="O722" s="15"/>
      <c r="P722" s="15"/>
      <c r="Q722" s="15"/>
      <c r="R722" s="15"/>
    </row>
    <row r="723" spans="1:18" x14ac:dyDescent="0.25">
      <c r="A723" s="64">
        <v>25020403</v>
      </c>
      <c r="B723" s="5" t="s">
        <v>818</v>
      </c>
      <c r="C723" s="96">
        <f>SUMIF(Data[EconCode],DetailTB[[#This Row],[EconCode]],Data[Amount])</f>
        <v>0</v>
      </c>
      <c r="D723" s="96" t="str">
        <f>LEFT(DetailTB[[#This Row],[EconCode]],6)</f>
        <v>250204</v>
      </c>
      <c r="E723" s="96" t="str">
        <f>LEFT(DetailTB[[#This Row],[EconCode]],4)</f>
        <v>2502</v>
      </c>
      <c r="F723" s="96" t="str">
        <f>LEFT(DetailTB[[#This Row],[EconCode]],2)</f>
        <v>25</v>
      </c>
      <c r="G723" s="96"/>
      <c r="H723" s="128"/>
      <c r="I723" s="96"/>
      <c r="J723" s="96"/>
      <c r="K723" s="96"/>
      <c r="L723" s="96"/>
      <c r="M723" s="15"/>
      <c r="N723" s="15"/>
      <c r="O723" s="15"/>
      <c r="P723" s="15"/>
      <c r="Q723" s="15"/>
      <c r="R723" s="15"/>
    </row>
    <row r="724" spans="1:18" x14ac:dyDescent="0.25">
      <c r="A724" s="64">
        <v>25020404</v>
      </c>
      <c r="B724" s="5" t="s">
        <v>819</v>
      </c>
      <c r="C724" s="96">
        <f>SUMIF(Data[EconCode],DetailTB[[#This Row],[EconCode]],Data[Amount])</f>
        <v>0</v>
      </c>
      <c r="D724" s="96" t="str">
        <f>LEFT(DetailTB[[#This Row],[EconCode]],6)</f>
        <v>250204</v>
      </c>
      <c r="E724" s="96" t="str">
        <f>LEFT(DetailTB[[#This Row],[EconCode]],4)</f>
        <v>2502</v>
      </c>
      <c r="F724" s="96" t="str">
        <f>LEFT(DetailTB[[#This Row],[EconCode]],2)</f>
        <v>25</v>
      </c>
      <c r="G724" s="96"/>
      <c r="H724" s="128"/>
      <c r="I724" s="96"/>
      <c r="J724" s="96"/>
      <c r="K724" s="96"/>
      <c r="L724" s="96"/>
      <c r="M724" s="15"/>
      <c r="N724" s="15"/>
      <c r="O724" s="15"/>
      <c r="P724" s="15"/>
      <c r="Q724" s="15"/>
      <c r="R724" s="15"/>
    </row>
    <row r="725" spans="1:18" x14ac:dyDescent="0.25">
      <c r="A725" s="64">
        <v>25020405</v>
      </c>
      <c r="B725" s="5" t="s">
        <v>820</v>
      </c>
      <c r="C725" s="96">
        <f>SUMIF(Data[EconCode],DetailTB[[#This Row],[EconCode]],Data[Amount])</f>
        <v>0</v>
      </c>
      <c r="D725" s="96" t="str">
        <f>LEFT(DetailTB[[#This Row],[EconCode]],6)</f>
        <v>250204</v>
      </c>
      <c r="E725" s="96" t="str">
        <f>LEFT(DetailTB[[#This Row],[EconCode]],4)</f>
        <v>2502</v>
      </c>
      <c r="F725" s="96" t="str">
        <f>LEFT(DetailTB[[#This Row],[EconCode]],2)</f>
        <v>25</v>
      </c>
      <c r="G725" s="96"/>
      <c r="H725" s="128"/>
      <c r="I725" s="96"/>
      <c r="J725" s="96"/>
      <c r="K725" s="96"/>
      <c r="L725" s="96"/>
      <c r="M725" s="15"/>
      <c r="N725" s="15"/>
      <c r="O725" s="15"/>
      <c r="P725" s="15"/>
      <c r="Q725" s="15"/>
      <c r="R725" s="15"/>
    </row>
    <row r="726" spans="1:18" x14ac:dyDescent="0.25">
      <c r="A726" s="64">
        <v>25020406</v>
      </c>
      <c r="B726" s="5" t="s">
        <v>821</v>
      </c>
      <c r="C726" s="96">
        <f>SUMIF(Data[EconCode],DetailTB[[#This Row],[EconCode]],Data[Amount])</f>
        <v>0</v>
      </c>
      <c r="D726" s="96" t="str">
        <f>LEFT(DetailTB[[#This Row],[EconCode]],6)</f>
        <v>250204</v>
      </c>
      <c r="E726" s="96" t="str">
        <f>LEFT(DetailTB[[#This Row],[EconCode]],4)</f>
        <v>2502</v>
      </c>
      <c r="F726" s="96" t="str">
        <f>LEFT(DetailTB[[#This Row],[EconCode]],2)</f>
        <v>25</v>
      </c>
      <c r="G726" s="96"/>
      <c r="H726" s="128"/>
      <c r="I726" s="96"/>
      <c r="J726" s="96"/>
      <c r="K726" s="96"/>
      <c r="L726" s="96"/>
      <c r="M726" s="15"/>
      <c r="N726" s="15"/>
      <c r="O726" s="15"/>
      <c r="P726" s="15"/>
      <c r="Q726" s="15"/>
      <c r="R726" s="15"/>
    </row>
    <row r="727" spans="1:18" x14ac:dyDescent="0.25">
      <c r="A727" s="64">
        <v>25020407</v>
      </c>
      <c r="B727" s="5" t="s">
        <v>822</v>
      </c>
      <c r="C727" s="96">
        <f>SUMIF(Data[EconCode],DetailTB[[#This Row],[EconCode]],Data[Amount])</f>
        <v>0</v>
      </c>
      <c r="D727" s="96" t="str">
        <f>LEFT(DetailTB[[#This Row],[EconCode]],6)</f>
        <v>250204</v>
      </c>
      <c r="E727" s="96" t="str">
        <f>LEFT(DetailTB[[#This Row],[EconCode]],4)</f>
        <v>2502</v>
      </c>
      <c r="F727" s="96" t="str">
        <f>LEFT(DetailTB[[#This Row],[EconCode]],2)</f>
        <v>25</v>
      </c>
      <c r="G727" s="96"/>
      <c r="H727" s="128"/>
      <c r="I727" s="96"/>
      <c r="J727" s="96"/>
      <c r="K727" s="96"/>
      <c r="L727" s="96"/>
      <c r="M727" s="15"/>
      <c r="N727" s="15"/>
      <c r="O727" s="15"/>
      <c r="P727" s="15"/>
      <c r="Q727" s="15"/>
      <c r="R727" s="15"/>
    </row>
    <row r="728" spans="1:18" x14ac:dyDescent="0.25">
      <c r="A728" s="64">
        <v>25020408</v>
      </c>
      <c r="B728" s="5" t="s">
        <v>823</v>
      </c>
      <c r="C728" s="96">
        <f>SUMIF(Data[EconCode],DetailTB[[#This Row],[EconCode]],Data[Amount])</f>
        <v>0</v>
      </c>
      <c r="D728" s="96" t="str">
        <f>LEFT(DetailTB[[#This Row],[EconCode]],6)</f>
        <v>250204</v>
      </c>
      <c r="E728" s="96" t="str">
        <f>LEFT(DetailTB[[#This Row],[EconCode]],4)</f>
        <v>2502</v>
      </c>
      <c r="F728" s="96" t="str">
        <f>LEFT(DetailTB[[#This Row],[EconCode]],2)</f>
        <v>25</v>
      </c>
      <c r="G728" s="96"/>
      <c r="H728" s="128"/>
      <c r="I728" s="96"/>
      <c r="J728" s="96"/>
      <c r="K728" s="96"/>
      <c r="L728" s="96"/>
      <c r="M728" s="15"/>
      <c r="N728" s="15"/>
      <c r="O728" s="15"/>
      <c r="P728" s="15"/>
      <c r="Q728" s="15"/>
      <c r="R728" s="15"/>
    </row>
    <row r="729" spans="1:18" x14ac:dyDescent="0.25">
      <c r="A729" s="64">
        <v>250205</v>
      </c>
      <c r="B729" s="5" t="s">
        <v>824</v>
      </c>
      <c r="C729" s="96">
        <f>SUMIF(Data[EconCode],DetailTB[[#This Row],[EconCode]],Data[Amount])</f>
        <v>0</v>
      </c>
      <c r="D729" s="96" t="str">
        <f>LEFT(DetailTB[[#This Row],[EconCode]],6)</f>
        <v>250205</v>
      </c>
      <c r="E729" s="96" t="str">
        <f>LEFT(DetailTB[[#This Row],[EconCode]],4)</f>
        <v>2502</v>
      </c>
      <c r="F729" s="96" t="str">
        <f>LEFT(DetailTB[[#This Row],[EconCode]],2)</f>
        <v>25</v>
      </c>
      <c r="G729" s="96"/>
      <c r="H729" s="128"/>
      <c r="I729" s="96"/>
      <c r="J729" s="96"/>
      <c r="K729" s="96"/>
      <c r="L729" s="96"/>
      <c r="M729" s="15"/>
      <c r="N729" s="15"/>
      <c r="O729" s="15"/>
      <c r="P729" s="15"/>
      <c r="Q729" s="15"/>
      <c r="R729" s="15"/>
    </row>
    <row r="730" spans="1:18" x14ac:dyDescent="0.25">
      <c r="A730" s="64">
        <v>25020501</v>
      </c>
      <c r="B730" s="5" t="s">
        <v>825</v>
      </c>
      <c r="C730" s="96">
        <f>SUMIF(Data[EconCode],DetailTB[[#This Row],[EconCode]],Data[Amount])</f>
        <v>0</v>
      </c>
      <c r="D730" s="96" t="str">
        <f>LEFT(DetailTB[[#This Row],[EconCode]],6)</f>
        <v>250205</v>
      </c>
      <c r="E730" s="96" t="str">
        <f>LEFT(DetailTB[[#This Row],[EconCode]],4)</f>
        <v>2502</v>
      </c>
      <c r="F730" s="96" t="str">
        <f>LEFT(DetailTB[[#This Row],[EconCode]],2)</f>
        <v>25</v>
      </c>
      <c r="G730" s="96"/>
      <c r="H730" s="128"/>
      <c r="I730" s="96"/>
      <c r="J730" s="96"/>
      <c r="K730" s="96"/>
      <c r="L730" s="96"/>
      <c r="M730" s="15"/>
      <c r="N730" s="15"/>
      <c r="O730" s="15"/>
      <c r="P730" s="15"/>
      <c r="Q730" s="15"/>
      <c r="R730" s="15"/>
    </row>
    <row r="731" spans="1:18" x14ac:dyDescent="0.25">
      <c r="A731" s="64">
        <v>25020502</v>
      </c>
      <c r="B731" s="5" t="s">
        <v>826</v>
      </c>
      <c r="C731" s="96">
        <f>SUMIF(Data[EconCode],DetailTB[[#This Row],[EconCode]],Data[Amount])</f>
        <v>0</v>
      </c>
      <c r="D731" s="96" t="str">
        <f>LEFT(DetailTB[[#This Row],[EconCode]],6)</f>
        <v>250205</v>
      </c>
      <c r="E731" s="96" t="str">
        <f>LEFT(DetailTB[[#This Row],[EconCode]],4)</f>
        <v>2502</v>
      </c>
      <c r="F731" s="96" t="str">
        <f>LEFT(DetailTB[[#This Row],[EconCode]],2)</f>
        <v>25</v>
      </c>
      <c r="G731" s="96"/>
      <c r="H731" s="128"/>
      <c r="I731" s="96"/>
      <c r="J731" s="96"/>
      <c r="K731" s="96"/>
      <c r="L731" s="96"/>
      <c r="M731" s="15"/>
      <c r="N731" s="15"/>
      <c r="O731" s="15"/>
      <c r="P731" s="15"/>
      <c r="Q731" s="15"/>
      <c r="R731" s="15"/>
    </row>
    <row r="732" spans="1:18" x14ac:dyDescent="0.25">
      <c r="A732" s="64">
        <v>25020503</v>
      </c>
      <c r="B732" s="5" t="s">
        <v>827</v>
      </c>
      <c r="C732" s="96">
        <f>SUMIF(Data[EconCode],DetailTB[[#This Row],[EconCode]],Data[Amount])</f>
        <v>0</v>
      </c>
      <c r="D732" s="96" t="str">
        <f>LEFT(DetailTB[[#This Row],[EconCode]],6)</f>
        <v>250205</v>
      </c>
      <c r="E732" s="96" t="str">
        <f>LEFT(DetailTB[[#This Row],[EconCode]],4)</f>
        <v>2502</v>
      </c>
      <c r="F732" s="96" t="str">
        <f>LEFT(DetailTB[[#This Row],[EconCode]],2)</f>
        <v>25</v>
      </c>
      <c r="G732" s="96"/>
      <c r="H732" s="128"/>
      <c r="I732" s="96"/>
      <c r="J732" s="96"/>
      <c r="K732" s="96"/>
      <c r="L732" s="96"/>
      <c r="M732" s="15"/>
      <c r="N732" s="15"/>
      <c r="O732" s="15"/>
      <c r="P732" s="15"/>
      <c r="Q732" s="15"/>
      <c r="R732" s="15"/>
    </row>
    <row r="733" spans="1:18" x14ac:dyDescent="0.25">
      <c r="A733" s="64">
        <v>25020504</v>
      </c>
      <c r="B733" s="5" t="s">
        <v>828</v>
      </c>
      <c r="C733" s="96">
        <f>SUMIF(Data[EconCode],DetailTB[[#This Row],[EconCode]],Data[Amount])</f>
        <v>0</v>
      </c>
      <c r="D733" s="96" t="str">
        <f>LEFT(DetailTB[[#This Row],[EconCode]],6)</f>
        <v>250205</v>
      </c>
      <c r="E733" s="96" t="str">
        <f>LEFT(DetailTB[[#This Row],[EconCode]],4)</f>
        <v>2502</v>
      </c>
      <c r="F733" s="96" t="str">
        <f>LEFT(DetailTB[[#This Row],[EconCode]],2)</f>
        <v>25</v>
      </c>
      <c r="G733" s="96"/>
      <c r="H733" s="128"/>
      <c r="I733" s="96"/>
      <c r="J733" s="96"/>
      <c r="K733" s="96"/>
      <c r="L733" s="96"/>
      <c r="M733" s="15"/>
      <c r="N733" s="15"/>
      <c r="O733" s="15"/>
      <c r="P733" s="15"/>
      <c r="Q733" s="15"/>
      <c r="R733" s="15"/>
    </row>
    <row r="734" spans="1:18" x14ac:dyDescent="0.25">
      <c r="A734" s="64">
        <v>25020505</v>
      </c>
      <c r="B734" s="5" t="s">
        <v>829</v>
      </c>
      <c r="C734" s="96">
        <f>SUMIF(Data[EconCode],DetailTB[[#This Row],[EconCode]],Data[Amount])</f>
        <v>0</v>
      </c>
      <c r="D734" s="96" t="str">
        <f>LEFT(DetailTB[[#This Row],[EconCode]],6)</f>
        <v>250205</v>
      </c>
      <c r="E734" s="96" t="str">
        <f>LEFT(DetailTB[[#This Row],[EconCode]],4)</f>
        <v>2502</v>
      </c>
      <c r="F734" s="96" t="str">
        <f>LEFT(DetailTB[[#This Row],[EconCode]],2)</f>
        <v>25</v>
      </c>
      <c r="G734" s="96"/>
      <c r="H734" s="128"/>
      <c r="I734" s="96"/>
      <c r="J734" s="96"/>
      <c r="K734" s="96"/>
      <c r="L734" s="96"/>
      <c r="M734" s="15"/>
      <c r="N734" s="15"/>
      <c r="O734" s="15"/>
      <c r="P734" s="15"/>
      <c r="Q734" s="15"/>
      <c r="R734" s="15"/>
    </row>
    <row r="735" spans="1:18" x14ac:dyDescent="0.25">
      <c r="A735" s="64">
        <v>25020506</v>
      </c>
      <c r="B735" s="5" t="s">
        <v>830</v>
      </c>
      <c r="C735" s="96">
        <f>SUMIF(Data[EconCode],DetailTB[[#This Row],[EconCode]],Data[Amount])</f>
        <v>0</v>
      </c>
      <c r="D735" s="96" t="str">
        <f>LEFT(DetailTB[[#This Row],[EconCode]],6)</f>
        <v>250205</v>
      </c>
      <c r="E735" s="96" t="str">
        <f>LEFT(DetailTB[[#This Row],[EconCode]],4)</f>
        <v>2502</v>
      </c>
      <c r="F735" s="96" t="str">
        <f>LEFT(DetailTB[[#This Row],[EconCode]],2)</f>
        <v>25</v>
      </c>
      <c r="G735" s="96"/>
      <c r="H735" s="128"/>
      <c r="I735" s="96"/>
      <c r="J735" s="96"/>
      <c r="K735" s="96"/>
      <c r="L735" s="96"/>
      <c r="M735" s="15"/>
      <c r="N735" s="15"/>
      <c r="O735" s="15"/>
      <c r="P735" s="15"/>
      <c r="Q735" s="15"/>
      <c r="R735" s="15"/>
    </row>
    <row r="736" spans="1:18" x14ac:dyDescent="0.25">
      <c r="A736" s="64">
        <v>25020507</v>
      </c>
      <c r="B736" s="5" t="s">
        <v>831</v>
      </c>
      <c r="C736" s="96">
        <f>SUMIF(Data[EconCode],DetailTB[[#This Row],[EconCode]],Data[Amount])</f>
        <v>0</v>
      </c>
      <c r="D736" s="96" t="str">
        <f>LEFT(DetailTB[[#This Row],[EconCode]],6)</f>
        <v>250205</v>
      </c>
      <c r="E736" s="96" t="str">
        <f>LEFT(DetailTB[[#This Row],[EconCode]],4)</f>
        <v>2502</v>
      </c>
      <c r="F736" s="96" t="str">
        <f>LEFT(DetailTB[[#This Row],[EconCode]],2)</f>
        <v>25</v>
      </c>
      <c r="G736" s="96"/>
      <c r="H736" s="128"/>
      <c r="I736" s="96"/>
      <c r="J736" s="96"/>
      <c r="K736" s="96"/>
      <c r="L736" s="96"/>
      <c r="M736" s="15"/>
      <c r="N736" s="15"/>
      <c r="O736" s="15"/>
      <c r="P736" s="15"/>
      <c r="Q736" s="15"/>
      <c r="R736" s="15"/>
    </row>
    <row r="737" spans="1:18" x14ac:dyDescent="0.25">
      <c r="A737" s="64">
        <v>25020508</v>
      </c>
      <c r="B737" s="5" t="s">
        <v>832</v>
      </c>
      <c r="C737" s="96">
        <f>SUMIF(Data[EconCode],DetailTB[[#This Row],[EconCode]],Data[Amount])</f>
        <v>0</v>
      </c>
      <c r="D737" s="96" t="str">
        <f>LEFT(DetailTB[[#This Row],[EconCode]],6)</f>
        <v>250205</v>
      </c>
      <c r="E737" s="96" t="str">
        <f>LEFT(DetailTB[[#This Row],[EconCode]],4)</f>
        <v>2502</v>
      </c>
      <c r="F737" s="96" t="str">
        <f>LEFT(DetailTB[[#This Row],[EconCode]],2)</f>
        <v>25</v>
      </c>
      <c r="G737" s="96"/>
      <c r="H737" s="128"/>
      <c r="I737" s="96"/>
      <c r="J737" s="96"/>
      <c r="K737" s="96"/>
      <c r="L737" s="96"/>
      <c r="M737" s="15"/>
      <c r="N737" s="15"/>
      <c r="O737" s="15"/>
      <c r="P737" s="15"/>
      <c r="Q737" s="15"/>
      <c r="R737" s="15"/>
    </row>
    <row r="738" spans="1:18" x14ac:dyDescent="0.25">
      <c r="A738" s="64">
        <v>25020509</v>
      </c>
      <c r="B738" s="5" t="s">
        <v>833</v>
      </c>
      <c r="C738" s="96">
        <f>SUMIF(Data[EconCode],DetailTB[[#This Row],[EconCode]],Data[Amount])</f>
        <v>0</v>
      </c>
      <c r="D738" s="96" t="str">
        <f>LEFT(DetailTB[[#This Row],[EconCode]],6)</f>
        <v>250205</v>
      </c>
      <c r="E738" s="96" t="str">
        <f>LEFT(DetailTB[[#This Row],[EconCode]],4)</f>
        <v>2502</v>
      </c>
      <c r="F738" s="96" t="str">
        <f>LEFT(DetailTB[[#This Row],[EconCode]],2)</f>
        <v>25</v>
      </c>
      <c r="G738" s="96"/>
      <c r="H738" s="128"/>
      <c r="I738" s="96"/>
      <c r="J738" s="96"/>
      <c r="K738" s="96"/>
      <c r="L738" s="96"/>
      <c r="M738" s="15"/>
      <c r="N738" s="15"/>
      <c r="O738" s="15"/>
      <c r="P738" s="15"/>
      <c r="Q738" s="15"/>
      <c r="R738" s="15"/>
    </row>
    <row r="739" spans="1:18" x14ac:dyDescent="0.25">
      <c r="A739" s="64">
        <v>25020510</v>
      </c>
      <c r="B739" s="5" t="s">
        <v>834</v>
      </c>
      <c r="C739" s="96">
        <f>SUMIF(Data[EconCode],DetailTB[[#This Row],[EconCode]],Data[Amount])</f>
        <v>0</v>
      </c>
      <c r="D739" s="96" t="str">
        <f>LEFT(DetailTB[[#This Row],[EconCode]],6)</f>
        <v>250205</v>
      </c>
      <c r="E739" s="96" t="str">
        <f>LEFT(DetailTB[[#This Row],[EconCode]],4)</f>
        <v>2502</v>
      </c>
      <c r="F739" s="96" t="str">
        <f>LEFT(DetailTB[[#This Row],[EconCode]],2)</f>
        <v>25</v>
      </c>
      <c r="G739" s="96"/>
      <c r="H739" s="128"/>
      <c r="I739" s="96"/>
      <c r="J739" s="96"/>
      <c r="K739" s="96"/>
      <c r="L739" s="96"/>
      <c r="M739" s="15"/>
      <c r="N739" s="15"/>
      <c r="O739" s="15"/>
      <c r="P739" s="15"/>
      <c r="Q739" s="15"/>
      <c r="R739" s="15"/>
    </row>
    <row r="740" spans="1:18" x14ac:dyDescent="0.25">
      <c r="A740" s="64">
        <v>25020511</v>
      </c>
      <c r="B740" s="5" t="s">
        <v>835</v>
      </c>
      <c r="C740" s="96">
        <f>SUMIF(Data[EconCode],DetailTB[[#This Row],[EconCode]],Data[Amount])</f>
        <v>0</v>
      </c>
      <c r="D740" s="96" t="str">
        <f>LEFT(DetailTB[[#This Row],[EconCode]],6)</f>
        <v>250205</v>
      </c>
      <c r="E740" s="96" t="str">
        <f>LEFT(DetailTB[[#This Row],[EconCode]],4)</f>
        <v>2502</v>
      </c>
      <c r="F740" s="96" t="str">
        <f>LEFT(DetailTB[[#This Row],[EconCode]],2)</f>
        <v>25</v>
      </c>
      <c r="G740" s="96"/>
      <c r="H740" s="128"/>
      <c r="I740" s="96"/>
      <c r="J740" s="96"/>
      <c r="K740" s="96"/>
      <c r="L740" s="96"/>
      <c r="M740" s="15"/>
      <c r="N740" s="15"/>
      <c r="O740" s="15"/>
      <c r="P740" s="15"/>
      <c r="Q740" s="15"/>
      <c r="R740" s="15"/>
    </row>
    <row r="741" spans="1:18" x14ac:dyDescent="0.25">
      <c r="A741" s="64">
        <v>25020512</v>
      </c>
      <c r="B741" s="5" t="s">
        <v>836</v>
      </c>
      <c r="C741" s="96">
        <f>SUMIF(Data[EconCode],DetailTB[[#This Row],[EconCode]],Data[Amount])</f>
        <v>0</v>
      </c>
      <c r="D741" s="96" t="str">
        <f>LEFT(DetailTB[[#This Row],[EconCode]],6)</f>
        <v>250205</v>
      </c>
      <c r="E741" s="96" t="str">
        <f>LEFT(DetailTB[[#This Row],[EconCode]],4)</f>
        <v>2502</v>
      </c>
      <c r="F741" s="96" t="str">
        <f>LEFT(DetailTB[[#This Row],[EconCode]],2)</f>
        <v>25</v>
      </c>
      <c r="G741" s="96"/>
      <c r="H741" s="128"/>
      <c r="I741" s="96"/>
      <c r="J741" s="96"/>
      <c r="K741" s="96"/>
      <c r="L741" s="96"/>
      <c r="M741" s="15"/>
      <c r="N741" s="15"/>
      <c r="O741" s="15"/>
      <c r="P741" s="15"/>
      <c r="Q741" s="15"/>
      <c r="R741" s="15"/>
    </row>
    <row r="742" spans="1:18" x14ac:dyDescent="0.25">
      <c r="A742" s="64">
        <v>250206</v>
      </c>
      <c r="B742" s="5" t="s">
        <v>837</v>
      </c>
      <c r="C742" s="96">
        <f>SUMIF(Data[EconCode],DetailTB[[#This Row],[EconCode]],Data[Amount])</f>
        <v>0</v>
      </c>
      <c r="D742" s="96" t="str">
        <f>LEFT(DetailTB[[#This Row],[EconCode]],6)</f>
        <v>250206</v>
      </c>
      <c r="E742" s="96" t="str">
        <f>LEFT(DetailTB[[#This Row],[EconCode]],4)</f>
        <v>2502</v>
      </c>
      <c r="F742" s="96" t="str">
        <f>LEFT(DetailTB[[#This Row],[EconCode]],2)</f>
        <v>25</v>
      </c>
      <c r="G742" s="96"/>
      <c r="H742" s="128"/>
      <c r="I742" s="96"/>
      <c r="J742" s="96"/>
      <c r="K742" s="96"/>
      <c r="L742" s="96"/>
      <c r="M742" s="15"/>
      <c r="N742" s="15"/>
      <c r="O742" s="15"/>
      <c r="P742" s="15"/>
      <c r="Q742" s="15"/>
      <c r="R742" s="15"/>
    </row>
    <row r="743" spans="1:18" x14ac:dyDescent="0.25">
      <c r="A743" s="64">
        <v>25020601</v>
      </c>
      <c r="B743" s="5" t="s">
        <v>838</v>
      </c>
      <c r="C743" s="96">
        <f>SUMIF(Data[EconCode],DetailTB[[#This Row],[EconCode]],Data[Amount])</f>
        <v>0</v>
      </c>
      <c r="D743" s="96" t="str">
        <f>LEFT(DetailTB[[#This Row],[EconCode]],6)</f>
        <v>250206</v>
      </c>
      <c r="E743" s="96" t="str">
        <f>LEFT(DetailTB[[#This Row],[EconCode]],4)</f>
        <v>2502</v>
      </c>
      <c r="F743" s="96" t="str">
        <f>LEFT(DetailTB[[#This Row],[EconCode]],2)</f>
        <v>25</v>
      </c>
      <c r="G743" s="96"/>
      <c r="H743" s="128"/>
      <c r="I743" s="96"/>
      <c r="J743" s="96"/>
      <c r="K743" s="96"/>
      <c r="L743" s="96"/>
      <c r="M743" s="15"/>
      <c r="N743" s="15"/>
      <c r="O743" s="15"/>
      <c r="P743" s="15"/>
      <c r="Q743" s="15"/>
      <c r="R743" s="15"/>
    </row>
    <row r="744" spans="1:18" x14ac:dyDescent="0.25">
      <c r="A744" s="64">
        <v>25020602</v>
      </c>
      <c r="B744" s="5" t="s">
        <v>839</v>
      </c>
      <c r="C744" s="96">
        <f>SUMIF(Data[EconCode],DetailTB[[#This Row],[EconCode]],Data[Amount])</f>
        <v>0</v>
      </c>
      <c r="D744" s="96" t="str">
        <f>LEFT(DetailTB[[#This Row],[EconCode]],6)</f>
        <v>250206</v>
      </c>
      <c r="E744" s="96" t="str">
        <f>LEFT(DetailTB[[#This Row],[EconCode]],4)</f>
        <v>2502</v>
      </c>
      <c r="F744" s="96" t="str">
        <f>LEFT(DetailTB[[#This Row],[EconCode]],2)</f>
        <v>25</v>
      </c>
      <c r="G744" s="96"/>
      <c r="H744" s="128"/>
      <c r="I744" s="96"/>
      <c r="J744" s="96"/>
      <c r="K744" s="96"/>
      <c r="L744" s="96"/>
      <c r="M744" s="15"/>
      <c r="N744" s="15"/>
      <c r="O744" s="15"/>
      <c r="P744" s="15"/>
      <c r="Q744" s="15"/>
      <c r="R744" s="15"/>
    </row>
    <row r="745" spans="1:18" x14ac:dyDescent="0.25">
      <c r="A745" s="64">
        <v>25020603</v>
      </c>
      <c r="B745" s="5" t="s">
        <v>840</v>
      </c>
      <c r="C745" s="96">
        <f>SUMIF(Data[EconCode],DetailTB[[#This Row],[EconCode]],Data[Amount])</f>
        <v>0</v>
      </c>
      <c r="D745" s="96" t="str">
        <f>LEFT(DetailTB[[#This Row],[EconCode]],6)</f>
        <v>250206</v>
      </c>
      <c r="E745" s="96" t="str">
        <f>LEFT(DetailTB[[#This Row],[EconCode]],4)</f>
        <v>2502</v>
      </c>
      <c r="F745" s="96" t="str">
        <f>LEFT(DetailTB[[#This Row],[EconCode]],2)</f>
        <v>25</v>
      </c>
      <c r="G745" s="96"/>
      <c r="H745" s="128"/>
      <c r="I745" s="96"/>
      <c r="J745" s="96"/>
      <c r="K745" s="96"/>
      <c r="L745" s="96"/>
      <c r="M745" s="15"/>
      <c r="N745" s="15"/>
      <c r="O745" s="15"/>
      <c r="P745" s="15"/>
      <c r="Q745" s="15"/>
      <c r="R745" s="15"/>
    </row>
    <row r="746" spans="1:18" x14ac:dyDescent="0.25">
      <c r="A746" s="64">
        <v>25020604</v>
      </c>
      <c r="B746" s="5" t="s">
        <v>841</v>
      </c>
      <c r="C746" s="96">
        <f>SUMIF(Data[EconCode],DetailTB[[#This Row],[EconCode]],Data[Amount])</f>
        <v>0</v>
      </c>
      <c r="D746" s="96" t="str">
        <f>LEFT(DetailTB[[#This Row],[EconCode]],6)</f>
        <v>250206</v>
      </c>
      <c r="E746" s="96" t="str">
        <f>LEFT(DetailTB[[#This Row],[EconCode]],4)</f>
        <v>2502</v>
      </c>
      <c r="F746" s="96" t="str">
        <f>LEFT(DetailTB[[#This Row],[EconCode]],2)</f>
        <v>25</v>
      </c>
      <c r="G746" s="96"/>
      <c r="H746" s="128"/>
      <c r="I746" s="96"/>
      <c r="J746" s="96"/>
      <c r="K746" s="96"/>
      <c r="L746" s="96"/>
      <c r="M746" s="15"/>
      <c r="N746" s="15"/>
      <c r="O746" s="15"/>
      <c r="P746" s="15"/>
      <c r="Q746" s="15"/>
      <c r="R746" s="15"/>
    </row>
    <row r="747" spans="1:18" x14ac:dyDescent="0.25">
      <c r="A747" s="64">
        <v>25020605</v>
      </c>
      <c r="B747" s="5" t="s">
        <v>842</v>
      </c>
      <c r="C747" s="96">
        <f>SUMIF(Data[EconCode],DetailTB[[#This Row],[EconCode]],Data[Amount])</f>
        <v>0</v>
      </c>
      <c r="D747" s="96" t="str">
        <f>LEFT(DetailTB[[#This Row],[EconCode]],6)</f>
        <v>250206</v>
      </c>
      <c r="E747" s="96" t="str">
        <f>LEFT(DetailTB[[#This Row],[EconCode]],4)</f>
        <v>2502</v>
      </c>
      <c r="F747" s="96" t="str">
        <f>LEFT(DetailTB[[#This Row],[EconCode]],2)</f>
        <v>25</v>
      </c>
      <c r="G747" s="96"/>
      <c r="H747" s="128"/>
      <c r="I747" s="96"/>
      <c r="J747" s="96"/>
      <c r="K747" s="96"/>
      <c r="L747" s="96"/>
      <c r="M747" s="15"/>
      <c r="N747" s="15"/>
      <c r="O747" s="15"/>
      <c r="P747" s="15"/>
      <c r="Q747" s="15"/>
      <c r="R747" s="15"/>
    </row>
    <row r="748" spans="1:18" x14ac:dyDescent="0.25">
      <c r="A748" s="64">
        <v>25020606</v>
      </c>
      <c r="B748" s="5" t="s">
        <v>843</v>
      </c>
      <c r="C748" s="96">
        <f>SUMIF(Data[EconCode],DetailTB[[#This Row],[EconCode]],Data[Amount])</f>
        <v>0</v>
      </c>
      <c r="D748" s="96" t="str">
        <f>LEFT(DetailTB[[#This Row],[EconCode]],6)</f>
        <v>250206</v>
      </c>
      <c r="E748" s="96" t="str">
        <f>LEFT(DetailTB[[#This Row],[EconCode]],4)</f>
        <v>2502</v>
      </c>
      <c r="F748" s="96" t="str">
        <f>LEFT(DetailTB[[#This Row],[EconCode]],2)</f>
        <v>25</v>
      </c>
      <c r="G748" s="96"/>
      <c r="H748" s="128"/>
      <c r="I748" s="96"/>
      <c r="J748" s="96"/>
      <c r="K748" s="96"/>
      <c r="L748" s="96"/>
      <c r="M748" s="15"/>
      <c r="N748" s="15"/>
      <c r="O748" s="15"/>
      <c r="P748" s="15"/>
      <c r="Q748" s="15"/>
      <c r="R748" s="15"/>
    </row>
    <row r="749" spans="1:18" x14ac:dyDescent="0.25">
      <c r="A749" s="64">
        <v>2503</v>
      </c>
      <c r="B749" s="5" t="s">
        <v>844</v>
      </c>
      <c r="C749" s="96">
        <f>SUMIF(Data[EconCode],DetailTB[[#This Row],[EconCode]],Data[Amount])</f>
        <v>0</v>
      </c>
      <c r="D749" s="96" t="str">
        <f>LEFT(DetailTB[[#This Row],[EconCode]],6)</f>
        <v>2503</v>
      </c>
      <c r="E749" s="96" t="str">
        <f>LEFT(DetailTB[[#This Row],[EconCode]],4)</f>
        <v>2503</v>
      </c>
      <c r="F749" s="96" t="str">
        <f>LEFT(DetailTB[[#This Row],[EconCode]],2)</f>
        <v>25</v>
      </c>
      <c r="G749" s="96"/>
      <c r="H749" s="128"/>
      <c r="I749" s="96"/>
      <c r="J749" s="96"/>
      <c r="K749" s="96"/>
      <c r="L749" s="96"/>
      <c r="M749" s="15"/>
      <c r="N749" s="15"/>
      <c r="O749" s="15"/>
      <c r="P749" s="15"/>
      <c r="Q749" s="15"/>
      <c r="R749" s="15"/>
    </row>
    <row r="750" spans="1:18" x14ac:dyDescent="0.25">
      <c r="A750" s="64">
        <v>250301</v>
      </c>
      <c r="B750" s="5" t="s">
        <v>844</v>
      </c>
      <c r="C750" s="96">
        <f>SUMIF(Data[EconCode],DetailTB[[#This Row],[EconCode]],Data[Amount])</f>
        <v>0</v>
      </c>
      <c r="D750" s="96" t="str">
        <f>LEFT(DetailTB[[#This Row],[EconCode]],6)</f>
        <v>250301</v>
      </c>
      <c r="E750" s="96" t="str">
        <f>LEFT(DetailTB[[#This Row],[EconCode]],4)</f>
        <v>2503</v>
      </c>
      <c r="F750" s="96" t="str">
        <f>LEFT(DetailTB[[#This Row],[EconCode]],2)</f>
        <v>25</v>
      </c>
      <c r="G750" s="96"/>
      <c r="H750" s="128"/>
      <c r="I750" s="96"/>
      <c r="J750" s="96"/>
      <c r="K750" s="96"/>
      <c r="L750" s="96"/>
      <c r="M750" s="15"/>
      <c r="N750" s="15"/>
      <c r="O750" s="15"/>
      <c r="P750" s="15"/>
      <c r="Q750" s="15"/>
      <c r="R750" s="15"/>
    </row>
    <row r="751" spans="1:18" x14ac:dyDescent="0.25">
      <c r="A751" s="64">
        <v>25030101</v>
      </c>
      <c r="B751" s="5" t="s">
        <v>845</v>
      </c>
      <c r="C751" s="96">
        <f>SUMIF(Data[EconCode],DetailTB[[#This Row],[EconCode]],Data[Amount])</f>
        <v>0</v>
      </c>
      <c r="D751" s="96" t="str">
        <f>LEFT(DetailTB[[#This Row],[EconCode]],6)</f>
        <v>250301</v>
      </c>
      <c r="E751" s="96" t="str">
        <f>LEFT(DetailTB[[#This Row],[EconCode]],4)</f>
        <v>2503</v>
      </c>
      <c r="F751" s="96" t="str">
        <f>LEFT(DetailTB[[#This Row],[EconCode]],2)</f>
        <v>25</v>
      </c>
      <c r="G751" s="96"/>
      <c r="H751" s="128"/>
      <c r="I751" s="96"/>
      <c r="J751" s="96"/>
      <c r="K751" s="96"/>
      <c r="L751" s="96"/>
      <c r="M751" s="15"/>
      <c r="N751" s="15"/>
      <c r="O751" s="15"/>
      <c r="P751" s="15"/>
      <c r="Q751" s="15"/>
      <c r="R751" s="15"/>
    </row>
    <row r="752" spans="1:18" x14ac:dyDescent="0.25">
      <c r="A752" s="64">
        <v>25030102</v>
      </c>
      <c r="B752" s="5" t="s">
        <v>846</v>
      </c>
      <c r="C752" s="96">
        <f>SUMIF(Data[EconCode],DetailTB[[#This Row],[EconCode]],Data[Amount])</f>
        <v>0</v>
      </c>
      <c r="D752" s="96" t="str">
        <f>LEFT(DetailTB[[#This Row],[EconCode]],6)</f>
        <v>250301</v>
      </c>
      <c r="E752" s="96" t="str">
        <f>LEFT(DetailTB[[#This Row],[EconCode]],4)</f>
        <v>2503</v>
      </c>
      <c r="F752" s="96" t="str">
        <f>LEFT(DetailTB[[#This Row],[EconCode]],2)</f>
        <v>25</v>
      </c>
      <c r="G752" s="96"/>
      <c r="H752" s="128"/>
      <c r="I752" s="96"/>
      <c r="J752" s="96"/>
      <c r="K752" s="96"/>
      <c r="L752" s="96"/>
      <c r="M752" s="15"/>
      <c r="N752" s="15"/>
      <c r="O752" s="15"/>
      <c r="P752" s="15"/>
      <c r="Q752" s="15"/>
      <c r="R752" s="15"/>
    </row>
    <row r="753" spans="1:18" x14ac:dyDescent="0.25">
      <c r="A753" s="64">
        <v>25030103</v>
      </c>
      <c r="B753" s="5" t="s">
        <v>847</v>
      </c>
      <c r="C753" s="96">
        <f>SUMIF(Data[EconCode],DetailTB[[#This Row],[EconCode]],Data[Amount])</f>
        <v>0</v>
      </c>
      <c r="D753" s="96" t="str">
        <f>LEFT(DetailTB[[#This Row],[EconCode]],6)</f>
        <v>250301</v>
      </c>
      <c r="E753" s="96" t="str">
        <f>LEFT(DetailTB[[#This Row],[EconCode]],4)</f>
        <v>2503</v>
      </c>
      <c r="F753" s="96" t="str">
        <f>LEFT(DetailTB[[#This Row],[EconCode]],2)</f>
        <v>25</v>
      </c>
      <c r="G753" s="96"/>
      <c r="H753" s="128"/>
      <c r="I753" s="96"/>
      <c r="J753" s="96"/>
      <c r="K753" s="96"/>
      <c r="L753" s="96"/>
      <c r="M753" s="15"/>
      <c r="N753" s="15"/>
      <c r="O753" s="15"/>
      <c r="P753" s="15"/>
      <c r="Q753" s="15"/>
      <c r="R753" s="15"/>
    </row>
    <row r="754" spans="1:18" x14ac:dyDescent="0.25">
      <c r="A754" s="64">
        <v>25030104</v>
      </c>
      <c r="B754" s="5" t="s">
        <v>848</v>
      </c>
      <c r="C754" s="96">
        <f>SUMIF(Data[EconCode],DetailTB[[#This Row],[EconCode]],Data[Amount])</f>
        <v>0</v>
      </c>
      <c r="D754" s="96" t="str">
        <f>LEFT(DetailTB[[#This Row],[EconCode]],6)</f>
        <v>250301</v>
      </c>
      <c r="E754" s="96" t="str">
        <f>LEFT(DetailTB[[#This Row],[EconCode]],4)</f>
        <v>2503</v>
      </c>
      <c r="F754" s="96" t="str">
        <f>LEFT(DetailTB[[#This Row],[EconCode]],2)</f>
        <v>25</v>
      </c>
      <c r="G754" s="96"/>
      <c r="H754" s="128"/>
      <c r="I754" s="96"/>
      <c r="J754" s="96"/>
      <c r="K754" s="96"/>
      <c r="L754" s="96"/>
      <c r="M754" s="15"/>
      <c r="N754" s="15"/>
      <c r="O754" s="15"/>
      <c r="P754" s="15"/>
      <c r="Q754" s="15"/>
      <c r="R754" s="15"/>
    </row>
    <row r="755" spans="1:18" x14ac:dyDescent="0.25">
      <c r="A755" s="64">
        <v>25030105</v>
      </c>
      <c r="B755" s="5" t="s">
        <v>849</v>
      </c>
      <c r="C755" s="96">
        <f>SUMIF(Data[EconCode],DetailTB[[#This Row],[EconCode]],Data[Amount])</f>
        <v>0</v>
      </c>
      <c r="D755" s="96" t="str">
        <f>LEFT(DetailTB[[#This Row],[EconCode]],6)</f>
        <v>250301</v>
      </c>
      <c r="E755" s="96" t="str">
        <f>LEFT(DetailTB[[#This Row],[EconCode]],4)</f>
        <v>2503</v>
      </c>
      <c r="F755" s="96" t="str">
        <f>LEFT(DetailTB[[#This Row],[EconCode]],2)</f>
        <v>25</v>
      </c>
      <c r="G755" s="96"/>
      <c r="H755" s="128"/>
      <c r="I755" s="96"/>
      <c r="J755" s="96"/>
      <c r="K755" s="96"/>
      <c r="L755" s="96"/>
      <c r="M755" s="15"/>
      <c r="N755" s="15"/>
      <c r="O755" s="15"/>
      <c r="P755" s="15"/>
      <c r="Q755" s="15"/>
      <c r="R755" s="15"/>
    </row>
    <row r="756" spans="1:18" x14ac:dyDescent="0.25">
      <c r="A756" s="64">
        <v>26</v>
      </c>
      <c r="B756" s="5" t="s">
        <v>850</v>
      </c>
      <c r="C756" s="96">
        <f>SUMIF(Data[EconCode],DetailTB[[#This Row],[EconCode]],Data[Amount])</f>
        <v>0</v>
      </c>
      <c r="D756" s="96" t="str">
        <f>LEFT(DetailTB[[#This Row],[EconCode]],6)</f>
        <v>26</v>
      </c>
      <c r="E756" s="96" t="str">
        <f>LEFT(DetailTB[[#This Row],[EconCode]],4)</f>
        <v>26</v>
      </c>
      <c r="F756" s="96" t="str">
        <f>LEFT(DetailTB[[#This Row],[EconCode]],2)</f>
        <v>26</v>
      </c>
      <c r="G756" s="96"/>
      <c r="H756" s="128"/>
      <c r="I756" s="96"/>
      <c r="J756" s="96"/>
      <c r="K756" s="96"/>
      <c r="L756" s="96"/>
      <c r="M756" s="15"/>
      <c r="N756" s="15"/>
      <c r="O756" s="15"/>
      <c r="P756" s="15"/>
      <c r="Q756" s="15"/>
      <c r="R756" s="15"/>
    </row>
    <row r="757" spans="1:18" x14ac:dyDescent="0.25">
      <c r="A757" s="64">
        <v>2601</v>
      </c>
      <c r="B757" s="5" t="s">
        <v>850</v>
      </c>
      <c r="C757" s="96">
        <f>SUMIF(Data[EconCode],DetailTB[[#This Row],[EconCode]],Data[Amount])</f>
        <v>0</v>
      </c>
      <c r="D757" s="96" t="str">
        <f>LEFT(DetailTB[[#This Row],[EconCode]],6)</f>
        <v>2601</v>
      </c>
      <c r="E757" s="96" t="str">
        <f>LEFT(DetailTB[[#This Row],[EconCode]],4)</f>
        <v>2601</v>
      </c>
      <c r="F757" s="96" t="str">
        <f>LEFT(DetailTB[[#This Row],[EconCode]],2)</f>
        <v>26</v>
      </c>
      <c r="G757" s="96"/>
      <c r="H757" s="128"/>
      <c r="I757" s="96"/>
      <c r="J757" s="96"/>
      <c r="K757" s="96"/>
      <c r="L757" s="96"/>
      <c r="M757" s="15"/>
      <c r="N757" s="15" t="s">
        <v>1593</v>
      </c>
      <c r="O757" s="15"/>
      <c r="P757" s="15"/>
      <c r="Q757" s="15"/>
      <c r="R757" s="15"/>
    </row>
    <row r="758" spans="1:18" x14ac:dyDescent="0.25">
      <c r="A758" s="64">
        <v>260101</v>
      </c>
      <c r="B758" s="5" t="s">
        <v>850</v>
      </c>
      <c r="C758" s="96">
        <f>SUMIF(Data[EconCode],DetailTB[[#This Row],[EconCode]],Data[Amount])</f>
        <v>0</v>
      </c>
      <c r="D758" s="96" t="str">
        <f>LEFT(DetailTB[[#This Row],[EconCode]],6)</f>
        <v>260101</v>
      </c>
      <c r="E758" s="96" t="str">
        <f>LEFT(DetailTB[[#This Row],[EconCode]],4)</f>
        <v>2601</v>
      </c>
      <c r="F758" s="96" t="str">
        <f>LEFT(DetailTB[[#This Row],[EconCode]],2)</f>
        <v>26</v>
      </c>
      <c r="G758" s="96"/>
      <c r="H758" s="128"/>
      <c r="I758" s="96"/>
      <c r="J758" s="96"/>
      <c r="K758" s="96"/>
      <c r="L758" s="96"/>
      <c r="M758" s="15"/>
      <c r="N758" s="15" t="s">
        <v>1588</v>
      </c>
      <c r="O758" s="15"/>
      <c r="P758" s="15"/>
      <c r="Q758" s="15"/>
      <c r="R758" s="15"/>
    </row>
    <row r="759" spans="1:18" x14ac:dyDescent="0.25">
      <c r="A759" s="64">
        <v>26010101</v>
      </c>
      <c r="B759" s="5" t="s">
        <v>851</v>
      </c>
      <c r="C759" s="96">
        <f>SUMIF(Data[EconCode],DetailTB[[#This Row],[EconCode]],Data[Amount])</f>
        <v>0</v>
      </c>
      <c r="D759" s="96" t="str">
        <f>LEFT(DetailTB[[#This Row],[EconCode]],6)</f>
        <v>260101</v>
      </c>
      <c r="E759" s="96" t="str">
        <f>LEFT(DetailTB[[#This Row],[EconCode]],4)</f>
        <v>2601</v>
      </c>
      <c r="F759" s="96" t="str">
        <f>LEFT(DetailTB[[#This Row],[EconCode]],2)</f>
        <v>26</v>
      </c>
      <c r="G759" s="96"/>
      <c r="H759" s="128"/>
      <c r="I759" s="96"/>
      <c r="J759" s="96"/>
      <c r="K759" s="96"/>
      <c r="L759" s="96"/>
      <c r="M759" s="15"/>
      <c r="N759" s="15"/>
      <c r="O759" s="15"/>
      <c r="P759" s="15"/>
      <c r="Q759" s="15"/>
      <c r="R759" s="15"/>
    </row>
    <row r="760" spans="1:18" x14ac:dyDescent="0.25">
      <c r="A760" s="64">
        <v>26010102</v>
      </c>
      <c r="B760" s="5" t="s">
        <v>852</v>
      </c>
      <c r="C760" s="96">
        <f>SUMIF(Data[EconCode],DetailTB[[#This Row],[EconCode]],Data[Amount])</f>
        <v>0</v>
      </c>
      <c r="D760" s="96" t="str">
        <f>LEFT(DetailTB[[#This Row],[EconCode]],6)</f>
        <v>260101</v>
      </c>
      <c r="E760" s="96" t="str">
        <f>LEFT(DetailTB[[#This Row],[EconCode]],4)</f>
        <v>2601</v>
      </c>
      <c r="F760" s="96" t="str">
        <f>LEFT(DetailTB[[#This Row],[EconCode]],2)</f>
        <v>26</v>
      </c>
      <c r="G760" s="96"/>
      <c r="H760" s="128"/>
      <c r="I760" s="96"/>
      <c r="J760" s="96"/>
      <c r="K760" s="96"/>
      <c r="L760" s="96"/>
      <c r="M760" s="15"/>
      <c r="N760" s="15"/>
      <c r="O760" s="15"/>
      <c r="P760" s="15"/>
      <c r="Q760" s="15"/>
      <c r="R760" s="15"/>
    </row>
    <row r="761" spans="1:18" x14ac:dyDescent="0.25">
      <c r="A761" s="64">
        <v>26010103</v>
      </c>
      <c r="B761" s="5" t="s">
        <v>853</v>
      </c>
      <c r="C761" s="96">
        <f>SUMIF(Data[EconCode],DetailTB[[#This Row],[EconCode]],Data[Amount])</f>
        <v>0</v>
      </c>
      <c r="D761" s="96" t="str">
        <f>LEFT(DetailTB[[#This Row],[EconCode]],6)</f>
        <v>260101</v>
      </c>
      <c r="E761" s="96" t="str">
        <f>LEFT(DetailTB[[#This Row],[EconCode]],4)</f>
        <v>2601</v>
      </c>
      <c r="F761" s="96" t="str">
        <f>LEFT(DetailTB[[#This Row],[EconCode]],2)</f>
        <v>26</v>
      </c>
      <c r="G761" s="96"/>
      <c r="H761" s="128"/>
      <c r="I761" s="96"/>
      <c r="J761" s="96"/>
      <c r="K761" s="96"/>
      <c r="L761" s="96"/>
      <c r="M761" s="15"/>
      <c r="N761" s="15"/>
      <c r="O761" s="15"/>
      <c r="P761" s="15"/>
      <c r="Q761" s="15"/>
      <c r="R761" s="15"/>
    </row>
    <row r="762" spans="1:18" x14ac:dyDescent="0.25">
      <c r="A762" s="64">
        <v>26010104</v>
      </c>
      <c r="B762" s="5" t="s">
        <v>854</v>
      </c>
      <c r="C762" s="96">
        <f>SUMIF(Data[EconCode],DetailTB[[#This Row],[EconCode]],Data[Amount])</f>
        <v>0</v>
      </c>
      <c r="D762" s="96" t="str">
        <f>LEFT(DetailTB[[#This Row],[EconCode]],6)</f>
        <v>260101</v>
      </c>
      <c r="E762" s="96" t="str">
        <f>LEFT(DetailTB[[#This Row],[EconCode]],4)</f>
        <v>2601</v>
      </c>
      <c r="F762" s="96" t="str">
        <f>LEFT(DetailTB[[#This Row],[EconCode]],2)</f>
        <v>26</v>
      </c>
      <c r="G762" s="96"/>
      <c r="H762" s="128"/>
      <c r="I762" s="96"/>
      <c r="J762" s="96"/>
      <c r="K762" s="96"/>
      <c r="L762" s="96"/>
      <c r="M762" s="15"/>
      <c r="N762" s="15"/>
      <c r="O762" s="15"/>
      <c r="P762" s="15"/>
      <c r="Q762" s="15"/>
      <c r="R762" s="15"/>
    </row>
    <row r="763" spans="1:18" x14ac:dyDescent="0.25">
      <c r="A763" s="64">
        <v>26010105</v>
      </c>
      <c r="B763" s="5" t="s">
        <v>855</v>
      </c>
      <c r="C763" s="96">
        <f>SUMIF(Data[EconCode],DetailTB[[#This Row],[EconCode]],Data[Amount])</f>
        <v>0</v>
      </c>
      <c r="D763" s="96" t="str">
        <f>LEFT(DetailTB[[#This Row],[EconCode]],6)</f>
        <v>260101</v>
      </c>
      <c r="E763" s="96" t="str">
        <f>LEFT(DetailTB[[#This Row],[EconCode]],4)</f>
        <v>2601</v>
      </c>
      <c r="F763" s="96" t="str">
        <f>LEFT(DetailTB[[#This Row],[EconCode]],2)</f>
        <v>26</v>
      </c>
      <c r="G763" s="96"/>
      <c r="H763" s="128"/>
      <c r="I763" s="96"/>
      <c r="J763" s="96"/>
      <c r="K763" s="96"/>
      <c r="L763" s="96"/>
      <c r="M763" s="15"/>
      <c r="N763" s="15"/>
      <c r="O763" s="15"/>
      <c r="P763" s="15"/>
      <c r="Q763" s="15"/>
      <c r="R763" s="15"/>
    </row>
    <row r="764" spans="1:18" x14ac:dyDescent="0.25">
      <c r="A764" s="64">
        <v>27</v>
      </c>
      <c r="B764" s="5" t="s">
        <v>856</v>
      </c>
      <c r="C764" s="96">
        <f>SUMIF(Data[EconCode],DetailTB[[#This Row],[EconCode]],Data[Amount])</f>
        <v>0</v>
      </c>
      <c r="D764" s="96" t="str">
        <f>LEFT(DetailTB[[#This Row],[EconCode]],6)</f>
        <v>27</v>
      </c>
      <c r="E764" s="96" t="str">
        <f>LEFT(DetailTB[[#This Row],[EconCode]],4)</f>
        <v>27</v>
      </c>
      <c r="F764" s="96" t="str">
        <f>LEFT(DetailTB[[#This Row],[EconCode]],2)</f>
        <v>27</v>
      </c>
      <c r="G764" s="96"/>
      <c r="H764" s="96"/>
      <c r="I764" s="96"/>
      <c r="J764" s="96"/>
      <c r="K764" s="96"/>
      <c r="L764" s="96"/>
      <c r="M764" s="15"/>
      <c r="N764" s="15"/>
      <c r="O764" s="15"/>
      <c r="P764" s="15"/>
      <c r="Q764" s="15"/>
      <c r="R764" s="15"/>
    </row>
    <row r="765" spans="1:18" x14ac:dyDescent="0.25">
      <c r="A765" s="64">
        <v>2701</v>
      </c>
      <c r="B765" s="5" t="s">
        <v>856</v>
      </c>
      <c r="C765" s="96">
        <f>SUMIF(Data[EconCode],DetailTB[[#This Row],[EconCode]],Data[Amount])</f>
        <v>0</v>
      </c>
      <c r="D765" s="96" t="str">
        <f>LEFT(DetailTB[[#This Row],[EconCode]],6)</f>
        <v>2701</v>
      </c>
      <c r="E765" s="96" t="str">
        <f>LEFT(DetailTB[[#This Row],[EconCode]],4)</f>
        <v>2701</v>
      </c>
      <c r="F765" s="96" t="str">
        <f>LEFT(DetailTB[[#This Row],[EconCode]],2)</f>
        <v>27</v>
      </c>
      <c r="G765" s="96"/>
      <c r="H765" s="96"/>
      <c r="I765" s="96"/>
      <c r="J765" s="96"/>
      <c r="K765" s="96"/>
      <c r="L765" s="96"/>
      <c r="M765" s="15"/>
      <c r="N765" s="15" t="s">
        <v>1589</v>
      </c>
      <c r="O765" s="15"/>
      <c r="P765" s="15"/>
      <c r="Q765" s="15"/>
      <c r="R765" s="15"/>
    </row>
    <row r="766" spans="1:18" x14ac:dyDescent="0.25">
      <c r="A766" s="64">
        <v>270101</v>
      </c>
      <c r="B766" s="5" t="s">
        <v>857</v>
      </c>
      <c r="C766" s="96">
        <f>SUMIF(Data[EconCode],DetailTB[[#This Row],[EconCode]],Data[Amount])</f>
        <v>0</v>
      </c>
      <c r="D766" s="96" t="str">
        <f>LEFT(DetailTB[[#This Row],[EconCode]],6)</f>
        <v>270101</v>
      </c>
      <c r="E766" s="96" t="str">
        <f>LEFT(DetailTB[[#This Row],[EconCode]],4)</f>
        <v>2701</v>
      </c>
      <c r="F766" s="96" t="str">
        <f>LEFT(DetailTB[[#This Row],[EconCode]],2)</f>
        <v>27</v>
      </c>
      <c r="G766" s="96"/>
      <c r="H766" s="96"/>
      <c r="I766" s="96"/>
      <c r="J766" s="96"/>
      <c r="K766" s="96"/>
      <c r="L766" s="96"/>
      <c r="M766" s="15"/>
      <c r="N766" s="15" t="s">
        <v>1588</v>
      </c>
      <c r="O766" s="15"/>
      <c r="P766" s="15"/>
      <c r="Q766" s="15"/>
      <c r="R766" s="15"/>
    </row>
    <row r="767" spans="1:18" x14ac:dyDescent="0.25">
      <c r="A767" s="64">
        <v>27010101</v>
      </c>
      <c r="B767" s="5" t="s">
        <v>858</v>
      </c>
      <c r="C767" s="96">
        <f>SUMIF(Data[EconCode],DetailTB[[#This Row],[EconCode]],Data[Amount])</f>
        <v>0</v>
      </c>
      <c r="D767" s="96" t="str">
        <f>LEFT(DetailTB[[#This Row],[EconCode]],6)</f>
        <v>270101</v>
      </c>
      <c r="E767" s="96" t="str">
        <f>LEFT(DetailTB[[#This Row],[EconCode]],4)</f>
        <v>2701</v>
      </c>
      <c r="F767" s="96" t="str">
        <f>LEFT(DetailTB[[#This Row],[EconCode]],2)</f>
        <v>27</v>
      </c>
      <c r="G767" s="96"/>
      <c r="H767" s="96"/>
      <c r="I767" s="96"/>
      <c r="J767" s="96"/>
      <c r="K767" s="96"/>
      <c r="L767" s="96"/>
      <c r="M767" s="15"/>
      <c r="N767" s="15"/>
      <c r="O767" s="15"/>
      <c r="P767" s="15"/>
      <c r="Q767" s="15"/>
      <c r="R767" s="15"/>
    </row>
    <row r="768" spans="1:18" x14ac:dyDescent="0.25">
      <c r="A768" s="64">
        <v>270102</v>
      </c>
      <c r="B768" s="5" t="s">
        <v>859</v>
      </c>
      <c r="C768" s="96">
        <f>SUMIF(Data[EconCode],DetailTB[[#This Row],[EconCode]],Data[Amount])</f>
        <v>0</v>
      </c>
      <c r="D768" s="96" t="str">
        <f>LEFT(DetailTB[[#This Row],[EconCode]],6)</f>
        <v>270102</v>
      </c>
      <c r="E768" s="96" t="str">
        <f>LEFT(DetailTB[[#This Row],[EconCode]],4)</f>
        <v>2701</v>
      </c>
      <c r="F768" s="96" t="str">
        <f>LEFT(DetailTB[[#This Row],[EconCode]],2)</f>
        <v>27</v>
      </c>
      <c r="G768" s="96"/>
      <c r="H768" s="96"/>
      <c r="I768" s="96"/>
      <c r="J768" s="96"/>
      <c r="K768" s="96"/>
      <c r="L768" s="96"/>
      <c r="M768" s="15"/>
      <c r="N768" s="15"/>
      <c r="O768" s="15"/>
      <c r="P768" s="15"/>
      <c r="Q768" s="15"/>
      <c r="R768" s="15"/>
    </row>
    <row r="769" spans="1:18" x14ac:dyDescent="0.25">
      <c r="A769" s="64">
        <v>27010201</v>
      </c>
      <c r="B769" s="5" t="s">
        <v>860</v>
      </c>
      <c r="C769" s="96">
        <f>SUMIF(Data[EconCode],DetailTB[[#This Row],[EconCode]],Data[Amount])</f>
        <v>0</v>
      </c>
      <c r="D769" s="96" t="str">
        <f>LEFT(DetailTB[[#This Row],[EconCode]],6)</f>
        <v>270102</v>
      </c>
      <c r="E769" s="96" t="str">
        <f>LEFT(DetailTB[[#This Row],[EconCode]],4)</f>
        <v>2701</v>
      </c>
      <c r="F769" s="96" t="str">
        <f>LEFT(DetailTB[[#This Row],[EconCode]],2)</f>
        <v>27</v>
      </c>
      <c r="G769" s="96"/>
      <c r="H769" s="96"/>
      <c r="I769" s="96"/>
      <c r="J769" s="96"/>
      <c r="K769" s="96"/>
      <c r="L769" s="96"/>
      <c r="M769" s="15"/>
      <c r="N769" s="15"/>
      <c r="O769" s="15"/>
      <c r="P769" s="15"/>
      <c r="Q769" s="15"/>
      <c r="R769" s="15"/>
    </row>
    <row r="770" spans="1:18" x14ac:dyDescent="0.25">
      <c r="A770" s="64">
        <v>27010202</v>
      </c>
      <c r="B770" s="5" t="s">
        <v>861</v>
      </c>
      <c r="C770" s="96">
        <f>SUMIF(Data[EconCode],DetailTB[[#This Row],[EconCode]],Data[Amount])</f>
        <v>0</v>
      </c>
      <c r="D770" s="96" t="str">
        <f>LEFT(DetailTB[[#This Row],[EconCode]],6)</f>
        <v>270102</v>
      </c>
      <c r="E770" s="96" t="str">
        <f>LEFT(DetailTB[[#This Row],[EconCode]],4)</f>
        <v>2701</v>
      </c>
      <c r="F770" s="96" t="str">
        <f>LEFT(DetailTB[[#This Row],[EconCode]],2)</f>
        <v>27</v>
      </c>
      <c r="G770" s="96"/>
      <c r="H770" s="96"/>
      <c r="I770" s="96"/>
      <c r="J770" s="96"/>
      <c r="K770" s="96"/>
      <c r="L770" s="96"/>
      <c r="M770" s="15"/>
      <c r="N770" s="15"/>
      <c r="O770" s="15"/>
      <c r="P770" s="15"/>
      <c r="Q770" s="15"/>
      <c r="R770" s="15"/>
    </row>
    <row r="771" spans="1:18" x14ac:dyDescent="0.25">
      <c r="A771" s="64">
        <v>27010203</v>
      </c>
      <c r="B771" s="5" t="s">
        <v>862</v>
      </c>
      <c r="C771" s="96">
        <f>SUMIF(Data[EconCode],DetailTB[[#This Row],[EconCode]],Data[Amount])</f>
        <v>0</v>
      </c>
      <c r="D771" s="96" t="str">
        <f>LEFT(DetailTB[[#This Row],[EconCode]],6)</f>
        <v>270102</v>
      </c>
      <c r="E771" s="96" t="str">
        <f>LEFT(DetailTB[[#This Row],[EconCode]],4)</f>
        <v>2701</v>
      </c>
      <c r="F771" s="96" t="str">
        <f>LEFT(DetailTB[[#This Row],[EconCode]],2)</f>
        <v>27</v>
      </c>
      <c r="G771" s="96"/>
      <c r="H771" s="96"/>
      <c r="I771" s="96"/>
      <c r="J771" s="96"/>
      <c r="K771" s="96"/>
      <c r="L771" s="96"/>
      <c r="M771" s="15"/>
      <c r="N771" s="15"/>
      <c r="O771" s="15"/>
      <c r="P771" s="15"/>
      <c r="Q771" s="15"/>
      <c r="R771" s="15"/>
    </row>
    <row r="772" spans="1:18" x14ac:dyDescent="0.25">
      <c r="A772" s="64">
        <v>27010204</v>
      </c>
      <c r="B772" s="5" t="s">
        <v>863</v>
      </c>
      <c r="C772" s="96">
        <f>SUMIF(Data[EconCode],DetailTB[[#This Row],[EconCode]],Data[Amount])</f>
        <v>0</v>
      </c>
      <c r="D772" s="96" t="str">
        <f>LEFT(DetailTB[[#This Row],[EconCode]],6)</f>
        <v>270102</v>
      </c>
      <c r="E772" s="96" t="str">
        <f>LEFT(DetailTB[[#This Row],[EconCode]],4)</f>
        <v>2701</v>
      </c>
      <c r="F772" s="96" t="str">
        <f>LEFT(DetailTB[[#This Row],[EconCode]],2)</f>
        <v>27</v>
      </c>
      <c r="G772" s="96"/>
      <c r="H772" s="96"/>
      <c r="I772" s="96"/>
      <c r="J772" s="96"/>
      <c r="K772" s="96"/>
      <c r="L772" s="96"/>
      <c r="M772" s="15"/>
      <c r="N772" s="15"/>
      <c r="O772" s="15"/>
      <c r="P772" s="15"/>
      <c r="Q772" s="15"/>
      <c r="R772" s="15"/>
    </row>
    <row r="773" spans="1:18" x14ac:dyDescent="0.25">
      <c r="A773" s="64">
        <v>27010205</v>
      </c>
      <c r="B773" s="5" t="s">
        <v>864</v>
      </c>
      <c r="C773" s="96">
        <f>SUMIF(Data[EconCode],DetailTB[[#This Row],[EconCode]],Data[Amount])</f>
        <v>0</v>
      </c>
      <c r="D773" s="96" t="str">
        <f>LEFT(DetailTB[[#This Row],[EconCode]],6)</f>
        <v>270102</v>
      </c>
      <c r="E773" s="96" t="str">
        <f>LEFT(DetailTB[[#This Row],[EconCode]],4)</f>
        <v>2701</v>
      </c>
      <c r="F773" s="96" t="str">
        <f>LEFT(DetailTB[[#This Row],[EconCode]],2)</f>
        <v>27</v>
      </c>
      <c r="G773" s="96"/>
      <c r="H773" s="96"/>
      <c r="I773" s="96"/>
      <c r="J773" s="96"/>
      <c r="K773" s="96"/>
      <c r="L773" s="96"/>
      <c r="M773" s="15"/>
      <c r="N773" s="15"/>
      <c r="O773" s="15"/>
      <c r="P773" s="15"/>
      <c r="Q773" s="15"/>
      <c r="R773" s="15"/>
    </row>
    <row r="774" spans="1:18" x14ac:dyDescent="0.25">
      <c r="A774" s="64">
        <v>28</v>
      </c>
      <c r="B774" s="5" t="s">
        <v>865</v>
      </c>
      <c r="C774" s="96">
        <f>SUMIF(Data[EconCode],DetailTB[[#This Row],[EconCode]],Data[Amount])</f>
        <v>0</v>
      </c>
      <c r="D774" s="96" t="str">
        <f>LEFT(DetailTB[[#This Row],[EconCode]],6)</f>
        <v>28</v>
      </c>
      <c r="E774" s="96" t="str">
        <f>LEFT(DetailTB[[#This Row],[EconCode]],4)</f>
        <v>28</v>
      </c>
      <c r="F774" s="96" t="str">
        <f>LEFT(DetailTB[[#This Row],[EconCode]],2)</f>
        <v>28</v>
      </c>
      <c r="G774" s="96"/>
      <c r="H774" s="96"/>
      <c r="I774" s="96"/>
      <c r="J774" s="96"/>
      <c r="K774" s="96"/>
      <c r="L774" s="96"/>
      <c r="M774" s="15"/>
      <c r="N774" s="15"/>
      <c r="O774" s="15"/>
      <c r="P774" s="15"/>
      <c r="Q774" s="15"/>
      <c r="R774" s="15"/>
    </row>
    <row r="775" spans="1:18" x14ac:dyDescent="0.25">
      <c r="A775" s="64">
        <v>2801</v>
      </c>
      <c r="B775" s="5" t="s">
        <v>866</v>
      </c>
      <c r="C775" s="96">
        <f>SUMIF(Data[EconCode],DetailTB[[#This Row],[EconCode]],Data[Amount])</f>
        <v>0</v>
      </c>
      <c r="D775" s="96" t="str">
        <f>LEFT(DetailTB[[#This Row],[EconCode]],6)</f>
        <v>2801</v>
      </c>
      <c r="E775" s="96" t="str">
        <f>LEFT(DetailTB[[#This Row],[EconCode]],4)</f>
        <v>2801</v>
      </c>
      <c r="F775" s="96" t="str">
        <f>LEFT(DetailTB[[#This Row],[EconCode]],2)</f>
        <v>28</v>
      </c>
      <c r="G775" s="96"/>
      <c r="H775" s="96"/>
      <c r="I775" s="96"/>
      <c r="J775" s="96"/>
      <c r="K775" s="96"/>
      <c r="L775" s="96"/>
      <c r="M775" s="15"/>
      <c r="N775" s="15" t="s">
        <v>1590</v>
      </c>
      <c r="O775" s="15"/>
      <c r="P775" s="15"/>
      <c r="Q775" s="15"/>
      <c r="R775" s="15"/>
    </row>
    <row r="776" spans="1:18" x14ac:dyDescent="0.25">
      <c r="A776" s="64">
        <v>280101</v>
      </c>
      <c r="B776" s="5" t="s">
        <v>867</v>
      </c>
      <c r="C776" s="96">
        <f>SUMIF(Data[EconCode],DetailTB[[#This Row],[EconCode]],Data[Amount])</f>
        <v>0</v>
      </c>
      <c r="D776" s="96" t="str">
        <f>LEFT(DetailTB[[#This Row],[EconCode]],6)</f>
        <v>280101</v>
      </c>
      <c r="E776" s="96" t="str">
        <f>LEFT(DetailTB[[#This Row],[EconCode]],4)</f>
        <v>2801</v>
      </c>
      <c r="F776" s="96" t="str">
        <f>LEFT(DetailTB[[#This Row],[EconCode]],2)</f>
        <v>28</v>
      </c>
      <c r="G776" s="96"/>
      <c r="H776" s="96"/>
      <c r="I776" s="96"/>
      <c r="J776" s="96"/>
      <c r="K776" s="96"/>
      <c r="L776" s="96"/>
      <c r="M776" s="15"/>
      <c r="N776" s="15" t="s">
        <v>1588</v>
      </c>
      <c r="O776" s="15"/>
      <c r="P776" s="15"/>
      <c r="Q776" s="15"/>
      <c r="R776" s="15"/>
    </row>
    <row r="777" spans="1:18" x14ac:dyDescent="0.25">
      <c r="A777" s="64">
        <v>28010101</v>
      </c>
      <c r="B777" s="5" t="s">
        <v>867</v>
      </c>
      <c r="C777" s="96">
        <f>SUMIF(Data[EconCode],DetailTB[[#This Row],[EconCode]],Data[Amount])</f>
        <v>0</v>
      </c>
      <c r="D777" s="96" t="str">
        <f>LEFT(DetailTB[[#This Row],[EconCode]],6)</f>
        <v>280101</v>
      </c>
      <c r="E777" s="96" t="str">
        <f>LEFT(DetailTB[[#This Row],[EconCode]],4)</f>
        <v>2801</v>
      </c>
      <c r="F777" s="96" t="str">
        <f>LEFT(DetailTB[[#This Row],[EconCode]],2)</f>
        <v>28</v>
      </c>
      <c r="G777" s="96"/>
      <c r="H777" s="96"/>
      <c r="I777" s="96"/>
      <c r="J777" s="96"/>
      <c r="K777" s="96"/>
      <c r="L777" s="96"/>
      <c r="M777" s="15"/>
      <c r="N777" s="15"/>
      <c r="O777" s="15"/>
      <c r="P777" s="15"/>
      <c r="Q777" s="15"/>
      <c r="R777" s="15"/>
    </row>
    <row r="778" spans="1:18" x14ac:dyDescent="0.25">
      <c r="A778" s="64">
        <v>280102</v>
      </c>
      <c r="B778" s="5" t="s">
        <v>868</v>
      </c>
      <c r="C778" s="96">
        <f>SUMIF(Data[EconCode],DetailTB[[#This Row],[EconCode]],Data[Amount])</f>
        <v>0</v>
      </c>
      <c r="D778" s="96" t="str">
        <f>LEFT(DetailTB[[#This Row],[EconCode]],6)</f>
        <v>280102</v>
      </c>
      <c r="E778" s="96" t="str">
        <f>LEFT(DetailTB[[#This Row],[EconCode]],4)</f>
        <v>2801</v>
      </c>
      <c r="F778" s="96" t="str">
        <f>LEFT(DetailTB[[#This Row],[EconCode]],2)</f>
        <v>28</v>
      </c>
      <c r="G778" s="96"/>
      <c r="H778" s="96"/>
      <c r="I778" s="96"/>
      <c r="J778" s="96"/>
      <c r="K778" s="96"/>
      <c r="L778" s="96"/>
      <c r="M778" s="15"/>
      <c r="N778" s="15"/>
      <c r="O778" s="15"/>
      <c r="P778" s="15"/>
      <c r="Q778" s="15"/>
      <c r="R778" s="15"/>
    </row>
    <row r="779" spans="1:18" x14ac:dyDescent="0.25">
      <c r="A779" s="64">
        <v>28010201</v>
      </c>
      <c r="B779" s="5" t="s">
        <v>868</v>
      </c>
      <c r="C779" s="96">
        <f>SUMIF(Data[EconCode],DetailTB[[#This Row],[EconCode]],Data[Amount])</f>
        <v>0</v>
      </c>
      <c r="D779" s="96" t="str">
        <f>LEFT(DetailTB[[#This Row],[EconCode]],6)</f>
        <v>280102</v>
      </c>
      <c r="E779" s="96" t="str">
        <f>LEFT(DetailTB[[#This Row],[EconCode]],4)</f>
        <v>2801</v>
      </c>
      <c r="F779" s="96" t="str">
        <f>LEFT(DetailTB[[#This Row],[EconCode]],2)</f>
        <v>28</v>
      </c>
      <c r="G779" s="96"/>
      <c r="H779" s="96"/>
      <c r="I779" s="96"/>
      <c r="J779" s="96"/>
      <c r="K779" s="96"/>
      <c r="L779" s="96"/>
      <c r="M779" s="15"/>
      <c r="N779" s="15"/>
      <c r="O779" s="15"/>
      <c r="P779" s="15"/>
      <c r="Q779" s="15"/>
      <c r="R779" s="15"/>
    </row>
    <row r="780" spans="1:18" x14ac:dyDescent="0.25">
      <c r="A780" s="64">
        <v>29010101</v>
      </c>
      <c r="B780" s="5" t="s">
        <v>1410</v>
      </c>
      <c r="C780" s="67">
        <f>SUMIF(Data[EconCode],DetailTB[[#This Row],[EconCode]],Data[Amount])</f>
        <v>900</v>
      </c>
      <c r="D780" s="58" t="str">
        <f>LEFT(DetailTB[[#This Row],[EconCode]],6)</f>
        <v>290101</v>
      </c>
      <c r="E780" s="58" t="str">
        <f>LEFT(DetailTB[[#This Row],[EconCode]],4)</f>
        <v>2901</v>
      </c>
      <c r="F780" s="58" t="str">
        <f>LEFT(DetailTB[[#This Row],[EconCode]],2)</f>
        <v>29</v>
      </c>
      <c r="G780" s="65"/>
      <c r="H780" s="74"/>
      <c r="I780" s="65"/>
      <c r="J780" s="65"/>
      <c r="K780" s="65"/>
      <c r="L780" s="66" t="s">
        <v>1549</v>
      </c>
      <c r="M780" s="15"/>
      <c r="N780" s="15"/>
      <c r="O780" s="15"/>
      <c r="P780" s="15"/>
      <c r="Q780" s="15"/>
      <c r="R780" s="15"/>
    </row>
    <row r="781" spans="1:18" x14ac:dyDescent="0.25">
      <c r="A781" s="64">
        <v>3</v>
      </c>
      <c r="B781" s="5" t="s">
        <v>109</v>
      </c>
      <c r="C781" s="93">
        <f>SUMIF(Data[EconCode],DetailTB[[#This Row],[EconCode]],Data[Amount])</f>
        <v>0</v>
      </c>
      <c r="D781" s="93" t="str">
        <f>LEFT(DetailTB[[#This Row],[EconCode]],6)</f>
        <v>3</v>
      </c>
      <c r="E781" s="93" t="str">
        <f>LEFT(DetailTB[[#This Row],[EconCode]],4)</f>
        <v>3</v>
      </c>
      <c r="F781" s="93" t="str">
        <f>LEFT(DetailTB[[#This Row],[EconCode]],2)</f>
        <v>3</v>
      </c>
      <c r="G781" s="93"/>
      <c r="H781" s="93"/>
      <c r="I781" s="93"/>
      <c r="J781" s="93"/>
      <c r="K781" s="93"/>
      <c r="L781" s="93"/>
      <c r="M781" s="15"/>
      <c r="N781" s="15" t="s">
        <v>1594</v>
      </c>
      <c r="O781" s="15"/>
      <c r="P781" s="15"/>
      <c r="Q781" s="15"/>
      <c r="R781" s="15"/>
    </row>
    <row r="782" spans="1:18" x14ac:dyDescent="0.25">
      <c r="A782" s="64">
        <v>31</v>
      </c>
      <c r="B782" s="5" t="s">
        <v>869</v>
      </c>
      <c r="C782" s="93">
        <f>SUMIF(Data[EconCode],DetailTB[[#This Row],[EconCode]],Data[Amount])</f>
        <v>0</v>
      </c>
      <c r="D782" s="93" t="str">
        <f>LEFT(DetailTB[[#This Row],[EconCode]],6)</f>
        <v>31</v>
      </c>
      <c r="E782" s="93" t="str">
        <f>LEFT(DetailTB[[#This Row],[EconCode]],4)</f>
        <v>31</v>
      </c>
      <c r="F782" s="93" t="str">
        <f>LEFT(DetailTB[[#This Row],[EconCode]],2)</f>
        <v>31</v>
      </c>
      <c r="G782" s="93"/>
      <c r="H782" s="93"/>
      <c r="I782" s="93"/>
      <c r="J782" s="93"/>
      <c r="K782" s="93"/>
      <c r="L782" s="93"/>
      <c r="M782" s="15"/>
      <c r="N782" s="15"/>
      <c r="O782" s="15"/>
      <c r="P782" s="15"/>
      <c r="Q782" s="15"/>
      <c r="R782" s="15"/>
    </row>
    <row r="783" spans="1:18" x14ac:dyDescent="0.25">
      <c r="A783" s="64">
        <v>3101</v>
      </c>
      <c r="B783" s="5" t="s">
        <v>870</v>
      </c>
      <c r="C783" s="93">
        <f>SUMIF(Data[EconCode],DetailTB[[#This Row],[EconCode]],Data[Amount])</f>
        <v>0</v>
      </c>
      <c r="D783" s="93" t="str">
        <f>LEFT(DetailTB[[#This Row],[EconCode]],6)</f>
        <v>3101</v>
      </c>
      <c r="E783" s="93" t="str">
        <f>LEFT(DetailTB[[#This Row],[EconCode]],4)</f>
        <v>3101</v>
      </c>
      <c r="F783" s="93" t="str">
        <f>LEFT(DetailTB[[#This Row],[EconCode]],2)</f>
        <v>31</v>
      </c>
      <c r="G783" s="93"/>
      <c r="H783" s="93"/>
      <c r="I783" s="93"/>
      <c r="J783" s="93"/>
      <c r="K783" s="93"/>
      <c r="L783" s="93"/>
      <c r="M783" s="15"/>
      <c r="N783" s="15"/>
      <c r="O783" s="15"/>
      <c r="P783" s="15"/>
      <c r="Q783" s="15"/>
      <c r="R783" s="15"/>
    </row>
    <row r="784" spans="1:18" x14ac:dyDescent="0.25">
      <c r="A784" s="64">
        <v>310101</v>
      </c>
      <c r="B784" s="5" t="s">
        <v>871</v>
      </c>
      <c r="C784" s="93">
        <f>SUMIF(Data[EconCode],DetailTB[[#This Row],[EconCode]],Data[Amount])</f>
        <v>0</v>
      </c>
      <c r="D784" s="93" t="str">
        <f>LEFT(DetailTB[[#This Row],[EconCode]],6)</f>
        <v>310101</v>
      </c>
      <c r="E784" s="93" t="str">
        <f>LEFT(DetailTB[[#This Row],[EconCode]],4)</f>
        <v>3101</v>
      </c>
      <c r="F784" s="93" t="str">
        <f>LEFT(DetailTB[[#This Row],[EconCode]],2)</f>
        <v>31</v>
      </c>
      <c r="G784" s="93"/>
      <c r="H784" s="93"/>
      <c r="I784" s="93"/>
      <c r="J784" s="93"/>
      <c r="K784" s="93"/>
      <c r="L784" s="93"/>
      <c r="M784" s="15"/>
      <c r="N784" s="15"/>
      <c r="O784" s="15"/>
      <c r="P784" s="15"/>
      <c r="Q784" s="15"/>
      <c r="R784" s="15"/>
    </row>
    <row r="785" spans="1:18" x14ac:dyDescent="0.25">
      <c r="A785" s="64">
        <v>31010101</v>
      </c>
      <c r="B785" s="5" t="s">
        <v>1425</v>
      </c>
      <c r="C785" s="67">
        <f>SUMIF(Data[EconCode],DetailTB[[#This Row],[EconCode]],Data[Amount])</f>
        <v>5391</v>
      </c>
      <c r="D785" s="58" t="str">
        <f>LEFT(DetailTB[[#This Row],[EconCode]],6)</f>
        <v>310101</v>
      </c>
      <c r="E785" s="58" t="str">
        <f>LEFT(DetailTB[[#This Row],[EconCode]],4)</f>
        <v>3101</v>
      </c>
      <c r="F785" s="58" t="str">
        <f>LEFT(DetailTB[[#This Row],[EconCode]],2)</f>
        <v>31</v>
      </c>
      <c r="G785" s="65"/>
      <c r="H785" s="66" t="s">
        <v>1569</v>
      </c>
      <c r="I785" s="65"/>
      <c r="J785" s="65"/>
      <c r="K785" s="65"/>
      <c r="L785" s="65"/>
      <c r="M785" s="15"/>
      <c r="N785" s="15"/>
      <c r="O785" s="15"/>
      <c r="P785" s="15"/>
      <c r="Q785" s="15"/>
      <c r="R785" s="15"/>
    </row>
    <row r="786" spans="1:18" x14ac:dyDescent="0.25">
      <c r="A786" s="64">
        <v>310102</v>
      </c>
      <c r="B786" s="5" t="s">
        <v>872</v>
      </c>
      <c r="C786" s="93">
        <f>SUMIF(Data[EconCode],DetailTB[[#This Row],[EconCode]],Data[Amount])</f>
        <v>0</v>
      </c>
      <c r="D786" s="93" t="str">
        <f>LEFT(DetailTB[[#This Row],[EconCode]],6)</f>
        <v>310102</v>
      </c>
      <c r="E786" s="93" t="str">
        <f>LEFT(DetailTB[[#This Row],[EconCode]],4)</f>
        <v>3101</v>
      </c>
      <c r="F786" s="93" t="str">
        <f>LEFT(DetailTB[[#This Row],[EconCode]],2)</f>
        <v>31</v>
      </c>
      <c r="G786" s="93"/>
      <c r="H786" s="93"/>
      <c r="I786" s="93"/>
      <c r="J786" s="93"/>
      <c r="K786" s="93"/>
      <c r="L786" s="93"/>
      <c r="M786" s="15"/>
      <c r="N786" s="15"/>
      <c r="O786" s="15"/>
      <c r="P786" s="15"/>
      <c r="Q786" s="15"/>
      <c r="R786" s="15"/>
    </row>
    <row r="787" spans="1:18" x14ac:dyDescent="0.25">
      <c r="A787" s="64">
        <v>31010201</v>
      </c>
      <c r="B787" s="5" t="s">
        <v>1416</v>
      </c>
      <c r="C787" s="67">
        <f>SUMIF(Data[EconCode],DetailTB[[#This Row],[EconCode]],Data[Amount])</f>
        <v>7724</v>
      </c>
      <c r="D787" s="58" t="str">
        <f>LEFT(DetailTB[[#This Row],[EconCode]],6)</f>
        <v>310102</v>
      </c>
      <c r="E787" s="58" t="str">
        <f>LEFT(DetailTB[[#This Row],[EconCode]],4)</f>
        <v>3101</v>
      </c>
      <c r="F787" s="58" t="str">
        <f>LEFT(DetailTB[[#This Row],[EconCode]],2)</f>
        <v>31</v>
      </c>
      <c r="G787" s="65"/>
      <c r="H787" s="66" t="s">
        <v>1570</v>
      </c>
      <c r="I787" s="65"/>
      <c r="J787" s="65"/>
      <c r="K787" s="65"/>
      <c r="L787" s="65"/>
      <c r="M787" s="15"/>
      <c r="N787" s="15"/>
      <c r="O787" s="15"/>
      <c r="P787" s="15"/>
      <c r="Q787" s="15"/>
      <c r="R787" s="15"/>
    </row>
    <row r="788" spans="1:18" x14ac:dyDescent="0.25">
      <c r="A788" s="64">
        <v>310103</v>
      </c>
      <c r="B788" s="5" t="s">
        <v>1595</v>
      </c>
      <c r="C788" s="93">
        <f>SUMIF(Data[EconCode],DetailTB[[#This Row],[EconCode]],Data[Amount])</f>
        <v>0</v>
      </c>
      <c r="D788" s="93" t="str">
        <f>LEFT(DetailTB[[#This Row],[EconCode]],6)</f>
        <v>310103</v>
      </c>
      <c r="E788" s="93" t="str">
        <f>LEFT(DetailTB[[#This Row],[EconCode]],4)</f>
        <v>3101</v>
      </c>
      <c r="F788" s="93" t="str">
        <f>LEFT(DetailTB[[#This Row],[EconCode]],2)</f>
        <v>31</v>
      </c>
      <c r="G788" s="93"/>
      <c r="H788" s="93"/>
      <c r="I788" s="93"/>
      <c r="J788" s="93"/>
      <c r="K788" s="93"/>
      <c r="L788" s="93"/>
      <c r="M788" s="15"/>
      <c r="N788" s="15"/>
      <c r="O788" s="15"/>
      <c r="P788" s="15"/>
      <c r="Q788" s="15"/>
      <c r="R788" s="15"/>
    </row>
    <row r="789" spans="1:18" x14ac:dyDescent="0.25">
      <c r="A789" s="64">
        <v>31010301</v>
      </c>
      <c r="B789" s="5" t="s">
        <v>1424</v>
      </c>
      <c r="C789" s="67">
        <f>SUMIF(Data[EconCode],DetailTB[[#This Row],[EconCode]],Data[Amount])</f>
        <v>0</v>
      </c>
      <c r="D789" s="58" t="str">
        <f>LEFT(DetailTB[[#This Row],[EconCode]],6)</f>
        <v>310103</v>
      </c>
      <c r="E789" s="58" t="str">
        <f>LEFT(DetailTB[[#This Row],[EconCode]],4)</f>
        <v>3101</v>
      </c>
      <c r="F789" s="58" t="str">
        <f>LEFT(DetailTB[[#This Row],[EconCode]],2)</f>
        <v>31</v>
      </c>
      <c r="G789" s="65"/>
      <c r="H789" s="66" t="s">
        <v>1572</v>
      </c>
      <c r="I789" s="65"/>
      <c r="J789" s="65"/>
      <c r="K789" s="65"/>
      <c r="L789" s="65"/>
      <c r="M789" s="15"/>
      <c r="N789" s="15"/>
      <c r="O789" s="15"/>
      <c r="P789" s="15"/>
      <c r="Q789" s="15"/>
      <c r="R789" s="15"/>
    </row>
    <row r="790" spans="1:18" x14ac:dyDescent="0.25">
      <c r="A790" s="64">
        <v>3101014</v>
      </c>
      <c r="B790" s="5" t="s">
        <v>1369</v>
      </c>
      <c r="C790" s="93">
        <f>SUMIF(Data[EconCode],DetailTB[[#This Row],[EconCode]],Data[Amount])</f>
        <v>0</v>
      </c>
      <c r="D790" s="93" t="str">
        <f>LEFT(DetailTB[[#This Row],[EconCode]],6)</f>
        <v>310101</v>
      </c>
      <c r="E790" s="93" t="str">
        <f>LEFT(DetailTB[[#This Row],[EconCode]],4)</f>
        <v>3101</v>
      </c>
      <c r="F790" s="93" t="str">
        <f>LEFT(DetailTB[[#This Row],[EconCode]],2)</f>
        <v>31</v>
      </c>
      <c r="G790" s="93"/>
      <c r="H790" s="93"/>
      <c r="I790" s="93"/>
      <c r="J790" s="93"/>
      <c r="K790" s="93"/>
      <c r="L790" s="93"/>
      <c r="M790" s="15"/>
      <c r="N790" s="15"/>
      <c r="O790" s="15"/>
      <c r="P790" s="15"/>
      <c r="Q790" s="15"/>
      <c r="R790" s="15"/>
    </row>
    <row r="791" spans="1:18" x14ac:dyDescent="0.25">
      <c r="A791" s="64">
        <v>31010401</v>
      </c>
      <c r="B791" s="5" t="s">
        <v>1368</v>
      </c>
      <c r="C791" s="67">
        <f>SUMIF(Data[EconCode],DetailTB[[#This Row],[EconCode]],Data[Amount])</f>
        <v>0</v>
      </c>
      <c r="D791" s="58" t="str">
        <f>LEFT(DetailTB[[#This Row],[EconCode]],6)</f>
        <v>310104</v>
      </c>
      <c r="E791" s="58" t="str">
        <f>LEFT(DetailTB[[#This Row],[EconCode]],4)</f>
        <v>3101</v>
      </c>
      <c r="F791" s="58" t="str">
        <f>LEFT(DetailTB[[#This Row],[EconCode]],2)</f>
        <v>31</v>
      </c>
      <c r="G791" s="65"/>
      <c r="H791" s="66" t="s">
        <v>1571</v>
      </c>
      <c r="I791" s="65"/>
      <c r="J791" s="65"/>
      <c r="K791" s="65"/>
      <c r="L791" s="65"/>
      <c r="M791" s="15"/>
      <c r="N791" s="15"/>
      <c r="O791" s="15"/>
      <c r="P791" s="15"/>
      <c r="Q791" s="15"/>
      <c r="R791" s="15"/>
    </row>
    <row r="792" spans="1:18" x14ac:dyDescent="0.25">
      <c r="A792" s="64">
        <v>3102</v>
      </c>
      <c r="B792" s="5" t="s">
        <v>873</v>
      </c>
      <c r="C792" s="93">
        <f>SUMIF(Data[EconCode],DetailTB[[#This Row],[EconCode]],Data[Amount])</f>
        <v>0</v>
      </c>
      <c r="D792" s="93" t="str">
        <f>LEFT(DetailTB[[#This Row],[EconCode]],6)</f>
        <v>3102</v>
      </c>
      <c r="E792" s="93" t="str">
        <f>LEFT(DetailTB[[#This Row],[EconCode]],4)</f>
        <v>3102</v>
      </c>
      <c r="F792" s="93" t="str">
        <f>LEFT(DetailTB[[#This Row],[EconCode]],2)</f>
        <v>31</v>
      </c>
      <c r="G792" s="93"/>
      <c r="H792" s="93"/>
      <c r="I792" s="93"/>
      <c r="J792" s="93"/>
      <c r="K792" s="93"/>
      <c r="L792" s="93"/>
      <c r="M792" s="15"/>
      <c r="N792" s="15"/>
      <c r="O792" s="15"/>
      <c r="P792" s="15"/>
      <c r="Q792" s="15"/>
      <c r="R792" s="15"/>
    </row>
    <row r="793" spans="1:18" x14ac:dyDescent="0.25">
      <c r="A793" s="64">
        <v>310201</v>
      </c>
      <c r="B793" s="5" t="s">
        <v>874</v>
      </c>
      <c r="C793" s="93">
        <f>SUMIF(Data[EconCode],DetailTB[[#This Row],[EconCode]],Data[Amount])</f>
        <v>0</v>
      </c>
      <c r="D793" s="93" t="str">
        <f>LEFT(DetailTB[[#This Row],[EconCode]],6)</f>
        <v>310201</v>
      </c>
      <c r="E793" s="93" t="str">
        <f>LEFT(DetailTB[[#This Row],[EconCode]],4)</f>
        <v>3102</v>
      </c>
      <c r="F793" s="93" t="str">
        <f>LEFT(DetailTB[[#This Row],[EconCode]],2)</f>
        <v>31</v>
      </c>
      <c r="G793" s="93"/>
      <c r="H793" s="93"/>
      <c r="I793" s="93"/>
      <c r="J793" s="93"/>
      <c r="K793" s="93"/>
      <c r="L793" s="93"/>
      <c r="M793" s="15"/>
      <c r="N793" s="15"/>
      <c r="O793" s="15"/>
      <c r="P793" s="15"/>
      <c r="Q793" s="15"/>
      <c r="R793" s="15"/>
    </row>
    <row r="794" spans="1:18" x14ac:dyDescent="0.25">
      <c r="A794" s="64">
        <v>31020101</v>
      </c>
      <c r="B794" s="5" t="s">
        <v>875</v>
      </c>
      <c r="C794" s="67">
        <f>SUMIF(Data[EconCode],DetailTB[[#This Row],[EconCode]],Data[Amount])</f>
        <v>0</v>
      </c>
      <c r="D794" s="58" t="str">
        <f>LEFT(DetailTB[[#This Row],[EconCode]],6)</f>
        <v>310201</v>
      </c>
      <c r="E794" s="58" t="str">
        <f>LEFT(DetailTB[[#This Row],[EconCode]],4)</f>
        <v>3102</v>
      </c>
      <c r="F794" s="58" t="str">
        <f>LEFT(DetailTB[[#This Row],[EconCode]],2)</f>
        <v>31</v>
      </c>
      <c r="G794" s="65"/>
      <c r="H794" s="66" t="s">
        <v>1575</v>
      </c>
      <c r="I794" s="65"/>
      <c r="J794" s="65"/>
      <c r="K794" s="65"/>
      <c r="L794" s="65"/>
      <c r="M794" s="15"/>
      <c r="N794" s="15"/>
      <c r="O794" s="15"/>
      <c r="P794" s="15"/>
      <c r="Q794" s="15"/>
      <c r="R794" s="15"/>
    </row>
    <row r="795" spans="1:18" x14ac:dyDescent="0.25">
      <c r="A795" s="64">
        <v>31020102</v>
      </c>
      <c r="B795" s="5" t="s">
        <v>876</v>
      </c>
      <c r="C795" s="67">
        <f>SUMIF(Data[EconCode],DetailTB[[#This Row],[EconCode]],Data[Amount])</f>
        <v>0</v>
      </c>
      <c r="D795" s="58" t="str">
        <f>LEFT(DetailTB[[#This Row],[EconCode]],6)</f>
        <v>310201</v>
      </c>
      <c r="E795" s="58" t="str">
        <f>LEFT(DetailTB[[#This Row],[EconCode]],4)</f>
        <v>3102</v>
      </c>
      <c r="F795" s="58" t="str">
        <f>LEFT(DetailTB[[#This Row],[EconCode]],2)</f>
        <v>31</v>
      </c>
      <c r="G795" s="65"/>
      <c r="H795" s="66" t="s">
        <v>1575</v>
      </c>
      <c r="I795" s="65"/>
      <c r="J795" s="65"/>
      <c r="K795" s="65"/>
      <c r="L795" s="65"/>
      <c r="M795" s="15"/>
      <c r="N795" s="15"/>
      <c r="O795" s="15"/>
      <c r="P795" s="15"/>
      <c r="Q795" s="15"/>
      <c r="R795" s="15"/>
    </row>
    <row r="796" spans="1:18" x14ac:dyDescent="0.25">
      <c r="A796" s="64">
        <v>31020103</v>
      </c>
      <c r="B796" s="5" t="s">
        <v>877</v>
      </c>
      <c r="C796" s="67">
        <f>SUMIF(Data[EconCode],DetailTB[[#This Row],[EconCode]],Data[Amount])</f>
        <v>300</v>
      </c>
      <c r="D796" s="58" t="str">
        <f>LEFT(DetailTB[[#This Row],[EconCode]],6)</f>
        <v>310201</v>
      </c>
      <c r="E796" s="58" t="str">
        <f>LEFT(DetailTB[[#This Row],[EconCode]],4)</f>
        <v>3102</v>
      </c>
      <c r="F796" s="58" t="str">
        <f>LEFT(DetailTB[[#This Row],[EconCode]],2)</f>
        <v>31</v>
      </c>
      <c r="G796" s="65"/>
      <c r="H796" s="66" t="s">
        <v>1575</v>
      </c>
      <c r="I796" s="65"/>
      <c r="J796" s="65"/>
      <c r="K796" s="65"/>
      <c r="L796" s="65"/>
      <c r="M796" s="15"/>
      <c r="N796" s="15"/>
      <c r="O796" s="15"/>
      <c r="P796" s="15"/>
      <c r="Q796" s="15"/>
      <c r="R796" s="15"/>
    </row>
    <row r="797" spans="1:18" x14ac:dyDescent="0.25">
      <c r="A797" s="64">
        <v>31020104</v>
      </c>
      <c r="B797" s="5" t="s">
        <v>878</v>
      </c>
      <c r="C797" s="67">
        <f>SUMIF(Data[EconCode],DetailTB[[#This Row],[EconCode]],Data[Amount])</f>
        <v>0</v>
      </c>
      <c r="D797" s="58" t="str">
        <f>LEFT(DetailTB[[#This Row],[EconCode]],6)</f>
        <v>310201</v>
      </c>
      <c r="E797" s="58" t="str">
        <f>LEFT(DetailTB[[#This Row],[EconCode]],4)</f>
        <v>3102</v>
      </c>
      <c r="F797" s="58" t="str">
        <f>LEFT(DetailTB[[#This Row],[EconCode]],2)</f>
        <v>31</v>
      </c>
      <c r="G797" s="65"/>
      <c r="H797" s="66" t="s">
        <v>1575</v>
      </c>
      <c r="I797" s="65"/>
      <c r="J797" s="65"/>
      <c r="K797" s="65"/>
      <c r="L797" s="65"/>
      <c r="M797" s="15"/>
      <c r="N797" s="15"/>
      <c r="O797" s="15"/>
      <c r="P797" s="15"/>
      <c r="Q797" s="15"/>
      <c r="R797" s="15"/>
    </row>
    <row r="798" spans="1:18" x14ac:dyDescent="0.25">
      <c r="A798" s="64">
        <v>31020105</v>
      </c>
      <c r="B798" s="5" t="s">
        <v>879</v>
      </c>
      <c r="C798" s="67">
        <f>SUMIF(Data[EconCode],DetailTB[[#This Row],[EconCode]],Data[Amount])</f>
        <v>0</v>
      </c>
      <c r="D798" s="58" t="str">
        <f>LEFT(DetailTB[[#This Row],[EconCode]],6)</f>
        <v>310201</v>
      </c>
      <c r="E798" s="58" t="str">
        <f>LEFT(DetailTB[[#This Row],[EconCode]],4)</f>
        <v>3102</v>
      </c>
      <c r="F798" s="58" t="str">
        <f>LEFT(DetailTB[[#This Row],[EconCode]],2)</f>
        <v>31</v>
      </c>
      <c r="G798" s="65"/>
      <c r="H798" s="66" t="s">
        <v>1575</v>
      </c>
      <c r="I798" s="65"/>
      <c r="J798" s="65"/>
      <c r="K798" s="65"/>
      <c r="L798" s="65"/>
      <c r="M798" s="15"/>
      <c r="N798" s="15"/>
      <c r="O798" s="15"/>
      <c r="P798" s="15"/>
      <c r="Q798" s="15"/>
      <c r="R798" s="15"/>
    </row>
    <row r="799" spans="1:18" x14ac:dyDescent="0.25">
      <c r="A799" s="64">
        <v>31020106</v>
      </c>
      <c r="B799" s="5" t="s">
        <v>880</v>
      </c>
      <c r="C799" s="67">
        <f>SUMIF(Data[EconCode],DetailTB[[#This Row],[EconCode]],Data[Amount])</f>
        <v>0</v>
      </c>
      <c r="D799" s="58" t="str">
        <f>LEFT(DetailTB[[#This Row],[EconCode]],6)</f>
        <v>310201</v>
      </c>
      <c r="E799" s="58" t="str">
        <f>LEFT(DetailTB[[#This Row],[EconCode]],4)</f>
        <v>3102</v>
      </c>
      <c r="F799" s="58" t="str">
        <f>LEFT(DetailTB[[#This Row],[EconCode]],2)</f>
        <v>31</v>
      </c>
      <c r="G799" s="65"/>
      <c r="H799" s="66" t="s">
        <v>1575</v>
      </c>
      <c r="I799" s="65"/>
      <c r="J799" s="65"/>
      <c r="K799" s="65"/>
      <c r="L799" s="65"/>
      <c r="M799" s="15"/>
      <c r="N799" s="15"/>
      <c r="O799" s="15"/>
      <c r="P799" s="15"/>
      <c r="Q799" s="15"/>
      <c r="R799" s="15"/>
    </row>
    <row r="800" spans="1:18" x14ac:dyDescent="0.25">
      <c r="A800" s="64">
        <v>31020107</v>
      </c>
      <c r="B800" s="5" t="s">
        <v>881</v>
      </c>
      <c r="C800" s="67">
        <f>SUMIF(Data[EconCode],DetailTB[[#This Row],[EconCode]],Data[Amount])</f>
        <v>0</v>
      </c>
      <c r="D800" s="58" t="str">
        <f>LEFT(DetailTB[[#This Row],[EconCode]],6)</f>
        <v>310201</v>
      </c>
      <c r="E800" s="58" t="str">
        <f>LEFT(DetailTB[[#This Row],[EconCode]],4)</f>
        <v>3102</v>
      </c>
      <c r="F800" s="58" t="str">
        <f>LEFT(DetailTB[[#This Row],[EconCode]],2)</f>
        <v>31</v>
      </c>
      <c r="G800" s="65"/>
      <c r="H800" s="66" t="s">
        <v>1575</v>
      </c>
      <c r="I800" s="65"/>
      <c r="J800" s="65"/>
      <c r="K800" s="65"/>
      <c r="L800" s="65"/>
      <c r="M800" s="15"/>
      <c r="N800" s="15"/>
      <c r="O800" s="15"/>
      <c r="P800" s="15"/>
      <c r="Q800" s="15"/>
      <c r="R800" s="15"/>
    </row>
    <row r="801" spans="1:18" x14ac:dyDescent="0.25">
      <c r="A801" s="64">
        <v>31020108</v>
      </c>
      <c r="B801" s="5" t="s">
        <v>882</v>
      </c>
      <c r="C801" s="67">
        <f>SUMIF(Data[EconCode],DetailTB[[#This Row],[EconCode]],Data[Amount])</f>
        <v>0</v>
      </c>
      <c r="D801" s="58" t="str">
        <f>LEFT(DetailTB[[#This Row],[EconCode]],6)</f>
        <v>310201</v>
      </c>
      <c r="E801" s="58" t="str">
        <f>LEFT(DetailTB[[#This Row],[EconCode]],4)</f>
        <v>3102</v>
      </c>
      <c r="F801" s="58" t="str">
        <f>LEFT(DetailTB[[#This Row],[EconCode]],2)</f>
        <v>31</v>
      </c>
      <c r="G801" s="65"/>
      <c r="H801" s="66" t="s">
        <v>1575</v>
      </c>
      <c r="I801" s="65"/>
      <c r="J801" s="65"/>
      <c r="K801" s="65"/>
      <c r="L801" s="65"/>
      <c r="M801" s="15"/>
      <c r="N801" s="15"/>
      <c r="O801" s="15"/>
      <c r="P801" s="15"/>
      <c r="Q801" s="15"/>
      <c r="R801" s="15"/>
    </row>
    <row r="802" spans="1:18" x14ac:dyDescent="0.25">
      <c r="A802" s="64">
        <v>3103</v>
      </c>
      <c r="B802" s="5" t="s">
        <v>883</v>
      </c>
      <c r="C802" s="93">
        <f>SUMIF(Data[EconCode],DetailTB[[#This Row],[EconCode]],Data[Amount])</f>
        <v>0</v>
      </c>
      <c r="D802" s="93" t="str">
        <f>LEFT(DetailTB[[#This Row],[EconCode]],6)</f>
        <v>3103</v>
      </c>
      <c r="E802" s="93" t="str">
        <f>LEFT(DetailTB[[#This Row],[EconCode]],4)</f>
        <v>3103</v>
      </c>
      <c r="F802" s="93" t="str">
        <f>LEFT(DetailTB[[#This Row],[EconCode]],2)</f>
        <v>31</v>
      </c>
      <c r="G802" s="93"/>
      <c r="H802" s="93"/>
      <c r="I802" s="93"/>
      <c r="J802" s="93"/>
      <c r="K802" s="93"/>
      <c r="L802" s="93"/>
      <c r="M802" s="15"/>
      <c r="N802" s="15"/>
      <c r="O802" s="15"/>
      <c r="P802" s="15"/>
      <c r="Q802" s="15"/>
      <c r="R802" s="15"/>
    </row>
    <row r="803" spans="1:18" x14ac:dyDescent="0.25">
      <c r="A803" s="64">
        <v>310301</v>
      </c>
      <c r="B803" s="5" t="s">
        <v>884</v>
      </c>
      <c r="C803" s="93">
        <f>SUMIF(Data[EconCode],DetailTB[[#This Row],[EconCode]],Data[Amount])</f>
        <v>0</v>
      </c>
      <c r="D803" s="93" t="str">
        <f>LEFT(DetailTB[[#This Row],[EconCode]],6)</f>
        <v>310301</v>
      </c>
      <c r="E803" s="93" t="str">
        <f>LEFT(DetailTB[[#This Row],[EconCode]],4)</f>
        <v>3103</v>
      </c>
      <c r="F803" s="93" t="str">
        <f>LEFT(DetailTB[[#This Row],[EconCode]],2)</f>
        <v>31</v>
      </c>
      <c r="G803" s="93"/>
      <c r="H803" s="93"/>
      <c r="I803" s="93"/>
      <c r="J803" s="93"/>
      <c r="K803" s="93"/>
      <c r="L803" s="93"/>
      <c r="M803" s="15"/>
      <c r="N803" s="15"/>
      <c r="O803" s="15"/>
      <c r="P803" s="15"/>
      <c r="Q803" s="15"/>
      <c r="R803" s="15"/>
    </row>
    <row r="804" spans="1:18" x14ac:dyDescent="0.25">
      <c r="A804" s="64">
        <v>31030101</v>
      </c>
      <c r="B804" s="5" t="s">
        <v>884</v>
      </c>
      <c r="C804" s="67">
        <f>SUMIF(Data[EconCode],DetailTB[[#This Row],[EconCode]],Data[Amount])</f>
        <v>0</v>
      </c>
      <c r="D804" s="58" t="str">
        <f>LEFT(DetailTB[[#This Row],[EconCode]],6)</f>
        <v>310301</v>
      </c>
      <c r="E804" s="58" t="str">
        <f>LEFT(DetailTB[[#This Row],[EconCode]],4)</f>
        <v>3103</v>
      </c>
      <c r="F804" s="58" t="str">
        <f>LEFT(DetailTB[[#This Row],[EconCode]],2)</f>
        <v>31</v>
      </c>
      <c r="G804" s="65"/>
      <c r="H804" s="66" t="s">
        <v>1572</v>
      </c>
      <c r="I804" s="65"/>
      <c r="J804" s="65"/>
      <c r="K804" s="65"/>
      <c r="L804" s="65"/>
      <c r="M804" s="15"/>
      <c r="N804" s="15"/>
      <c r="O804" s="15"/>
      <c r="P804" s="15"/>
      <c r="Q804" s="15"/>
      <c r="R804" s="15"/>
    </row>
    <row r="805" spans="1:18" x14ac:dyDescent="0.25">
      <c r="A805" s="64">
        <v>310302</v>
      </c>
      <c r="B805" s="5" t="s">
        <v>885</v>
      </c>
      <c r="C805" s="93">
        <f>SUMIF(Data[EconCode],DetailTB[[#This Row],[EconCode]],Data[Amount])</f>
        <v>0</v>
      </c>
      <c r="D805" s="93" t="str">
        <f>LEFT(DetailTB[[#This Row],[EconCode]],6)</f>
        <v>310302</v>
      </c>
      <c r="E805" s="93" t="str">
        <f>LEFT(DetailTB[[#This Row],[EconCode]],4)</f>
        <v>3103</v>
      </c>
      <c r="F805" s="93" t="str">
        <f>LEFT(DetailTB[[#This Row],[EconCode]],2)</f>
        <v>31</v>
      </c>
      <c r="G805" s="93"/>
      <c r="H805" s="93"/>
      <c r="I805" s="93"/>
      <c r="J805" s="93"/>
      <c r="K805" s="93"/>
      <c r="L805" s="93"/>
      <c r="M805" s="15"/>
      <c r="N805" s="15"/>
      <c r="O805" s="15"/>
      <c r="P805" s="15"/>
      <c r="Q805" s="15"/>
      <c r="R805" s="15"/>
    </row>
    <row r="806" spans="1:18" x14ac:dyDescent="0.25">
      <c r="A806" s="64">
        <v>31030201</v>
      </c>
      <c r="B806" s="5" t="s">
        <v>886</v>
      </c>
      <c r="C806" s="67">
        <f>SUMIF(Data[EconCode],DetailTB[[#This Row],[EconCode]],Data[Amount])</f>
        <v>0</v>
      </c>
      <c r="D806" s="58" t="str">
        <f>LEFT(DetailTB[[#This Row],[EconCode]],6)</f>
        <v>310302</v>
      </c>
      <c r="E806" s="58" t="str">
        <f>LEFT(DetailTB[[#This Row],[EconCode]],4)</f>
        <v>3103</v>
      </c>
      <c r="F806" s="58" t="str">
        <f>LEFT(DetailTB[[#This Row],[EconCode]],2)</f>
        <v>31</v>
      </c>
      <c r="G806" s="65"/>
      <c r="H806" s="66" t="s">
        <v>1572</v>
      </c>
      <c r="I806" s="65"/>
      <c r="J806" s="65"/>
      <c r="K806" s="65"/>
      <c r="L806" s="65"/>
      <c r="M806" s="15"/>
      <c r="N806" s="15"/>
      <c r="O806" s="15"/>
      <c r="P806" s="15"/>
      <c r="Q806" s="15"/>
      <c r="R806" s="15"/>
    </row>
    <row r="807" spans="1:18" x14ac:dyDescent="0.25">
      <c r="A807" s="64">
        <v>31030202</v>
      </c>
      <c r="B807" s="5" t="s">
        <v>887</v>
      </c>
      <c r="C807" s="67">
        <f>SUMIF(Data[EconCode],DetailTB[[#This Row],[EconCode]],Data[Amount])</f>
        <v>0</v>
      </c>
      <c r="D807" s="58" t="str">
        <f>LEFT(DetailTB[[#This Row],[EconCode]],6)</f>
        <v>310302</v>
      </c>
      <c r="E807" s="58" t="str">
        <f>LEFT(DetailTB[[#This Row],[EconCode]],4)</f>
        <v>3103</v>
      </c>
      <c r="F807" s="58" t="str">
        <f>LEFT(DetailTB[[#This Row],[EconCode]],2)</f>
        <v>31</v>
      </c>
      <c r="G807" s="65"/>
      <c r="H807" s="66" t="s">
        <v>1572</v>
      </c>
      <c r="I807" s="65"/>
      <c r="J807" s="65"/>
      <c r="K807" s="65"/>
      <c r="L807" s="65"/>
      <c r="M807" s="15"/>
      <c r="N807" s="15"/>
      <c r="O807" s="15"/>
      <c r="P807" s="15"/>
      <c r="Q807" s="15"/>
      <c r="R807" s="15"/>
    </row>
    <row r="808" spans="1:18" x14ac:dyDescent="0.25">
      <c r="A808" s="64">
        <v>31030203</v>
      </c>
      <c r="B808" s="5" t="s">
        <v>888</v>
      </c>
      <c r="C808" s="67">
        <f>SUMIF(Data[EconCode],DetailTB[[#This Row],[EconCode]],Data[Amount])</f>
        <v>0</v>
      </c>
      <c r="D808" s="58" t="str">
        <f>LEFT(DetailTB[[#This Row],[EconCode]],6)</f>
        <v>310302</v>
      </c>
      <c r="E808" s="58" t="str">
        <f>LEFT(DetailTB[[#This Row],[EconCode]],4)</f>
        <v>3103</v>
      </c>
      <c r="F808" s="58" t="str">
        <f>LEFT(DetailTB[[#This Row],[EconCode]],2)</f>
        <v>31</v>
      </c>
      <c r="G808" s="65"/>
      <c r="H808" s="66" t="s">
        <v>1572</v>
      </c>
      <c r="I808" s="65"/>
      <c r="J808" s="65"/>
      <c r="K808" s="65"/>
      <c r="L808" s="65"/>
      <c r="M808" s="15"/>
      <c r="N808" s="15"/>
      <c r="O808" s="15"/>
      <c r="P808" s="15"/>
      <c r="Q808" s="15"/>
      <c r="R808" s="15"/>
    </row>
    <row r="809" spans="1:18" x14ac:dyDescent="0.25">
      <c r="A809" s="64">
        <v>31030204</v>
      </c>
      <c r="B809" s="5" t="s">
        <v>889</v>
      </c>
      <c r="C809" s="67">
        <f>SUMIF(Data[EconCode],DetailTB[[#This Row],[EconCode]],Data[Amount])</f>
        <v>0</v>
      </c>
      <c r="D809" s="58" t="str">
        <f>LEFT(DetailTB[[#This Row],[EconCode]],6)</f>
        <v>310302</v>
      </c>
      <c r="E809" s="58" t="str">
        <f>LEFT(DetailTB[[#This Row],[EconCode]],4)</f>
        <v>3103</v>
      </c>
      <c r="F809" s="58" t="str">
        <f>LEFT(DetailTB[[#This Row],[EconCode]],2)</f>
        <v>31</v>
      </c>
      <c r="G809" s="65"/>
      <c r="H809" s="66" t="s">
        <v>1573</v>
      </c>
      <c r="I809" s="65"/>
      <c r="J809" s="65"/>
      <c r="K809" s="65"/>
      <c r="L809" s="65"/>
      <c r="M809" s="15"/>
      <c r="N809" s="15"/>
      <c r="O809" s="15"/>
      <c r="P809" s="15"/>
      <c r="Q809" s="15"/>
      <c r="R809" s="15"/>
    </row>
    <row r="810" spans="1:18" x14ac:dyDescent="0.25">
      <c r="A810" s="64">
        <v>31030205</v>
      </c>
      <c r="B810" s="5" t="s">
        <v>890</v>
      </c>
      <c r="C810" s="67">
        <f>SUMIF(Data[EconCode],DetailTB[[#This Row],[EconCode]],Data[Amount])</f>
        <v>0</v>
      </c>
      <c r="D810" s="58" t="str">
        <f>LEFT(DetailTB[[#This Row],[EconCode]],6)</f>
        <v>310302</v>
      </c>
      <c r="E810" s="58" t="str">
        <f>LEFT(DetailTB[[#This Row],[EconCode]],4)</f>
        <v>3103</v>
      </c>
      <c r="F810" s="58" t="str">
        <f>LEFT(DetailTB[[#This Row],[EconCode]],2)</f>
        <v>31</v>
      </c>
      <c r="G810" s="65"/>
      <c r="H810" s="66" t="s">
        <v>1573</v>
      </c>
      <c r="I810" s="65"/>
      <c r="J810" s="65"/>
      <c r="K810" s="65"/>
      <c r="L810" s="65"/>
      <c r="M810" s="15"/>
      <c r="N810" s="15"/>
      <c r="O810" s="15"/>
      <c r="P810" s="15"/>
      <c r="Q810" s="15"/>
      <c r="R810" s="15"/>
    </row>
    <row r="811" spans="1:18" x14ac:dyDescent="0.25">
      <c r="A811" s="64">
        <v>31030206</v>
      </c>
      <c r="B811" s="5" t="s">
        <v>891</v>
      </c>
      <c r="C811" s="67">
        <f>SUMIF(Data[EconCode],DetailTB[[#This Row],[EconCode]],Data[Amount])</f>
        <v>0</v>
      </c>
      <c r="D811" s="58" t="str">
        <f>LEFT(DetailTB[[#This Row],[EconCode]],6)</f>
        <v>310302</v>
      </c>
      <c r="E811" s="58" t="str">
        <f>LEFT(DetailTB[[#This Row],[EconCode]],4)</f>
        <v>3103</v>
      </c>
      <c r="F811" s="58" t="str">
        <f>LEFT(DetailTB[[#This Row],[EconCode]],2)</f>
        <v>31</v>
      </c>
      <c r="G811" s="65"/>
      <c r="H811" s="66" t="s">
        <v>1573</v>
      </c>
      <c r="I811" s="65"/>
      <c r="J811" s="65"/>
      <c r="K811" s="65"/>
      <c r="L811" s="65"/>
      <c r="M811" s="15"/>
      <c r="N811" s="15"/>
      <c r="O811" s="15"/>
      <c r="P811" s="15"/>
      <c r="Q811" s="15"/>
      <c r="R811" s="15"/>
    </row>
    <row r="812" spans="1:18" x14ac:dyDescent="0.25">
      <c r="A812" s="64">
        <v>310303</v>
      </c>
      <c r="B812" s="5" t="s">
        <v>892</v>
      </c>
      <c r="C812" s="93">
        <f>SUMIF(Data[EconCode],DetailTB[[#This Row],[EconCode]],Data[Amount])</f>
        <v>0</v>
      </c>
      <c r="D812" s="93" t="str">
        <f>LEFT(DetailTB[[#This Row],[EconCode]],6)</f>
        <v>310303</v>
      </c>
      <c r="E812" s="93" t="str">
        <f>LEFT(DetailTB[[#This Row],[EconCode]],4)</f>
        <v>3103</v>
      </c>
      <c r="F812" s="93" t="str">
        <f>LEFT(DetailTB[[#This Row],[EconCode]],2)</f>
        <v>31</v>
      </c>
      <c r="G812" s="93"/>
      <c r="H812" s="93"/>
      <c r="I812" s="93"/>
      <c r="J812" s="93"/>
      <c r="K812" s="93"/>
      <c r="L812" s="93"/>
      <c r="M812" s="15"/>
      <c r="N812" s="15"/>
      <c r="O812" s="15"/>
      <c r="P812" s="15"/>
      <c r="Q812" s="15"/>
      <c r="R812" s="15"/>
    </row>
    <row r="813" spans="1:18" x14ac:dyDescent="0.25">
      <c r="A813" s="64">
        <v>31030301</v>
      </c>
      <c r="B813" s="5" t="s">
        <v>892</v>
      </c>
      <c r="C813" s="67">
        <f>SUMIF(Data[EconCode],DetailTB[[#This Row],[EconCode]],Data[Amount])</f>
        <v>0</v>
      </c>
      <c r="D813" s="58" t="str">
        <f>LEFT(DetailTB[[#This Row],[EconCode]],6)</f>
        <v>310303</v>
      </c>
      <c r="E813" s="58" t="str">
        <f>LEFT(DetailTB[[#This Row],[EconCode]],4)</f>
        <v>3103</v>
      </c>
      <c r="F813" s="58" t="str">
        <f>LEFT(DetailTB[[#This Row],[EconCode]],2)</f>
        <v>31</v>
      </c>
      <c r="G813" s="65"/>
      <c r="H813" s="66" t="s">
        <v>1573</v>
      </c>
      <c r="I813" s="65"/>
      <c r="J813" s="65"/>
      <c r="K813" s="65"/>
      <c r="L813" s="65"/>
      <c r="M813" s="15"/>
      <c r="N813" s="15"/>
      <c r="O813" s="15"/>
      <c r="P813" s="15"/>
      <c r="Q813" s="15"/>
      <c r="R813" s="15"/>
    </row>
    <row r="814" spans="1:18" x14ac:dyDescent="0.25">
      <c r="A814" s="64">
        <v>3104</v>
      </c>
      <c r="B814" s="5" t="s">
        <v>893</v>
      </c>
      <c r="C814" s="93">
        <f>SUMIF(Data[EconCode],DetailTB[[#This Row],[EconCode]],Data[Amount])</f>
        <v>0</v>
      </c>
      <c r="D814" s="93" t="str">
        <f>LEFT(DetailTB[[#This Row],[EconCode]],6)</f>
        <v>3104</v>
      </c>
      <c r="E814" s="93" t="str">
        <f>LEFT(DetailTB[[#This Row],[EconCode]],4)</f>
        <v>3104</v>
      </c>
      <c r="F814" s="93" t="str">
        <f>LEFT(DetailTB[[#This Row],[EconCode]],2)</f>
        <v>31</v>
      </c>
      <c r="G814" s="93"/>
      <c r="H814" s="93"/>
      <c r="I814" s="93"/>
      <c r="J814" s="93"/>
      <c r="K814" s="93"/>
      <c r="L814" s="93"/>
      <c r="M814" s="15"/>
      <c r="N814" s="15"/>
      <c r="O814" s="15"/>
      <c r="P814" s="15"/>
      <c r="Q814" s="15"/>
      <c r="R814" s="15"/>
    </row>
    <row r="815" spans="1:18" x14ac:dyDescent="0.25">
      <c r="A815" s="64">
        <v>310401</v>
      </c>
      <c r="B815" s="5" t="s">
        <v>894</v>
      </c>
      <c r="C815" s="93">
        <f>SUMIF(Data[EconCode],DetailTB[[#This Row],[EconCode]],Data[Amount])</f>
        <v>0</v>
      </c>
      <c r="D815" s="93" t="str">
        <f>LEFT(DetailTB[[#This Row],[EconCode]],6)</f>
        <v>310401</v>
      </c>
      <c r="E815" s="93" t="str">
        <f>LEFT(DetailTB[[#This Row],[EconCode]],4)</f>
        <v>3104</v>
      </c>
      <c r="F815" s="93" t="str">
        <f>LEFT(DetailTB[[#This Row],[EconCode]],2)</f>
        <v>31</v>
      </c>
      <c r="G815" s="93"/>
      <c r="H815" s="93"/>
      <c r="I815" s="93"/>
      <c r="J815" s="93"/>
      <c r="K815" s="93"/>
      <c r="L815" s="93"/>
      <c r="M815" s="15"/>
      <c r="N815" s="15"/>
      <c r="O815" s="15"/>
      <c r="P815" s="15"/>
      <c r="Q815" s="15"/>
      <c r="R815" s="15"/>
    </row>
    <row r="816" spans="1:18" x14ac:dyDescent="0.25">
      <c r="A816" s="64">
        <v>31040101</v>
      </c>
      <c r="B816" s="5" t="s">
        <v>895</v>
      </c>
      <c r="C816" s="67">
        <f>SUMIF(Data[EconCode],DetailTB[[#This Row],[EconCode]],Data[Amount])</f>
        <v>0</v>
      </c>
      <c r="D816" s="58" t="str">
        <f>LEFT(DetailTB[[#This Row],[EconCode]],6)</f>
        <v>310401</v>
      </c>
      <c r="E816" s="58" t="str">
        <f>LEFT(DetailTB[[#This Row],[EconCode]],4)</f>
        <v>3104</v>
      </c>
      <c r="F816" s="58" t="str">
        <f>LEFT(DetailTB[[#This Row],[EconCode]],2)</f>
        <v>31</v>
      </c>
      <c r="G816" s="65"/>
      <c r="H816" s="66" t="s">
        <v>1574</v>
      </c>
      <c r="I816" s="65"/>
      <c r="J816" s="65"/>
      <c r="K816" s="65"/>
      <c r="L816" s="65"/>
      <c r="M816" s="15"/>
      <c r="N816" s="15"/>
      <c r="O816" s="15"/>
      <c r="P816" s="15"/>
      <c r="Q816" s="15"/>
      <c r="R816" s="15"/>
    </row>
    <row r="817" spans="1:18" x14ac:dyDescent="0.25">
      <c r="A817" s="64">
        <v>31040102</v>
      </c>
      <c r="B817" s="5" t="s">
        <v>896</v>
      </c>
      <c r="C817" s="67">
        <f>SUMIF(Data[EconCode],DetailTB[[#This Row],[EconCode]],Data[Amount])</f>
        <v>0</v>
      </c>
      <c r="D817" s="58" t="str">
        <f>LEFT(DetailTB[[#This Row],[EconCode]],6)</f>
        <v>310401</v>
      </c>
      <c r="E817" s="58" t="str">
        <f>LEFT(DetailTB[[#This Row],[EconCode]],4)</f>
        <v>3104</v>
      </c>
      <c r="F817" s="58" t="str">
        <f>LEFT(DetailTB[[#This Row],[EconCode]],2)</f>
        <v>31</v>
      </c>
      <c r="G817" s="65"/>
      <c r="H817" s="66" t="s">
        <v>1572</v>
      </c>
      <c r="I817" s="65"/>
      <c r="J817" s="65"/>
      <c r="K817" s="65"/>
      <c r="L817" s="65"/>
      <c r="M817" s="15"/>
      <c r="N817" s="15"/>
      <c r="O817" s="15"/>
      <c r="P817" s="15"/>
      <c r="Q817" s="15"/>
      <c r="R817" s="15"/>
    </row>
    <row r="818" spans="1:18" x14ac:dyDescent="0.25">
      <c r="A818" s="64">
        <v>31040103</v>
      </c>
      <c r="B818" s="5" t="s">
        <v>897</v>
      </c>
      <c r="C818" s="67">
        <f>SUMIF(Data[EconCode],DetailTB[[#This Row],[EconCode]],Data[Amount])</f>
        <v>0</v>
      </c>
      <c r="D818" s="58" t="str">
        <f>LEFT(DetailTB[[#This Row],[EconCode]],6)</f>
        <v>310401</v>
      </c>
      <c r="E818" s="58" t="str">
        <f>LEFT(DetailTB[[#This Row],[EconCode]],4)</f>
        <v>3104</v>
      </c>
      <c r="F818" s="58" t="str">
        <f>LEFT(DetailTB[[#This Row],[EconCode]],2)</f>
        <v>31</v>
      </c>
      <c r="G818" s="65"/>
      <c r="H818" s="66" t="s">
        <v>1575</v>
      </c>
      <c r="I818" s="65"/>
      <c r="J818" s="65"/>
      <c r="K818" s="65"/>
      <c r="L818" s="65"/>
      <c r="M818" s="15"/>
      <c r="N818" s="15"/>
      <c r="O818" s="15"/>
      <c r="P818" s="15"/>
      <c r="Q818" s="15"/>
      <c r="R818" s="15"/>
    </row>
    <row r="819" spans="1:18" x14ac:dyDescent="0.25">
      <c r="A819" s="64">
        <v>31040104</v>
      </c>
      <c r="B819" s="5" t="s">
        <v>898</v>
      </c>
      <c r="C819" s="67">
        <f>SUMIF(Data[EconCode],DetailTB[[#This Row],[EconCode]],Data[Amount])</f>
        <v>0</v>
      </c>
      <c r="D819" s="58" t="str">
        <f>LEFT(DetailTB[[#This Row],[EconCode]],6)</f>
        <v>310401</v>
      </c>
      <c r="E819" s="58" t="str">
        <f>LEFT(DetailTB[[#This Row],[EconCode]],4)</f>
        <v>3104</v>
      </c>
      <c r="F819" s="58" t="str">
        <f>LEFT(DetailTB[[#This Row],[EconCode]],2)</f>
        <v>31</v>
      </c>
      <c r="G819" s="65"/>
      <c r="H819" s="66" t="s">
        <v>1572</v>
      </c>
      <c r="I819" s="65"/>
      <c r="J819" s="65"/>
      <c r="K819" s="65"/>
      <c r="L819" s="65"/>
      <c r="M819" s="15"/>
      <c r="N819" s="15"/>
      <c r="O819" s="15"/>
      <c r="P819" s="15"/>
      <c r="Q819" s="15"/>
      <c r="R819" s="15"/>
    </row>
    <row r="820" spans="1:18" x14ac:dyDescent="0.25">
      <c r="A820" s="64">
        <v>3105</v>
      </c>
      <c r="B820" s="5" t="s">
        <v>899</v>
      </c>
      <c r="C820" s="96">
        <f>SUMIF(Data[EconCode],DetailTB[[#This Row],[EconCode]],Data[Amount])</f>
        <v>0</v>
      </c>
      <c r="D820" s="96" t="str">
        <f>LEFT(DetailTB[[#This Row],[EconCode]],6)</f>
        <v>3105</v>
      </c>
      <c r="E820" s="96" t="str">
        <f>LEFT(DetailTB[[#This Row],[EconCode]],4)</f>
        <v>3105</v>
      </c>
      <c r="F820" s="96" t="str">
        <f>LEFT(DetailTB[[#This Row],[EconCode]],2)</f>
        <v>31</v>
      </c>
      <c r="G820" s="96"/>
      <c r="H820" s="96"/>
      <c r="I820" s="96"/>
      <c r="J820" s="96"/>
      <c r="K820" s="96"/>
      <c r="L820" s="96"/>
      <c r="M820" s="15"/>
      <c r="N820" s="15"/>
      <c r="O820" s="15"/>
      <c r="P820" s="15"/>
      <c r="Q820" s="15"/>
      <c r="R820" s="15"/>
    </row>
    <row r="821" spans="1:18" x14ac:dyDescent="0.25">
      <c r="A821" s="64">
        <v>310501</v>
      </c>
      <c r="B821" s="5" t="s">
        <v>899</v>
      </c>
      <c r="C821" s="96">
        <f>SUMIF(Data[EconCode],DetailTB[[#This Row],[EconCode]],Data[Amount])</f>
        <v>0</v>
      </c>
      <c r="D821" s="96" t="str">
        <f>LEFT(DetailTB[[#This Row],[EconCode]],6)</f>
        <v>310501</v>
      </c>
      <c r="E821" s="96" t="str">
        <f>LEFT(DetailTB[[#This Row],[EconCode]],4)</f>
        <v>3105</v>
      </c>
      <c r="F821" s="96" t="str">
        <f>LEFT(DetailTB[[#This Row],[EconCode]],2)</f>
        <v>31</v>
      </c>
      <c r="G821" s="96"/>
      <c r="H821" s="96"/>
      <c r="I821" s="96"/>
      <c r="J821" s="96"/>
      <c r="K821" s="96"/>
      <c r="L821" s="96"/>
      <c r="M821" s="15"/>
      <c r="N821" s="15" t="s">
        <v>1596</v>
      </c>
      <c r="O821" s="15"/>
      <c r="P821" s="15"/>
      <c r="Q821" s="15"/>
      <c r="R821" s="15"/>
    </row>
    <row r="822" spans="1:18" x14ac:dyDescent="0.25">
      <c r="A822" s="64">
        <v>31050101</v>
      </c>
      <c r="B822" s="5" t="s">
        <v>900</v>
      </c>
      <c r="C822" s="96">
        <f>SUMIF(Data[EconCode],DetailTB[[#This Row],[EconCode]],Data[Amount])</f>
        <v>0</v>
      </c>
      <c r="D822" s="96" t="str">
        <f>LEFT(DetailTB[[#This Row],[EconCode]],6)</f>
        <v>310501</v>
      </c>
      <c r="E822" s="96" t="str">
        <f>LEFT(DetailTB[[#This Row],[EconCode]],4)</f>
        <v>3105</v>
      </c>
      <c r="F822" s="96" t="str">
        <f>LEFT(DetailTB[[#This Row],[EconCode]],2)</f>
        <v>31</v>
      </c>
      <c r="G822" s="96"/>
      <c r="H822" s="96"/>
      <c r="I822" s="96"/>
      <c r="J822" s="96"/>
      <c r="K822" s="96"/>
      <c r="L822" s="96"/>
      <c r="M822" s="15"/>
      <c r="N822" s="15" t="s">
        <v>1588</v>
      </c>
      <c r="O822" s="15"/>
      <c r="P822" s="15"/>
      <c r="Q822" s="15"/>
      <c r="R822" s="15"/>
    </row>
    <row r="823" spans="1:18" x14ac:dyDescent="0.25">
      <c r="A823" s="64">
        <v>31050102</v>
      </c>
      <c r="B823" s="5" t="s">
        <v>901</v>
      </c>
      <c r="C823" s="96">
        <f>SUMIF(Data[EconCode],DetailTB[[#This Row],[EconCode]],Data[Amount])</f>
        <v>0</v>
      </c>
      <c r="D823" s="96" t="str">
        <f>LEFT(DetailTB[[#This Row],[EconCode]],6)</f>
        <v>310501</v>
      </c>
      <c r="E823" s="96" t="str">
        <f>LEFT(DetailTB[[#This Row],[EconCode]],4)</f>
        <v>3105</v>
      </c>
      <c r="F823" s="96" t="str">
        <f>LEFT(DetailTB[[#This Row],[EconCode]],2)</f>
        <v>31</v>
      </c>
      <c r="G823" s="96"/>
      <c r="H823" s="96"/>
      <c r="I823" s="96"/>
      <c r="J823" s="96"/>
      <c r="K823" s="96"/>
      <c r="L823" s="96"/>
      <c r="M823" s="15"/>
      <c r="N823" s="15"/>
      <c r="O823" s="15"/>
      <c r="P823" s="15"/>
      <c r="Q823" s="15"/>
      <c r="R823" s="15"/>
    </row>
    <row r="824" spans="1:18" x14ac:dyDescent="0.25">
      <c r="A824" s="64">
        <v>31050103</v>
      </c>
      <c r="B824" s="5" t="s">
        <v>902</v>
      </c>
      <c r="C824" s="96">
        <f>SUMIF(Data[EconCode],DetailTB[[#This Row],[EconCode]],Data[Amount])</f>
        <v>0</v>
      </c>
      <c r="D824" s="96" t="str">
        <f>LEFT(DetailTB[[#This Row],[EconCode]],6)</f>
        <v>310501</v>
      </c>
      <c r="E824" s="96" t="str">
        <f>LEFT(DetailTB[[#This Row],[EconCode]],4)</f>
        <v>3105</v>
      </c>
      <c r="F824" s="96" t="str">
        <f>LEFT(DetailTB[[#This Row],[EconCode]],2)</f>
        <v>31</v>
      </c>
      <c r="G824" s="96"/>
      <c r="H824" s="96"/>
      <c r="I824" s="96"/>
      <c r="J824" s="96"/>
      <c r="K824" s="96"/>
      <c r="L824" s="96"/>
      <c r="M824" s="15"/>
      <c r="N824" s="15"/>
      <c r="O824" s="15"/>
      <c r="P824" s="15"/>
      <c r="Q824" s="15"/>
      <c r="R824" s="15"/>
    </row>
    <row r="825" spans="1:18" x14ac:dyDescent="0.25">
      <c r="A825" s="64">
        <v>31050104</v>
      </c>
      <c r="B825" s="5" t="s">
        <v>903</v>
      </c>
      <c r="C825" s="96">
        <f>SUMIF(Data[EconCode],DetailTB[[#This Row],[EconCode]],Data[Amount])</f>
        <v>0</v>
      </c>
      <c r="D825" s="96" t="str">
        <f>LEFT(DetailTB[[#This Row],[EconCode]],6)</f>
        <v>310501</v>
      </c>
      <c r="E825" s="96" t="str">
        <f>LEFT(DetailTB[[#This Row],[EconCode]],4)</f>
        <v>3105</v>
      </c>
      <c r="F825" s="96" t="str">
        <f>LEFT(DetailTB[[#This Row],[EconCode]],2)</f>
        <v>31</v>
      </c>
      <c r="G825" s="96"/>
      <c r="H825" s="96"/>
      <c r="I825" s="96"/>
      <c r="J825" s="96"/>
      <c r="K825" s="96"/>
      <c r="L825" s="96"/>
      <c r="M825" s="15"/>
      <c r="N825" s="15"/>
      <c r="O825" s="15"/>
      <c r="P825" s="15"/>
      <c r="Q825" s="15"/>
      <c r="R825" s="15"/>
    </row>
    <row r="826" spans="1:18" x14ac:dyDescent="0.25">
      <c r="A826" s="64">
        <v>31050105</v>
      </c>
      <c r="B826" s="5" t="s">
        <v>904</v>
      </c>
      <c r="C826" s="96">
        <f>SUMIF(Data[EconCode],DetailTB[[#This Row],[EconCode]],Data[Amount])</f>
        <v>0</v>
      </c>
      <c r="D826" s="96" t="str">
        <f>LEFT(DetailTB[[#This Row],[EconCode]],6)</f>
        <v>310501</v>
      </c>
      <c r="E826" s="96" t="str">
        <f>LEFT(DetailTB[[#This Row],[EconCode]],4)</f>
        <v>3105</v>
      </c>
      <c r="F826" s="96" t="str">
        <f>LEFT(DetailTB[[#This Row],[EconCode]],2)</f>
        <v>31</v>
      </c>
      <c r="G826" s="96"/>
      <c r="H826" s="96"/>
      <c r="I826" s="96"/>
      <c r="J826" s="96"/>
      <c r="K826" s="96"/>
      <c r="L826" s="96"/>
      <c r="M826" s="15"/>
      <c r="N826" s="15"/>
      <c r="O826" s="15"/>
      <c r="P826" s="15"/>
      <c r="Q826" s="15"/>
      <c r="R826" s="15"/>
    </row>
    <row r="827" spans="1:18" x14ac:dyDescent="0.25">
      <c r="A827" s="64">
        <v>31050106</v>
      </c>
      <c r="B827" s="5" t="s">
        <v>905</v>
      </c>
      <c r="C827" s="96">
        <f>SUMIF(Data[EconCode],DetailTB[[#This Row],[EconCode]],Data[Amount])</f>
        <v>0</v>
      </c>
      <c r="D827" s="96" t="str">
        <f>LEFT(DetailTB[[#This Row],[EconCode]],6)</f>
        <v>310501</v>
      </c>
      <c r="E827" s="96" t="str">
        <f>LEFT(DetailTB[[#This Row],[EconCode]],4)</f>
        <v>3105</v>
      </c>
      <c r="F827" s="96" t="str">
        <f>LEFT(DetailTB[[#This Row],[EconCode]],2)</f>
        <v>31</v>
      </c>
      <c r="G827" s="96"/>
      <c r="H827" s="96"/>
      <c r="I827" s="96"/>
      <c r="J827" s="96"/>
      <c r="K827" s="96"/>
      <c r="L827" s="96"/>
      <c r="M827" s="15"/>
      <c r="N827" s="15"/>
      <c r="O827" s="15"/>
      <c r="P827" s="15"/>
      <c r="Q827" s="15"/>
      <c r="R827" s="15"/>
    </row>
    <row r="828" spans="1:18" x14ac:dyDescent="0.25">
      <c r="A828" s="64">
        <v>31050107</v>
      </c>
      <c r="B828" s="5" t="s">
        <v>906</v>
      </c>
      <c r="C828" s="96">
        <f>SUMIF(Data[EconCode],DetailTB[[#This Row],[EconCode]],Data[Amount])</f>
        <v>0</v>
      </c>
      <c r="D828" s="96" t="str">
        <f>LEFT(DetailTB[[#This Row],[EconCode]],6)</f>
        <v>310501</v>
      </c>
      <c r="E828" s="96" t="str">
        <f>LEFT(DetailTB[[#This Row],[EconCode]],4)</f>
        <v>3105</v>
      </c>
      <c r="F828" s="96" t="str">
        <f>LEFT(DetailTB[[#This Row],[EconCode]],2)</f>
        <v>31</v>
      </c>
      <c r="G828" s="96"/>
      <c r="H828" s="96"/>
      <c r="I828" s="96"/>
      <c r="J828" s="96"/>
      <c r="K828" s="96"/>
      <c r="L828" s="96"/>
      <c r="M828" s="15"/>
      <c r="N828" s="15"/>
      <c r="O828" s="15"/>
      <c r="P828" s="15"/>
      <c r="Q828" s="15"/>
      <c r="R828" s="15"/>
    </row>
    <row r="829" spans="1:18" x14ac:dyDescent="0.25">
      <c r="A829" s="64">
        <v>31050108</v>
      </c>
      <c r="B829" s="5" t="s">
        <v>907</v>
      </c>
      <c r="C829" s="96">
        <f>SUMIF(Data[EconCode],DetailTB[[#This Row],[EconCode]],Data[Amount])</f>
        <v>0</v>
      </c>
      <c r="D829" s="96" t="str">
        <f>LEFT(DetailTB[[#This Row],[EconCode]],6)</f>
        <v>310501</v>
      </c>
      <c r="E829" s="96" t="str">
        <f>LEFT(DetailTB[[#This Row],[EconCode]],4)</f>
        <v>3105</v>
      </c>
      <c r="F829" s="96" t="str">
        <f>LEFT(DetailTB[[#This Row],[EconCode]],2)</f>
        <v>31</v>
      </c>
      <c r="G829" s="96"/>
      <c r="H829" s="96"/>
      <c r="I829" s="96"/>
      <c r="J829" s="96"/>
      <c r="K829" s="96"/>
      <c r="L829" s="96"/>
      <c r="M829" s="15"/>
      <c r="N829" s="15"/>
      <c r="O829" s="15"/>
      <c r="P829" s="15"/>
      <c r="Q829" s="15"/>
      <c r="R829" s="15"/>
    </row>
    <row r="830" spans="1:18" x14ac:dyDescent="0.25">
      <c r="A830" s="64">
        <v>31050109</v>
      </c>
      <c r="B830" s="5" t="s">
        <v>908</v>
      </c>
      <c r="C830" s="96">
        <f>SUMIF(Data[EconCode],DetailTB[[#This Row],[EconCode]],Data[Amount])</f>
        <v>0</v>
      </c>
      <c r="D830" s="96" t="str">
        <f>LEFT(DetailTB[[#This Row],[EconCode]],6)</f>
        <v>310501</v>
      </c>
      <c r="E830" s="96" t="str">
        <f>LEFT(DetailTB[[#This Row],[EconCode]],4)</f>
        <v>3105</v>
      </c>
      <c r="F830" s="96" t="str">
        <f>LEFT(DetailTB[[#This Row],[EconCode]],2)</f>
        <v>31</v>
      </c>
      <c r="G830" s="96"/>
      <c r="H830" s="96"/>
      <c r="I830" s="96"/>
      <c r="J830" s="96"/>
      <c r="K830" s="96"/>
      <c r="L830" s="96"/>
      <c r="M830" s="15"/>
      <c r="N830" s="15"/>
      <c r="O830" s="15"/>
      <c r="P830" s="15"/>
      <c r="Q830" s="15"/>
      <c r="R830" s="15"/>
    </row>
    <row r="831" spans="1:18" x14ac:dyDescent="0.25">
      <c r="A831" s="64">
        <v>31050110</v>
      </c>
      <c r="B831" s="5" t="s">
        <v>909</v>
      </c>
      <c r="C831" s="96">
        <f>SUMIF(Data[EconCode],DetailTB[[#This Row],[EconCode]],Data[Amount])</f>
        <v>0</v>
      </c>
      <c r="D831" s="96" t="str">
        <f>LEFT(DetailTB[[#This Row],[EconCode]],6)</f>
        <v>310501</v>
      </c>
      <c r="E831" s="96" t="str">
        <f>LEFT(DetailTB[[#This Row],[EconCode]],4)</f>
        <v>3105</v>
      </c>
      <c r="F831" s="96" t="str">
        <f>LEFT(DetailTB[[#This Row],[EconCode]],2)</f>
        <v>31</v>
      </c>
      <c r="G831" s="96"/>
      <c r="H831" s="96"/>
      <c r="I831" s="96"/>
      <c r="J831" s="96"/>
      <c r="K831" s="96"/>
      <c r="L831" s="96"/>
      <c r="M831" s="15"/>
      <c r="N831" s="15"/>
      <c r="O831" s="15"/>
      <c r="P831" s="15"/>
      <c r="Q831" s="15"/>
      <c r="R831" s="15"/>
    </row>
    <row r="832" spans="1:18" x14ac:dyDescent="0.25">
      <c r="A832" s="64">
        <v>31050111</v>
      </c>
      <c r="B832" s="5" t="s">
        <v>910</v>
      </c>
      <c r="C832" s="96">
        <f>SUMIF(Data[EconCode],DetailTB[[#This Row],[EconCode]],Data[Amount])</f>
        <v>0</v>
      </c>
      <c r="D832" s="96" t="str">
        <f>LEFT(DetailTB[[#This Row],[EconCode]],6)</f>
        <v>310501</v>
      </c>
      <c r="E832" s="96" t="str">
        <f>LEFT(DetailTB[[#This Row],[EconCode]],4)</f>
        <v>3105</v>
      </c>
      <c r="F832" s="96" t="str">
        <f>LEFT(DetailTB[[#This Row],[EconCode]],2)</f>
        <v>31</v>
      </c>
      <c r="G832" s="96"/>
      <c r="H832" s="96"/>
      <c r="I832" s="96"/>
      <c r="J832" s="96"/>
      <c r="K832" s="96"/>
      <c r="L832" s="96"/>
      <c r="M832" s="15"/>
      <c r="N832" s="15"/>
      <c r="O832" s="15"/>
      <c r="P832" s="15"/>
      <c r="Q832" s="15"/>
      <c r="R832" s="15"/>
    </row>
    <row r="833" spans="1:18" x14ac:dyDescent="0.25">
      <c r="A833" s="64">
        <v>31050112</v>
      </c>
      <c r="B833" s="5" t="s">
        <v>911</v>
      </c>
      <c r="C833" s="96">
        <f>SUMIF(Data[EconCode],DetailTB[[#This Row],[EconCode]],Data[Amount])</f>
        <v>0</v>
      </c>
      <c r="D833" s="96" t="str">
        <f>LEFT(DetailTB[[#This Row],[EconCode]],6)</f>
        <v>310501</v>
      </c>
      <c r="E833" s="96" t="str">
        <f>LEFT(DetailTB[[#This Row],[EconCode]],4)</f>
        <v>3105</v>
      </c>
      <c r="F833" s="96" t="str">
        <f>LEFT(DetailTB[[#This Row],[EconCode]],2)</f>
        <v>31</v>
      </c>
      <c r="G833" s="96"/>
      <c r="H833" s="96"/>
      <c r="I833" s="96"/>
      <c r="J833" s="96"/>
      <c r="K833" s="96"/>
      <c r="L833" s="96"/>
      <c r="M833" s="15"/>
      <c r="N833" s="15"/>
      <c r="O833" s="15"/>
      <c r="P833" s="15"/>
      <c r="Q833" s="15"/>
      <c r="R833" s="15"/>
    </row>
    <row r="834" spans="1:18" x14ac:dyDescent="0.25">
      <c r="A834" s="64">
        <v>31050113</v>
      </c>
      <c r="B834" s="5" t="s">
        <v>912</v>
      </c>
      <c r="C834" s="96">
        <f>SUMIF(Data[EconCode],DetailTB[[#This Row],[EconCode]],Data[Amount])</f>
        <v>0</v>
      </c>
      <c r="D834" s="96" t="str">
        <f>LEFT(DetailTB[[#This Row],[EconCode]],6)</f>
        <v>310501</v>
      </c>
      <c r="E834" s="96" t="str">
        <f>LEFT(DetailTB[[#This Row],[EconCode]],4)</f>
        <v>3105</v>
      </c>
      <c r="F834" s="96" t="str">
        <f>LEFT(DetailTB[[#This Row],[EconCode]],2)</f>
        <v>31</v>
      </c>
      <c r="G834" s="96"/>
      <c r="H834" s="96"/>
      <c r="I834" s="96"/>
      <c r="J834" s="96"/>
      <c r="K834" s="96"/>
      <c r="L834" s="96"/>
      <c r="M834" s="15"/>
      <c r="N834" s="15"/>
      <c r="O834" s="15"/>
      <c r="P834" s="15"/>
      <c r="Q834" s="15"/>
      <c r="R834" s="15"/>
    </row>
    <row r="835" spans="1:18" x14ac:dyDescent="0.25">
      <c r="A835" s="64">
        <v>31050114</v>
      </c>
      <c r="B835" s="5" t="s">
        <v>913</v>
      </c>
      <c r="C835" s="96">
        <f>SUMIF(Data[EconCode],DetailTB[[#This Row],[EconCode]],Data[Amount])</f>
        <v>0</v>
      </c>
      <c r="D835" s="96" t="str">
        <f>LEFT(DetailTB[[#This Row],[EconCode]],6)</f>
        <v>310501</v>
      </c>
      <c r="E835" s="96" t="str">
        <f>LEFT(DetailTB[[#This Row],[EconCode]],4)</f>
        <v>3105</v>
      </c>
      <c r="F835" s="96" t="str">
        <f>LEFT(DetailTB[[#This Row],[EconCode]],2)</f>
        <v>31</v>
      </c>
      <c r="G835" s="96"/>
      <c r="H835" s="96"/>
      <c r="I835" s="96"/>
      <c r="J835" s="96"/>
      <c r="K835" s="96"/>
      <c r="L835" s="96"/>
      <c r="M835" s="15"/>
      <c r="N835" s="15"/>
      <c r="O835" s="15"/>
      <c r="P835" s="15"/>
      <c r="Q835" s="15"/>
      <c r="R835" s="15"/>
    </row>
    <row r="836" spans="1:18" x14ac:dyDescent="0.25">
      <c r="A836" s="64">
        <v>31050115</v>
      </c>
      <c r="B836" s="5" t="s">
        <v>914</v>
      </c>
      <c r="C836" s="96">
        <f>SUMIF(Data[EconCode],DetailTB[[#This Row],[EconCode]],Data[Amount])</f>
        <v>0</v>
      </c>
      <c r="D836" s="96" t="str">
        <f>LEFT(DetailTB[[#This Row],[EconCode]],6)</f>
        <v>310501</v>
      </c>
      <c r="E836" s="96" t="str">
        <f>LEFT(DetailTB[[#This Row],[EconCode]],4)</f>
        <v>3105</v>
      </c>
      <c r="F836" s="96" t="str">
        <f>LEFT(DetailTB[[#This Row],[EconCode]],2)</f>
        <v>31</v>
      </c>
      <c r="G836" s="96"/>
      <c r="H836" s="96"/>
      <c r="I836" s="96"/>
      <c r="J836" s="96"/>
      <c r="K836" s="96"/>
      <c r="L836" s="96"/>
      <c r="M836" s="15"/>
      <c r="N836" s="15"/>
      <c r="O836" s="15"/>
      <c r="P836" s="15"/>
      <c r="Q836" s="15"/>
      <c r="R836" s="15"/>
    </row>
    <row r="837" spans="1:18" x14ac:dyDescent="0.25">
      <c r="A837" s="64">
        <v>31050116</v>
      </c>
      <c r="B837" s="5" t="s">
        <v>915</v>
      </c>
      <c r="C837" s="96">
        <f>SUMIF(Data[EconCode],DetailTB[[#This Row],[EconCode]],Data[Amount])</f>
        <v>0</v>
      </c>
      <c r="D837" s="96" t="str">
        <f>LEFT(DetailTB[[#This Row],[EconCode]],6)</f>
        <v>310501</v>
      </c>
      <c r="E837" s="96" t="str">
        <f>LEFT(DetailTB[[#This Row],[EconCode]],4)</f>
        <v>3105</v>
      </c>
      <c r="F837" s="96" t="str">
        <f>LEFT(DetailTB[[#This Row],[EconCode]],2)</f>
        <v>31</v>
      </c>
      <c r="G837" s="96"/>
      <c r="H837" s="96"/>
      <c r="I837" s="96"/>
      <c r="J837" s="96"/>
      <c r="K837" s="96"/>
      <c r="L837" s="96"/>
      <c r="M837" s="15"/>
      <c r="N837" s="15"/>
      <c r="O837" s="15"/>
      <c r="P837" s="15"/>
      <c r="Q837" s="15"/>
      <c r="R837" s="15"/>
    </row>
    <row r="838" spans="1:18" x14ac:dyDescent="0.25">
      <c r="A838" s="70">
        <v>310502</v>
      </c>
      <c r="B838" s="7" t="s">
        <v>916</v>
      </c>
      <c r="C838" s="96">
        <f>SUMIF(Data[EconCode],DetailTB[[#This Row],[EconCode]],Data[Amount])</f>
        <v>0</v>
      </c>
      <c r="D838" s="96" t="str">
        <f>LEFT(DetailTB[[#This Row],[EconCode]],6)</f>
        <v>310502</v>
      </c>
      <c r="E838" s="96" t="str">
        <f>LEFT(DetailTB[[#This Row],[EconCode]],4)</f>
        <v>3105</v>
      </c>
      <c r="F838" s="96" t="str">
        <f>LEFT(DetailTB[[#This Row],[EconCode]],2)</f>
        <v>31</v>
      </c>
      <c r="G838" s="96"/>
      <c r="H838" s="96"/>
      <c r="I838" s="96"/>
      <c r="J838" s="96"/>
      <c r="K838" s="96"/>
      <c r="L838" s="96"/>
      <c r="M838" s="15"/>
      <c r="N838" s="15"/>
      <c r="O838" s="15"/>
      <c r="P838" s="15"/>
      <c r="Q838" s="15"/>
      <c r="R838" s="15"/>
    </row>
    <row r="839" spans="1:18" x14ac:dyDescent="0.25">
      <c r="A839" s="70">
        <v>31050201</v>
      </c>
      <c r="B839" s="8" t="s">
        <v>916</v>
      </c>
      <c r="C839" s="96">
        <f>SUMIF(Data[EconCode],DetailTB[[#This Row],[EconCode]],Data[Amount])</f>
        <v>0</v>
      </c>
      <c r="D839" s="96" t="str">
        <f>LEFT(DetailTB[[#This Row],[EconCode]],6)</f>
        <v>310502</v>
      </c>
      <c r="E839" s="96" t="str">
        <f>LEFT(DetailTB[[#This Row],[EconCode]],4)</f>
        <v>3105</v>
      </c>
      <c r="F839" s="96" t="str">
        <f>LEFT(DetailTB[[#This Row],[EconCode]],2)</f>
        <v>31</v>
      </c>
      <c r="G839" s="96"/>
      <c r="H839" s="96"/>
      <c r="I839" s="96"/>
      <c r="J839" s="96"/>
      <c r="K839" s="96"/>
      <c r="L839" s="96"/>
      <c r="M839" s="15"/>
      <c r="N839" s="15" t="s">
        <v>1597</v>
      </c>
      <c r="O839" s="15"/>
      <c r="P839" s="15"/>
      <c r="Q839" s="15"/>
      <c r="R839" s="15"/>
    </row>
    <row r="840" spans="1:18" x14ac:dyDescent="0.25">
      <c r="A840" s="70">
        <v>3106</v>
      </c>
      <c r="B840" s="7" t="s">
        <v>917</v>
      </c>
      <c r="C840" s="93">
        <f>SUMIF(Data[EconCode],DetailTB[[#This Row],[EconCode]],Data[Amount])</f>
        <v>0</v>
      </c>
      <c r="D840" s="93" t="str">
        <f>LEFT(DetailTB[[#This Row],[EconCode]],6)</f>
        <v>3106</v>
      </c>
      <c r="E840" s="93" t="str">
        <f>LEFT(DetailTB[[#This Row],[EconCode]],4)</f>
        <v>3106</v>
      </c>
      <c r="F840" s="93" t="str">
        <f>LEFT(DetailTB[[#This Row],[EconCode]],2)</f>
        <v>31</v>
      </c>
      <c r="G840" s="93"/>
      <c r="H840" s="93"/>
      <c r="I840" s="93"/>
      <c r="J840" s="93"/>
      <c r="K840" s="93"/>
      <c r="L840" s="93"/>
      <c r="M840" s="15"/>
      <c r="N840" s="15"/>
      <c r="O840" s="15"/>
      <c r="P840" s="15"/>
      <c r="Q840" s="15"/>
      <c r="R840" s="15"/>
    </row>
    <row r="841" spans="1:18" x14ac:dyDescent="0.25">
      <c r="A841" s="70">
        <v>310601</v>
      </c>
      <c r="B841" s="7" t="s">
        <v>918</v>
      </c>
      <c r="C841" s="93">
        <f>SUMIF(Data[EconCode],DetailTB[[#This Row],[EconCode]],Data[Amount])</f>
        <v>0</v>
      </c>
      <c r="D841" s="93" t="str">
        <f>LEFT(DetailTB[[#This Row],[EconCode]],6)</f>
        <v>310601</v>
      </c>
      <c r="E841" s="93" t="str">
        <f>LEFT(DetailTB[[#This Row],[EconCode]],4)</f>
        <v>3106</v>
      </c>
      <c r="F841" s="93" t="str">
        <f>LEFT(DetailTB[[#This Row],[EconCode]],2)</f>
        <v>31</v>
      </c>
      <c r="G841" s="93"/>
      <c r="H841" s="93"/>
      <c r="I841" s="93"/>
      <c r="J841" s="93"/>
      <c r="K841" s="93"/>
      <c r="L841" s="93"/>
      <c r="M841" s="15"/>
      <c r="N841" s="15"/>
      <c r="O841" s="15"/>
      <c r="P841" s="15"/>
      <c r="Q841" s="15"/>
      <c r="R841" s="15"/>
    </row>
    <row r="842" spans="1:18" x14ac:dyDescent="0.25">
      <c r="A842" s="70">
        <v>31060101</v>
      </c>
      <c r="B842" s="8" t="s">
        <v>918</v>
      </c>
      <c r="C842" s="71">
        <f>SUMIF(Data[EconCode],DetailTB[[#This Row],[EconCode]],Data[Amount])</f>
        <v>7</v>
      </c>
      <c r="D842" s="58" t="str">
        <f>LEFT(DetailTB[[#This Row],[EconCode]],6)</f>
        <v>310601</v>
      </c>
      <c r="E842" s="58" t="str">
        <f>LEFT(DetailTB[[#This Row],[EconCode]],4)</f>
        <v>3106</v>
      </c>
      <c r="F842" s="58" t="str">
        <f>LEFT(DetailTB[[#This Row],[EconCode]],2)</f>
        <v>31</v>
      </c>
      <c r="G842" s="65"/>
      <c r="H842" s="66" t="s">
        <v>1568</v>
      </c>
      <c r="I842" s="65"/>
      <c r="J842" s="65"/>
      <c r="K842" s="65"/>
      <c r="L842" s="65"/>
      <c r="M842" s="15"/>
      <c r="N842" s="15"/>
      <c r="O842" s="15"/>
      <c r="P842" s="15"/>
      <c r="Q842" s="15"/>
      <c r="R842" s="15"/>
    </row>
    <row r="843" spans="1:18" x14ac:dyDescent="0.25">
      <c r="A843" s="70">
        <v>310602</v>
      </c>
      <c r="B843" s="7" t="s">
        <v>919</v>
      </c>
      <c r="C843" s="93">
        <f>SUMIF(Data[EconCode],DetailTB[[#This Row],[EconCode]],Data[Amount])</f>
        <v>0</v>
      </c>
      <c r="D843" s="93" t="str">
        <f>LEFT(DetailTB[[#This Row],[EconCode]],6)</f>
        <v>310602</v>
      </c>
      <c r="E843" s="93" t="str">
        <f>LEFT(DetailTB[[#This Row],[EconCode]],4)</f>
        <v>3106</v>
      </c>
      <c r="F843" s="93" t="str">
        <f>LEFT(DetailTB[[#This Row],[EconCode]],2)</f>
        <v>31</v>
      </c>
      <c r="G843" s="93"/>
      <c r="H843" s="93"/>
      <c r="I843" s="93"/>
      <c r="J843" s="93"/>
      <c r="K843" s="93"/>
      <c r="L843" s="93"/>
      <c r="M843" s="15"/>
      <c r="N843" s="15"/>
      <c r="O843" s="15"/>
      <c r="P843" s="15"/>
      <c r="Q843" s="15"/>
      <c r="R843" s="15"/>
    </row>
    <row r="844" spans="1:18" x14ac:dyDescent="0.25">
      <c r="A844" s="70">
        <v>31060201</v>
      </c>
      <c r="B844" s="8" t="s">
        <v>919</v>
      </c>
      <c r="C844" s="71">
        <f>SUMIF(Data[EconCode],DetailTB[[#This Row],[EconCode]],Data[Amount])</f>
        <v>35</v>
      </c>
      <c r="D844" s="58" t="str">
        <f>LEFT(DetailTB[[#This Row],[EconCode]],6)</f>
        <v>310602</v>
      </c>
      <c r="E844" s="58" t="str">
        <f>LEFT(DetailTB[[#This Row],[EconCode]],4)</f>
        <v>3106</v>
      </c>
      <c r="F844" s="58" t="str">
        <f>LEFT(DetailTB[[#This Row],[EconCode]],2)</f>
        <v>31</v>
      </c>
      <c r="G844" s="65"/>
      <c r="H844" s="66" t="s">
        <v>1568</v>
      </c>
      <c r="I844" s="65"/>
      <c r="J844" s="65"/>
      <c r="K844" s="65"/>
      <c r="L844" s="65"/>
      <c r="M844" s="15"/>
      <c r="N844" s="15"/>
      <c r="O844" s="15"/>
      <c r="P844" s="15"/>
      <c r="Q844" s="15"/>
      <c r="R844" s="15"/>
    </row>
    <row r="845" spans="1:18" x14ac:dyDescent="0.25">
      <c r="A845" s="70">
        <v>3107</v>
      </c>
      <c r="B845" s="7" t="s">
        <v>920</v>
      </c>
      <c r="C845" s="93">
        <f>SUMIF(Data[EconCode],DetailTB[[#This Row],[EconCode]],Data[Amount])</f>
        <v>0</v>
      </c>
      <c r="D845" s="93" t="str">
        <f>LEFT(DetailTB[[#This Row],[EconCode]],6)</f>
        <v>3107</v>
      </c>
      <c r="E845" s="93" t="str">
        <f>LEFT(DetailTB[[#This Row],[EconCode]],4)</f>
        <v>3107</v>
      </c>
      <c r="F845" s="93" t="str">
        <f>LEFT(DetailTB[[#This Row],[EconCode]],2)</f>
        <v>31</v>
      </c>
      <c r="G845" s="93"/>
      <c r="H845" s="93"/>
      <c r="I845" s="93"/>
      <c r="J845" s="93"/>
      <c r="K845" s="93"/>
      <c r="L845" s="93"/>
      <c r="M845" s="15"/>
      <c r="N845" s="15"/>
      <c r="O845" s="15"/>
      <c r="P845" s="15"/>
      <c r="Q845" s="15"/>
      <c r="R845" s="15"/>
    </row>
    <row r="846" spans="1:18" x14ac:dyDescent="0.25">
      <c r="A846" s="70">
        <v>310701</v>
      </c>
      <c r="B846" s="7" t="s">
        <v>921</v>
      </c>
      <c r="C846" s="93">
        <f>SUMIF(Data[EconCode],DetailTB[[#This Row],[EconCode]],Data[Amount])</f>
        <v>0</v>
      </c>
      <c r="D846" s="93" t="str">
        <f>LEFT(DetailTB[[#This Row],[EconCode]],6)</f>
        <v>310701</v>
      </c>
      <c r="E846" s="93" t="str">
        <f>LEFT(DetailTB[[#This Row],[EconCode]],4)</f>
        <v>3107</v>
      </c>
      <c r="F846" s="93" t="str">
        <f>LEFT(DetailTB[[#This Row],[EconCode]],2)</f>
        <v>31</v>
      </c>
      <c r="G846" s="93"/>
      <c r="H846" s="93"/>
      <c r="I846" s="93"/>
      <c r="J846" s="93"/>
      <c r="K846" s="93"/>
      <c r="L846" s="93"/>
      <c r="M846" s="15"/>
      <c r="N846" s="15"/>
      <c r="O846" s="15"/>
      <c r="P846" s="15"/>
      <c r="Q846" s="15"/>
      <c r="R846" s="15"/>
    </row>
    <row r="847" spans="1:18" x14ac:dyDescent="0.25">
      <c r="A847" s="70">
        <v>31070101</v>
      </c>
      <c r="B847" s="8" t="s">
        <v>920</v>
      </c>
      <c r="C847" s="71">
        <f>SUMIF(Data[EconCode],DetailTB[[#This Row],[EconCode]],Data[Amount])</f>
        <v>50</v>
      </c>
      <c r="D847" s="58" t="str">
        <f>LEFT(DetailTB[[#This Row],[EconCode]],6)</f>
        <v>310701</v>
      </c>
      <c r="E847" s="58" t="str">
        <f>LEFT(DetailTB[[#This Row],[EconCode]],4)</f>
        <v>3107</v>
      </c>
      <c r="F847" s="58" t="str">
        <f>LEFT(DetailTB[[#This Row],[EconCode]],2)</f>
        <v>31</v>
      </c>
      <c r="G847" s="65"/>
      <c r="H847" s="66" t="s">
        <v>1577</v>
      </c>
      <c r="I847" s="65"/>
      <c r="J847" s="65"/>
      <c r="K847" s="65"/>
      <c r="L847" s="65"/>
      <c r="M847" s="15"/>
      <c r="N847" s="15"/>
      <c r="O847" s="15"/>
      <c r="P847" s="15"/>
      <c r="Q847" s="15"/>
      <c r="R847" s="15"/>
    </row>
    <row r="848" spans="1:18" x14ac:dyDescent="0.25">
      <c r="A848" s="70">
        <v>3108</v>
      </c>
      <c r="B848" s="7" t="s">
        <v>922</v>
      </c>
      <c r="C848" s="96">
        <f>SUMIF(Data[EconCode],DetailTB[[#This Row],[EconCode]],Data[Amount])</f>
        <v>0</v>
      </c>
      <c r="D848" s="96" t="str">
        <f>LEFT(DetailTB[[#This Row],[EconCode]],6)</f>
        <v>3108</v>
      </c>
      <c r="E848" s="96" t="str">
        <f>LEFT(DetailTB[[#This Row],[EconCode]],4)</f>
        <v>3108</v>
      </c>
      <c r="F848" s="96" t="str">
        <f>LEFT(DetailTB[[#This Row],[EconCode]],2)</f>
        <v>31</v>
      </c>
      <c r="G848" s="96"/>
      <c r="H848" s="96"/>
      <c r="I848" s="96"/>
      <c r="J848" s="96"/>
      <c r="K848" s="96"/>
      <c r="L848" s="96"/>
      <c r="M848" s="15"/>
      <c r="N848" s="15"/>
      <c r="O848" s="15"/>
      <c r="P848" s="15"/>
      <c r="Q848" s="15"/>
      <c r="R848" s="15"/>
    </row>
    <row r="849" spans="1:18" x14ac:dyDescent="0.25">
      <c r="A849" s="70">
        <v>310801</v>
      </c>
      <c r="B849" s="7" t="s">
        <v>923</v>
      </c>
      <c r="C849" s="96">
        <f>SUMIF(Data[EconCode],DetailTB[[#This Row],[EconCode]],Data[Amount])</f>
        <v>0</v>
      </c>
      <c r="D849" s="96" t="str">
        <f>LEFT(DetailTB[[#This Row],[EconCode]],6)</f>
        <v>310801</v>
      </c>
      <c r="E849" s="96" t="str">
        <f>LEFT(DetailTB[[#This Row],[EconCode]],4)</f>
        <v>3108</v>
      </c>
      <c r="F849" s="96" t="str">
        <f>LEFT(DetailTB[[#This Row],[EconCode]],2)</f>
        <v>31</v>
      </c>
      <c r="G849" s="96"/>
      <c r="H849" s="96"/>
      <c r="I849" s="96"/>
      <c r="J849" s="96"/>
      <c r="K849" s="96"/>
      <c r="L849" s="96"/>
      <c r="M849" s="15"/>
      <c r="N849" s="15" t="s">
        <v>1598</v>
      </c>
      <c r="O849" s="15"/>
      <c r="P849" s="15"/>
      <c r="Q849" s="15"/>
      <c r="R849" s="15"/>
    </row>
    <row r="850" spans="1:18" x14ac:dyDescent="0.25">
      <c r="A850" s="70">
        <v>31080101</v>
      </c>
      <c r="B850" s="8" t="s">
        <v>924</v>
      </c>
      <c r="C850" s="96">
        <f>SUMIF(Data[EconCode],DetailTB[[#This Row],[EconCode]],Data[Amount])</f>
        <v>0</v>
      </c>
      <c r="D850" s="96" t="str">
        <f>LEFT(DetailTB[[#This Row],[EconCode]],6)</f>
        <v>310801</v>
      </c>
      <c r="E850" s="96" t="str">
        <f>LEFT(DetailTB[[#This Row],[EconCode]],4)</f>
        <v>3108</v>
      </c>
      <c r="F850" s="96" t="str">
        <f>LEFT(DetailTB[[#This Row],[EconCode]],2)</f>
        <v>31</v>
      </c>
      <c r="G850" s="96"/>
      <c r="H850" s="96"/>
      <c r="I850" s="96"/>
      <c r="J850" s="96"/>
      <c r="K850" s="96"/>
      <c r="L850" s="96"/>
      <c r="M850" s="15"/>
      <c r="N850" s="15" t="s">
        <v>1599</v>
      </c>
      <c r="O850" s="15"/>
      <c r="P850" s="15"/>
      <c r="Q850" s="15"/>
      <c r="R850" s="15"/>
    </row>
    <row r="851" spans="1:18" x14ac:dyDescent="0.25">
      <c r="A851" s="70">
        <v>310802</v>
      </c>
      <c r="B851" s="7" t="s">
        <v>1600</v>
      </c>
      <c r="C851" s="96">
        <f>SUMIF(Data[EconCode],DetailTB[[#This Row],[EconCode]],Data[Amount])</f>
        <v>0</v>
      </c>
      <c r="D851" s="96" t="str">
        <f>LEFT(DetailTB[[#This Row],[EconCode]],6)</f>
        <v>310802</v>
      </c>
      <c r="E851" s="96" t="str">
        <f>LEFT(DetailTB[[#This Row],[EconCode]],4)</f>
        <v>3108</v>
      </c>
      <c r="F851" s="96" t="str">
        <f>LEFT(DetailTB[[#This Row],[EconCode]],2)</f>
        <v>31</v>
      </c>
      <c r="G851" s="96"/>
      <c r="H851" s="96"/>
      <c r="I851" s="96"/>
      <c r="J851" s="96"/>
      <c r="K851" s="96"/>
      <c r="L851" s="96"/>
      <c r="M851" s="15"/>
      <c r="N851" s="15"/>
      <c r="O851" s="15"/>
      <c r="P851" s="15"/>
      <c r="Q851" s="15"/>
      <c r="R851" s="15"/>
    </row>
    <row r="852" spans="1:18" x14ac:dyDescent="0.25">
      <c r="A852" s="70">
        <v>31080101</v>
      </c>
      <c r="B852" s="8" t="s">
        <v>1601</v>
      </c>
      <c r="C852" s="96">
        <f>SUMIF(Data[EconCode],DetailTB[[#This Row],[EconCode]],Data[Amount])</f>
        <v>0</v>
      </c>
      <c r="D852" s="96" t="str">
        <f>LEFT(DetailTB[[#This Row],[EconCode]],6)</f>
        <v>310801</v>
      </c>
      <c r="E852" s="96" t="str">
        <f>LEFT(DetailTB[[#This Row],[EconCode]],4)</f>
        <v>3108</v>
      </c>
      <c r="F852" s="96" t="str">
        <f>LEFT(DetailTB[[#This Row],[EconCode]],2)</f>
        <v>31</v>
      </c>
      <c r="G852" s="96"/>
      <c r="H852" s="96"/>
      <c r="I852" s="96"/>
      <c r="J852" s="96"/>
      <c r="K852" s="96"/>
      <c r="L852" s="96"/>
      <c r="M852" s="15"/>
      <c r="N852" s="15"/>
      <c r="O852" s="15"/>
      <c r="P852" s="15"/>
      <c r="Q852" s="15"/>
      <c r="R852" s="15"/>
    </row>
    <row r="853" spans="1:18" x14ac:dyDescent="0.25">
      <c r="A853" s="70">
        <v>3109</v>
      </c>
      <c r="B853" s="7" t="s">
        <v>925</v>
      </c>
      <c r="C853" s="93">
        <f>SUMIF(Data[EconCode],DetailTB[[#This Row],[EconCode]],Data[Amount])</f>
        <v>0</v>
      </c>
      <c r="D853" s="93" t="str">
        <f>LEFT(DetailTB[[#This Row],[EconCode]],6)</f>
        <v>3109</v>
      </c>
      <c r="E853" s="93" t="str">
        <f>LEFT(DetailTB[[#This Row],[EconCode]],4)</f>
        <v>3109</v>
      </c>
      <c r="F853" s="93" t="str">
        <f>LEFT(DetailTB[[#This Row],[EconCode]],2)</f>
        <v>31</v>
      </c>
      <c r="G853" s="93"/>
      <c r="H853" s="93"/>
      <c r="I853" s="93"/>
      <c r="J853" s="93"/>
      <c r="K853" s="93"/>
      <c r="L853" s="93"/>
      <c r="M853" s="15"/>
      <c r="N853" s="15"/>
      <c r="O853" s="15"/>
      <c r="P853" s="15"/>
      <c r="Q853" s="15"/>
      <c r="R853" s="15"/>
    </row>
    <row r="854" spans="1:18" x14ac:dyDescent="0.25">
      <c r="A854" s="70">
        <v>310901</v>
      </c>
      <c r="B854" s="7" t="s">
        <v>926</v>
      </c>
      <c r="C854" s="93">
        <f>SUMIF(Data[EconCode],DetailTB[[#This Row],[EconCode]],Data[Amount])</f>
        <v>0</v>
      </c>
      <c r="D854" s="93" t="str">
        <f>LEFT(DetailTB[[#This Row],[EconCode]],6)</f>
        <v>310901</v>
      </c>
      <c r="E854" s="93" t="str">
        <f>LEFT(DetailTB[[#This Row],[EconCode]],4)</f>
        <v>3109</v>
      </c>
      <c r="F854" s="93" t="str">
        <f>LEFT(DetailTB[[#This Row],[EconCode]],2)</f>
        <v>31</v>
      </c>
      <c r="G854" s="93"/>
      <c r="H854" s="93"/>
      <c r="I854" s="93"/>
      <c r="J854" s="93"/>
      <c r="K854" s="93"/>
      <c r="L854" s="93"/>
      <c r="M854" s="15"/>
      <c r="N854" s="15"/>
      <c r="O854" s="15"/>
      <c r="P854" s="15"/>
      <c r="Q854" s="15"/>
      <c r="R854" s="15"/>
    </row>
    <row r="855" spans="1:18" x14ac:dyDescent="0.25">
      <c r="A855" s="70">
        <v>31090101</v>
      </c>
      <c r="B855" s="8" t="s">
        <v>1412</v>
      </c>
      <c r="C855" s="71">
        <f>SUMIF(Data[EconCode],DetailTB[[#This Row],[EconCode]],Data[Amount])</f>
        <v>0</v>
      </c>
      <c r="D855" s="58" t="str">
        <f>LEFT(DetailTB[[#This Row],[EconCode]],6)</f>
        <v>310901</v>
      </c>
      <c r="E855" s="58" t="str">
        <f>LEFT(DetailTB[[#This Row],[EconCode]],4)</f>
        <v>3109</v>
      </c>
      <c r="F855" s="58" t="str">
        <f>LEFT(DetailTB[[#This Row],[EconCode]],2)</f>
        <v>31</v>
      </c>
      <c r="G855" s="65"/>
      <c r="H855" s="66" t="s">
        <v>1576</v>
      </c>
      <c r="I855" s="65"/>
      <c r="J855" s="65"/>
      <c r="K855" s="65"/>
      <c r="L855" s="65"/>
      <c r="M855" s="15"/>
      <c r="N855" s="15"/>
      <c r="O855" s="15"/>
      <c r="P855" s="15"/>
      <c r="Q855" s="15"/>
      <c r="R855" s="15"/>
    </row>
    <row r="856" spans="1:18" x14ac:dyDescent="0.25">
      <c r="A856" s="70">
        <v>31090102</v>
      </c>
      <c r="B856" s="8" t="s">
        <v>927</v>
      </c>
      <c r="C856" s="71">
        <f>SUMIF(Data[EconCode],DetailTB[[#This Row],[EconCode]],Data[Amount])</f>
        <v>110</v>
      </c>
      <c r="D856" s="58" t="str">
        <f>LEFT(DetailTB[[#This Row],[EconCode]],6)</f>
        <v>310901</v>
      </c>
      <c r="E856" s="58" t="str">
        <f>LEFT(DetailTB[[#This Row],[EconCode]],4)</f>
        <v>3109</v>
      </c>
      <c r="F856" s="58" t="str">
        <f>LEFT(DetailTB[[#This Row],[EconCode]],2)</f>
        <v>31</v>
      </c>
      <c r="G856" s="65"/>
      <c r="H856" s="66" t="s">
        <v>1576</v>
      </c>
      <c r="I856" s="65"/>
      <c r="J856" s="65"/>
      <c r="K856" s="65"/>
      <c r="L856" s="65"/>
      <c r="M856" s="15"/>
      <c r="N856" s="15"/>
      <c r="O856" s="15"/>
      <c r="P856" s="15"/>
      <c r="Q856" s="15"/>
      <c r="R856" s="15"/>
    </row>
    <row r="857" spans="1:18" x14ac:dyDescent="0.25">
      <c r="A857" s="70">
        <v>31090103</v>
      </c>
      <c r="B857" s="8" t="s">
        <v>928</v>
      </c>
      <c r="C857" s="71">
        <f>SUMIF(Data[EconCode],DetailTB[[#This Row],[EconCode]],Data[Amount])</f>
        <v>0</v>
      </c>
      <c r="D857" s="58" t="str">
        <f>LEFT(DetailTB[[#This Row],[EconCode]],6)</f>
        <v>310901</v>
      </c>
      <c r="E857" s="58" t="str">
        <f>LEFT(DetailTB[[#This Row],[EconCode]],4)</f>
        <v>3109</v>
      </c>
      <c r="F857" s="58" t="str">
        <f>LEFT(DetailTB[[#This Row],[EconCode]],2)</f>
        <v>31</v>
      </c>
      <c r="G857" s="65"/>
      <c r="H857" s="66" t="s">
        <v>1576</v>
      </c>
      <c r="I857" s="65"/>
      <c r="J857" s="65"/>
      <c r="K857" s="65"/>
      <c r="L857" s="65"/>
      <c r="M857" s="15"/>
      <c r="N857" s="15"/>
      <c r="O857" s="15"/>
      <c r="P857" s="15"/>
      <c r="Q857" s="15"/>
      <c r="R857" s="15"/>
    </row>
    <row r="858" spans="1:18" x14ac:dyDescent="0.25">
      <c r="A858" s="70">
        <v>31090104</v>
      </c>
      <c r="B858" s="8" t="s">
        <v>929</v>
      </c>
      <c r="C858" s="71">
        <f>SUMIF(Data[EconCode],DetailTB[[#This Row],[EconCode]],Data[Amount])</f>
        <v>0</v>
      </c>
      <c r="D858" s="58" t="str">
        <f>LEFT(DetailTB[[#This Row],[EconCode]],6)</f>
        <v>310901</v>
      </c>
      <c r="E858" s="58" t="str">
        <f>LEFT(DetailTB[[#This Row],[EconCode]],4)</f>
        <v>3109</v>
      </c>
      <c r="F858" s="58" t="str">
        <f>LEFT(DetailTB[[#This Row],[EconCode]],2)</f>
        <v>31</v>
      </c>
      <c r="G858" s="65"/>
      <c r="H858" s="66" t="s">
        <v>1576</v>
      </c>
      <c r="I858" s="65"/>
      <c r="J858" s="65"/>
      <c r="K858" s="65"/>
      <c r="L858" s="65"/>
      <c r="M858" s="15"/>
      <c r="N858" s="15"/>
      <c r="O858" s="15"/>
      <c r="P858" s="15"/>
      <c r="Q858" s="15"/>
      <c r="R858" s="15"/>
    </row>
    <row r="859" spans="1:18" x14ac:dyDescent="0.25">
      <c r="A859" s="70">
        <v>31090105</v>
      </c>
      <c r="B859" s="8" t="s">
        <v>930</v>
      </c>
      <c r="C859" s="71">
        <f>SUMIF(Data[EconCode],DetailTB[[#This Row],[EconCode]],Data[Amount])</f>
        <v>0</v>
      </c>
      <c r="D859" s="58" t="str">
        <f>LEFT(DetailTB[[#This Row],[EconCode]],6)</f>
        <v>310901</v>
      </c>
      <c r="E859" s="58" t="str">
        <f>LEFT(DetailTB[[#This Row],[EconCode]],4)</f>
        <v>3109</v>
      </c>
      <c r="F859" s="58" t="str">
        <f>LEFT(DetailTB[[#This Row],[EconCode]],2)</f>
        <v>31</v>
      </c>
      <c r="G859" s="65"/>
      <c r="H859" s="66" t="s">
        <v>1576</v>
      </c>
      <c r="I859" s="65"/>
      <c r="J859" s="65"/>
      <c r="K859" s="65"/>
      <c r="L859" s="65"/>
      <c r="M859" s="15"/>
      <c r="N859" s="15"/>
      <c r="O859" s="15"/>
      <c r="P859" s="15"/>
      <c r="Q859" s="15"/>
      <c r="R859" s="15"/>
    </row>
    <row r="860" spans="1:18" x14ac:dyDescent="0.25">
      <c r="A860" s="70">
        <v>31090106</v>
      </c>
      <c r="B860" s="8" t="s">
        <v>931</v>
      </c>
      <c r="C860" s="71">
        <f>SUMIF(Data[EconCode],DetailTB[[#This Row],[EconCode]],Data[Amount])</f>
        <v>0</v>
      </c>
      <c r="D860" s="58" t="str">
        <f>LEFT(DetailTB[[#This Row],[EconCode]],6)</f>
        <v>310901</v>
      </c>
      <c r="E860" s="58" t="str">
        <f>LEFT(DetailTB[[#This Row],[EconCode]],4)</f>
        <v>3109</v>
      </c>
      <c r="F860" s="58" t="str">
        <f>LEFT(DetailTB[[#This Row],[EconCode]],2)</f>
        <v>31</v>
      </c>
      <c r="G860" s="65"/>
      <c r="H860" s="66" t="s">
        <v>1576</v>
      </c>
      <c r="I860" s="65"/>
      <c r="J860" s="65"/>
      <c r="K860" s="65"/>
      <c r="L860" s="65"/>
      <c r="M860" s="15"/>
      <c r="N860" s="15"/>
      <c r="O860" s="15"/>
      <c r="P860" s="15"/>
      <c r="Q860" s="15"/>
      <c r="R860" s="15"/>
    </row>
    <row r="861" spans="1:18" x14ac:dyDescent="0.25">
      <c r="A861" s="70">
        <v>310902</v>
      </c>
      <c r="B861" s="8" t="s">
        <v>932</v>
      </c>
      <c r="C861" s="93">
        <f>SUMIF(Data[EconCode],DetailTB[[#This Row],[EconCode]],Data[Amount])</f>
        <v>0</v>
      </c>
      <c r="D861" s="93" t="str">
        <f>LEFT(DetailTB[[#This Row],[EconCode]],6)</f>
        <v>310902</v>
      </c>
      <c r="E861" s="93" t="str">
        <f>LEFT(DetailTB[[#This Row],[EconCode]],4)</f>
        <v>3109</v>
      </c>
      <c r="F861" s="93" t="str">
        <f>LEFT(DetailTB[[#This Row],[EconCode]],2)</f>
        <v>31</v>
      </c>
      <c r="G861" s="93"/>
      <c r="H861" s="93"/>
      <c r="I861" s="93"/>
      <c r="J861" s="93"/>
      <c r="K861" s="93"/>
      <c r="L861" s="93"/>
      <c r="M861" s="15"/>
      <c r="N861" s="15"/>
      <c r="O861" s="15"/>
      <c r="P861" s="15"/>
      <c r="Q861" s="15"/>
      <c r="R861" s="15"/>
    </row>
    <row r="862" spans="1:18" x14ac:dyDescent="0.25">
      <c r="A862" s="70">
        <v>31090201</v>
      </c>
      <c r="B862" s="8" t="s">
        <v>933</v>
      </c>
      <c r="C862" s="71">
        <f>SUMIF(Data[EconCode],DetailTB[[#This Row],[EconCode]],Data[Amount])</f>
        <v>0</v>
      </c>
      <c r="D862" s="58" t="str">
        <f>LEFT(DetailTB[[#This Row],[EconCode]],6)</f>
        <v>310902</v>
      </c>
      <c r="E862" s="58" t="str">
        <f>LEFT(DetailTB[[#This Row],[EconCode]],4)</f>
        <v>3109</v>
      </c>
      <c r="F862" s="58" t="str">
        <f>LEFT(DetailTB[[#This Row],[EconCode]],2)</f>
        <v>31</v>
      </c>
      <c r="G862" s="65"/>
      <c r="H862" s="66" t="s">
        <v>1576</v>
      </c>
      <c r="I862" s="65"/>
      <c r="J862" s="65"/>
      <c r="K862" s="65"/>
      <c r="L862" s="65"/>
      <c r="M862" s="15"/>
      <c r="N862" s="15"/>
      <c r="O862" s="15"/>
      <c r="P862" s="15"/>
      <c r="Q862" s="15"/>
      <c r="R862" s="15"/>
    </row>
    <row r="863" spans="1:18" x14ac:dyDescent="0.25">
      <c r="A863" s="70">
        <v>31090202</v>
      </c>
      <c r="B863" s="8" t="s">
        <v>934</v>
      </c>
      <c r="C863" s="71">
        <f>SUMIF(Data[EconCode],DetailTB[[#This Row],[EconCode]],Data[Amount])</f>
        <v>0</v>
      </c>
      <c r="D863" s="58" t="str">
        <f>LEFT(DetailTB[[#This Row],[EconCode]],6)</f>
        <v>310902</v>
      </c>
      <c r="E863" s="58" t="str">
        <f>LEFT(DetailTB[[#This Row],[EconCode]],4)</f>
        <v>3109</v>
      </c>
      <c r="F863" s="58" t="str">
        <f>LEFT(DetailTB[[#This Row],[EconCode]],2)</f>
        <v>31</v>
      </c>
      <c r="G863" s="65"/>
      <c r="H863" s="66" t="s">
        <v>1576</v>
      </c>
      <c r="I863" s="65"/>
      <c r="J863" s="65"/>
      <c r="K863" s="65"/>
      <c r="L863" s="65"/>
      <c r="M863" s="15"/>
      <c r="N863" s="15"/>
      <c r="O863" s="15"/>
      <c r="P863" s="15"/>
      <c r="Q863" s="15"/>
      <c r="R863" s="15"/>
    </row>
    <row r="864" spans="1:18" x14ac:dyDescent="0.25">
      <c r="A864" s="70">
        <v>3110</v>
      </c>
      <c r="B864" s="7" t="s">
        <v>935</v>
      </c>
      <c r="C864" s="93">
        <f>SUMIF(Data[EconCode],DetailTB[[#This Row],[EconCode]],Data[Amount])</f>
        <v>0</v>
      </c>
      <c r="D864" s="58" t="str">
        <f>LEFT(DetailTB[[#This Row],[EconCode]],6)</f>
        <v>3110</v>
      </c>
      <c r="E864" s="58" t="str">
        <f>LEFT(DetailTB[[#This Row],[EconCode]],4)</f>
        <v>3110</v>
      </c>
      <c r="F864" s="58" t="str">
        <f>LEFT(DetailTB[[#This Row],[EconCode]],2)</f>
        <v>31</v>
      </c>
      <c r="G864" s="93"/>
      <c r="H864" s="93"/>
      <c r="I864" s="93"/>
      <c r="J864" s="93"/>
      <c r="K864" s="93"/>
      <c r="L864" s="93"/>
      <c r="M864" s="15"/>
      <c r="N864" s="15"/>
      <c r="O864" s="15"/>
      <c r="P864" s="15"/>
      <c r="Q864" s="15"/>
      <c r="R864" s="15"/>
    </row>
    <row r="865" spans="1:18" x14ac:dyDescent="0.25">
      <c r="A865" s="70">
        <v>311001</v>
      </c>
      <c r="B865" s="7" t="s">
        <v>936</v>
      </c>
      <c r="C865" s="93">
        <f>SUMIF(Data[EconCode],DetailTB[[#This Row],[EconCode]],Data[Amount])</f>
        <v>0</v>
      </c>
      <c r="D865" s="58" t="str">
        <f>LEFT(DetailTB[[#This Row],[EconCode]],6)</f>
        <v>311001</v>
      </c>
      <c r="E865" s="58" t="str">
        <f>LEFT(DetailTB[[#This Row],[EconCode]],4)</f>
        <v>3110</v>
      </c>
      <c r="F865" s="58" t="str">
        <f>LEFT(DetailTB[[#This Row],[EconCode]],2)</f>
        <v>31</v>
      </c>
      <c r="G865" s="93"/>
      <c r="H865" s="93"/>
      <c r="I865" s="93"/>
      <c r="J865" s="93"/>
      <c r="K865" s="93"/>
      <c r="L865" s="93"/>
      <c r="M865" s="15"/>
      <c r="N865" s="15"/>
      <c r="O865" s="15"/>
      <c r="P865" s="15"/>
      <c r="Q865" s="15"/>
      <c r="R865" s="15"/>
    </row>
    <row r="866" spans="1:18" x14ac:dyDescent="0.25">
      <c r="A866" s="64">
        <v>31100101</v>
      </c>
      <c r="B866" s="5" t="s">
        <v>937</v>
      </c>
      <c r="C866" s="67">
        <f>SUMIF(Data[EconCode],DetailTB[[#This Row],[EconCode]],Data[Amount])</f>
        <v>0</v>
      </c>
      <c r="D866" s="58" t="str">
        <f>LEFT(DetailTB[[#This Row],[EconCode]],6)</f>
        <v>311001</v>
      </c>
      <c r="E866" s="58" t="str">
        <f>LEFT(DetailTB[[#This Row],[EconCode]],4)</f>
        <v>3110</v>
      </c>
      <c r="F866" s="58" t="str">
        <f>LEFT(DetailTB[[#This Row],[EconCode]],2)</f>
        <v>31</v>
      </c>
      <c r="G866" s="65"/>
      <c r="H866" s="66" t="s">
        <v>1576</v>
      </c>
      <c r="I866" s="65"/>
      <c r="J866" s="65"/>
      <c r="K866" s="65"/>
      <c r="L866" s="65"/>
      <c r="M866" s="15"/>
      <c r="N866" s="15"/>
      <c r="O866" s="15"/>
      <c r="P866" s="15"/>
      <c r="Q866" s="15"/>
      <c r="R866" s="15"/>
    </row>
    <row r="867" spans="1:18" x14ac:dyDescent="0.25">
      <c r="A867" s="64">
        <v>31100102</v>
      </c>
      <c r="B867" s="5" t="s">
        <v>938</v>
      </c>
      <c r="C867" s="67">
        <f>SUMIF(Data[EconCode],DetailTB[[#This Row],[EconCode]],Data[Amount])</f>
        <v>0</v>
      </c>
      <c r="D867" s="58" t="str">
        <f>LEFT(DetailTB[[#This Row],[EconCode]],6)</f>
        <v>311001</v>
      </c>
      <c r="E867" s="58" t="str">
        <f>LEFT(DetailTB[[#This Row],[EconCode]],4)</f>
        <v>3110</v>
      </c>
      <c r="F867" s="58" t="str">
        <f>LEFT(DetailTB[[#This Row],[EconCode]],2)</f>
        <v>31</v>
      </c>
      <c r="G867" s="65"/>
      <c r="H867" s="66" t="s">
        <v>1576</v>
      </c>
      <c r="I867" s="65"/>
      <c r="J867" s="65"/>
      <c r="K867" s="65"/>
      <c r="L867" s="65"/>
      <c r="M867" s="15"/>
      <c r="N867" s="15"/>
      <c r="O867" s="15"/>
      <c r="P867" s="15"/>
      <c r="Q867" s="15"/>
      <c r="R867" s="15"/>
    </row>
    <row r="868" spans="1:18" x14ac:dyDescent="0.25">
      <c r="A868" s="64">
        <v>31100103</v>
      </c>
      <c r="B868" s="5" t="s">
        <v>939</v>
      </c>
      <c r="C868" s="67">
        <f>SUMIF(Data[EconCode],DetailTB[[#This Row],[EconCode]],Data[Amount])</f>
        <v>0</v>
      </c>
      <c r="D868" s="58" t="str">
        <f>LEFT(DetailTB[[#This Row],[EconCode]],6)</f>
        <v>311001</v>
      </c>
      <c r="E868" s="58" t="str">
        <f>LEFT(DetailTB[[#This Row],[EconCode]],4)</f>
        <v>3110</v>
      </c>
      <c r="F868" s="58" t="str">
        <f>LEFT(DetailTB[[#This Row],[EconCode]],2)</f>
        <v>31</v>
      </c>
      <c r="G868" s="65"/>
      <c r="H868" s="66" t="s">
        <v>1576</v>
      </c>
      <c r="I868" s="65"/>
      <c r="J868" s="65"/>
      <c r="K868" s="65"/>
      <c r="L868" s="65"/>
      <c r="M868" s="15"/>
      <c r="N868" s="15"/>
      <c r="O868" s="15"/>
      <c r="P868" s="15"/>
      <c r="Q868" s="15"/>
      <c r="R868" s="15"/>
    </row>
    <row r="869" spans="1:18" x14ac:dyDescent="0.25">
      <c r="A869" s="64">
        <v>31100104</v>
      </c>
      <c r="B869" s="5" t="s">
        <v>940</v>
      </c>
      <c r="C869" s="67">
        <f>SUMIF(Data[EconCode],DetailTB[[#This Row],[EconCode]],Data[Amount])</f>
        <v>0</v>
      </c>
      <c r="D869" s="58" t="str">
        <f>LEFT(DetailTB[[#This Row],[EconCode]],6)</f>
        <v>311001</v>
      </c>
      <c r="E869" s="58" t="str">
        <f>LEFT(DetailTB[[#This Row],[EconCode]],4)</f>
        <v>3110</v>
      </c>
      <c r="F869" s="58" t="str">
        <f>LEFT(DetailTB[[#This Row],[EconCode]],2)</f>
        <v>31</v>
      </c>
      <c r="G869" s="65"/>
      <c r="H869" s="66" t="s">
        <v>1576</v>
      </c>
      <c r="I869" s="65"/>
      <c r="J869" s="65"/>
      <c r="K869" s="65"/>
      <c r="L869" s="65"/>
      <c r="M869" s="15"/>
      <c r="N869" s="15"/>
      <c r="O869" s="15"/>
      <c r="P869" s="15"/>
      <c r="Q869" s="15"/>
      <c r="R869" s="15"/>
    </row>
    <row r="870" spans="1:18" x14ac:dyDescent="0.25">
      <c r="A870" s="133">
        <v>311002</v>
      </c>
      <c r="B870" s="134" t="s">
        <v>941</v>
      </c>
      <c r="C870" s="93">
        <f>SUMIF(Data[EconCode],DetailTB[[#This Row],[EconCode]],Data[Amount])</f>
        <v>0</v>
      </c>
      <c r="D870" s="93" t="str">
        <f>LEFT(DetailTB[[#This Row],[EconCode]],6)</f>
        <v>311002</v>
      </c>
      <c r="E870" s="93" t="str">
        <f>LEFT(DetailTB[[#This Row],[EconCode]],4)</f>
        <v>3110</v>
      </c>
      <c r="F870" s="93" t="str">
        <f>LEFT(DetailTB[[#This Row],[EconCode]],2)</f>
        <v>31</v>
      </c>
      <c r="G870" s="93"/>
      <c r="H870" s="93"/>
      <c r="I870" s="93"/>
      <c r="J870" s="93"/>
      <c r="K870" s="93"/>
      <c r="L870" s="93"/>
      <c r="M870" s="15"/>
      <c r="N870" s="15"/>
      <c r="O870" s="15"/>
      <c r="P870" s="15"/>
      <c r="Q870" s="15"/>
      <c r="R870" s="15"/>
    </row>
    <row r="871" spans="1:18" x14ac:dyDescent="0.25">
      <c r="A871" s="64">
        <v>31100201</v>
      </c>
      <c r="B871" s="5" t="s">
        <v>942</v>
      </c>
      <c r="C871" s="67">
        <f>SUMIF(Data[EconCode],DetailTB[[#This Row],[EconCode]],Data[Amount])</f>
        <v>0</v>
      </c>
      <c r="D871" s="58" t="str">
        <f>LEFT(DetailTB[[#This Row],[EconCode]],6)</f>
        <v>311002</v>
      </c>
      <c r="E871" s="58" t="str">
        <f>LEFT(DetailTB[[#This Row],[EconCode]],4)</f>
        <v>3110</v>
      </c>
      <c r="F871" s="58" t="str">
        <f>LEFT(DetailTB[[#This Row],[EconCode]],2)</f>
        <v>31</v>
      </c>
      <c r="G871" s="65"/>
      <c r="H871" s="66" t="s">
        <v>1576</v>
      </c>
      <c r="I871" s="65"/>
      <c r="J871" s="65"/>
      <c r="K871" s="65"/>
      <c r="L871" s="65"/>
      <c r="M871" s="15"/>
      <c r="N871" s="15"/>
      <c r="O871" s="15"/>
      <c r="P871" s="15"/>
      <c r="Q871" s="15"/>
      <c r="R871" s="15"/>
    </row>
    <row r="872" spans="1:18" x14ac:dyDescent="0.25">
      <c r="A872" s="64">
        <v>31100202</v>
      </c>
      <c r="B872" s="5" t="s">
        <v>943</v>
      </c>
      <c r="C872" s="67">
        <f>SUMIF(Data[EconCode],DetailTB[[#This Row],[EconCode]],Data[Amount])</f>
        <v>0</v>
      </c>
      <c r="D872" s="58" t="str">
        <f>LEFT(DetailTB[[#This Row],[EconCode]],6)</f>
        <v>311002</v>
      </c>
      <c r="E872" s="58" t="str">
        <f>LEFT(DetailTB[[#This Row],[EconCode]],4)</f>
        <v>3110</v>
      </c>
      <c r="F872" s="58" t="str">
        <f>LEFT(DetailTB[[#This Row],[EconCode]],2)</f>
        <v>31</v>
      </c>
      <c r="G872" s="65"/>
      <c r="H872" s="66" t="s">
        <v>1576</v>
      </c>
      <c r="I872" s="65"/>
      <c r="J872" s="65"/>
      <c r="K872" s="65"/>
      <c r="L872" s="65"/>
      <c r="M872" s="15"/>
      <c r="N872" s="15"/>
      <c r="O872" s="15"/>
      <c r="P872" s="15"/>
      <c r="Q872" s="15"/>
      <c r="R872" s="15"/>
    </row>
    <row r="873" spans="1:18" x14ac:dyDescent="0.25">
      <c r="A873" s="64">
        <v>31100203</v>
      </c>
      <c r="B873" s="5" t="s">
        <v>944</v>
      </c>
      <c r="C873" s="67">
        <f>SUMIF(Data[EconCode],DetailTB[[#This Row],[EconCode]],Data[Amount])</f>
        <v>0</v>
      </c>
      <c r="D873" s="58" t="str">
        <f>LEFT(DetailTB[[#This Row],[EconCode]],6)</f>
        <v>311002</v>
      </c>
      <c r="E873" s="58" t="str">
        <f>LEFT(DetailTB[[#This Row],[EconCode]],4)</f>
        <v>3110</v>
      </c>
      <c r="F873" s="58" t="str">
        <f>LEFT(DetailTB[[#This Row],[EconCode]],2)</f>
        <v>31</v>
      </c>
      <c r="G873" s="65"/>
      <c r="H873" s="66" t="s">
        <v>1576</v>
      </c>
      <c r="I873" s="65"/>
      <c r="J873" s="65"/>
      <c r="K873" s="65"/>
      <c r="L873" s="65"/>
      <c r="M873" s="15"/>
      <c r="N873" s="15"/>
      <c r="O873" s="15"/>
      <c r="P873" s="15"/>
      <c r="Q873" s="15"/>
      <c r="R873" s="15"/>
    </row>
    <row r="874" spans="1:18" x14ac:dyDescent="0.25">
      <c r="A874" s="64">
        <v>31110101</v>
      </c>
      <c r="B874" s="5" t="s">
        <v>1411</v>
      </c>
      <c r="C874" s="67">
        <f>SUMIF(Data[EconCode],DetailTB[[#This Row],[EconCode]],Data[Amount])</f>
        <v>0</v>
      </c>
      <c r="D874" s="58" t="str">
        <f>LEFT(DetailTB[[#This Row],[EconCode]],6)</f>
        <v>311101</v>
      </c>
      <c r="E874" s="58" t="str">
        <f>LEFT(DetailTB[[#This Row],[EconCode]],4)</f>
        <v>3111</v>
      </c>
      <c r="F874" s="58" t="str">
        <f>LEFT(DetailTB[[#This Row],[EconCode]],2)</f>
        <v>31</v>
      </c>
      <c r="G874" s="65"/>
      <c r="H874" s="74"/>
      <c r="I874" s="65"/>
      <c r="J874" s="65"/>
      <c r="K874" s="65"/>
      <c r="L874" s="66" t="s">
        <v>1548</v>
      </c>
      <c r="M874" s="15"/>
      <c r="N874" s="15"/>
      <c r="O874" s="15"/>
      <c r="P874" s="15"/>
      <c r="Q874" s="15"/>
      <c r="R874" s="15"/>
    </row>
    <row r="875" spans="1:18" x14ac:dyDescent="0.25">
      <c r="A875" s="70">
        <v>32</v>
      </c>
      <c r="B875" s="7" t="s">
        <v>945</v>
      </c>
      <c r="C875" s="96">
        <f>SUMIF(Data[EconCode],DetailTB[[#This Row],[EconCode]],Data[Amount])</f>
        <v>0</v>
      </c>
      <c r="D875" s="96" t="str">
        <f>LEFT(DetailTB[[#This Row],[EconCode]],6)</f>
        <v>32</v>
      </c>
      <c r="E875" s="96" t="str">
        <f>LEFT(DetailTB[[#This Row],[EconCode]],4)</f>
        <v>32</v>
      </c>
      <c r="F875" s="96" t="str">
        <f>LEFT(DetailTB[[#This Row],[EconCode]],2)</f>
        <v>32</v>
      </c>
      <c r="G875" s="96"/>
      <c r="H875" s="96"/>
      <c r="I875" s="96"/>
      <c r="J875" s="96"/>
      <c r="K875" s="96"/>
      <c r="L875" s="96"/>
      <c r="M875" s="135"/>
      <c r="N875" s="15" t="s">
        <v>1602</v>
      </c>
      <c r="O875" s="15"/>
      <c r="P875" s="15"/>
      <c r="Q875" s="15"/>
      <c r="R875" s="15"/>
    </row>
    <row r="876" spans="1:18" x14ac:dyDescent="0.25">
      <c r="A876" s="70">
        <v>3201</v>
      </c>
      <c r="B876" s="7" t="s">
        <v>946</v>
      </c>
      <c r="C876" s="96">
        <f>SUMIF(Data[EconCode],DetailTB[[#This Row],[EconCode]],Data[Amount])</f>
        <v>0</v>
      </c>
      <c r="D876" s="96" t="str">
        <f>LEFT(DetailTB[[#This Row],[EconCode]],6)</f>
        <v>3201</v>
      </c>
      <c r="E876" s="96" t="str">
        <f>LEFT(DetailTB[[#This Row],[EconCode]],4)</f>
        <v>3201</v>
      </c>
      <c r="F876" s="96" t="str">
        <f>LEFT(DetailTB[[#This Row],[EconCode]],2)</f>
        <v>32</v>
      </c>
      <c r="G876" s="96"/>
      <c r="H876" s="96"/>
      <c r="I876" s="96"/>
      <c r="J876" s="96"/>
      <c r="K876" s="96"/>
      <c r="L876" s="96"/>
      <c r="M876" s="15"/>
      <c r="N876" s="15" t="s">
        <v>1603</v>
      </c>
      <c r="O876" s="15"/>
      <c r="P876" s="15"/>
      <c r="Q876" s="15"/>
      <c r="R876" s="15"/>
    </row>
    <row r="877" spans="1:18" x14ac:dyDescent="0.25">
      <c r="A877" s="70">
        <v>320101</v>
      </c>
      <c r="B877" s="7" t="s">
        <v>947</v>
      </c>
      <c r="C877" s="96">
        <f>SUMIF(Data[EconCode],DetailTB[[#This Row],[EconCode]],Data[Amount])</f>
        <v>0</v>
      </c>
      <c r="D877" s="96" t="str">
        <f>LEFT(DetailTB[[#This Row],[EconCode]],6)</f>
        <v>320101</v>
      </c>
      <c r="E877" s="96" t="str">
        <f>LEFT(DetailTB[[#This Row],[EconCode]],4)</f>
        <v>3201</v>
      </c>
      <c r="F877" s="96" t="str">
        <f>LEFT(DetailTB[[#This Row],[EconCode]],2)</f>
        <v>32</v>
      </c>
      <c r="G877" s="96"/>
      <c r="H877" s="96"/>
      <c r="I877" s="96"/>
      <c r="J877" s="96"/>
      <c r="K877" s="96"/>
      <c r="L877" s="96"/>
      <c r="M877" s="15"/>
      <c r="N877" s="15" t="s">
        <v>1604</v>
      </c>
      <c r="O877" s="15"/>
      <c r="P877" s="15"/>
      <c r="Q877" s="15"/>
      <c r="R877" s="15"/>
    </row>
    <row r="878" spans="1:18" x14ac:dyDescent="0.25">
      <c r="A878" s="64">
        <v>32010101</v>
      </c>
      <c r="B878" s="5" t="s">
        <v>948</v>
      </c>
      <c r="C878" s="96">
        <f>SUMIF(Data[EconCode],DetailTB[[#This Row],[EconCode]],Data[Amount])</f>
        <v>0</v>
      </c>
      <c r="D878" s="96" t="str">
        <f>LEFT(DetailTB[[#This Row],[EconCode]],6)</f>
        <v>320101</v>
      </c>
      <c r="E878" s="96" t="str">
        <f>LEFT(DetailTB[[#This Row],[EconCode]],4)</f>
        <v>3201</v>
      </c>
      <c r="F878" s="96" t="str">
        <f>LEFT(DetailTB[[#This Row],[EconCode]],2)</f>
        <v>32</v>
      </c>
      <c r="G878" s="96"/>
      <c r="H878" s="96"/>
      <c r="I878" s="96"/>
      <c r="J878" s="96"/>
      <c r="K878" s="96"/>
      <c r="L878" s="96"/>
      <c r="M878" s="15"/>
      <c r="N878" s="15"/>
      <c r="O878" s="15"/>
      <c r="P878" s="15"/>
      <c r="Q878" s="15"/>
      <c r="R878" s="15"/>
    </row>
    <row r="879" spans="1:18" x14ac:dyDescent="0.25">
      <c r="A879" s="64">
        <v>32010102</v>
      </c>
      <c r="B879" s="5" t="s">
        <v>949</v>
      </c>
      <c r="C879" s="96">
        <f>SUMIF(Data[EconCode],DetailTB[[#This Row],[EconCode]],Data[Amount])</f>
        <v>0</v>
      </c>
      <c r="D879" s="96" t="str">
        <f>LEFT(DetailTB[[#This Row],[EconCode]],6)</f>
        <v>320101</v>
      </c>
      <c r="E879" s="96" t="str">
        <f>LEFT(DetailTB[[#This Row],[EconCode]],4)</f>
        <v>3201</v>
      </c>
      <c r="F879" s="96" t="str">
        <f>LEFT(DetailTB[[#This Row],[EconCode]],2)</f>
        <v>32</v>
      </c>
      <c r="G879" s="96"/>
      <c r="H879" s="96"/>
      <c r="I879" s="96"/>
      <c r="J879" s="96"/>
      <c r="K879" s="96"/>
      <c r="L879" s="96"/>
      <c r="M879" s="15"/>
      <c r="N879" s="15"/>
      <c r="O879" s="15"/>
      <c r="P879" s="15"/>
      <c r="Q879" s="15"/>
      <c r="R879" s="15"/>
    </row>
    <row r="880" spans="1:18" x14ac:dyDescent="0.25">
      <c r="A880" s="64">
        <v>32010103</v>
      </c>
      <c r="B880" s="5" t="s">
        <v>950</v>
      </c>
      <c r="C880" s="96">
        <f>SUMIF(Data[EconCode],DetailTB[[#This Row],[EconCode]],Data[Amount])</f>
        <v>0</v>
      </c>
      <c r="D880" s="96" t="str">
        <f>LEFT(DetailTB[[#This Row],[EconCode]],6)</f>
        <v>320101</v>
      </c>
      <c r="E880" s="96" t="str">
        <f>LEFT(DetailTB[[#This Row],[EconCode]],4)</f>
        <v>3201</v>
      </c>
      <c r="F880" s="96" t="str">
        <f>LEFT(DetailTB[[#This Row],[EconCode]],2)</f>
        <v>32</v>
      </c>
      <c r="G880" s="96"/>
      <c r="H880" s="96"/>
      <c r="I880" s="96"/>
      <c r="J880" s="96"/>
      <c r="K880" s="96"/>
      <c r="L880" s="96"/>
      <c r="M880" s="15"/>
      <c r="N880" s="15"/>
      <c r="O880" s="15"/>
      <c r="P880" s="15"/>
      <c r="Q880" s="15"/>
      <c r="R880" s="15"/>
    </row>
    <row r="881" spans="1:18" x14ac:dyDescent="0.25">
      <c r="A881" s="64">
        <v>32010104</v>
      </c>
      <c r="B881" s="5" t="s">
        <v>951</v>
      </c>
      <c r="C881" s="96">
        <f>SUMIF(Data[EconCode],DetailTB[[#This Row],[EconCode]],Data[Amount])</f>
        <v>0</v>
      </c>
      <c r="D881" s="96" t="str">
        <f>LEFT(DetailTB[[#This Row],[EconCode]],6)</f>
        <v>320101</v>
      </c>
      <c r="E881" s="96" t="str">
        <f>LEFT(DetailTB[[#This Row],[EconCode]],4)</f>
        <v>3201</v>
      </c>
      <c r="F881" s="96" t="str">
        <f>LEFT(DetailTB[[#This Row],[EconCode]],2)</f>
        <v>32</v>
      </c>
      <c r="G881" s="96"/>
      <c r="H881" s="96"/>
      <c r="I881" s="96"/>
      <c r="J881" s="96"/>
      <c r="K881" s="96"/>
      <c r="L881" s="96"/>
      <c r="M881" s="15"/>
      <c r="N881" s="15"/>
      <c r="O881" s="15"/>
      <c r="P881" s="15"/>
      <c r="Q881" s="15"/>
      <c r="R881" s="15"/>
    </row>
    <row r="882" spans="1:18" x14ac:dyDescent="0.25">
      <c r="A882" s="70">
        <v>320102</v>
      </c>
      <c r="B882" s="7" t="s">
        <v>952</v>
      </c>
      <c r="C882" s="96">
        <f>SUMIF(Data[EconCode],DetailTB[[#This Row],[EconCode]],Data[Amount])</f>
        <v>0</v>
      </c>
      <c r="D882" s="96" t="str">
        <f>LEFT(DetailTB[[#This Row],[EconCode]],6)</f>
        <v>320102</v>
      </c>
      <c r="E882" s="96" t="str">
        <f>LEFT(DetailTB[[#This Row],[EconCode]],4)</f>
        <v>3201</v>
      </c>
      <c r="F882" s="96" t="str">
        <f>LEFT(DetailTB[[#This Row],[EconCode]],2)</f>
        <v>32</v>
      </c>
      <c r="G882" s="96"/>
      <c r="H882" s="96"/>
      <c r="I882" s="96"/>
      <c r="J882" s="96"/>
      <c r="K882" s="96"/>
      <c r="L882" s="96"/>
      <c r="M882" s="15"/>
      <c r="N882" s="15"/>
      <c r="O882" s="15"/>
      <c r="P882" s="15"/>
      <c r="Q882" s="15"/>
      <c r="R882" s="15"/>
    </row>
    <row r="883" spans="1:18" x14ac:dyDescent="0.25">
      <c r="A883" s="64">
        <v>32010201</v>
      </c>
      <c r="B883" s="5" t="s">
        <v>953</v>
      </c>
      <c r="C883" s="96">
        <f>SUMIF(Data[EconCode],DetailTB[[#This Row],[EconCode]],Data[Amount])</f>
        <v>0</v>
      </c>
      <c r="D883" s="96" t="str">
        <f>LEFT(DetailTB[[#This Row],[EconCode]],6)</f>
        <v>320102</v>
      </c>
      <c r="E883" s="96" t="str">
        <f>LEFT(DetailTB[[#This Row],[EconCode]],4)</f>
        <v>3201</v>
      </c>
      <c r="F883" s="96" t="str">
        <f>LEFT(DetailTB[[#This Row],[EconCode]],2)</f>
        <v>32</v>
      </c>
      <c r="G883" s="96"/>
      <c r="H883" s="96"/>
      <c r="I883" s="96"/>
      <c r="J883" s="96"/>
      <c r="K883" s="96"/>
      <c r="L883" s="96"/>
      <c r="M883" s="15"/>
      <c r="N883" s="15"/>
      <c r="O883" s="15"/>
      <c r="P883" s="15"/>
      <c r="Q883" s="15"/>
      <c r="R883" s="15"/>
    </row>
    <row r="884" spans="1:18" x14ac:dyDescent="0.25">
      <c r="A884" s="64">
        <v>32010202</v>
      </c>
      <c r="B884" s="5" t="s">
        <v>954</v>
      </c>
      <c r="C884" s="96">
        <f>SUMIF(Data[EconCode],DetailTB[[#This Row],[EconCode]],Data[Amount])</f>
        <v>0</v>
      </c>
      <c r="D884" s="96" t="str">
        <f>LEFT(DetailTB[[#This Row],[EconCode]],6)</f>
        <v>320102</v>
      </c>
      <c r="E884" s="96" t="str">
        <f>LEFT(DetailTB[[#This Row],[EconCode]],4)</f>
        <v>3201</v>
      </c>
      <c r="F884" s="96" t="str">
        <f>LEFT(DetailTB[[#This Row],[EconCode]],2)</f>
        <v>32</v>
      </c>
      <c r="G884" s="96"/>
      <c r="H884" s="96"/>
      <c r="I884" s="96"/>
      <c r="J884" s="96"/>
      <c r="K884" s="96"/>
      <c r="L884" s="96"/>
      <c r="M884" s="15"/>
      <c r="N884" s="15"/>
      <c r="O884" s="15"/>
      <c r="P884" s="15"/>
      <c r="Q884" s="15"/>
      <c r="R884" s="15"/>
    </row>
    <row r="885" spans="1:18" x14ac:dyDescent="0.25">
      <c r="A885" s="64">
        <v>32010203</v>
      </c>
      <c r="B885" s="5" t="s">
        <v>955</v>
      </c>
      <c r="C885" s="96">
        <f>SUMIF(Data[EconCode],DetailTB[[#This Row],[EconCode]],Data[Amount])</f>
        <v>0</v>
      </c>
      <c r="D885" s="96" t="str">
        <f>LEFT(DetailTB[[#This Row],[EconCode]],6)</f>
        <v>320102</v>
      </c>
      <c r="E885" s="96" t="str">
        <f>LEFT(DetailTB[[#This Row],[EconCode]],4)</f>
        <v>3201</v>
      </c>
      <c r="F885" s="96" t="str">
        <f>LEFT(DetailTB[[#This Row],[EconCode]],2)</f>
        <v>32</v>
      </c>
      <c r="G885" s="96"/>
      <c r="H885" s="96"/>
      <c r="I885" s="96"/>
      <c r="J885" s="96"/>
      <c r="K885" s="96"/>
      <c r="L885" s="96"/>
      <c r="M885" s="15"/>
      <c r="N885" s="15"/>
      <c r="O885" s="15"/>
      <c r="P885" s="15"/>
      <c r="Q885" s="15"/>
      <c r="R885" s="15"/>
    </row>
    <row r="886" spans="1:18" x14ac:dyDescent="0.25">
      <c r="A886" s="64">
        <v>32010204</v>
      </c>
      <c r="B886" s="5" t="s">
        <v>956</v>
      </c>
      <c r="C886" s="96">
        <f>SUMIF(Data[EconCode],DetailTB[[#This Row],[EconCode]],Data[Amount])</f>
        <v>0</v>
      </c>
      <c r="D886" s="96" t="str">
        <f>LEFT(DetailTB[[#This Row],[EconCode]],6)</f>
        <v>320102</v>
      </c>
      <c r="E886" s="96" t="str">
        <f>LEFT(DetailTB[[#This Row],[EconCode]],4)</f>
        <v>3201</v>
      </c>
      <c r="F886" s="96" t="str">
        <f>LEFT(DetailTB[[#This Row],[EconCode]],2)</f>
        <v>32</v>
      </c>
      <c r="G886" s="96"/>
      <c r="H886" s="96"/>
      <c r="I886" s="96"/>
      <c r="J886" s="96"/>
      <c r="K886" s="96"/>
      <c r="L886" s="96"/>
      <c r="M886" s="15"/>
      <c r="N886" s="15"/>
      <c r="O886" s="15"/>
      <c r="P886" s="15"/>
      <c r="Q886" s="15"/>
      <c r="R886" s="15"/>
    </row>
    <row r="887" spans="1:18" x14ac:dyDescent="0.25">
      <c r="A887" s="64">
        <v>32010205</v>
      </c>
      <c r="B887" s="5" t="s">
        <v>957</v>
      </c>
      <c r="C887" s="96">
        <f>SUMIF(Data[EconCode],DetailTB[[#This Row],[EconCode]],Data[Amount])</f>
        <v>0</v>
      </c>
      <c r="D887" s="96" t="str">
        <f>LEFT(DetailTB[[#This Row],[EconCode]],6)</f>
        <v>320102</v>
      </c>
      <c r="E887" s="96" t="str">
        <f>LEFT(DetailTB[[#This Row],[EconCode]],4)</f>
        <v>3201</v>
      </c>
      <c r="F887" s="96" t="str">
        <f>LEFT(DetailTB[[#This Row],[EconCode]],2)</f>
        <v>32</v>
      </c>
      <c r="G887" s="96"/>
      <c r="H887" s="96"/>
      <c r="I887" s="96"/>
      <c r="J887" s="96"/>
      <c r="K887" s="96"/>
      <c r="L887" s="96"/>
      <c r="M887" s="15"/>
      <c r="N887" s="15"/>
      <c r="O887" s="15"/>
      <c r="P887" s="15"/>
      <c r="Q887" s="15"/>
      <c r="R887" s="15"/>
    </row>
    <row r="888" spans="1:18" x14ac:dyDescent="0.25">
      <c r="A888" s="64">
        <v>32010206</v>
      </c>
      <c r="B888" s="5" t="s">
        <v>958</v>
      </c>
      <c r="C888" s="96">
        <f>SUMIF(Data[EconCode],DetailTB[[#This Row],[EconCode]],Data[Amount])</f>
        <v>0</v>
      </c>
      <c r="D888" s="96" t="str">
        <f>LEFT(DetailTB[[#This Row],[EconCode]],6)</f>
        <v>320102</v>
      </c>
      <c r="E888" s="96" t="str">
        <f>LEFT(DetailTB[[#This Row],[EconCode]],4)</f>
        <v>3201</v>
      </c>
      <c r="F888" s="96" t="str">
        <f>LEFT(DetailTB[[#This Row],[EconCode]],2)</f>
        <v>32</v>
      </c>
      <c r="G888" s="96"/>
      <c r="H888" s="96"/>
      <c r="I888" s="96"/>
      <c r="J888" s="96"/>
      <c r="K888" s="96"/>
      <c r="L888" s="96"/>
      <c r="M888" s="15"/>
      <c r="N888" s="15"/>
      <c r="O888" s="15"/>
      <c r="P888" s="15"/>
      <c r="Q888" s="15"/>
      <c r="R888" s="15"/>
    </row>
    <row r="889" spans="1:18" x14ac:dyDescent="0.25">
      <c r="A889" s="64">
        <v>32010207</v>
      </c>
      <c r="B889" s="5" t="s">
        <v>959</v>
      </c>
      <c r="C889" s="96">
        <f>SUMIF(Data[EconCode],DetailTB[[#This Row],[EconCode]],Data[Amount])</f>
        <v>0</v>
      </c>
      <c r="D889" s="96" t="str">
        <f>LEFT(DetailTB[[#This Row],[EconCode]],6)</f>
        <v>320102</v>
      </c>
      <c r="E889" s="96" t="str">
        <f>LEFT(DetailTB[[#This Row],[EconCode]],4)</f>
        <v>3201</v>
      </c>
      <c r="F889" s="96" t="str">
        <f>LEFT(DetailTB[[#This Row],[EconCode]],2)</f>
        <v>32</v>
      </c>
      <c r="G889" s="96"/>
      <c r="H889" s="96"/>
      <c r="I889" s="96"/>
      <c r="J889" s="96"/>
      <c r="K889" s="96"/>
      <c r="L889" s="96"/>
      <c r="M889" s="15"/>
      <c r="N889" s="15"/>
      <c r="O889" s="15"/>
      <c r="P889" s="15"/>
      <c r="Q889" s="15"/>
      <c r="R889" s="15"/>
    </row>
    <row r="890" spans="1:18" x14ac:dyDescent="0.25">
      <c r="A890" s="64">
        <v>32010208</v>
      </c>
      <c r="B890" s="5" t="s">
        <v>960</v>
      </c>
      <c r="C890" s="96">
        <f>SUMIF(Data[EconCode],DetailTB[[#This Row],[EconCode]],Data[Amount])</f>
        <v>0</v>
      </c>
      <c r="D890" s="96" t="str">
        <f>LEFT(DetailTB[[#This Row],[EconCode]],6)</f>
        <v>320102</v>
      </c>
      <c r="E890" s="96" t="str">
        <f>LEFT(DetailTB[[#This Row],[EconCode]],4)</f>
        <v>3201</v>
      </c>
      <c r="F890" s="96" t="str">
        <f>LEFT(DetailTB[[#This Row],[EconCode]],2)</f>
        <v>32</v>
      </c>
      <c r="G890" s="96"/>
      <c r="H890" s="96"/>
      <c r="I890" s="96"/>
      <c r="J890" s="96"/>
      <c r="K890" s="96"/>
      <c r="L890" s="96"/>
      <c r="M890" s="15"/>
      <c r="N890" s="15"/>
      <c r="O890" s="15"/>
      <c r="P890" s="15"/>
      <c r="Q890" s="15"/>
      <c r="R890" s="15"/>
    </row>
    <row r="891" spans="1:18" x14ac:dyDescent="0.25">
      <c r="A891" s="64">
        <v>32010209</v>
      </c>
      <c r="B891" s="5" t="s">
        <v>961</v>
      </c>
      <c r="C891" s="96">
        <f>SUMIF(Data[EconCode],DetailTB[[#This Row],[EconCode]],Data[Amount])</f>
        <v>0</v>
      </c>
      <c r="D891" s="96" t="str">
        <f>LEFT(DetailTB[[#This Row],[EconCode]],6)</f>
        <v>320102</v>
      </c>
      <c r="E891" s="96" t="str">
        <f>LEFT(DetailTB[[#This Row],[EconCode]],4)</f>
        <v>3201</v>
      </c>
      <c r="F891" s="96" t="str">
        <f>LEFT(DetailTB[[#This Row],[EconCode]],2)</f>
        <v>32</v>
      </c>
      <c r="G891" s="96"/>
      <c r="H891" s="96"/>
      <c r="I891" s="96"/>
      <c r="J891" s="96"/>
      <c r="K891" s="96"/>
      <c r="L891" s="96"/>
      <c r="M891" s="15"/>
      <c r="N891" s="15"/>
      <c r="O891" s="15"/>
      <c r="P891" s="15"/>
      <c r="Q891" s="15"/>
      <c r="R891" s="15"/>
    </row>
    <row r="892" spans="1:18" x14ac:dyDescent="0.25">
      <c r="A892" s="64">
        <v>32010210</v>
      </c>
      <c r="B892" s="5" t="s">
        <v>962</v>
      </c>
      <c r="C892" s="96">
        <f>SUMIF(Data[EconCode],DetailTB[[#This Row],[EconCode]],Data[Amount])</f>
        <v>0</v>
      </c>
      <c r="D892" s="96" t="str">
        <f>LEFT(DetailTB[[#This Row],[EconCode]],6)</f>
        <v>320102</v>
      </c>
      <c r="E892" s="96" t="str">
        <f>LEFT(DetailTB[[#This Row],[EconCode]],4)</f>
        <v>3201</v>
      </c>
      <c r="F892" s="96" t="str">
        <f>LEFT(DetailTB[[#This Row],[EconCode]],2)</f>
        <v>32</v>
      </c>
      <c r="G892" s="96"/>
      <c r="H892" s="96"/>
      <c r="I892" s="96"/>
      <c r="J892" s="96"/>
      <c r="K892" s="96"/>
      <c r="L892" s="96"/>
      <c r="M892" s="15"/>
      <c r="N892" s="15"/>
      <c r="O892" s="15"/>
      <c r="P892" s="15"/>
      <c r="Q892" s="15"/>
      <c r="R892" s="15"/>
    </row>
    <row r="893" spans="1:18" x14ac:dyDescent="0.25">
      <c r="A893" s="64">
        <v>32010211</v>
      </c>
      <c r="B893" s="5" t="s">
        <v>963</v>
      </c>
      <c r="C893" s="96">
        <f>SUMIF(Data[EconCode],DetailTB[[#This Row],[EconCode]],Data[Amount])</f>
        <v>0</v>
      </c>
      <c r="D893" s="96" t="str">
        <f>LEFT(DetailTB[[#This Row],[EconCode]],6)</f>
        <v>320102</v>
      </c>
      <c r="E893" s="96" t="str">
        <f>LEFT(DetailTB[[#This Row],[EconCode]],4)</f>
        <v>3201</v>
      </c>
      <c r="F893" s="96" t="str">
        <f>LEFT(DetailTB[[#This Row],[EconCode]],2)</f>
        <v>32</v>
      </c>
      <c r="G893" s="96"/>
      <c r="H893" s="96"/>
      <c r="I893" s="96"/>
      <c r="J893" s="96"/>
      <c r="K893" s="96"/>
      <c r="L893" s="96"/>
      <c r="M893" s="15"/>
      <c r="N893" s="15"/>
      <c r="O893" s="15"/>
      <c r="P893" s="15"/>
      <c r="Q893" s="15"/>
      <c r="R893" s="15"/>
    </row>
    <row r="894" spans="1:18" x14ac:dyDescent="0.25">
      <c r="A894" s="70">
        <v>320103</v>
      </c>
      <c r="B894" s="7" t="s">
        <v>964</v>
      </c>
      <c r="C894" s="96">
        <f>SUMIF(Data[EconCode],DetailTB[[#This Row],[EconCode]],Data[Amount])</f>
        <v>0</v>
      </c>
      <c r="D894" s="96" t="str">
        <f>LEFT(DetailTB[[#This Row],[EconCode]],6)</f>
        <v>320103</v>
      </c>
      <c r="E894" s="96" t="str">
        <f>LEFT(DetailTB[[#This Row],[EconCode]],4)</f>
        <v>3201</v>
      </c>
      <c r="F894" s="96" t="str">
        <f>LEFT(DetailTB[[#This Row],[EconCode]],2)</f>
        <v>32</v>
      </c>
      <c r="G894" s="96"/>
      <c r="H894" s="96"/>
      <c r="I894" s="96"/>
      <c r="J894" s="96"/>
      <c r="K894" s="96"/>
      <c r="L894" s="96"/>
      <c r="M894" s="15"/>
      <c r="N894" s="15"/>
      <c r="O894" s="15"/>
      <c r="P894" s="15"/>
      <c r="Q894" s="15"/>
      <c r="R894" s="15"/>
    </row>
    <row r="895" spans="1:18" x14ac:dyDescent="0.25">
      <c r="A895" s="64">
        <v>32010301</v>
      </c>
      <c r="B895" s="5" t="s">
        <v>965</v>
      </c>
      <c r="C895" s="96">
        <f>SUMIF(Data[EconCode],DetailTB[[#This Row],[EconCode]],Data[Amount])</f>
        <v>0</v>
      </c>
      <c r="D895" s="96" t="str">
        <f>LEFT(DetailTB[[#This Row],[EconCode]],6)</f>
        <v>320103</v>
      </c>
      <c r="E895" s="96" t="str">
        <f>LEFT(DetailTB[[#This Row],[EconCode]],4)</f>
        <v>3201</v>
      </c>
      <c r="F895" s="96" t="str">
        <f>LEFT(DetailTB[[#This Row],[EconCode]],2)</f>
        <v>32</v>
      </c>
      <c r="G895" s="96"/>
      <c r="H895" s="96"/>
      <c r="I895" s="96"/>
      <c r="J895" s="96"/>
      <c r="K895" s="96"/>
      <c r="L895" s="96"/>
      <c r="M895" s="15"/>
      <c r="N895" s="15"/>
      <c r="O895" s="15"/>
      <c r="P895" s="15"/>
      <c r="Q895" s="15"/>
      <c r="R895" s="15"/>
    </row>
    <row r="896" spans="1:18" x14ac:dyDescent="0.25">
      <c r="A896" s="64">
        <v>32010302</v>
      </c>
      <c r="B896" s="5" t="s">
        <v>966</v>
      </c>
      <c r="C896" s="96">
        <f>SUMIF(Data[EconCode],DetailTB[[#This Row],[EconCode]],Data[Amount])</f>
        <v>0</v>
      </c>
      <c r="D896" s="96" t="str">
        <f>LEFT(DetailTB[[#This Row],[EconCode]],6)</f>
        <v>320103</v>
      </c>
      <c r="E896" s="96" t="str">
        <f>LEFT(DetailTB[[#This Row],[EconCode]],4)</f>
        <v>3201</v>
      </c>
      <c r="F896" s="96" t="str">
        <f>LEFT(DetailTB[[#This Row],[EconCode]],2)</f>
        <v>32</v>
      </c>
      <c r="G896" s="96"/>
      <c r="H896" s="96"/>
      <c r="I896" s="96"/>
      <c r="J896" s="96"/>
      <c r="K896" s="96"/>
      <c r="L896" s="96"/>
      <c r="M896" s="15"/>
      <c r="N896" s="15"/>
      <c r="O896" s="15"/>
      <c r="P896" s="15"/>
      <c r="Q896" s="15"/>
      <c r="R896" s="15"/>
    </row>
    <row r="897" spans="1:18" x14ac:dyDescent="0.25">
      <c r="A897" s="64">
        <v>32010303</v>
      </c>
      <c r="B897" s="5" t="s">
        <v>967</v>
      </c>
      <c r="C897" s="96">
        <f>SUMIF(Data[EconCode],DetailTB[[#This Row],[EconCode]],Data[Amount])</f>
        <v>0</v>
      </c>
      <c r="D897" s="96" t="str">
        <f>LEFT(DetailTB[[#This Row],[EconCode]],6)</f>
        <v>320103</v>
      </c>
      <c r="E897" s="96" t="str">
        <f>LEFT(DetailTB[[#This Row],[EconCode]],4)</f>
        <v>3201</v>
      </c>
      <c r="F897" s="96" t="str">
        <f>LEFT(DetailTB[[#This Row],[EconCode]],2)</f>
        <v>32</v>
      </c>
      <c r="G897" s="96"/>
      <c r="H897" s="96"/>
      <c r="I897" s="96"/>
      <c r="J897" s="96"/>
      <c r="K897" s="96"/>
      <c r="L897" s="96"/>
      <c r="M897" s="15"/>
      <c r="N897" s="15"/>
      <c r="O897" s="15"/>
      <c r="P897" s="15"/>
      <c r="Q897" s="15"/>
      <c r="R897" s="15"/>
    </row>
    <row r="898" spans="1:18" x14ac:dyDescent="0.25">
      <c r="A898" s="64">
        <v>32010304</v>
      </c>
      <c r="B898" s="5" t="s">
        <v>968</v>
      </c>
      <c r="C898" s="96">
        <f>SUMIF(Data[EconCode],DetailTB[[#This Row],[EconCode]],Data[Amount])</f>
        <v>0</v>
      </c>
      <c r="D898" s="96" t="str">
        <f>LEFT(DetailTB[[#This Row],[EconCode]],6)</f>
        <v>320103</v>
      </c>
      <c r="E898" s="96" t="str">
        <f>LEFT(DetailTB[[#This Row],[EconCode]],4)</f>
        <v>3201</v>
      </c>
      <c r="F898" s="96" t="str">
        <f>LEFT(DetailTB[[#This Row],[EconCode]],2)</f>
        <v>32</v>
      </c>
      <c r="G898" s="96"/>
      <c r="H898" s="96"/>
      <c r="I898" s="96"/>
      <c r="J898" s="96"/>
      <c r="K898" s="96"/>
      <c r="L898" s="96"/>
      <c r="M898" s="15"/>
      <c r="N898" s="15"/>
      <c r="O898" s="15"/>
      <c r="P898" s="15"/>
      <c r="Q898" s="15"/>
      <c r="R898" s="15"/>
    </row>
    <row r="899" spans="1:18" x14ac:dyDescent="0.25">
      <c r="A899" s="64">
        <v>32010305</v>
      </c>
      <c r="B899" s="5" t="s">
        <v>969</v>
      </c>
      <c r="C899" s="96">
        <f>SUMIF(Data[EconCode],DetailTB[[#This Row],[EconCode]],Data[Amount])</f>
        <v>0</v>
      </c>
      <c r="D899" s="96" t="str">
        <f>LEFT(DetailTB[[#This Row],[EconCode]],6)</f>
        <v>320103</v>
      </c>
      <c r="E899" s="96" t="str">
        <f>LEFT(DetailTB[[#This Row],[EconCode]],4)</f>
        <v>3201</v>
      </c>
      <c r="F899" s="96" t="str">
        <f>LEFT(DetailTB[[#This Row],[EconCode]],2)</f>
        <v>32</v>
      </c>
      <c r="G899" s="96"/>
      <c r="H899" s="96"/>
      <c r="I899" s="96"/>
      <c r="J899" s="96"/>
      <c r="K899" s="96"/>
      <c r="L899" s="96"/>
      <c r="M899" s="15"/>
      <c r="N899" s="15"/>
      <c r="O899" s="15"/>
      <c r="P899" s="15"/>
      <c r="Q899" s="15"/>
      <c r="R899" s="15"/>
    </row>
    <row r="900" spans="1:18" x14ac:dyDescent="0.25">
      <c r="A900" s="70">
        <v>320104</v>
      </c>
      <c r="B900" s="7" t="s">
        <v>970</v>
      </c>
      <c r="C900" s="96">
        <f>SUMIF(Data[EconCode],DetailTB[[#This Row],[EconCode]],Data[Amount])</f>
        <v>0</v>
      </c>
      <c r="D900" s="96" t="str">
        <f>LEFT(DetailTB[[#This Row],[EconCode]],6)</f>
        <v>320104</v>
      </c>
      <c r="E900" s="96" t="str">
        <f>LEFT(DetailTB[[#This Row],[EconCode]],4)</f>
        <v>3201</v>
      </c>
      <c r="F900" s="96" t="str">
        <f>LEFT(DetailTB[[#This Row],[EconCode]],2)</f>
        <v>32</v>
      </c>
      <c r="G900" s="96"/>
      <c r="H900" s="96"/>
      <c r="I900" s="96"/>
      <c r="J900" s="96"/>
      <c r="K900" s="96"/>
      <c r="L900" s="96"/>
      <c r="M900" s="15"/>
      <c r="N900" s="15"/>
      <c r="O900" s="15"/>
      <c r="P900" s="15"/>
      <c r="Q900" s="15"/>
      <c r="R900" s="15"/>
    </row>
    <row r="901" spans="1:18" x14ac:dyDescent="0.25">
      <c r="A901" s="64">
        <v>32010401</v>
      </c>
      <c r="B901" s="5" t="s">
        <v>971</v>
      </c>
      <c r="C901" s="96">
        <f>SUMIF(Data[EconCode],DetailTB[[#This Row],[EconCode]],Data[Amount])</f>
        <v>0</v>
      </c>
      <c r="D901" s="96" t="str">
        <f>LEFT(DetailTB[[#This Row],[EconCode]],6)</f>
        <v>320104</v>
      </c>
      <c r="E901" s="96" t="str">
        <f>LEFT(DetailTB[[#This Row],[EconCode]],4)</f>
        <v>3201</v>
      </c>
      <c r="F901" s="96" t="str">
        <f>LEFT(DetailTB[[#This Row],[EconCode]],2)</f>
        <v>32</v>
      </c>
      <c r="G901" s="96"/>
      <c r="H901" s="96"/>
      <c r="I901" s="96"/>
      <c r="J901" s="96"/>
      <c r="K901" s="96"/>
      <c r="L901" s="96"/>
      <c r="M901" s="15"/>
      <c r="N901" s="15"/>
      <c r="O901" s="15"/>
      <c r="P901" s="15"/>
      <c r="Q901" s="15"/>
      <c r="R901" s="15"/>
    </row>
    <row r="902" spans="1:18" x14ac:dyDescent="0.25">
      <c r="A902" s="64">
        <v>32010402</v>
      </c>
      <c r="B902" s="5" t="s">
        <v>972</v>
      </c>
      <c r="C902" s="96">
        <f>SUMIF(Data[EconCode],DetailTB[[#This Row],[EconCode]],Data[Amount])</f>
        <v>0</v>
      </c>
      <c r="D902" s="96" t="str">
        <f>LEFT(DetailTB[[#This Row],[EconCode]],6)</f>
        <v>320104</v>
      </c>
      <c r="E902" s="96" t="str">
        <f>LEFT(DetailTB[[#This Row],[EconCode]],4)</f>
        <v>3201</v>
      </c>
      <c r="F902" s="96" t="str">
        <f>LEFT(DetailTB[[#This Row],[EconCode]],2)</f>
        <v>32</v>
      </c>
      <c r="G902" s="96"/>
      <c r="H902" s="96"/>
      <c r="I902" s="96"/>
      <c r="J902" s="96"/>
      <c r="K902" s="96"/>
      <c r="L902" s="96"/>
      <c r="M902" s="15"/>
      <c r="N902" s="15"/>
      <c r="O902" s="15"/>
      <c r="P902" s="15"/>
      <c r="Q902" s="15"/>
      <c r="R902" s="15"/>
    </row>
    <row r="903" spans="1:18" x14ac:dyDescent="0.25">
      <c r="A903" s="64">
        <v>32010403</v>
      </c>
      <c r="B903" s="5" t="s">
        <v>973</v>
      </c>
      <c r="C903" s="96">
        <f>SUMIF(Data[EconCode],DetailTB[[#This Row],[EconCode]],Data[Amount])</f>
        <v>0</v>
      </c>
      <c r="D903" s="96" t="str">
        <f>LEFT(DetailTB[[#This Row],[EconCode]],6)</f>
        <v>320104</v>
      </c>
      <c r="E903" s="96" t="str">
        <f>LEFT(DetailTB[[#This Row],[EconCode]],4)</f>
        <v>3201</v>
      </c>
      <c r="F903" s="96" t="str">
        <f>LEFT(DetailTB[[#This Row],[EconCode]],2)</f>
        <v>32</v>
      </c>
      <c r="G903" s="96"/>
      <c r="H903" s="96"/>
      <c r="I903" s="96"/>
      <c r="J903" s="96"/>
      <c r="K903" s="96"/>
      <c r="L903" s="96"/>
      <c r="M903" s="15"/>
      <c r="N903" s="15"/>
      <c r="O903" s="15"/>
      <c r="P903" s="15"/>
      <c r="Q903" s="15"/>
      <c r="R903" s="15"/>
    </row>
    <row r="904" spans="1:18" x14ac:dyDescent="0.25">
      <c r="A904" s="64">
        <v>32010404</v>
      </c>
      <c r="B904" s="5" t="s">
        <v>974</v>
      </c>
      <c r="C904" s="96">
        <f>SUMIF(Data[EconCode],DetailTB[[#This Row],[EconCode]],Data[Amount])</f>
        <v>0</v>
      </c>
      <c r="D904" s="96" t="str">
        <f>LEFT(DetailTB[[#This Row],[EconCode]],6)</f>
        <v>320104</v>
      </c>
      <c r="E904" s="96" t="str">
        <f>LEFT(DetailTB[[#This Row],[EconCode]],4)</f>
        <v>3201</v>
      </c>
      <c r="F904" s="96" t="str">
        <f>LEFT(DetailTB[[#This Row],[EconCode]],2)</f>
        <v>32</v>
      </c>
      <c r="G904" s="96"/>
      <c r="H904" s="96"/>
      <c r="I904" s="96"/>
      <c r="J904" s="96"/>
      <c r="K904" s="96"/>
      <c r="L904" s="96"/>
      <c r="M904" s="15"/>
      <c r="N904" s="15"/>
      <c r="O904" s="15"/>
      <c r="P904" s="15"/>
      <c r="Q904" s="15"/>
      <c r="R904" s="15"/>
    </row>
    <row r="905" spans="1:18" x14ac:dyDescent="0.25">
      <c r="A905" s="64">
        <v>32010405</v>
      </c>
      <c r="B905" s="5" t="s">
        <v>975</v>
      </c>
      <c r="C905" s="96">
        <f>SUMIF(Data[EconCode],DetailTB[[#This Row],[EconCode]],Data[Amount])</f>
        <v>0</v>
      </c>
      <c r="D905" s="96" t="str">
        <f>LEFT(DetailTB[[#This Row],[EconCode]],6)</f>
        <v>320104</v>
      </c>
      <c r="E905" s="96" t="str">
        <f>LEFT(DetailTB[[#This Row],[EconCode]],4)</f>
        <v>3201</v>
      </c>
      <c r="F905" s="96" t="str">
        <f>LEFT(DetailTB[[#This Row],[EconCode]],2)</f>
        <v>32</v>
      </c>
      <c r="G905" s="96"/>
      <c r="H905" s="96"/>
      <c r="I905" s="96"/>
      <c r="J905" s="96"/>
      <c r="K905" s="96"/>
      <c r="L905" s="96"/>
      <c r="M905" s="15"/>
      <c r="N905" s="15"/>
      <c r="O905" s="15"/>
      <c r="P905" s="15"/>
      <c r="Q905" s="15"/>
      <c r="R905" s="15"/>
    </row>
    <row r="906" spans="1:18" x14ac:dyDescent="0.25">
      <c r="A906" s="64">
        <v>32010406</v>
      </c>
      <c r="B906" s="5" t="s">
        <v>976</v>
      </c>
      <c r="C906" s="96">
        <f>SUMIF(Data[EconCode],DetailTB[[#This Row],[EconCode]],Data[Amount])</f>
        <v>0</v>
      </c>
      <c r="D906" s="96" t="str">
        <f>LEFT(DetailTB[[#This Row],[EconCode]],6)</f>
        <v>320104</v>
      </c>
      <c r="E906" s="96" t="str">
        <f>LEFT(DetailTB[[#This Row],[EconCode]],4)</f>
        <v>3201</v>
      </c>
      <c r="F906" s="96" t="str">
        <f>LEFT(DetailTB[[#This Row],[EconCode]],2)</f>
        <v>32</v>
      </c>
      <c r="G906" s="96"/>
      <c r="H906" s="96"/>
      <c r="I906" s="96"/>
      <c r="J906" s="96"/>
      <c r="K906" s="96"/>
      <c r="L906" s="96"/>
      <c r="M906" s="15"/>
      <c r="N906" s="15"/>
      <c r="O906" s="15"/>
      <c r="P906" s="15"/>
      <c r="Q906" s="15"/>
      <c r="R906" s="15"/>
    </row>
    <row r="907" spans="1:18" x14ac:dyDescent="0.25">
      <c r="A907" s="64">
        <v>32010407</v>
      </c>
      <c r="B907" s="5" t="s">
        <v>977</v>
      </c>
      <c r="C907" s="96">
        <f>SUMIF(Data[EconCode],DetailTB[[#This Row],[EconCode]],Data[Amount])</f>
        <v>0</v>
      </c>
      <c r="D907" s="96" t="str">
        <f>LEFT(DetailTB[[#This Row],[EconCode]],6)</f>
        <v>320104</v>
      </c>
      <c r="E907" s="96" t="str">
        <f>LEFT(DetailTB[[#This Row],[EconCode]],4)</f>
        <v>3201</v>
      </c>
      <c r="F907" s="96" t="str">
        <f>LEFT(DetailTB[[#This Row],[EconCode]],2)</f>
        <v>32</v>
      </c>
      <c r="G907" s="96"/>
      <c r="H907" s="96"/>
      <c r="I907" s="96"/>
      <c r="J907" s="96"/>
      <c r="K907" s="96"/>
      <c r="L907" s="96"/>
      <c r="M907" s="15"/>
      <c r="N907" s="15"/>
      <c r="O907" s="15"/>
      <c r="P907" s="15"/>
      <c r="Q907" s="15"/>
      <c r="R907" s="15"/>
    </row>
    <row r="908" spans="1:18" x14ac:dyDescent="0.25">
      <c r="A908" s="64">
        <v>32010408</v>
      </c>
      <c r="B908" s="5" t="s">
        <v>978</v>
      </c>
      <c r="C908" s="96">
        <f>SUMIF(Data[EconCode],DetailTB[[#This Row],[EconCode]],Data[Amount])</f>
        <v>0</v>
      </c>
      <c r="D908" s="96" t="str">
        <f>LEFT(DetailTB[[#This Row],[EconCode]],6)</f>
        <v>320104</v>
      </c>
      <c r="E908" s="96" t="str">
        <f>LEFT(DetailTB[[#This Row],[EconCode]],4)</f>
        <v>3201</v>
      </c>
      <c r="F908" s="96" t="str">
        <f>LEFT(DetailTB[[#This Row],[EconCode]],2)</f>
        <v>32</v>
      </c>
      <c r="G908" s="96"/>
      <c r="H908" s="96"/>
      <c r="I908" s="96"/>
      <c r="J908" s="96"/>
      <c r="K908" s="96"/>
      <c r="L908" s="96"/>
      <c r="M908" s="15"/>
      <c r="N908" s="15"/>
      <c r="O908" s="15"/>
      <c r="P908" s="15"/>
      <c r="Q908" s="15"/>
      <c r="R908" s="15"/>
    </row>
    <row r="909" spans="1:18" x14ac:dyDescent="0.25">
      <c r="A909" s="70">
        <v>320105</v>
      </c>
      <c r="B909" s="7" t="s">
        <v>979</v>
      </c>
      <c r="C909" s="96">
        <f>SUMIF(Data[EconCode],DetailTB[[#This Row],[EconCode]],Data[Amount])</f>
        <v>0</v>
      </c>
      <c r="D909" s="96" t="str">
        <f>LEFT(DetailTB[[#This Row],[EconCode]],6)</f>
        <v>320105</v>
      </c>
      <c r="E909" s="96" t="str">
        <f>LEFT(DetailTB[[#This Row],[EconCode]],4)</f>
        <v>3201</v>
      </c>
      <c r="F909" s="96" t="str">
        <f>LEFT(DetailTB[[#This Row],[EconCode]],2)</f>
        <v>32</v>
      </c>
      <c r="G909" s="96"/>
      <c r="H909" s="96"/>
      <c r="I909" s="96"/>
      <c r="J909" s="96"/>
      <c r="K909" s="96"/>
      <c r="L909" s="96"/>
      <c r="M909" s="15"/>
      <c r="N909" s="15"/>
      <c r="O909" s="15"/>
      <c r="P909" s="15"/>
      <c r="Q909" s="15"/>
      <c r="R909" s="15"/>
    </row>
    <row r="910" spans="1:18" x14ac:dyDescent="0.25">
      <c r="A910" s="64">
        <v>32010501</v>
      </c>
      <c r="B910" s="5" t="s">
        <v>980</v>
      </c>
      <c r="C910" s="96">
        <f>SUMIF(Data[EconCode],DetailTB[[#This Row],[EconCode]],Data[Amount])</f>
        <v>0</v>
      </c>
      <c r="D910" s="96" t="str">
        <f>LEFT(DetailTB[[#This Row],[EconCode]],6)</f>
        <v>320105</v>
      </c>
      <c r="E910" s="96" t="str">
        <f>LEFT(DetailTB[[#This Row],[EconCode]],4)</f>
        <v>3201</v>
      </c>
      <c r="F910" s="96" t="str">
        <f>LEFT(DetailTB[[#This Row],[EconCode]],2)</f>
        <v>32</v>
      </c>
      <c r="G910" s="96"/>
      <c r="H910" s="96"/>
      <c r="I910" s="96"/>
      <c r="J910" s="96"/>
      <c r="K910" s="96"/>
      <c r="L910" s="96"/>
      <c r="M910" s="15"/>
      <c r="N910" s="15"/>
      <c r="O910" s="15"/>
      <c r="P910" s="15"/>
      <c r="Q910" s="15"/>
      <c r="R910" s="15"/>
    </row>
    <row r="911" spans="1:18" x14ac:dyDescent="0.25">
      <c r="A911" s="64">
        <v>32010502</v>
      </c>
      <c r="B911" s="5" t="s">
        <v>981</v>
      </c>
      <c r="C911" s="96">
        <f>SUMIF(Data[EconCode],DetailTB[[#This Row],[EconCode]],Data[Amount])</f>
        <v>0</v>
      </c>
      <c r="D911" s="96" t="str">
        <f>LEFT(DetailTB[[#This Row],[EconCode]],6)</f>
        <v>320105</v>
      </c>
      <c r="E911" s="96" t="str">
        <f>LEFT(DetailTB[[#This Row],[EconCode]],4)</f>
        <v>3201</v>
      </c>
      <c r="F911" s="96" t="str">
        <f>LEFT(DetailTB[[#This Row],[EconCode]],2)</f>
        <v>32</v>
      </c>
      <c r="G911" s="96"/>
      <c r="H911" s="96"/>
      <c r="I911" s="96"/>
      <c r="J911" s="96"/>
      <c r="K911" s="96"/>
      <c r="L911" s="96"/>
      <c r="M911" s="15"/>
      <c r="N911" s="15"/>
      <c r="O911" s="15"/>
      <c r="P911" s="15"/>
      <c r="Q911" s="15"/>
      <c r="R911" s="15"/>
    </row>
    <row r="912" spans="1:18" x14ac:dyDescent="0.25">
      <c r="A912" s="64">
        <v>32010503</v>
      </c>
      <c r="B912" s="5" t="s">
        <v>982</v>
      </c>
      <c r="C912" s="96">
        <f>SUMIF(Data[EconCode],DetailTB[[#This Row],[EconCode]],Data[Amount])</f>
        <v>0</v>
      </c>
      <c r="D912" s="96" t="str">
        <f>LEFT(DetailTB[[#This Row],[EconCode]],6)</f>
        <v>320105</v>
      </c>
      <c r="E912" s="96" t="str">
        <f>LEFT(DetailTB[[#This Row],[EconCode]],4)</f>
        <v>3201</v>
      </c>
      <c r="F912" s="96" t="str">
        <f>LEFT(DetailTB[[#This Row],[EconCode]],2)</f>
        <v>32</v>
      </c>
      <c r="G912" s="96"/>
      <c r="H912" s="96"/>
      <c r="I912" s="96"/>
      <c r="J912" s="96"/>
      <c r="K912" s="96"/>
      <c r="L912" s="96"/>
      <c r="M912" s="15"/>
      <c r="N912" s="15"/>
      <c r="O912" s="15"/>
      <c r="P912" s="15"/>
      <c r="Q912" s="15"/>
      <c r="R912" s="15"/>
    </row>
    <row r="913" spans="1:18" x14ac:dyDescent="0.25">
      <c r="A913" s="64">
        <v>32010504</v>
      </c>
      <c r="B913" s="5" t="s">
        <v>983</v>
      </c>
      <c r="C913" s="96">
        <f>SUMIF(Data[EconCode],DetailTB[[#This Row],[EconCode]],Data[Amount])</f>
        <v>0</v>
      </c>
      <c r="D913" s="96" t="str">
        <f>LEFT(DetailTB[[#This Row],[EconCode]],6)</f>
        <v>320105</v>
      </c>
      <c r="E913" s="96" t="str">
        <f>LEFT(DetailTB[[#This Row],[EconCode]],4)</f>
        <v>3201</v>
      </c>
      <c r="F913" s="96" t="str">
        <f>LEFT(DetailTB[[#This Row],[EconCode]],2)</f>
        <v>32</v>
      </c>
      <c r="G913" s="96"/>
      <c r="H913" s="96"/>
      <c r="I913" s="96"/>
      <c r="J913" s="96"/>
      <c r="K913" s="96"/>
      <c r="L913" s="96"/>
      <c r="M913" s="15"/>
      <c r="N913" s="15"/>
      <c r="O913" s="15"/>
      <c r="P913" s="15"/>
      <c r="Q913" s="15"/>
      <c r="R913" s="15"/>
    </row>
    <row r="914" spans="1:18" x14ac:dyDescent="0.25">
      <c r="A914" s="64">
        <v>32010505</v>
      </c>
      <c r="B914" s="5" t="s">
        <v>984</v>
      </c>
      <c r="C914" s="96">
        <f>SUMIF(Data[EconCode],DetailTB[[#This Row],[EconCode]],Data[Amount])</f>
        <v>0</v>
      </c>
      <c r="D914" s="96" t="str">
        <f>LEFT(DetailTB[[#This Row],[EconCode]],6)</f>
        <v>320105</v>
      </c>
      <c r="E914" s="96" t="str">
        <f>LEFT(DetailTB[[#This Row],[EconCode]],4)</f>
        <v>3201</v>
      </c>
      <c r="F914" s="96" t="str">
        <f>LEFT(DetailTB[[#This Row],[EconCode]],2)</f>
        <v>32</v>
      </c>
      <c r="G914" s="96"/>
      <c r="H914" s="96"/>
      <c r="I914" s="96"/>
      <c r="J914" s="96"/>
      <c r="K914" s="96"/>
      <c r="L914" s="96"/>
      <c r="M914" s="15"/>
      <c r="N914" s="15"/>
      <c r="O914" s="15"/>
      <c r="P914" s="15"/>
      <c r="Q914" s="15"/>
      <c r="R914" s="15"/>
    </row>
    <row r="915" spans="1:18" x14ac:dyDescent="0.25">
      <c r="A915" s="64">
        <v>32010506</v>
      </c>
      <c r="B915" s="5" t="s">
        <v>985</v>
      </c>
      <c r="C915" s="96">
        <f>SUMIF(Data[EconCode],DetailTB[[#This Row],[EconCode]],Data[Amount])</f>
        <v>0</v>
      </c>
      <c r="D915" s="96" t="str">
        <f>LEFT(DetailTB[[#This Row],[EconCode]],6)</f>
        <v>320105</v>
      </c>
      <c r="E915" s="96" t="str">
        <f>LEFT(DetailTB[[#This Row],[EconCode]],4)</f>
        <v>3201</v>
      </c>
      <c r="F915" s="96" t="str">
        <f>LEFT(DetailTB[[#This Row],[EconCode]],2)</f>
        <v>32</v>
      </c>
      <c r="G915" s="96"/>
      <c r="H915" s="96"/>
      <c r="I915" s="96"/>
      <c r="J915" s="96"/>
      <c r="K915" s="96"/>
      <c r="L915" s="96"/>
      <c r="M915" s="15"/>
      <c r="N915" s="15"/>
      <c r="O915" s="15"/>
      <c r="P915" s="15"/>
      <c r="Q915" s="15"/>
      <c r="R915" s="15"/>
    </row>
    <row r="916" spans="1:18" x14ac:dyDescent="0.25">
      <c r="A916" s="64">
        <v>32010507</v>
      </c>
      <c r="B916" s="5" t="s">
        <v>778</v>
      </c>
      <c r="C916" s="96">
        <f>SUMIF(Data[EconCode],DetailTB[[#This Row],[EconCode]],Data[Amount])</f>
        <v>0</v>
      </c>
      <c r="D916" s="96" t="str">
        <f>LEFT(DetailTB[[#This Row],[EconCode]],6)</f>
        <v>320105</v>
      </c>
      <c r="E916" s="96" t="str">
        <f>LEFT(DetailTB[[#This Row],[EconCode]],4)</f>
        <v>3201</v>
      </c>
      <c r="F916" s="96" t="str">
        <f>LEFT(DetailTB[[#This Row],[EconCode]],2)</f>
        <v>32</v>
      </c>
      <c r="G916" s="96"/>
      <c r="H916" s="96"/>
      <c r="I916" s="96"/>
      <c r="J916" s="96"/>
      <c r="K916" s="96"/>
      <c r="L916" s="96"/>
      <c r="M916" s="15"/>
      <c r="N916" s="15"/>
      <c r="O916" s="15"/>
      <c r="P916" s="15"/>
      <c r="Q916" s="15"/>
      <c r="R916" s="15"/>
    </row>
    <row r="917" spans="1:18" x14ac:dyDescent="0.25">
      <c r="A917" s="64">
        <v>32010508</v>
      </c>
      <c r="B917" s="5" t="s">
        <v>986</v>
      </c>
      <c r="C917" s="96">
        <f>SUMIF(Data[EconCode],DetailTB[[#This Row],[EconCode]],Data[Amount])</f>
        <v>0</v>
      </c>
      <c r="D917" s="96" t="str">
        <f>LEFT(DetailTB[[#This Row],[EconCode]],6)</f>
        <v>320105</v>
      </c>
      <c r="E917" s="96" t="str">
        <f>LEFT(DetailTB[[#This Row],[EconCode]],4)</f>
        <v>3201</v>
      </c>
      <c r="F917" s="96" t="str">
        <f>LEFT(DetailTB[[#This Row],[EconCode]],2)</f>
        <v>32</v>
      </c>
      <c r="G917" s="96"/>
      <c r="H917" s="96"/>
      <c r="I917" s="96"/>
      <c r="J917" s="96"/>
      <c r="K917" s="96"/>
      <c r="L917" s="96"/>
      <c r="M917" s="15"/>
      <c r="N917" s="15"/>
      <c r="O917" s="15"/>
      <c r="P917" s="15"/>
      <c r="Q917" s="15"/>
      <c r="R917" s="15"/>
    </row>
    <row r="918" spans="1:18" x14ac:dyDescent="0.25">
      <c r="A918" s="64">
        <v>32010509</v>
      </c>
      <c r="B918" s="5" t="s">
        <v>987</v>
      </c>
      <c r="C918" s="96">
        <f>SUMIF(Data[EconCode],DetailTB[[#This Row],[EconCode]],Data[Amount])</f>
        <v>0</v>
      </c>
      <c r="D918" s="96" t="str">
        <f>LEFT(DetailTB[[#This Row],[EconCode]],6)</f>
        <v>320105</v>
      </c>
      <c r="E918" s="96" t="str">
        <f>LEFT(DetailTB[[#This Row],[EconCode]],4)</f>
        <v>3201</v>
      </c>
      <c r="F918" s="96" t="str">
        <f>LEFT(DetailTB[[#This Row],[EconCode]],2)</f>
        <v>32</v>
      </c>
      <c r="G918" s="96"/>
      <c r="H918" s="96"/>
      <c r="I918" s="96"/>
      <c r="J918" s="96"/>
      <c r="K918" s="96"/>
      <c r="L918" s="96"/>
      <c r="M918" s="15"/>
      <c r="N918" s="15"/>
      <c r="O918" s="15"/>
      <c r="P918" s="15"/>
      <c r="Q918" s="15"/>
      <c r="R918" s="15"/>
    </row>
    <row r="919" spans="1:18" x14ac:dyDescent="0.25">
      <c r="A919" s="72">
        <v>320106</v>
      </c>
      <c r="B919" s="9" t="s">
        <v>988</v>
      </c>
      <c r="C919" s="96">
        <f>SUMIF(Data[EconCode],DetailTB[[#This Row],[EconCode]],Data[Amount])</f>
        <v>0</v>
      </c>
      <c r="D919" s="96" t="str">
        <f>LEFT(DetailTB[[#This Row],[EconCode]],6)</f>
        <v>320106</v>
      </c>
      <c r="E919" s="96" t="str">
        <f>LEFT(DetailTB[[#This Row],[EconCode]],4)</f>
        <v>3201</v>
      </c>
      <c r="F919" s="96" t="str">
        <f>LEFT(DetailTB[[#This Row],[EconCode]],2)</f>
        <v>32</v>
      </c>
      <c r="G919" s="96"/>
      <c r="H919" s="96"/>
      <c r="I919" s="96"/>
      <c r="J919" s="96"/>
      <c r="K919" s="96"/>
      <c r="L919" s="96"/>
      <c r="M919" s="15"/>
      <c r="N919" s="15"/>
      <c r="O919" s="15"/>
      <c r="P919" s="15"/>
      <c r="Q919" s="15"/>
      <c r="R919" s="15"/>
    </row>
    <row r="920" spans="1:18" x14ac:dyDescent="0.25">
      <c r="A920" s="64">
        <v>32010601</v>
      </c>
      <c r="B920" s="5" t="s">
        <v>989</v>
      </c>
      <c r="C920" s="96">
        <f>SUMIF(Data[EconCode],DetailTB[[#This Row],[EconCode]],Data[Amount])</f>
        <v>0</v>
      </c>
      <c r="D920" s="96" t="str">
        <f>LEFT(DetailTB[[#This Row],[EconCode]],6)</f>
        <v>320106</v>
      </c>
      <c r="E920" s="96" t="str">
        <f>LEFT(DetailTB[[#This Row],[EconCode]],4)</f>
        <v>3201</v>
      </c>
      <c r="F920" s="96" t="str">
        <f>LEFT(DetailTB[[#This Row],[EconCode]],2)</f>
        <v>32</v>
      </c>
      <c r="G920" s="96"/>
      <c r="H920" s="96"/>
      <c r="I920" s="96"/>
      <c r="J920" s="96"/>
      <c r="K920" s="96"/>
      <c r="L920" s="96"/>
      <c r="M920" s="15"/>
      <c r="N920" s="15"/>
      <c r="O920" s="15"/>
      <c r="P920" s="15"/>
      <c r="Q920" s="15"/>
      <c r="R920" s="15"/>
    </row>
    <row r="921" spans="1:18" x14ac:dyDescent="0.25">
      <c r="A921" s="64">
        <v>32010602</v>
      </c>
      <c r="B921" s="5" t="s">
        <v>990</v>
      </c>
      <c r="C921" s="96">
        <f>SUMIF(Data[EconCode],DetailTB[[#This Row],[EconCode]],Data[Amount])</f>
        <v>0</v>
      </c>
      <c r="D921" s="96" t="str">
        <f>LEFT(DetailTB[[#This Row],[EconCode]],6)</f>
        <v>320106</v>
      </c>
      <c r="E921" s="96" t="str">
        <f>LEFT(DetailTB[[#This Row],[EconCode]],4)</f>
        <v>3201</v>
      </c>
      <c r="F921" s="96" t="str">
        <f>LEFT(DetailTB[[#This Row],[EconCode]],2)</f>
        <v>32</v>
      </c>
      <c r="G921" s="96"/>
      <c r="H921" s="96"/>
      <c r="I921" s="96"/>
      <c r="J921" s="96"/>
      <c r="K921" s="96"/>
      <c r="L921" s="96"/>
      <c r="M921" s="15"/>
      <c r="N921" s="15"/>
      <c r="O921" s="15"/>
      <c r="P921" s="15"/>
      <c r="Q921" s="15"/>
      <c r="R921" s="15"/>
    </row>
    <row r="922" spans="1:18" x14ac:dyDescent="0.25">
      <c r="A922" s="64">
        <v>32010603</v>
      </c>
      <c r="B922" s="5" t="s">
        <v>991</v>
      </c>
      <c r="C922" s="96">
        <f>SUMIF(Data[EconCode],DetailTB[[#This Row],[EconCode]],Data[Amount])</f>
        <v>0</v>
      </c>
      <c r="D922" s="96" t="str">
        <f>LEFT(DetailTB[[#This Row],[EconCode]],6)</f>
        <v>320106</v>
      </c>
      <c r="E922" s="96" t="str">
        <f>LEFT(DetailTB[[#This Row],[EconCode]],4)</f>
        <v>3201</v>
      </c>
      <c r="F922" s="96" t="str">
        <f>LEFT(DetailTB[[#This Row],[EconCode]],2)</f>
        <v>32</v>
      </c>
      <c r="G922" s="96"/>
      <c r="H922" s="96"/>
      <c r="I922" s="96"/>
      <c r="J922" s="96"/>
      <c r="K922" s="96"/>
      <c r="L922" s="96"/>
      <c r="M922" s="15"/>
      <c r="N922" s="15"/>
      <c r="O922" s="15"/>
      <c r="P922" s="15"/>
      <c r="Q922" s="15"/>
      <c r="R922" s="15"/>
    </row>
    <row r="923" spans="1:18" x14ac:dyDescent="0.25">
      <c r="A923" s="64">
        <v>32010510</v>
      </c>
      <c r="B923" s="5" t="s">
        <v>992</v>
      </c>
      <c r="C923" s="96">
        <f>SUMIF(Data[EconCode],DetailTB[[#This Row],[EconCode]],Data[Amount])</f>
        <v>0</v>
      </c>
      <c r="D923" s="96" t="str">
        <f>LEFT(DetailTB[[#This Row],[EconCode]],6)</f>
        <v>320105</v>
      </c>
      <c r="E923" s="96" t="str">
        <f>LEFT(DetailTB[[#This Row],[EconCode]],4)</f>
        <v>3201</v>
      </c>
      <c r="F923" s="96" t="str">
        <f>LEFT(DetailTB[[#This Row],[EconCode]],2)</f>
        <v>32</v>
      </c>
      <c r="G923" s="96"/>
      <c r="H923" s="96"/>
      <c r="I923" s="96"/>
      <c r="J923" s="96"/>
      <c r="K923" s="96"/>
      <c r="L923" s="96"/>
      <c r="M923" s="15"/>
      <c r="N923" s="15"/>
      <c r="O923" s="15"/>
      <c r="P923" s="15"/>
      <c r="Q923" s="15"/>
      <c r="R923" s="15"/>
    </row>
    <row r="924" spans="1:18" x14ac:dyDescent="0.25">
      <c r="A924" s="64">
        <v>32010508</v>
      </c>
      <c r="B924" s="5" t="s">
        <v>993</v>
      </c>
      <c r="C924" s="96">
        <f>SUMIF(Data[EconCode],DetailTB[[#This Row],[EconCode]],Data[Amount])</f>
        <v>0</v>
      </c>
      <c r="D924" s="96" t="str">
        <f>LEFT(DetailTB[[#This Row],[EconCode]],6)</f>
        <v>320105</v>
      </c>
      <c r="E924" s="96" t="str">
        <f>LEFT(DetailTB[[#This Row],[EconCode]],4)</f>
        <v>3201</v>
      </c>
      <c r="F924" s="96" t="str">
        <f>LEFT(DetailTB[[#This Row],[EconCode]],2)</f>
        <v>32</v>
      </c>
      <c r="G924" s="96"/>
      <c r="H924" s="96"/>
      <c r="I924" s="96"/>
      <c r="J924" s="96"/>
      <c r="K924" s="96"/>
      <c r="L924" s="96"/>
      <c r="M924" s="15"/>
      <c r="N924" s="15"/>
      <c r="O924" s="15"/>
      <c r="P924" s="15"/>
      <c r="Q924" s="15"/>
      <c r="R924" s="15"/>
    </row>
    <row r="925" spans="1:18" x14ac:dyDescent="0.25">
      <c r="A925" s="64">
        <v>32010509</v>
      </c>
      <c r="B925" s="5" t="s">
        <v>994</v>
      </c>
      <c r="C925" s="96">
        <f>SUMIF(Data[EconCode],DetailTB[[#This Row],[EconCode]],Data[Amount])</f>
        <v>0</v>
      </c>
      <c r="D925" s="96" t="str">
        <f>LEFT(DetailTB[[#This Row],[EconCode]],6)</f>
        <v>320105</v>
      </c>
      <c r="E925" s="96" t="str">
        <f>LEFT(DetailTB[[#This Row],[EconCode]],4)</f>
        <v>3201</v>
      </c>
      <c r="F925" s="96" t="str">
        <f>LEFT(DetailTB[[#This Row],[EconCode]],2)</f>
        <v>32</v>
      </c>
      <c r="G925" s="96"/>
      <c r="H925" s="96"/>
      <c r="I925" s="96"/>
      <c r="J925" s="96"/>
      <c r="K925" s="96"/>
      <c r="L925" s="96"/>
      <c r="M925" s="15"/>
      <c r="N925" s="15"/>
      <c r="O925" s="15"/>
      <c r="P925" s="15"/>
      <c r="Q925" s="15"/>
      <c r="R925" s="15"/>
    </row>
    <row r="926" spans="1:18" x14ac:dyDescent="0.25">
      <c r="A926" s="64">
        <v>32010604</v>
      </c>
      <c r="B926" s="5" t="s">
        <v>995</v>
      </c>
      <c r="C926" s="96">
        <f>SUMIF(Data[EconCode],DetailTB[[#This Row],[EconCode]],Data[Amount])</f>
        <v>0</v>
      </c>
      <c r="D926" s="96" t="str">
        <f>LEFT(DetailTB[[#This Row],[EconCode]],6)</f>
        <v>320106</v>
      </c>
      <c r="E926" s="96" t="str">
        <f>LEFT(DetailTB[[#This Row],[EconCode]],4)</f>
        <v>3201</v>
      </c>
      <c r="F926" s="96" t="str">
        <f>LEFT(DetailTB[[#This Row],[EconCode]],2)</f>
        <v>32</v>
      </c>
      <c r="G926" s="96"/>
      <c r="H926" s="96"/>
      <c r="I926" s="96"/>
      <c r="J926" s="96"/>
      <c r="K926" s="96"/>
      <c r="L926" s="96"/>
      <c r="M926" s="15"/>
      <c r="N926" s="15"/>
      <c r="O926" s="15"/>
      <c r="P926" s="15"/>
      <c r="Q926" s="15"/>
      <c r="R926" s="15"/>
    </row>
    <row r="927" spans="1:18" x14ac:dyDescent="0.25">
      <c r="A927" s="64">
        <v>32010605</v>
      </c>
      <c r="B927" s="5" t="s">
        <v>996</v>
      </c>
      <c r="C927" s="96">
        <f>SUMIF(Data[EconCode],DetailTB[[#This Row],[EconCode]],Data[Amount])</f>
        <v>0</v>
      </c>
      <c r="D927" s="96" t="str">
        <f>LEFT(DetailTB[[#This Row],[EconCode]],6)</f>
        <v>320106</v>
      </c>
      <c r="E927" s="96" t="str">
        <f>LEFT(DetailTB[[#This Row],[EconCode]],4)</f>
        <v>3201</v>
      </c>
      <c r="F927" s="96" t="str">
        <f>LEFT(DetailTB[[#This Row],[EconCode]],2)</f>
        <v>32</v>
      </c>
      <c r="G927" s="96"/>
      <c r="H927" s="96"/>
      <c r="I927" s="96"/>
      <c r="J927" s="96"/>
      <c r="K927" s="96"/>
      <c r="L927" s="96"/>
      <c r="M927" s="15"/>
      <c r="N927" s="15"/>
      <c r="O927" s="15"/>
      <c r="P927" s="15"/>
      <c r="Q927" s="15"/>
      <c r="R927" s="15"/>
    </row>
    <row r="928" spans="1:18" x14ac:dyDescent="0.25">
      <c r="A928" s="64">
        <v>32010606</v>
      </c>
      <c r="B928" s="5" t="s">
        <v>997</v>
      </c>
      <c r="C928" s="96">
        <f>SUMIF(Data[EconCode],DetailTB[[#This Row],[EconCode]],Data[Amount])</f>
        <v>0</v>
      </c>
      <c r="D928" s="96" t="str">
        <f>LEFT(DetailTB[[#This Row],[EconCode]],6)</f>
        <v>320106</v>
      </c>
      <c r="E928" s="96" t="str">
        <f>LEFT(DetailTB[[#This Row],[EconCode]],4)</f>
        <v>3201</v>
      </c>
      <c r="F928" s="96" t="str">
        <f>LEFT(DetailTB[[#This Row],[EconCode]],2)</f>
        <v>32</v>
      </c>
      <c r="G928" s="96"/>
      <c r="H928" s="96"/>
      <c r="I928" s="96"/>
      <c r="J928" s="96"/>
      <c r="K928" s="96"/>
      <c r="L928" s="96"/>
      <c r="M928" s="15"/>
      <c r="N928" s="15"/>
      <c r="O928" s="15"/>
      <c r="P928" s="15"/>
      <c r="Q928" s="15"/>
      <c r="R928" s="15"/>
    </row>
    <row r="929" spans="1:18" x14ac:dyDescent="0.25">
      <c r="A929" s="70">
        <v>3202</v>
      </c>
      <c r="B929" s="7" t="s">
        <v>998</v>
      </c>
      <c r="C929" s="96">
        <f>SUMIF(Data[EconCode],DetailTB[[#This Row],[EconCode]],Data[Amount])</f>
        <v>0</v>
      </c>
      <c r="D929" s="96" t="str">
        <f>LEFT(DetailTB[[#This Row],[EconCode]],6)</f>
        <v>3202</v>
      </c>
      <c r="E929" s="96" t="str">
        <f>LEFT(DetailTB[[#This Row],[EconCode]],4)</f>
        <v>3202</v>
      </c>
      <c r="F929" s="96" t="str">
        <f>LEFT(DetailTB[[#This Row],[EconCode]],2)</f>
        <v>32</v>
      </c>
      <c r="G929" s="96"/>
      <c r="H929" s="96"/>
      <c r="I929" s="96"/>
      <c r="J929" s="96"/>
      <c r="K929" s="96"/>
      <c r="L929" s="96"/>
      <c r="M929" s="15"/>
      <c r="N929" s="15"/>
      <c r="O929" s="15"/>
      <c r="P929" s="15"/>
      <c r="Q929" s="15"/>
      <c r="R929" s="15"/>
    </row>
    <row r="930" spans="1:18" x14ac:dyDescent="0.25">
      <c r="A930" s="70">
        <v>320201</v>
      </c>
      <c r="B930" s="7" t="s">
        <v>999</v>
      </c>
      <c r="C930" s="96">
        <f>SUMIF(Data[EconCode],DetailTB[[#This Row],[EconCode]],Data[Amount])</f>
        <v>0</v>
      </c>
      <c r="D930" s="96" t="str">
        <f>LEFT(DetailTB[[#This Row],[EconCode]],6)</f>
        <v>320201</v>
      </c>
      <c r="E930" s="96" t="str">
        <f>LEFT(DetailTB[[#This Row],[EconCode]],4)</f>
        <v>3202</v>
      </c>
      <c r="F930" s="96" t="str">
        <f>LEFT(DetailTB[[#This Row],[EconCode]],2)</f>
        <v>32</v>
      </c>
      <c r="G930" s="96"/>
      <c r="H930" s="96"/>
      <c r="I930" s="96"/>
      <c r="J930" s="96"/>
      <c r="K930" s="96"/>
      <c r="L930" s="96"/>
      <c r="M930" s="15"/>
      <c r="N930" s="15"/>
      <c r="O930" s="15"/>
      <c r="P930" s="15"/>
      <c r="Q930" s="15"/>
      <c r="R930" s="15"/>
    </row>
    <row r="931" spans="1:18" x14ac:dyDescent="0.25">
      <c r="A931" s="70">
        <v>32020101</v>
      </c>
      <c r="B931" s="8" t="s">
        <v>999</v>
      </c>
      <c r="C931" s="96">
        <f>SUMIF(Data[EconCode],DetailTB[[#This Row],[EconCode]],Data[Amount])</f>
        <v>0</v>
      </c>
      <c r="D931" s="96" t="str">
        <f>LEFT(DetailTB[[#This Row],[EconCode]],6)</f>
        <v>320201</v>
      </c>
      <c r="E931" s="96" t="str">
        <f>LEFT(DetailTB[[#This Row],[EconCode]],4)</f>
        <v>3202</v>
      </c>
      <c r="F931" s="96" t="str">
        <f>LEFT(DetailTB[[#This Row],[EconCode]],2)</f>
        <v>32</v>
      </c>
      <c r="G931" s="96"/>
      <c r="H931" s="96"/>
      <c r="I931" s="96"/>
      <c r="J931" s="96"/>
      <c r="K931" s="96"/>
      <c r="L931" s="96"/>
      <c r="M931" s="15"/>
      <c r="N931" s="15"/>
      <c r="O931" s="15"/>
      <c r="P931" s="15"/>
      <c r="Q931" s="15"/>
      <c r="R931" s="15"/>
    </row>
    <row r="932" spans="1:18" x14ac:dyDescent="0.25">
      <c r="A932" s="70">
        <v>32020102</v>
      </c>
      <c r="B932" s="8" t="s">
        <v>999</v>
      </c>
      <c r="C932" s="96">
        <f>SUMIF(Data[EconCode],DetailTB[[#This Row],[EconCode]],Data[Amount])</f>
        <v>0</v>
      </c>
      <c r="D932" s="96" t="str">
        <f>LEFT(DetailTB[[#This Row],[EconCode]],6)</f>
        <v>320201</v>
      </c>
      <c r="E932" s="96" t="str">
        <f>LEFT(DetailTB[[#This Row],[EconCode]],4)</f>
        <v>3202</v>
      </c>
      <c r="F932" s="96" t="str">
        <f>LEFT(DetailTB[[#This Row],[EconCode]],2)</f>
        <v>32</v>
      </c>
      <c r="G932" s="96"/>
      <c r="H932" s="96"/>
      <c r="I932" s="96"/>
      <c r="J932" s="96"/>
      <c r="K932" s="96"/>
      <c r="L932" s="96"/>
      <c r="M932" s="15"/>
      <c r="N932" s="15"/>
      <c r="O932" s="15"/>
      <c r="P932" s="15"/>
      <c r="Q932" s="15"/>
      <c r="R932" s="15"/>
    </row>
    <row r="933" spans="1:18" x14ac:dyDescent="0.25">
      <c r="A933" s="70">
        <v>32020103</v>
      </c>
      <c r="B933" s="8" t="s">
        <v>1000</v>
      </c>
      <c r="C933" s="96">
        <f>SUMIF(Data[EconCode],DetailTB[[#This Row],[EconCode]],Data[Amount])</f>
        <v>0</v>
      </c>
      <c r="D933" s="96" t="str">
        <f>LEFT(DetailTB[[#This Row],[EconCode]],6)</f>
        <v>320201</v>
      </c>
      <c r="E933" s="96" t="str">
        <f>LEFT(DetailTB[[#This Row],[EconCode]],4)</f>
        <v>3202</v>
      </c>
      <c r="F933" s="96" t="str">
        <f>LEFT(DetailTB[[#This Row],[EconCode]],2)</f>
        <v>32</v>
      </c>
      <c r="G933" s="96"/>
      <c r="H933" s="96"/>
      <c r="I933" s="96"/>
      <c r="J933" s="96"/>
      <c r="K933" s="96"/>
      <c r="L933" s="96"/>
      <c r="M933" s="15"/>
      <c r="N933" s="15"/>
      <c r="O933" s="15"/>
      <c r="P933" s="15"/>
      <c r="Q933" s="15"/>
      <c r="R933" s="15"/>
    </row>
    <row r="934" spans="1:18" x14ac:dyDescent="0.25">
      <c r="A934" s="70">
        <v>32020104</v>
      </c>
      <c r="B934" s="8" t="s">
        <v>1001</v>
      </c>
      <c r="C934" s="96">
        <f>SUMIF(Data[EconCode],DetailTB[[#This Row],[EconCode]],Data[Amount])</f>
        <v>0</v>
      </c>
      <c r="D934" s="96" t="str">
        <f>LEFT(DetailTB[[#This Row],[EconCode]],6)</f>
        <v>320201</v>
      </c>
      <c r="E934" s="96" t="str">
        <f>LEFT(DetailTB[[#This Row],[EconCode]],4)</f>
        <v>3202</v>
      </c>
      <c r="F934" s="96" t="str">
        <f>LEFT(DetailTB[[#This Row],[EconCode]],2)</f>
        <v>32</v>
      </c>
      <c r="G934" s="96"/>
      <c r="H934" s="96"/>
      <c r="I934" s="96"/>
      <c r="J934" s="96"/>
      <c r="K934" s="96"/>
      <c r="L934" s="96"/>
      <c r="M934" s="15"/>
      <c r="N934" s="15"/>
      <c r="O934" s="15"/>
      <c r="P934" s="15"/>
      <c r="Q934" s="15"/>
      <c r="R934" s="15"/>
    </row>
    <row r="935" spans="1:18" x14ac:dyDescent="0.25">
      <c r="A935" s="70">
        <v>320202</v>
      </c>
      <c r="B935" s="7" t="s">
        <v>1002</v>
      </c>
      <c r="C935" s="96">
        <f>SUMIF(Data[EconCode],DetailTB[[#This Row],[EconCode]],Data[Amount])</f>
        <v>0</v>
      </c>
      <c r="D935" s="96" t="str">
        <f>LEFT(DetailTB[[#This Row],[EconCode]],6)</f>
        <v>320202</v>
      </c>
      <c r="E935" s="96" t="str">
        <f>LEFT(DetailTB[[#This Row],[EconCode]],4)</f>
        <v>3202</v>
      </c>
      <c r="F935" s="96" t="str">
        <f>LEFT(DetailTB[[#This Row],[EconCode]],2)</f>
        <v>32</v>
      </c>
      <c r="G935" s="96"/>
      <c r="H935" s="96"/>
      <c r="I935" s="96"/>
      <c r="J935" s="96"/>
      <c r="K935" s="96"/>
      <c r="L935" s="96"/>
      <c r="M935" s="15"/>
      <c r="N935" s="15"/>
      <c r="O935" s="15"/>
      <c r="P935" s="15"/>
      <c r="Q935" s="15"/>
      <c r="R935" s="15"/>
    </row>
    <row r="936" spans="1:18" x14ac:dyDescent="0.25">
      <c r="A936" s="64">
        <v>32020201</v>
      </c>
      <c r="B936" s="5" t="s">
        <v>1003</v>
      </c>
      <c r="C936" s="96">
        <f>SUMIF(Data[EconCode],DetailTB[[#This Row],[EconCode]],Data[Amount])</f>
        <v>0</v>
      </c>
      <c r="D936" s="96" t="str">
        <f>LEFT(DetailTB[[#This Row],[EconCode]],6)</f>
        <v>320202</v>
      </c>
      <c r="E936" s="96" t="str">
        <f>LEFT(DetailTB[[#This Row],[EconCode]],4)</f>
        <v>3202</v>
      </c>
      <c r="F936" s="96" t="str">
        <f>LEFT(DetailTB[[#This Row],[EconCode]],2)</f>
        <v>32</v>
      </c>
      <c r="G936" s="96"/>
      <c r="H936" s="96"/>
      <c r="I936" s="96"/>
      <c r="J936" s="96"/>
      <c r="K936" s="96"/>
      <c r="L936" s="96"/>
      <c r="M936" s="15"/>
      <c r="N936" s="15"/>
      <c r="O936" s="15"/>
      <c r="P936" s="15"/>
      <c r="Q936" s="15"/>
      <c r="R936" s="15"/>
    </row>
    <row r="937" spans="1:18" x14ac:dyDescent="0.25">
      <c r="A937" s="64">
        <v>32020202</v>
      </c>
      <c r="B937" s="5" t="s">
        <v>1004</v>
      </c>
      <c r="C937" s="96">
        <f>SUMIF(Data[EconCode],DetailTB[[#This Row],[EconCode]],Data[Amount])</f>
        <v>0</v>
      </c>
      <c r="D937" s="96" t="str">
        <f>LEFT(DetailTB[[#This Row],[EconCode]],6)</f>
        <v>320202</v>
      </c>
      <c r="E937" s="96" t="str">
        <f>LEFT(DetailTB[[#This Row],[EconCode]],4)</f>
        <v>3202</v>
      </c>
      <c r="F937" s="96" t="str">
        <f>LEFT(DetailTB[[#This Row],[EconCode]],2)</f>
        <v>32</v>
      </c>
      <c r="G937" s="96"/>
      <c r="H937" s="96"/>
      <c r="I937" s="96"/>
      <c r="J937" s="96"/>
      <c r="K937" s="96"/>
      <c r="L937" s="96"/>
      <c r="M937" s="15"/>
      <c r="N937" s="15"/>
      <c r="O937" s="15"/>
      <c r="P937" s="15"/>
      <c r="Q937" s="15"/>
      <c r="R937" s="15"/>
    </row>
    <row r="938" spans="1:18" x14ac:dyDescent="0.25">
      <c r="A938" s="64">
        <v>32020203</v>
      </c>
      <c r="B938" s="5" t="s">
        <v>1005</v>
      </c>
      <c r="C938" s="96">
        <f>SUMIF(Data[EconCode],DetailTB[[#This Row],[EconCode]],Data[Amount])</f>
        <v>0</v>
      </c>
      <c r="D938" s="96" t="str">
        <f>LEFT(DetailTB[[#This Row],[EconCode]],6)</f>
        <v>320202</v>
      </c>
      <c r="E938" s="96" t="str">
        <f>LEFT(DetailTB[[#This Row],[EconCode]],4)</f>
        <v>3202</v>
      </c>
      <c r="F938" s="96" t="str">
        <f>LEFT(DetailTB[[#This Row],[EconCode]],2)</f>
        <v>32</v>
      </c>
      <c r="G938" s="96"/>
      <c r="H938" s="96"/>
      <c r="I938" s="96"/>
      <c r="J938" s="96"/>
      <c r="K938" s="96"/>
      <c r="L938" s="96"/>
      <c r="M938" s="15"/>
      <c r="N938" s="15"/>
      <c r="O938" s="15"/>
      <c r="P938" s="15"/>
      <c r="Q938" s="15"/>
      <c r="R938" s="15"/>
    </row>
    <row r="939" spans="1:18" x14ac:dyDescent="0.25">
      <c r="A939" s="64">
        <v>32020204</v>
      </c>
      <c r="B939" s="5" t="s">
        <v>1006</v>
      </c>
      <c r="C939" s="96">
        <f>SUMIF(Data[EconCode],DetailTB[[#This Row],[EconCode]],Data[Amount])</f>
        <v>0</v>
      </c>
      <c r="D939" s="96" t="str">
        <f>LEFT(DetailTB[[#This Row],[EconCode]],6)</f>
        <v>320202</v>
      </c>
      <c r="E939" s="96" t="str">
        <f>LEFT(DetailTB[[#This Row],[EconCode]],4)</f>
        <v>3202</v>
      </c>
      <c r="F939" s="96" t="str">
        <f>LEFT(DetailTB[[#This Row],[EconCode]],2)</f>
        <v>32</v>
      </c>
      <c r="G939" s="96"/>
      <c r="H939" s="96"/>
      <c r="I939" s="96"/>
      <c r="J939" s="96"/>
      <c r="K939" s="96"/>
      <c r="L939" s="96"/>
      <c r="M939" s="15"/>
      <c r="N939" s="15"/>
      <c r="O939" s="15"/>
      <c r="P939" s="15"/>
      <c r="Q939" s="15"/>
      <c r="R939" s="15"/>
    </row>
    <row r="940" spans="1:18" x14ac:dyDescent="0.25">
      <c r="A940" s="64">
        <v>32020205</v>
      </c>
      <c r="B940" s="5" t="s">
        <v>1007</v>
      </c>
      <c r="C940" s="96">
        <f>SUMIF(Data[EconCode],DetailTB[[#This Row],[EconCode]],Data[Amount])</f>
        <v>0</v>
      </c>
      <c r="D940" s="96" t="str">
        <f>LEFT(DetailTB[[#This Row],[EconCode]],6)</f>
        <v>320202</v>
      </c>
      <c r="E940" s="96" t="str">
        <f>LEFT(DetailTB[[#This Row],[EconCode]],4)</f>
        <v>3202</v>
      </c>
      <c r="F940" s="96" t="str">
        <f>LEFT(DetailTB[[#This Row],[EconCode]],2)</f>
        <v>32</v>
      </c>
      <c r="G940" s="96"/>
      <c r="H940" s="96"/>
      <c r="I940" s="96"/>
      <c r="J940" s="96"/>
      <c r="K940" s="96"/>
      <c r="L940" s="96"/>
      <c r="M940" s="15"/>
      <c r="N940" s="15"/>
      <c r="O940" s="15"/>
      <c r="P940" s="15"/>
      <c r="Q940" s="15"/>
      <c r="R940" s="15"/>
    </row>
    <row r="941" spans="1:18" x14ac:dyDescent="0.25">
      <c r="A941" s="64">
        <v>32020206</v>
      </c>
      <c r="B941" s="5" t="s">
        <v>1008</v>
      </c>
      <c r="C941" s="96">
        <f>SUMIF(Data[EconCode],DetailTB[[#This Row],[EconCode]],Data[Amount])</f>
        <v>0</v>
      </c>
      <c r="D941" s="96" t="str">
        <f>LEFT(DetailTB[[#This Row],[EconCode]],6)</f>
        <v>320202</v>
      </c>
      <c r="E941" s="96" t="str">
        <f>LEFT(DetailTB[[#This Row],[EconCode]],4)</f>
        <v>3202</v>
      </c>
      <c r="F941" s="96" t="str">
        <f>LEFT(DetailTB[[#This Row],[EconCode]],2)</f>
        <v>32</v>
      </c>
      <c r="G941" s="96"/>
      <c r="H941" s="96"/>
      <c r="I941" s="96"/>
      <c r="J941" s="96"/>
      <c r="K941" s="96"/>
      <c r="L941" s="96"/>
      <c r="M941" s="15"/>
      <c r="N941" s="15"/>
      <c r="O941" s="15"/>
      <c r="P941" s="15"/>
      <c r="Q941" s="15"/>
      <c r="R941" s="15"/>
    </row>
    <row r="942" spans="1:18" x14ac:dyDescent="0.25">
      <c r="A942" s="64">
        <v>32020207</v>
      </c>
      <c r="B942" s="5" t="s">
        <v>1009</v>
      </c>
      <c r="C942" s="96">
        <f>SUMIF(Data[EconCode],DetailTB[[#This Row],[EconCode]],Data[Amount])</f>
        <v>0</v>
      </c>
      <c r="D942" s="96" t="str">
        <f>LEFT(DetailTB[[#This Row],[EconCode]],6)</f>
        <v>320202</v>
      </c>
      <c r="E942" s="96" t="str">
        <f>LEFT(DetailTB[[#This Row],[EconCode]],4)</f>
        <v>3202</v>
      </c>
      <c r="F942" s="96" t="str">
        <f>LEFT(DetailTB[[#This Row],[EconCode]],2)</f>
        <v>32</v>
      </c>
      <c r="G942" s="96"/>
      <c r="H942" s="96"/>
      <c r="I942" s="96"/>
      <c r="J942" s="96"/>
      <c r="K942" s="96"/>
      <c r="L942" s="96"/>
      <c r="M942" s="15"/>
      <c r="N942" s="15"/>
      <c r="O942" s="15"/>
      <c r="P942" s="15"/>
      <c r="Q942" s="15"/>
      <c r="R942" s="15"/>
    </row>
    <row r="943" spans="1:18" x14ac:dyDescent="0.25">
      <c r="A943" s="64">
        <v>32020208</v>
      </c>
      <c r="B943" s="5" t="s">
        <v>1010</v>
      </c>
      <c r="C943" s="96">
        <f>SUMIF(Data[EconCode],DetailTB[[#This Row],[EconCode]],Data[Amount])</f>
        <v>0</v>
      </c>
      <c r="D943" s="96" t="str">
        <f>LEFT(DetailTB[[#This Row],[EconCode]],6)</f>
        <v>320202</v>
      </c>
      <c r="E943" s="96" t="str">
        <f>LEFT(DetailTB[[#This Row],[EconCode]],4)</f>
        <v>3202</v>
      </c>
      <c r="F943" s="96" t="str">
        <f>LEFT(DetailTB[[#This Row],[EconCode]],2)</f>
        <v>32</v>
      </c>
      <c r="G943" s="96"/>
      <c r="H943" s="96"/>
      <c r="I943" s="96"/>
      <c r="J943" s="96"/>
      <c r="K943" s="96"/>
      <c r="L943" s="96"/>
      <c r="M943" s="15"/>
      <c r="N943" s="15"/>
      <c r="O943" s="15"/>
      <c r="P943" s="15"/>
      <c r="Q943" s="15"/>
      <c r="R943" s="15"/>
    </row>
    <row r="944" spans="1:18" x14ac:dyDescent="0.25">
      <c r="A944" s="64">
        <v>32020209</v>
      </c>
      <c r="B944" s="5" t="s">
        <v>1011</v>
      </c>
      <c r="C944" s="96">
        <f>SUMIF(Data[EconCode],DetailTB[[#This Row],[EconCode]],Data[Amount])</f>
        <v>0</v>
      </c>
      <c r="D944" s="96" t="str">
        <f>LEFT(DetailTB[[#This Row],[EconCode]],6)</f>
        <v>320202</v>
      </c>
      <c r="E944" s="96" t="str">
        <f>LEFT(DetailTB[[#This Row],[EconCode]],4)</f>
        <v>3202</v>
      </c>
      <c r="F944" s="96" t="str">
        <f>LEFT(DetailTB[[#This Row],[EconCode]],2)</f>
        <v>32</v>
      </c>
      <c r="G944" s="96"/>
      <c r="H944" s="96"/>
      <c r="I944" s="96"/>
      <c r="J944" s="96"/>
      <c r="K944" s="96"/>
      <c r="L944" s="96"/>
      <c r="M944" s="15"/>
      <c r="N944" s="15"/>
      <c r="O944" s="15"/>
      <c r="P944" s="15"/>
      <c r="Q944" s="15"/>
      <c r="R944" s="15"/>
    </row>
    <row r="945" spans="1:18" x14ac:dyDescent="0.25">
      <c r="A945" s="64">
        <v>32020210</v>
      </c>
      <c r="B945" s="5" t="s">
        <v>1012</v>
      </c>
      <c r="C945" s="96">
        <f>SUMIF(Data[EconCode],DetailTB[[#This Row],[EconCode]],Data[Amount])</f>
        <v>0</v>
      </c>
      <c r="D945" s="96" t="str">
        <f>LEFT(DetailTB[[#This Row],[EconCode]],6)</f>
        <v>320202</v>
      </c>
      <c r="E945" s="96" t="str">
        <f>LEFT(DetailTB[[#This Row],[EconCode]],4)</f>
        <v>3202</v>
      </c>
      <c r="F945" s="96" t="str">
        <f>LEFT(DetailTB[[#This Row],[EconCode]],2)</f>
        <v>32</v>
      </c>
      <c r="G945" s="96"/>
      <c r="H945" s="96"/>
      <c r="I945" s="96"/>
      <c r="J945" s="96"/>
      <c r="K945" s="96"/>
      <c r="L945" s="96"/>
      <c r="M945" s="15"/>
      <c r="N945" s="15"/>
      <c r="O945" s="15"/>
      <c r="P945" s="15"/>
      <c r="Q945" s="15"/>
      <c r="R945" s="15"/>
    </row>
    <row r="946" spans="1:18" x14ac:dyDescent="0.25">
      <c r="A946" s="64">
        <v>32020211</v>
      </c>
      <c r="B946" s="5" t="s">
        <v>1013</v>
      </c>
      <c r="C946" s="96">
        <f>SUMIF(Data[EconCode],DetailTB[[#This Row],[EconCode]],Data[Amount])</f>
        <v>0</v>
      </c>
      <c r="D946" s="96" t="str">
        <f>LEFT(DetailTB[[#This Row],[EconCode]],6)</f>
        <v>320202</v>
      </c>
      <c r="E946" s="96" t="str">
        <f>LEFT(DetailTB[[#This Row],[EconCode]],4)</f>
        <v>3202</v>
      </c>
      <c r="F946" s="96" t="str">
        <f>LEFT(DetailTB[[#This Row],[EconCode]],2)</f>
        <v>32</v>
      </c>
      <c r="G946" s="96"/>
      <c r="H946" s="96"/>
      <c r="I946" s="96"/>
      <c r="J946" s="96"/>
      <c r="K946" s="96"/>
      <c r="L946" s="96"/>
      <c r="M946" s="15"/>
      <c r="N946" s="15"/>
      <c r="O946" s="15"/>
      <c r="P946" s="15"/>
      <c r="Q946" s="15"/>
      <c r="R946" s="15"/>
    </row>
    <row r="947" spans="1:18" x14ac:dyDescent="0.25">
      <c r="A947" s="70">
        <v>320203</v>
      </c>
      <c r="B947" s="8" t="s">
        <v>1014</v>
      </c>
      <c r="C947" s="96">
        <f>SUMIF(Data[EconCode],DetailTB[[#This Row],[EconCode]],Data[Amount])</f>
        <v>0</v>
      </c>
      <c r="D947" s="96" t="str">
        <f>LEFT(DetailTB[[#This Row],[EconCode]],6)</f>
        <v>320203</v>
      </c>
      <c r="E947" s="96" t="str">
        <f>LEFT(DetailTB[[#This Row],[EconCode]],4)</f>
        <v>3202</v>
      </c>
      <c r="F947" s="96" t="str">
        <f>LEFT(DetailTB[[#This Row],[EconCode]],2)</f>
        <v>32</v>
      </c>
      <c r="G947" s="96"/>
      <c r="H947" s="96"/>
      <c r="I947" s="96"/>
      <c r="J947" s="96"/>
      <c r="K947" s="96"/>
      <c r="L947" s="96"/>
      <c r="M947" s="15"/>
      <c r="N947" s="15"/>
      <c r="O947" s="15"/>
      <c r="P947" s="15"/>
      <c r="Q947" s="15"/>
      <c r="R947" s="15"/>
    </row>
    <row r="948" spans="1:18" x14ac:dyDescent="0.25">
      <c r="A948" s="64">
        <v>32020301</v>
      </c>
      <c r="B948" s="5" t="s">
        <v>1015</v>
      </c>
      <c r="C948" s="96">
        <f>SUMIF(Data[EconCode],DetailTB[[#This Row],[EconCode]],Data[Amount])</f>
        <v>0</v>
      </c>
      <c r="D948" s="96" t="str">
        <f>LEFT(DetailTB[[#This Row],[EconCode]],6)</f>
        <v>320203</v>
      </c>
      <c r="E948" s="96" t="str">
        <f>LEFT(DetailTB[[#This Row],[EconCode]],4)</f>
        <v>3202</v>
      </c>
      <c r="F948" s="96" t="str">
        <f>LEFT(DetailTB[[#This Row],[EconCode]],2)</f>
        <v>32</v>
      </c>
      <c r="G948" s="96"/>
      <c r="H948" s="96"/>
      <c r="I948" s="96"/>
      <c r="J948" s="96"/>
      <c r="K948" s="96"/>
      <c r="L948" s="96"/>
      <c r="M948" s="15"/>
      <c r="N948" s="15"/>
      <c r="O948" s="15"/>
      <c r="P948" s="15"/>
      <c r="Q948" s="15"/>
      <c r="R948" s="15"/>
    </row>
    <row r="949" spans="1:18" x14ac:dyDescent="0.25">
      <c r="A949" s="64">
        <v>32020302</v>
      </c>
      <c r="B949" s="5" t="s">
        <v>1016</v>
      </c>
      <c r="C949" s="96">
        <f>SUMIF(Data[EconCode],DetailTB[[#This Row],[EconCode]],Data[Amount])</f>
        <v>0</v>
      </c>
      <c r="D949" s="96" t="str">
        <f>LEFT(DetailTB[[#This Row],[EconCode]],6)</f>
        <v>320203</v>
      </c>
      <c r="E949" s="96" t="str">
        <f>LEFT(DetailTB[[#This Row],[EconCode]],4)</f>
        <v>3202</v>
      </c>
      <c r="F949" s="96" t="str">
        <f>LEFT(DetailTB[[#This Row],[EconCode]],2)</f>
        <v>32</v>
      </c>
      <c r="G949" s="96"/>
      <c r="H949" s="96"/>
      <c r="I949" s="96"/>
      <c r="J949" s="96"/>
      <c r="K949" s="96"/>
      <c r="L949" s="96"/>
      <c r="M949" s="15"/>
      <c r="N949" s="15"/>
      <c r="O949" s="15"/>
      <c r="P949" s="15"/>
      <c r="Q949" s="15"/>
      <c r="R949" s="15"/>
    </row>
    <row r="950" spans="1:18" x14ac:dyDescent="0.25">
      <c r="A950" s="64">
        <v>32020303</v>
      </c>
      <c r="B950" s="5" t="s">
        <v>1017</v>
      </c>
      <c r="C950" s="96">
        <f>SUMIF(Data[EconCode],DetailTB[[#This Row],[EconCode]],Data[Amount])</f>
        <v>0</v>
      </c>
      <c r="D950" s="96" t="str">
        <f>LEFT(DetailTB[[#This Row],[EconCode]],6)</f>
        <v>320203</v>
      </c>
      <c r="E950" s="96" t="str">
        <f>LEFT(DetailTB[[#This Row],[EconCode]],4)</f>
        <v>3202</v>
      </c>
      <c r="F950" s="96" t="str">
        <f>LEFT(DetailTB[[#This Row],[EconCode]],2)</f>
        <v>32</v>
      </c>
      <c r="G950" s="96"/>
      <c r="H950" s="96"/>
      <c r="I950" s="96"/>
      <c r="J950" s="96"/>
      <c r="K950" s="96"/>
      <c r="L950" s="96"/>
      <c r="M950" s="15"/>
      <c r="N950" s="15"/>
      <c r="O950" s="15"/>
      <c r="P950" s="15"/>
      <c r="Q950" s="15"/>
      <c r="R950" s="15"/>
    </row>
    <row r="951" spans="1:18" x14ac:dyDescent="0.25">
      <c r="A951" s="64">
        <v>32020304</v>
      </c>
      <c r="B951" s="5" t="s">
        <v>1018</v>
      </c>
      <c r="C951" s="96">
        <f>SUMIF(Data[EconCode],DetailTB[[#This Row],[EconCode]],Data[Amount])</f>
        <v>0</v>
      </c>
      <c r="D951" s="96" t="str">
        <f>LEFT(DetailTB[[#This Row],[EconCode]],6)</f>
        <v>320203</v>
      </c>
      <c r="E951" s="96" t="str">
        <f>LEFT(DetailTB[[#This Row],[EconCode]],4)</f>
        <v>3202</v>
      </c>
      <c r="F951" s="96" t="str">
        <f>LEFT(DetailTB[[#This Row],[EconCode]],2)</f>
        <v>32</v>
      </c>
      <c r="G951" s="96"/>
      <c r="H951" s="96"/>
      <c r="I951" s="96"/>
      <c r="J951" s="96"/>
      <c r="K951" s="96"/>
      <c r="L951" s="96"/>
      <c r="M951" s="15"/>
      <c r="N951" s="15"/>
      <c r="O951" s="15"/>
      <c r="P951" s="15"/>
      <c r="Q951" s="15"/>
      <c r="R951" s="15"/>
    </row>
    <row r="952" spans="1:18" x14ac:dyDescent="0.25">
      <c r="A952" s="64">
        <v>32020305</v>
      </c>
      <c r="B952" s="5" t="s">
        <v>1019</v>
      </c>
      <c r="C952" s="96">
        <f>SUMIF(Data[EconCode],DetailTB[[#This Row],[EconCode]],Data[Amount])</f>
        <v>0</v>
      </c>
      <c r="D952" s="96" t="str">
        <f>LEFT(DetailTB[[#This Row],[EconCode]],6)</f>
        <v>320203</v>
      </c>
      <c r="E952" s="96" t="str">
        <f>LEFT(DetailTB[[#This Row],[EconCode]],4)</f>
        <v>3202</v>
      </c>
      <c r="F952" s="96" t="str">
        <f>LEFT(DetailTB[[#This Row],[EconCode]],2)</f>
        <v>32</v>
      </c>
      <c r="G952" s="96"/>
      <c r="H952" s="96"/>
      <c r="I952" s="96"/>
      <c r="J952" s="96"/>
      <c r="K952" s="96"/>
      <c r="L952" s="96"/>
      <c r="M952" s="15"/>
      <c r="N952" s="15"/>
      <c r="O952" s="15"/>
      <c r="P952" s="15"/>
      <c r="Q952" s="15"/>
      <c r="R952" s="15"/>
    </row>
    <row r="953" spans="1:18" x14ac:dyDescent="0.25">
      <c r="A953" s="64">
        <v>320204</v>
      </c>
      <c r="B953" s="5" t="s">
        <v>1020</v>
      </c>
      <c r="C953" s="96">
        <f>SUMIF(Data[EconCode],DetailTB[[#This Row],[EconCode]],Data[Amount])</f>
        <v>0</v>
      </c>
      <c r="D953" s="96" t="str">
        <f>LEFT(DetailTB[[#This Row],[EconCode]],6)</f>
        <v>320204</v>
      </c>
      <c r="E953" s="96" t="str">
        <f>LEFT(DetailTB[[#This Row],[EconCode]],4)</f>
        <v>3202</v>
      </c>
      <c r="F953" s="96" t="str">
        <f>LEFT(DetailTB[[#This Row],[EconCode]],2)</f>
        <v>32</v>
      </c>
      <c r="G953" s="96"/>
      <c r="H953" s="96"/>
      <c r="I953" s="96"/>
      <c r="J953" s="96"/>
      <c r="K953" s="96"/>
      <c r="L953" s="96"/>
      <c r="M953" s="15"/>
      <c r="N953" s="15"/>
      <c r="O953" s="15"/>
      <c r="P953" s="15"/>
      <c r="Q953" s="15"/>
      <c r="R953" s="15"/>
    </row>
    <row r="954" spans="1:18" x14ac:dyDescent="0.25">
      <c r="A954" s="64">
        <v>32020401</v>
      </c>
      <c r="B954" s="5" t="s">
        <v>1021</v>
      </c>
      <c r="C954" s="96">
        <f>SUMIF(Data[EconCode],DetailTB[[#This Row],[EconCode]],Data[Amount])</f>
        <v>0</v>
      </c>
      <c r="D954" s="96" t="str">
        <f>LEFT(DetailTB[[#This Row],[EconCode]],6)</f>
        <v>320204</v>
      </c>
      <c r="E954" s="96" t="str">
        <f>LEFT(DetailTB[[#This Row],[EconCode]],4)</f>
        <v>3202</v>
      </c>
      <c r="F954" s="96" t="str">
        <f>LEFT(DetailTB[[#This Row],[EconCode]],2)</f>
        <v>32</v>
      </c>
      <c r="G954" s="96"/>
      <c r="H954" s="96"/>
      <c r="I954" s="96"/>
      <c r="J954" s="96"/>
      <c r="K954" s="96"/>
      <c r="L954" s="96"/>
      <c r="M954" s="15"/>
      <c r="N954" s="15"/>
      <c r="O954" s="15"/>
      <c r="P954" s="15"/>
      <c r="Q954" s="15"/>
      <c r="R954" s="15"/>
    </row>
    <row r="955" spans="1:18" x14ac:dyDescent="0.25">
      <c r="A955" s="64">
        <v>32020402</v>
      </c>
      <c r="B955" s="5" t="s">
        <v>1022</v>
      </c>
      <c r="C955" s="96">
        <f>SUMIF(Data[EconCode],DetailTB[[#This Row],[EconCode]],Data[Amount])</f>
        <v>0</v>
      </c>
      <c r="D955" s="96" t="str">
        <f>LEFT(DetailTB[[#This Row],[EconCode]],6)</f>
        <v>320204</v>
      </c>
      <c r="E955" s="96" t="str">
        <f>LEFT(DetailTB[[#This Row],[EconCode]],4)</f>
        <v>3202</v>
      </c>
      <c r="F955" s="96" t="str">
        <f>LEFT(DetailTB[[#This Row],[EconCode]],2)</f>
        <v>32</v>
      </c>
      <c r="G955" s="96"/>
      <c r="H955" s="96"/>
      <c r="I955" s="96"/>
      <c r="J955" s="96"/>
      <c r="K955" s="96"/>
      <c r="L955" s="96"/>
      <c r="M955" s="15"/>
      <c r="N955" s="15"/>
      <c r="O955" s="15"/>
      <c r="P955" s="15"/>
      <c r="Q955" s="15"/>
      <c r="R955" s="15"/>
    </row>
    <row r="956" spans="1:18" x14ac:dyDescent="0.25">
      <c r="A956" s="64">
        <v>32020403</v>
      </c>
      <c r="B956" s="6" t="s">
        <v>1023</v>
      </c>
      <c r="C956" s="96">
        <f>SUMIF(Data[EconCode],DetailTB[[#This Row],[EconCode]],Data[Amount])</f>
        <v>0</v>
      </c>
      <c r="D956" s="96" t="str">
        <f>LEFT(DetailTB[[#This Row],[EconCode]],6)</f>
        <v>320204</v>
      </c>
      <c r="E956" s="96" t="str">
        <f>LEFT(DetailTB[[#This Row],[EconCode]],4)</f>
        <v>3202</v>
      </c>
      <c r="F956" s="96" t="str">
        <f>LEFT(DetailTB[[#This Row],[EconCode]],2)</f>
        <v>32</v>
      </c>
      <c r="G956" s="96"/>
      <c r="H956" s="96"/>
      <c r="I956" s="96"/>
      <c r="J956" s="96"/>
      <c r="K956" s="96"/>
      <c r="L956" s="96"/>
      <c r="M956" s="15"/>
      <c r="N956" s="15"/>
      <c r="O956" s="15"/>
      <c r="P956" s="15"/>
      <c r="Q956" s="15"/>
      <c r="R956" s="15"/>
    </row>
    <row r="957" spans="1:18" x14ac:dyDescent="0.25">
      <c r="A957" s="64">
        <v>32020404</v>
      </c>
      <c r="B957" s="5" t="s">
        <v>1024</v>
      </c>
      <c r="C957" s="96">
        <f>SUMIF(Data[EconCode],DetailTB[[#This Row],[EconCode]],Data[Amount])</f>
        <v>0</v>
      </c>
      <c r="D957" s="96" t="str">
        <f>LEFT(DetailTB[[#This Row],[EconCode]],6)</f>
        <v>320204</v>
      </c>
      <c r="E957" s="96" t="str">
        <f>LEFT(DetailTB[[#This Row],[EconCode]],4)</f>
        <v>3202</v>
      </c>
      <c r="F957" s="96" t="str">
        <f>LEFT(DetailTB[[#This Row],[EconCode]],2)</f>
        <v>32</v>
      </c>
      <c r="G957" s="96"/>
      <c r="H957" s="96"/>
      <c r="I957" s="96"/>
      <c r="J957" s="96"/>
      <c r="K957" s="96"/>
      <c r="L957" s="96"/>
      <c r="M957" s="15"/>
      <c r="N957" s="15"/>
      <c r="O957" s="15"/>
      <c r="P957" s="15"/>
      <c r="Q957" s="15"/>
      <c r="R957" s="15"/>
    </row>
    <row r="958" spans="1:18" x14ac:dyDescent="0.25">
      <c r="A958" s="64">
        <v>32020405</v>
      </c>
      <c r="B958" s="5" t="s">
        <v>1025</v>
      </c>
      <c r="C958" s="96">
        <f>SUMIF(Data[EconCode],DetailTB[[#This Row],[EconCode]],Data[Amount])</f>
        <v>0</v>
      </c>
      <c r="D958" s="96" t="str">
        <f>LEFT(DetailTB[[#This Row],[EconCode]],6)</f>
        <v>320204</v>
      </c>
      <c r="E958" s="96" t="str">
        <f>LEFT(DetailTB[[#This Row],[EconCode]],4)</f>
        <v>3202</v>
      </c>
      <c r="F958" s="96" t="str">
        <f>LEFT(DetailTB[[#This Row],[EconCode]],2)</f>
        <v>32</v>
      </c>
      <c r="G958" s="96"/>
      <c r="H958" s="96"/>
      <c r="I958" s="96"/>
      <c r="J958" s="96"/>
      <c r="K958" s="96"/>
      <c r="L958" s="96"/>
      <c r="M958" s="15"/>
      <c r="N958" s="15"/>
      <c r="O958" s="15"/>
      <c r="P958" s="15"/>
      <c r="Q958" s="15"/>
      <c r="R958" s="15"/>
    </row>
    <row r="959" spans="1:18" x14ac:dyDescent="0.25">
      <c r="A959" s="64">
        <v>32020406</v>
      </c>
      <c r="B959" s="5" t="s">
        <v>1026</v>
      </c>
      <c r="C959" s="96">
        <f>SUMIF(Data[EconCode],DetailTB[[#This Row],[EconCode]],Data[Amount])</f>
        <v>0</v>
      </c>
      <c r="D959" s="96" t="str">
        <f>LEFT(DetailTB[[#This Row],[EconCode]],6)</f>
        <v>320204</v>
      </c>
      <c r="E959" s="96" t="str">
        <f>LEFT(DetailTB[[#This Row],[EconCode]],4)</f>
        <v>3202</v>
      </c>
      <c r="F959" s="96" t="str">
        <f>LEFT(DetailTB[[#This Row],[EconCode]],2)</f>
        <v>32</v>
      </c>
      <c r="G959" s="96"/>
      <c r="H959" s="96"/>
      <c r="I959" s="96"/>
      <c r="J959" s="96"/>
      <c r="K959" s="96"/>
      <c r="L959" s="96"/>
      <c r="M959" s="15"/>
      <c r="N959" s="15"/>
      <c r="O959" s="15"/>
      <c r="P959" s="15"/>
      <c r="Q959" s="15"/>
      <c r="R959" s="15"/>
    </row>
    <row r="960" spans="1:18" x14ac:dyDescent="0.25">
      <c r="A960" s="64">
        <v>32020407</v>
      </c>
      <c r="B960" s="5" t="s">
        <v>1027</v>
      </c>
      <c r="C960" s="96">
        <f>SUMIF(Data[EconCode],DetailTB[[#This Row],[EconCode]],Data[Amount])</f>
        <v>0</v>
      </c>
      <c r="D960" s="96" t="str">
        <f>LEFT(DetailTB[[#This Row],[EconCode]],6)</f>
        <v>320204</v>
      </c>
      <c r="E960" s="96" t="str">
        <f>LEFT(DetailTB[[#This Row],[EconCode]],4)</f>
        <v>3202</v>
      </c>
      <c r="F960" s="96" t="str">
        <f>LEFT(DetailTB[[#This Row],[EconCode]],2)</f>
        <v>32</v>
      </c>
      <c r="G960" s="96"/>
      <c r="H960" s="96"/>
      <c r="I960" s="96"/>
      <c r="J960" s="96"/>
      <c r="K960" s="96"/>
      <c r="L960" s="96"/>
      <c r="M960" s="15"/>
      <c r="N960" s="15"/>
      <c r="O960" s="15"/>
      <c r="P960" s="15"/>
      <c r="Q960" s="15"/>
      <c r="R960" s="15"/>
    </row>
    <row r="961" spans="1:18" x14ac:dyDescent="0.25">
      <c r="A961" s="64">
        <v>32020408</v>
      </c>
      <c r="B961" s="5" t="s">
        <v>1028</v>
      </c>
      <c r="C961" s="96">
        <f>SUMIF(Data[EconCode],DetailTB[[#This Row],[EconCode]],Data[Amount])</f>
        <v>0</v>
      </c>
      <c r="D961" s="96" t="str">
        <f>LEFT(DetailTB[[#This Row],[EconCode]],6)</f>
        <v>320204</v>
      </c>
      <c r="E961" s="96" t="str">
        <f>LEFT(DetailTB[[#This Row],[EconCode]],4)</f>
        <v>3202</v>
      </c>
      <c r="F961" s="96" t="str">
        <f>LEFT(DetailTB[[#This Row],[EconCode]],2)</f>
        <v>32</v>
      </c>
      <c r="G961" s="96"/>
      <c r="H961" s="96"/>
      <c r="I961" s="96"/>
      <c r="J961" s="96"/>
      <c r="K961" s="96"/>
      <c r="L961" s="96"/>
      <c r="M961" s="15"/>
      <c r="N961" s="15"/>
      <c r="O961" s="15"/>
      <c r="P961" s="15"/>
      <c r="Q961" s="15"/>
      <c r="R961" s="15"/>
    </row>
    <row r="962" spans="1:18" x14ac:dyDescent="0.25">
      <c r="A962" s="70">
        <v>320205</v>
      </c>
      <c r="B962" s="8" t="s">
        <v>1029</v>
      </c>
      <c r="C962" s="96">
        <f>SUMIF(Data[EconCode],DetailTB[[#This Row],[EconCode]],Data[Amount])</f>
        <v>0</v>
      </c>
      <c r="D962" s="96" t="str">
        <f>LEFT(DetailTB[[#This Row],[EconCode]],6)</f>
        <v>320205</v>
      </c>
      <c r="E962" s="96" t="str">
        <f>LEFT(DetailTB[[#This Row],[EconCode]],4)</f>
        <v>3202</v>
      </c>
      <c r="F962" s="96" t="str">
        <f>LEFT(DetailTB[[#This Row],[EconCode]],2)</f>
        <v>32</v>
      </c>
      <c r="G962" s="96"/>
      <c r="H962" s="96"/>
      <c r="I962" s="96"/>
      <c r="J962" s="96"/>
      <c r="K962" s="96"/>
      <c r="L962" s="96"/>
      <c r="M962" s="15"/>
      <c r="N962" s="15"/>
      <c r="O962" s="15"/>
      <c r="P962" s="15"/>
      <c r="Q962" s="15"/>
      <c r="R962" s="15"/>
    </row>
    <row r="963" spans="1:18" x14ac:dyDescent="0.25">
      <c r="A963" s="70">
        <v>32020501</v>
      </c>
      <c r="B963" s="8" t="s">
        <v>1030</v>
      </c>
      <c r="C963" s="96">
        <f>SUMIF(Data[EconCode],DetailTB[[#This Row],[EconCode]],Data[Amount])</f>
        <v>0</v>
      </c>
      <c r="D963" s="96" t="str">
        <f>LEFT(DetailTB[[#This Row],[EconCode]],6)</f>
        <v>320205</v>
      </c>
      <c r="E963" s="96" t="str">
        <f>LEFT(DetailTB[[#This Row],[EconCode]],4)</f>
        <v>3202</v>
      </c>
      <c r="F963" s="96" t="str">
        <f>LEFT(DetailTB[[#This Row],[EconCode]],2)</f>
        <v>32</v>
      </c>
      <c r="G963" s="96"/>
      <c r="H963" s="96"/>
      <c r="I963" s="96"/>
      <c r="J963" s="96"/>
      <c r="K963" s="96"/>
      <c r="L963" s="96"/>
      <c r="M963" s="15"/>
      <c r="N963" s="15"/>
      <c r="O963" s="15"/>
      <c r="P963" s="15"/>
      <c r="Q963" s="15"/>
      <c r="R963" s="15"/>
    </row>
    <row r="964" spans="1:18" x14ac:dyDescent="0.25">
      <c r="A964" s="70">
        <v>32020502</v>
      </c>
      <c r="B964" s="8" t="s">
        <v>1031</v>
      </c>
      <c r="C964" s="96">
        <f>SUMIF(Data[EconCode],DetailTB[[#This Row],[EconCode]],Data[Amount])</f>
        <v>0</v>
      </c>
      <c r="D964" s="96" t="str">
        <f>LEFT(DetailTB[[#This Row],[EconCode]],6)</f>
        <v>320205</v>
      </c>
      <c r="E964" s="96" t="str">
        <f>LEFT(DetailTB[[#This Row],[EconCode]],4)</f>
        <v>3202</v>
      </c>
      <c r="F964" s="96" t="str">
        <f>LEFT(DetailTB[[#This Row],[EconCode]],2)</f>
        <v>32</v>
      </c>
      <c r="G964" s="96"/>
      <c r="H964" s="96"/>
      <c r="I964" s="96"/>
      <c r="J964" s="96"/>
      <c r="K964" s="96"/>
      <c r="L964" s="96"/>
      <c r="M964" s="15"/>
      <c r="N964" s="15"/>
      <c r="O964" s="15"/>
      <c r="P964" s="15"/>
      <c r="Q964" s="15"/>
      <c r="R964" s="15"/>
    </row>
    <row r="965" spans="1:18" x14ac:dyDescent="0.25">
      <c r="A965" s="70">
        <v>32020503</v>
      </c>
      <c r="B965" s="8" t="s">
        <v>1032</v>
      </c>
      <c r="C965" s="96">
        <f>SUMIF(Data[EconCode],DetailTB[[#This Row],[EconCode]],Data[Amount])</f>
        <v>0</v>
      </c>
      <c r="D965" s="96" t="str">
        <f>LEFT(DetailTB[[#This Row],[EconCode]],6)</f>
        <v>320205</v>
      </c>
      <c r="E965" s="96" t="str">
        <f>LEFT(DetailTB[[#This Row],[EconCode]],4)</f>
        <v>3202</v>
      </c>
      <c r="F965" s="96" t="str">
        <f>LEFT(DetailTB[[#This Row],[EconCode]],2)</f>
        <v>32</v>
      </c>
      <c r="G965" s="96"/>
      <c r="H965" s="96"/>
      <c r="I965" s="96"/>
      <c r="J965" s="96"/>
      <c r="K965" s="96"/>
      <c r="L965" s="96"/>
      <c r="M965" s="15"/>
      <c r="N965" s="15"/>
      <c r="O965" s="15"/>
      <c r="P965" s="15"/>
      <c r="Q965" s="15"/>
      <c r="R965" s="15"/>
    </row>
    <row r="966" spans="1:18" x14ac:dyDescent="0.25">
      <c r="A966" s="70">
        <v>32020504</v>
      </c>
      <c r="B966" s="8" t="s">
        <v>1033</v>
      </c>
      <c r="C966" s="96">
        <f>SUMIF(Data[EconCode],DetailTB[[#This Row],[EconCode]],Data[Amount])</f>
        <v>0</v>
      </c>
      <c r="D966" s="96" t="str">
        <f>LEFT(DetailTB[[#This Row],[EconCode]],6)</f>
        <v>320205</v>
      </c>
      <c r="E966" s="96" t="str">
        <f>LEFT(DetailTB[[#This Row],[EconCode]],4)</f>
        <v>3202</v>
      </c>
      <c r="F966" s="96" t="str">
        <f>LEFT(DetailTB[[#This Row],[EconCode]],2)</f>
        <v>32</v>
      </c>
      <c r="G966" s="96"/>
      <c r="H966" s="96"/>
      <c r="I966" s="96"/>
      <c r="J966" s="96"/>
      <c r="K966" s="96"/>
      <c r="L966" s="96"/>
      <c r="M966" s="15"/>
      <c r="N966" s="15"/>
      <c r="O966" s="15"/>
      <c r="P966" s="15"/>
      <c r="Q966" s="15"/>
      <c r="R966" s="15"/>
    </row>
    <row r="967" spans="1:18" x14ac:dyDescent="0.25">
      <c r="A967" s="70">
        <v>32020505</v>
      </c>
      <c r="B967" s="8" t="s">
        <v>1034</v>
      </c>
      <c r="C967" s="96">
        <f>SUMIF(Data[EconCode],DetailTB[[#This Row],[EconCode]],Data[Amount])</f>
        <v>0</v>
      </c>
      <c r="D967" s="96" t="str">
        <f>LEFT(DetailTB[[#This Row],[EconCode]],6)</f>
        <v>320205</v>
      </c>
      <c r="E967" s="96" t="str">
        <f>LEFT(DetailTB[[#This Row],[EconCode]],4)</f>
        <v>3202</v>
      </c>
      <c r="F967" s="96" t="str">
        <f>LEFT(DetailTB[[#This Row],[EconCode]],2)</f>
        <v>32</v>
      </c>
      <c r="G967" s="96"/>
      <c r="H967" s="96"/>
      <c r="I967" s="96"/>
      <c r="J967" s="96"/>
      <c r="K967" s="96"/>
      <c r="L967" s="96"/>
      <c r="M967" s="15"/>
      <c r="N967" s="15"/>
      <c r="O967" s="15"/>
      <c r="P967" s="15"/>
      <c r="Q967" s="15"/>
      <c r="R967" s="15"/>
    </row>
    <row r="968" spans="1:18" x14ac:dyDescent="0.25">
      <c r="A968" s="70">
        <v>32020506</v>
      </c>
      <c r="B968" s="8" t="s">
        <v>1035</v>
      </c>
      <c r="C968" s="96">
        <f>SUMIF(Data[EconCode],DetailTB[[#This Row],[EconCode]],Data[Amount])</f>
        <v>0</v>
      </c>
      <c r="D968" s="96" t="str">
        <f>LEFT(DetailTB[[#This Row],[EconCode]],6)</f>
        <v>320205</v>
      </c>
      <c r="E968" s="96" t="str">
        <f>LEFT(DetailTB[[#This Row],[EconCode]],4)</f>
        <v>3202</v>
      </c>
      <c r="F968" s="96" t="str">
        <f>LEFT(DetailTB[[#This Row],[EconCode]],2)</f>
        <v>32</v>
      </c>
      <c r="G968" s="96"/>
      <c r="H968" s="96"/>
      <c r="I968" s="96"/>
      <c r="J968" s="96"/>
      <c r="K968" s="96"/>
      <c r="L968" s="96"/>
      <c r="M968" s="15"/>
      <c r="N968" s="15"/>
      <c r="O968" s="15"/>
      <c r="P968" s="15"/>
      <c r="Q968" s="15"/>
      <c r="R968" s="15"/>
    </row>
    <row r="969" spans="1:18" x14ac:dyDescent="0.25">
      <c r="A969" s="70">
        <v>32020507</v>
      </c>
      <c r="B969" s="8" t="s">
        <v>1036</v>
      </c>
      <c r="C969" s="96">
        <f>SUMIF(Data[EconCode],DetailTB[[#This Row],[EconCode]],Data[Amount])</f>
        <v>0</v>
      </c>
      <c r="D969" s="96" t="str">
        <f>LEFT(DetailTB[[#This Row],[EconCode]],6)</f>
        <v>320205</v>
      </c>
      <c r="E969" s="96" t="str">
        <f>LEFT(DetailTB[[#This Row],[EconCode]],4)</f>
        <v>3202</v>
      </c>
      <c r="F969" s="96" t="str">
        <f>LEFT(DetailTB[[#This Row],[EconCode]],2)</f>
        <v>32</v>
      </c>
      <c r="G969" s="96"/>
      <c r="H969" s="96"/>
      <c r="I969" s="96"/>
      <c r="J969" s="96"/>
      <c r="K969" s="96"/>
      <c r="L969" s="96"/>
      <c r="M969" s="15"/>
      <c r="N969" s="15"/>
      <c r="O969" s="15"/>
      <c r="P969" s="15"/>
      <c r="Q969" s="15"/>
      <c r="R969" s="15"/>
    </row>
    <row r="970" spans="1:18" x14ac:dyDescent="0.25">
      <c r="A970" s="70">
        <v>32020511</v>
      </c>
      <c r="B970" s="8" t="s">
        <v>1037</v>
      </c>
      <c r="C970" s="96">
        <f>SUMIF(Data[EconCode],DetailTB[[#This Row],[EconCode]],Data[Amount])</f>
        <v>0</v>
      </c>
      <c r="D970" s="96" t="str">
        <f>LEFT(DetailTB[[#This Row],[EconCode]],6)</f>
        <v>320205</v>
      </c>
      <c r="E970" s="96" t="str">
        <f>LEFT(DetailTB[[#This Row],[EconCode]],4)</f>
        <v>3202</v>
      </c>
      <c r="F970" s="96" t="str">
        <f>LEFT(DetailTB[[#This Row],[EconCode]],2)</f>
        <v>32</v>
      </c>
      <c r="G970" s="96"/>
      <c r="H970" s="96"/>
      <c r="I970" s="96"/>
      <c r="J970" s="96"/>
      <c r="K970" s="96"/>
      <c r="L970" s="96"/>
      <c r="M970" s="15"/>
      <c r="N970" s="15"/>
      <c r="O970" s="15"/>
      <c r="P970" s="15"/>
      <c r="Q970" s="15"/>
      <c r="R970" s="15"/>
    </row>
    <row r="971" spans="1:18" x14ac:dyDescent="0.25">
      <c r="A971" s="70">
        <v>32020512</v>
      </c>
      <c r="B971" s="8" t="s">
        <v>1038</v>
      </c>
      <c r="C971" s="96">
        <f>SUMIF(Data[EconCode],DetailTB[[#This Row],[EconCode]],Data[Amount])</f>
        <v>0</v>
      </c>
      <c r="D971" s="96" t="str">
        <f>LEFT(DetailTB[[#This Row],[EconCode]],6)</f>
        <v>320205</v>
      </c>
      <c r="E971" s="96" t="str">
        <f>LEFT(DetailTB[[#This Row],[EconCode]],4)</f>
        <v>3202</v>
      </c>
      <c r="F971" s="96" t="str">
        <f>LEFT(DetailTB[[#This Row],[EconCode]],2)</f>
        <v>32</v>
      </c>
      <c r="G971" s="96"/>
      <c r="H971" s="96"/>
      <c r="I971" s="96"/>
      <c r="J971" s="96"/>
      <c r="K971" s="96"/>
      <c r="L971" s="96"/>
      <c r="M971" s="15"/>
      <c r="N971" s="15"/>
      <c r="O971" s="15"/>
      <c r="P971" s="15"/>
      <c r="Q971" s="15"/>
      <c r="R971" s="15"/>
    </row>
    <row r="972" spans="1:18" x14ac:dyDescent="0.25">
      <c r="A972" s="70">
        <v>320206</v>
      </c>
      <c r="B972" s="7" t="s">
        <v>1039</v>
      </c>
      <c r="C972" s="96">
        <f>SUMIF(Data[EconCode],DetailTB[[#This Row],[EconCode]],Data[Amount])</f>
        <v>0</v>
      </c>
      <c r="D972" s="96" t="str">
        <f>LEFT(DetailTB[[#This Row],[EconCode]],6)</f>
        <v>320206</v>
      </c>
      <c r="E972" s="96" t="str">
        <f>LEFT(DetailTB[[#This Row],[EconCode]],4)</f>
        <v>3202</v>
      </c>
      <c r="F972" s="96" t="str">
        <f>LEFT(DetailTB[[#This Row],[EconCode]],2)</f>
        <v>32</v>
      </c>
      <c r="G972" s="96"/>
      <c r="H972" s="96"/>
      <c r="I972" s="96"/>
      <c r="J972" s="96"/>
      <c r="K972" s="96"/>
      <c r="L972" s="96"/>
      <c r="M972" s="15"/>
      <c r="N972" s="15"/>
      <c r="O972" s="15"/>
      <c r="P972" s="15"/>
      <c r="Q972" s="15"/>
      <c r="R972" s="15"/>
    </row>
    <row r="973" spans="1:18" x14ac:dyDescent="0.25">
      <c r="A973" s="70">
        <v>32020601</v>
      </c>
      <c r="B973" s="8" t="s">
        <v>1040</v>
      </c>
      <c r="C973" s="96">
        <f>SUMIF(Data[EconCode],DetailTB[[#This Row],[EconCode]],Data[Amount])</f>
        <v>0</v>
      </c>
      <c r="D973" s="96" t="str">
        <f>LEFT(DetailTB[[#This Row],[EconCode]],6)</f>
        <v>320206</v>
      </c>
      <c r="E973" s="96" t="str">
        <f>LEFT(DetailTB[[#This Row],[EconCode]],4)</f>
        <v>3202</v>
      </c>
      <c r="F973" s="96" t="str">
        <f>LEFT(DetailTB[[#This Row],[EconCode]],2)</f>
        <v>32</v>
      </c>
      <c r="G973" s="96"/>
      <c r="H973" s="96"/>
      <c r="I973" s="96"/>
      <c r="J973" s="96"/>
      <c r="K973" s="96"/>
      <c r="L973" s="96"/>
      <c r="M973" s="15"/>
      <c r="N973" s="15"/>
      <c r="O973" s="15"/>
      <c r="P973" s="15"/>
      <c r="Q973" s="15"/>
      <c r="R973" s="15"/>
    </row>
    <row r="974" spans="1:18" x14ac:dyDescent="0.25">
      <c r="A974" s="70">
        <v>32020602</v>
      </c>
      <c r="B974" s="8" t="s">
        <v>1041</v>
      </c>
      <c r="C974" s="96">
        <f>SUMIF(Data[EconCode],DetailTB[[#This Row],[EconCode]],Data[Amount])</f>
        <v>0</v>
      </c>
      <c r="D974" s="96" t="str">
        <f>LEFT(DetailTB[[#This Row],[EconCode]],6)</f>
        <v>320206</v>
      </c>
      <c r="E974" s="96" t="str">
        <f>LEFT(DetailTB[[#This Row],[EconCode]],4)</f>
        <v>3202</v>
      </c>
      <c r="F974" s="96" t="str">
        <f>LEFT(DetailTB[[#This Row],[EconCode]],2)</f>
        <v>32</v>
      </c>
      <c r="G974" s="96"/>
      <c r="H974" s="96"/>
      <c r="I974" s="96"/>
      <c r="J974" s="96"/>
      <c r="K974" s="96"/>
      <c r="L974" s="96"/>
      <c r="M974" s="15"/>
      <c r="N974" s="15"/>
      <c r="O974" s="15"/>
      <c r="P974" s="15"/>
      <c r="Q974" s="15"/>
      <c r="R974" s="15"/>
    </row>
    <row r="975" spans="1:18" x14ac:dyDescent="0.25">
      <c r="A975" s="70">
        <v>32020603</v>
      </c>
      <c r="B975" s="8" t="s">
        <v>1042</v>
      </c>
      <c r="C975" s="96">
        <f>SUMIF(Data[EconCode],DetailTB[[#This Row],[EconCode]],Data[Amount])</f>
        <v>0</v>
      </c>
      <c r="D975" s="96" t="str">
        <f>LEFT(DetailTB[[#This Row],[EconCode]],6)</f>
        <v>320206</v>
      </c>
      <c r="E975" s="96" t="str">
        <f>LEFT(DetailTB[[#This Row],[EconCode]],4)</f>
        <v>3202</v>
      </c>
      <c r="F975" s="96" t="str">
        <f>LEFT(DetailTB[[#This Row],[EconCode]],2)</f>
        <v>32</v>
      </c>
      <c r="G975" s="96"/>
      <c r="H975" s="96"/>
      <c r="I975" s="96"/>
      <c r="J975" s="96"/>
      <c r="K975" s="96"/>
      <c r="L975" s="96"/>
      <c r="M975" s="15"/>
      <c r="N975" s="15"/>
      <c r="O975" s="15"/>
      <c r="P975" s="15"/>
      <c r="Q975" s="15"/>
      <c r="R975" s="15"/>
    </row>
    <row r="976" spans="1:18" x14ac:dyDescent="0.25">
      <c r="A976" s="70">
        <v>32020508</v>
      </c>
      <c r="B976" s="8" t="s">
        <v>1043</v>
      </c>
      <c r="C976" s="96">
        <f>SUMIF(Data[EconCode],DetailTB[[#This Row],[EconCode]],Data[Amount])</f>
        <v>0</v>
      </c>
      <c r="D976" s="96" t="str">
        <f>LEFT(DetailTB[[#This Row],[EconCode]],6)</f>
        <v>320205</v>
      </c>
      <c r="E976" s="96" t="str">
        <f>LEFT(DetailTB[[#This Row],[EconCode]],4)</f>
        <v>3202</v>
      </c>
      <c r="F976" s="96" t="str">
        <f>LEFT(DetailTB[[#This Row],[EconCode]],2)</f>
        <v>32</v>
      </c>
      <c r="G976" s="96"/>
      <c r="H976" s="96"/>
      <c r="I976" s="96"/>
      <c r="J976" s="96"/>
      <c r="K976" s="96"/>
      <c r="L976" s="96"/>
      <c r="M976" s="15"/>
      <c r="N976" s="15"/>
      <c r="O976" s="15"/>
      <c r="P976" s="15"/>
      <c r="Q976" s="15"/>
      <c r="R976" s="15"/>
    </row>
    <row r="977" spans="1:18" x14ac:dyDescent="0.25">
      <c r="A977" s="70">
        <v>32020509</v>
      </c>
      <c r="B977" s="8" t="s">
        <v>1044</v>
      </c>
      <c r="C977" s="96">
        <f>SUMIF(Data[EconCode],DetailTB[[#This Row],[EconCode]],Data[Amount])</f>
        <v>0</v>
      </c>
      <c r="D977" s="96" t="str">
        <f>LEFT(DetailTB[[#This Row],[EconCode]],6)</f>
        <v>320205</v>
      </c>
      <c r="E977" s="96" t="str">
        <f>LEFT(DetailTB[[#This Row],[EconCode]],4)</f>
        <v>3202</v>
      </c>
      <c r="F977" s="96" t="str">
        <f>LEFT(DetailTB[[#This Row],[EconCode]],2)</f>
        <v>32</v>
      </c>
      <c r="G977" s="96"/>
      <c r="H977" s="96"/>
      <c r="I977" s="96"/>
      <c r="J977" s="96"/>
      <c r="K977" s="96"/>
      <c r="L977" s="96"/>
      <c r="M977" s="15"/>
      <c r="N977" s="15"/>
      <c r="O977" s="15"/>
      <c r="P977" s="15"/>
      <c r="Q977" s="15"/>
      <c r="R977" s="15"/>
    </row>
    <row r="978" spans="1:18" x14ac:dyDescent="0.25">
      <c r="A978" s="70">
        <v>32020510</v>
      </c>
      <c r="B978" s="8" t="s">
        <v>1045</v>
      </c>
      <c r="C978" s="96">
        <f>SUMIF(Data[EconCode],DetailTB[[#This Row],[EconCode]],Data[Amount])</f>
        <v>0</v>
      </c>
      <c r="D978" s="96" t="str">
        <f>LEFT(DetailTB[[#This Row],[EconCode]],6)</f>
        <v>320205</v>
      </c>
      <c r="E978" s="96" t="str">
        <f>LEFT(DetailTB[[#This Row],[EconCode]],4)</f>
        <v>3202</v>
      </c>
      <c r="F978" s="96" t="str">
        <f>LEFT(DetailTB[[#This Row],[EconCode]],2)</f>
        <v>32</v>
      </c>
      <c r="G978" s="96"/>
      <c r="H978" s="96"/>
      <c r="I978" s="96"/>
      <c r="J978" s="96"/>
      <c r="K978" s="96"/>
      <c r="L978" s="96"/>
      <c r="M978" s="15"/>
      <c r="N978" s="15"/>
      <c r="O978" s="15"/>
      <c r="P978" s="15"/>
      <c r="Q978" s="15"/>
      <c r="R978" s="15"/>
    </row>
    <row r="979" spans="1:18" x14ac:dyDescent="0.25">
      <c r="A979" s="70">
        <v>32020604</v>
      </c>
      <c r="B979" s="8" t="s">
        <v>1046</v>
      </c>
      <c r="C979" s="96">
        <f>SUMIF(Data[EconCode],DetailTB[[#This Row],[EconCode]],Data[Amount])</f>
        <v>0</v>
      </c>
      <c r="D979" s="96" t="str">
        <f>LEFT(DetailTB[[#This Row],[EconCode]],6)</f>
        <v>320206</v>
      </c>
      <c r="E979" s="96" t="str">
        <f>LEFT(DetailTB[[#This Row],[EconCode]],4)</f>
        <v>3202</v>
      </c>
      <c r="F979" s="96" t="str">
        <f>LEFT(DetailTB[[#This Row],[EconCode]],2)</f>
        <v>32</v>
      </c>
      <c r="G979" s="96"/>
      <c r="H979" s="96"/>
      <c r="I979" s="96"/>
      <c r="J979" s="96"/>
      <c r="K979" s="96"/>
      <c r="L979" s="96"/>
      <c r="M979" s="15"/>
      <c r="N979" s="15"/>
      <c r="O979" s="15"/>
      <c r="P979" s="15"/>
      <c r="Q979" s="15"/>
      <c r="R979" s="15"/>
    </row>
    <row r="980" spans="1:18" x14ac:dyDescent="0.25">
      <c r="A980" s="70">
        <v>32020605</v>
      </c>
      <c r="B980" s="8" t="s">
        <v>1047</v>
      </c>
      <c r="C980" s="96">
        <f>SUMIF(Data[EconCode],DetailTB[[#This Row],[EconCode]],Data[Amount])</f>
        <v>0</v>
      </c>
      <c r="D980" s="96" t="str">
        <f>LEFT(DetailTB[[#This Row],[EconCode]],6)</f>
        <v>320206</v>
      </c>
      <c r="E980" s="96" t="str">
        <f>LEFT(DetailTB[[#This Row],[EconCode]],4)</f>
        <v>3202</v>
      </c>
      <c r="F980" s="96" t="str">
        <f>LEFT(DetailTB[[#This Row],[EconCode]],2)</f>
        <v>32</v>
      </c>
      <c r="G980" s="96"/>
      <c r="H980" s="96"/>
      <c r="I980" s="96"/>
      <c r="J980" s="96"/>
      <c r="K980" s="96"/>
      <c r="L980" s="96"/>
      <c r="M980" s="15"/>
      <c r="N980" s="15"/>
      <c r="O980" s="15"/>
      <c r="P980" s="15"/>
      <c r="Q980" s="15"/>
      <c r="R980" s="15"/>
    </row>
    <row r="981" spans="1:18" x14ac:dyDescent="0.25">
      <c r="A981" s="70">
        <v>32020606</v>
      </c>
      <c r="B981" s="8" t="s">
        <v>1048</v>
      </c>
      <c r="C981" s="96">
        <f>SUMIF(Data[EconCode],DetailTB[[#This Row],[EconCode]],Data[Amount])</f>
        <v>0</v>
      </c>
      <c r="D981" s="96" t="str">
        <f>LEFT(DetailTB[[#This Row],[EconCode]],6)</f>
        <v>320206</v>
      </c>
      <c r="E981" s="96" t="str">
        <f>LEFT(DetailTB[[#This Row],[EconCode]],4)</f>
        <v>3202</v>
      </c>
      <c r="F981" s="96" t="str">
        <f>LEFT(DetailTB[[#This Row],[EconCode]],2)</f>
        <v>32</v>
      </c>
      <c r="G981" s="96"/>
      <c r="H981" s="96"/>
      <c r="I981" s="96"/>
      <c r="J981" s="96"/>
      <c r="K981" s="96"/>
      <c r="L981" s="96"/>
      <c r="M981" s="15"/>
      <c r="N981" s="15"/>
      <c r="O981" s="15"/>
      <c r="P981" s="15"/>
      <c r="Q981" s="15"/>
      <c r="R981" s="15"/>
    </row>
    <row r="982" spans="1:18" x14ac:dyDescent="0.25">
      <c r="A982" s="70">
        <v>33</v>
      </c>
      <c r="B982" s="7" t="s">
        <v>1049</v>
      </c>
      <c r="C982" s="96">
        <f>SUMIF(Data[EconCode],DetailTB[[#This Row],[EconCode]],Data[Amount])</f>
        <v>0</v>
      </c>
      <c r="D982" s="96" t="str">
        <f>LEFT(DetailTB[[#This Row],[EconCode]],6)</f>
        <v>33</v>
      </c>
      <c r="E982" s="96" t="str">
        <f>LEFT(DetailTB[[#This Row],[EconCode]],4)</f>
        <v>33</v>
      </c>
      <c r="F982" s="96" t="str">
        <f>LEFT(DetailTB[[#This Row],[EconCode]],2)</f>
        <v>33</v>
      </c>
      <c r="G982" s="96"/>
      <c r="H982" s="96"/>
      <c r="I982" s="96"/>
      <c r="J982" s="96"/>
      <c r="K982" s="96"/>
      <c r="L982" s="96"/>
      <c r="M982" s="15"/>
      <c r="N982" s="15"/>
      <c r="O982" s="15"/>
      <c r="P982" s="15"/>
      <c r="Q982" s="15"/>
      <c r="R982" s="15"/>
    </row>
    <row r="983" spans="1:18" x14ac:dyDescent="0.25">
      <c r="A983" s="70">
        <v>3301</v>
      </c>
      <c r="B983" s="7" t="s">
        <v>1049</v>
      </c>
      <c r="C983" s="96">
        <f>SUMIF(Data[EconCode],DetailTB[[#This Row],[EconCode]],Data[Amount])</f>
        <v>0</v>
      </c>
      <c r="D983" s="96" t="str">
        <f>LEFT(DetailTB[[#This Row],[EconCode]],6)</f>
        <v>3301</v>
      </c>
      <c r="E983" s="96" t="str">
        <f>LEFT(DetailTB[[#This Row],[EconCode]],4)</f>
        <v>3301</v>
      </c>
      <c r="F983" s="96" t="str">
        <f>LEFT(DetailTB[[#This Row],[EconCode]],2)</f>
        <v>33</v>
      </c>
      <c r="G983" s="96"/>
      <c r="H983" s="96"/>
      <c r="I983" s="96"/>
      <c r="J983" s="96"/>
      <c r="K983" s="96"/>
      <c r="L983" s="96"/>
      <c r="M983" s="15"/>
      <c r="N983" s="15"/>
      <c r="O983" s="15"/>
      <c r="P983" s="15"/>
      <c r="Q983" s="15"/>
      <c r="R983" s="15"/>
    </row>
    <row r="984" spans="1:18" x14ac:dyDescent="0.25">
      <c r="A984" s="70">
        <v>330101</v>
      </c>
      <c r="B984" s="7" t="s">
        <v>1049</v>
      </c>
      <c r="C984" s="96">
        <f>SUMIF(Data[EconCode],DetailTB[[#This Row],[EconCode]],Data[Amount])</f>
        <v>0</v>
      </c>
      <c r="D984" s="96" t="str">
        <f>LEFT(DetailTB[[#This Row],[EconCode]],6)</f>
        <v>330101</v>
      </c>
      <c r="E984" s="96" t="str">
        <f>LEFT(DetailTB[[#This Row],[EconCode]],4)</f>
        <v>3301</v>
      </c>
      <c r="F984" s="96" t="str">
        <f>LEFT(DetailTB[[#This Row],[EconCode]],2)</f>
        <v>33</v>
      </c>
      <c r="G984" s="96"/>
      <c r="H984" s="96"/>
      <c r="I984" s="96"/>
      <c r="J984" s="96"/>
      <c r="K984" s="96"/>
      <c r="L984" s="96"/>
      <c r="M984" s="15"/>
      <c r="N984" s="15"/>
      <c r="O984" s="15"/>
      <c r="P984" s="15"/>
      <c r="Q984" s="15"/>
      <c r="R984" s="15"/>
    </row>
    <row r="985" spans="1:18" x14ac:dyDescent="0.25">
      <c r="A985" s="70">
        <v>33010101</v>
      </c>
      <c r="B985" s="8" t="s">
        <v>1050</v>
      </c>
      <c r="C985" s="96">
        <f>SUMIF(Data[EconCode],DetailTB[[#This Row],[EconCode]],Data[Amount])</f>
        <v>0</v>
      </c>
      <c r="D985" s="96" t="str">
        <f>LEFT(DetailTB[[#This Row],[EconCode]],6)</f>
        <v>330101</v>
      </c>
      <c r="E985" s="96" t="str">
        <f>LEFT(DetailTB[[#This Row],[EconCode]],4)</f>
        <v>3301</v>
      </c>
      <c r="F985" s="96" t="str">
        <f>LEFT(DetailTB[[#This Row],[EconCode]],2)</f>
        <v>33</v>
      </c>
      <c r="G985" s="96"/>
      <c r="H985" s="96"/>
      <c r="I985" s="96"/>
      <c r="J985" s="96"/>
      <c r="K985" s="96"/>
      <c r="L985" s="96"/>
      <c r="M985" s="15"/>
      <c r="N985" s="15"/>
      <c r="O985" s="15"/>
      <c r="P985" s="15"/>
      <c r="Q985" s="15"/>
      <c r="R985" s="15"/>
    </row>
    <row r="986" spans="1:18" x14ac:dyDescent="0.25">
      <c r="A986" s="70">
        <v>33010102</v>
      </c>
      <c r="B986" s="8" t="s">
        <v>1051</v>
      </c>
      <c r="C986" s="96">
        <f>SUMIF(Data[EconCode],DetailTB[[#This Row],[EconCode]],Data[Amount])</f>
        <v>0</v>
      </c>
      <c r="D986" s="96" t="str">
        <f>LEFT(DetailTB[[#This Row],[EconCode]],6)</f>
        <v>330101</v>
      </c>
      <c r="E986" s="96" t="str">
        <f>LEFT(DetailTB[[#This Row],[EconCode]],4)</f>
        <v>3301</v>
      </c>
      <c r="F986" s="96" t="str">
        <f>LEFT(DetailTB[[#This Row],[EconCode]],2)</f>
        <v>33</v>
      </c>
      <c r="G986" s="96"/>
      <c r="H986" s="96"/>
      <c r="I986" s="96"/>
      <c r="J986" s="96"/>
      <c r="K986" s="96"/>
      <c r="L986" s="96"/>
      <c r="M986" s="15"/>
      <c r="N986" s="15"/>
      <c r="O986" s="15"/>
      <c r="P986" s="15"/>
      <c r="Q986" s="15"/>
      <c r="R986" s="15"/>
    </row>
    <row r="987" spans="1:18" x14ac:dyDescent="0.25">
      <c r="A987" s="70">
        <v>33010103</v>
      </c>
      <c r="B987" s="8" t="s">
        <v>1052</v>
      </c>
      <c r="C987" s="96">
        <f>SUMIF(Data[EconCode],DetailTB[[#This Row],[EconCode]],Data[Amount])</f>
        <v>0</v>
      </c>
      <c r="D987" s="96" t="str">
        <f>LEFT(DetailTB[[#This Row],[EconCode]],6)</f>
        <v>330101</v>
      </c>
      <c r="E987" s="96" t="str">
        <f>LEFT(DetailTB[[#This Row],[EconCode]],4)</f>
        <v>3301</v>
      </c>
      <c r="F987" s="96" t="str">
        <f>LEFT(DetailTB[[#This Row],[EconCode]],2)</f>
        <v>33</v>
      </c>
      <c r="G987" s="96"/>
      <c r="H987" s="96"/>
      <c r="I987" s="96"/>
      <c r="J987" s="96"/>
      <c r="K987" s="96"/>
      <c r="L987" s="96"/>
      <c r="M987" s="15"/>
      <c r="N987" s="15"/>
      <c r="O987" s="15"/>
      <c r="P987" s="15"/>
      <c r="Q987" s="15"/>
      <c r="R987" s="15"/>
    </row>
    <row r="988" spans="1:18" x14ac:dyDescent="0.25">
      <c r="A988" s="70">
        <v>33010104</v>
      </c>
      <c r="B988" s="8" t="s">
        <v>1053</v>
      </c>
      <c r="C988" s="96">
        <f>SUMIF(Data[EconCode],DetailTB[[#This Row],[EconCode]],Data[Amount])</f>
        <v>0</v>
      </c>
      <c r="D988" s="96" t="str">
        <f>LEFT(DetailTB[[#This Row],[EconCode]],6)</f>
        <v>330101</v>
      </c>
      <c r="E988" s="96" t="str">
        <f>LEFT(DetailTB[[#This Row],[EconCode]],4)</f>
        <v>3301</v>
      </c>
      <c r="F988" s="96" t="str">
        <f>LEFT(DetailTB[[#This Row],[EconCode]],2)</f>
        <v>33</v>
      </c>
      <c r="G988" s="96"/>
      <c r="H988" s="96"/>
      <c r="I988" s="96"/>
      <c r="J988" s="96"/>
      <c r="K988" s="96"/>
      <c r="L988" s="96"/>
      <c r="M988" s="15"/>
      <c r="N988" s="15"/>
      <c r="O988" s="15"/>
      <c r="P988" s="15"/>
      <c r="Q988" s="15"/>
      <c r="R988" s="15"/>
    </row>
    <row r="989" spans="1:18" x14ac:dyDescent="0.25">
      <c r="A989" s="70">
        <v>33010105</v>
      </c>
      <c r="B989" s="8" t="s">
        <v>1054</v>
      </c>
      <c r="C989" s="96">
        <f>SUMIF(Data[EconCode],DetailTB[[#This Row],[EconCode]],Data[Amount])</f>
        <v>0</v>
      </c>
      <c r="D989" s="96" t="str">
        <f>LEFT(DetailTB[[#This Row],[EconCode]],6)</f>
        <v>330101</v>
      </c>
      <c r="E989" s="96" t="str">
        <f>LEFT(DetailTB[[#This Row],[EconCode]],4)</f>
        <v>3301</v>
      </c>
      <c r="F989" s="96" t="str">
        <f>LEFT(DetailTB[[#This Row],[EconCode]],2)</f>
        <v>33</v>
      </c>
      <c r="G989" s="96"/>
      <c r="H989" s="96"/>
      <c r="I989" s="96"/>
      <c r="J989" s="96"/>
      <c r="K989" s="96"/>
      <c r="L989" s="96"/>
      <c r="M989" s="15"/>
      <c r="N989" s="15"/>
      <c r="O989" s="15"/>
      <c r="P989" s="15"/>
      <c r="Q989" s="15"/>
      <c r="R989" s="15"/>
    </row>
    <row r="990" spans="1:18" x14ac:dyDescent="0.25">
      <c r="A990" s="70">
        <v>33010106</v>
      </c>
      <c r="B990" s="8" t="s">
        <v>1055</v>
      </c>
      <c r="C990" s="96">
        <f>SUMIF(Data[EconCode],DetailTB[[#This Row],[EconCode]],Data[Amount])</f>
        <v>0</v>
      </c>
      <c r="D990" s="96" t="str">
        <f>LEFT(DetailTB[[#This Row],[EconCode]],6)</f>
        <v>330101</v>
      </c>
      <c r="E990" s="96" t="str">
        <f>LEFT(DetailTB[[#This Row],[EconCode]],4)</f>
        <v>3301</v>
      </c>
      <c r="F990" s="96" t="str">
        <f>LEFT(DetailTB[[#This Row],[EconCode]],2)</f>
        <v>33</v>
      </c>
      <c r="G990" s="96"/>
      <c r="H990" s="96"/>
      <c r="I990" s="96"/>
      <c r="J990" s="96"/>
      <c r="K990" s="96"/>
      <c r="L990" s="96"/>
      <c r="M990" s="15"/>
      <c r="N990" s="15"/>
      <c r="O990" s="15"/>
      <c r="P990" s="15"/>
      <c r="Q990" s="15"/>
      <c r="R990" s="15"/>
    </row>
    <row r="991" spans="1:18" x14ac:dyDescent="0.25">
      <c r="A991" s="70">
        <v>33010107</v>
      </c>
      <c r="B991" s="8" t="s">
        <v>1056</v>
      </c>
      <c r="C991" s="96">
        <f>SUMIF(Data[EconCode],DetailTB[[#This Row],[EconCode]],Data[Amount])</f>
        <v>0</v>
      </c>
      <c r="D991" s="96" t="str">
        <f>LEFT(DetailTB[[#This Row],[EconCode]],6)</f>
        <v>330101</v>
      </c>
      <c r="E991" s="96" t="str">
        <f>LEFT(DetailTB[[#This Row],[EconCode]],4)</f>
        <v>3301</v>
      </c>
      <c r="F991" s="96" t="str">
        <f>LEFT(DetailTB[[#This Row],[EconCode]],2)</f>
        <v>33</v>
      </c>
      <c r="G991" s="96"/>
      <c r="H991" s="96"/>
      <c r="I991" s="96"/>
      <c r="J991" s="96"/>
      <c r="K991" s="96"/>
      <c r="L991" s="96"/>
      <c r="M991" s="15"/>
      <c r="N991" s="15"/>
      <c r="O991" s="15"/>
      <c r="P991" s="15"/>
      <c r="Q991" s="15"/>
      <c r="R991" s="15"/>
    </row>
    <row r="992" spans="1:18" x14ac:dyDescent="0.25">
      <c r="A992" s="70">
        <v>33010108</v>
      </c>
      <c r="B992" s="8" t="s">
        <v>1057</v>
      </c>
      <c r="C992" s="71">
        <f>SUMIF(Data[EconCode],DetailTB[[#This Row],[EconCode]],Data[Amount])</f>
        <v>11000</v>
      </c>
      <c r="D992" s="58" t="str">
        <f>LEFT(DetailTB[[#This Row],[EconCode]],6)</f>
        <v>330101</v>
      </c>
      <c r="E992" s="58" t="str">
        <f>LEFT(DetailTB[[#This Row],[EconCode]],4)</f>
        <v>3301</v>
      </c>
      <c r="F992" s="58" t="str">
        <f>LEFT(DetailTB[[#This Row],[EconCode]],2)</f>
        <v>33</v>
      </c>
      <c r="G992" s="65"/>
      <c r="H992" s="65"/>
      <c r="I992" s="65"/>
      <c r="J992" s="65"/>
      <c r="K992" s="66" t="s">
        <v>1605</v>
      </c>
      <c r="L992" s="65"/>
      <c r="M992" s="15"/>
      <c r="N992" s="15"/>
      <c r="O992" s="15"/>
      <c r="P992" s="15"/>
      <c r="Q992" s="15"/>
      <c r="R992" s="15"/>
    </row>
    <row r="993" spans="1:18" x14ac:dyDescent="0.25">
      <c r="A993" s="70">
        <v>4</v>
      </c>
      <c r="B993" s="7" t="s">
        <v>1058</v>
      </c>
      <c r="C993" s="93">
        <f>SUMIF(Data[EconCode],DetailTB[[#This Row],[EconCode]],Data[Amount])</f>
        <v>0</v>
      </c>
      <c r="D993" s="93" t="str">
        <f>LEFT(DetailTB[[#This Row],[EconCode]],6)</f>
        <v>4</v>
      </c>
      <c r="E993" s="93" t="str">
        <f>LEFT(DetailTB[[#This Row],[EconCode]],4)</f>
        <v>4</v>
      </c>
      <c r="F993" s="93" t="str">
        <f>LEFT(DetailTB[[#This Row],[EconCode]],2)</f>
        <v>4</v>
      </c>
      <c r="G993" s="93"/>
      <c r="H993" s="93"/>
      <c r="I993" s="93"/>
      <c r="J993" s="93"/>
      <c r="K993" s="93"/>
      <c r="L993" s="93"/>
      <c r="M993" s="15"/>
      <c r="N993" s="15"/>
      <c r="O993" s="15"/>
      <c r="P993" s="15"/>
      <c r="Q993" s="15"/>
      <c r="R993" s="15"/>
    </row>
    <row r="994" spans="1:18" x14ac:dyDescent="0.25">
      <c r="A994" s="70">
        <v>41</v>
      </c>
      <c r="B994" s="7" t="s">
        <v>1059</v>
      </c>
      <c r="C994" s="93">
        <f>SUMIF(Data[EconCode],DetailTB[[#This Row],[EconCode]],Data[Amount])</f>
        <v>0</v>
      </c>
      <c r="D994" s="93" t="str">
        <f>LEFT(DetailTB[[#This Row],[EconCode]],6)</f>
        <v>41</v>
      </c>
      <c r="E994" s="93" t="str">
        <f>LEFT(DetailTB[[#This Row],[EconCode]],4)</f>
        <v>41</v>
      </c>
      <c r="F994" s="93" t="str">
        <f>LEFT(DetailTB[[#This Row],[EconCode]],2)</f>
        <v>41</v>
      </c>
      <c r="G994" s="93"/>
      <c r="H994" s="93"/>
      <c r="I994" s="93"/>
      <c r="J994" s="93"/>
      <c r="K994" s="93"/>
      <c r="L994" s="93"/>
      <c r="M994" s="15"/>
      <c r="N994" s="15"/>
      <c r="O994" s="15"/>
      <c r="P994" s="15"/>
      <c r="Q994" s="15"/>
      <c r="R994" s="15"/>
    </row>
    <row r="995" spans="1:18" x14ac:dyDescent="0.25">
      <c r="A995" s="70">
        <v>4101</v>
      </c>
      <c r="B995" s="7" t="s">
        <v>1060</v>
      </c>
      <c r="C995" s="93">
        <f>SUMIF(Data[EconCode],DetailTB[[#This Row],[EconCode]],Data[Amount])</f>
        <v>0</v>
      </c>
      <c r="D995" s="93" t="str">
        <f>LEFT(DetailTB[[#This Row],[EconCode]],6)</f>
        <v>4101</v>
      </c>
      <c r="E995" s="93" t="str">
        <f>LEFT(DetailTB[[#This Row],[EconCode]],4)</f>
        <v>4101</v>
      </c>
      <c r="F995" s="93" t="str">
        <f>LEFT(DetailTB[[#This Row],[EconCode]],2)</f>
        <v>41</v>
      </c>
      <c r="G995" s="93"/>
      <c r="H995" s="93"/>
      <c r="I995" s="93"/>
      <c r="J995" s="93"/>
      <c r="K995" s="93"/>
      <c r="L995" s="93"/>
      <c r="M995" s="15"/>
      <c r="N995" s="15"/>
      <c r="O995" s="15"/>
      <c r="P995" s="15"/>
      <c r="Q995" s="15"/>
      <c r="R995" s="15"/>
    </row>
    <row r="996" spans="1:18" x14ac:dyDescent="0.25">
      <c r="A996" s="70">
        <v>410101</v>
      </c>
      <c r="B996" s="7" t="s">
        <v>1061</v>
      </c>
      <c r="C996" s="93">
        <f>SUMIF(Data[EconCode],DetailTB[[#This Row],[EconCode]],Data[Amount])</f>
        <v>0</v>
      </c>
      <c r="D996" s="93" t="str">
        <f>LEFT(DetailTB[[#This Row],[EconCode]],6)</f>
        <v>410101</v>
      </c>
      <c r="E996" s="93" t="str">
        <f>LEFT(DetailTB[[#This Row],[EconCode]],4)</f>
        <v>4101</v>
      </c>
      <c r="F996" s="93" t="str">
        <f>LEFT(DetailTB[[#This Row],[EconCode]],2)</f>
        <v>41</v>
      </c>
      <c r="G996" s="93"/>
      <c r="H996" s="93"/>
      <c r="I996" s="93"/>
      <c r="J996" s="93"/>
      <c r="K996" s="93"/>
      <c r="L996" s="93"/>
      <c r="M996" s="15"/>
      <c r="N996" s="15"/>
      <c r="O996" s="15"/>
      <c r="P996" s="15"/>
      <c r="Q996" s="15"/>
      <c r="R996" s="15"/>
    </row>
    <row r="997" spans="1:18" x14ac:dyDescent="0.25">
      <c r="A997" s="70">
        <v>41010101</v>
      </c>
      <c r="B997" s="8" t="s">
        <v>1062</v>
      </c>
      <c r="C997" s="71">
        <f>SUMIF(Data[EconCode],DetailTB[[#This Row],[EconCode]],Data[Amount])</f>
        <v>-25</v>
      </c>
      <c r="D997" s="58" t="str">
        <f>LEFT(DetailTB[[#This Row],[EconCode]],6)</f>
        <v>410101</v>
      </c>
      <c r="E997" s="58" t="str">
        <f>LEFT(DetailTB[[#This Row],[EconCode]],4)</f>
        <v>4101</v>
      </c>
      <c r="F997" s="58" t="str">
        <f>LEFT(DetailTB[[#This Row],[EconCode]],2)</f>
        <v>41</v>
      </c>
      <c r="G997" s="65"/>
      <c r="H997" s="66" t="s">
        <v>1610</v>
      </c>
      <c r="I997" s="65"/>
      <c r="J997" s="65"/>
      <c r="K997" s="65"/>
      <c r="L997" s="65"/>
      <c r="M997" s="15"/>
      <c r="N997" s="15"/>
      <c r="O997" s="15"/>
      <c r="P997" s="15"/>
      <c r="Q997" s="15"/>
      <c r="R997" s="15"/>
    </row>
    <row r="998" spans="1:18" x14ac:dyDescent="0.25">
      <c r="A998" s="70">
        <v>410102</v>
      </c>
      <c r="B998" s="8" t="s">
        <v>1063</v>
      </c>
      <c r="C998" s="93">
        <f>SUMIF(Data[EconCode],DetailTB[[#This Row],[EconCode]],Data[Amount])</f>
        <v>0</v>
      </c>
      <c r="D998" s="93" t="str">
        <f>LEFT(DetailTB[[#This Row],[EconCode]],6)</f>
        <v>410102</v>
      </c>
      <c r="E998" s="93" t="str">
        <f>LEFT(DetailTB[[#This Row],[EconCode]],4)</f>
        <v>4101</v>
      </c>
      <c r="F998" s="93" t="str">
        <f>LEFT(DetailTB[[#This Row],[EconCode]],2)</f>
        <v>41</v>
      </c>
      <c r="G998" s="93"/>
      <c r="H998" s="93"/>
      <c r="I998" s="93"/>
      <c r="J998" s="93"/>
      <c r="K998" s="93"/>
      <c r="L998" s="93"/>
      <c r="M998" s="15"/>
      <c r="N998" s="15"/>
      <c r="O998" s="15"/>
      <c r="P998" s="15"/>
      <c r="Q998" s="15"/>
      <c r="R998" s="15"/>
    </row>
    <row r="999" spans="1:18" x14ac:dyDescent="0.25">
      <c r="A999" s="70">
        <v>41010201</v>
      </c>
      <c r="B999" s="8" t="s">
        <v>1063</v>
      </c>
      <c r="C999" s="71">
        <f>SUMIF(Data[EconCode],DetailTB[[#This Row],[EconCode]],Data[Amount])</f>
        <v>0</v>
      </c>
      <c r="D999" s="58" t="str">
        <f>LEFT(DetailTB[[#This Row],[EconCode]],6)</f>
        <v>410102</v>
      </c>
      <c r="E999" s="58" t="str">
        <f>LEFT(DetailTB[[#This Row],[EconCode]],4)</f>
        <v>4101</v>
      </c>
      <c r="F999" s="58" t="str">
        <f>LEFT(DetailTB[[#This Row],[EconCode]],2)</f>
        <v>41</v>
      </c>
      <c r="G999" s="65"/>
      <c r="H999" s="66" t="s">
        <v>1610</v>
      </c>
      <c r="I999" s="65"/>
      <c r="J999" s="65"/>
      <c r="K999" s="65"/>
      <c r="L999" s="65"/>
      <c r="M999" s="15"/>
      <c r="N999" s="15"/>
      <c r="O999" s="15"/>
      <c r="P999" s="15"/>
      <c r="Q999" s="15"/>
      <c r="R999" s="15"/>
    </row>
    <row r="1000" spans="1:18" x14ac:dyDescent="0.25">
      <c r="A1000" s="70">
        <v>4102</v>
      </c>
      <c r="B1000" s="8" t="s">
        <v>1064</v>
      </c>
      <c r="C1000" s="93">
        <f>SUMIF(Data[EconCode],DetailTB[[#This Row],[EconCode]],Data[Amount])</f>
        <v>0</v>
      </c>
      <c r="D1000" s="93" t="str">
        <f>LEFT(DetailTB[[#This Row],[EconCode]],6)</f>
        <v>4102</v>
      </c>
      <c r="E1000" s="93" t="str">
        <f>LEFT(DetailTB[[#This Row],[EconCode]],4)</f>
        <v>4102</v>
      </c>
      <c r="F1000" s="93" t="str">
        <f>LEFT(DetailTB[[#This Row],[EconCode]],2)</f>
        <v>41</v>
      </c>
      <c r="G1000" s="93"/>
      <c r="H1000" s="93"/>
      <c r="I1000" s="93"/>
      <c r="J1000" s="93"/>
      <c r="K1000" s="93"/>
      <c r="L1000" s="93"/>
      <c r="M1000" s="15"/>
      <c r="N1000" s="15"/>
      <c r="O1000" s="15"/>
      <c r="P1000" s="15"/>
      <c r="Q1000" s="15"/>
      <c r="R1000" s="15"/>
    </row>
    <row r="1001" spans="1:18" x14ac:dyDescent="0.25">
      <c r="A1001" s="70">
        <v>410201</v>
      </c>
      <c r="B1001" s="8" t="s">
        <v>1065</v>
      </c>
      <c r="C1001" s="93">
        <f>SUMIF(Data[EconCode],DetailTB[[#This Row],[EconCode]],Data[Amount])</f>
        <v>0</v>
      </c>
      <c r="D1001" s="93" t="str">
        <f>LEFT(DetailTB[[#This Row],[EconCode]],6)</f>
        <v>410201</v>
      </c>
      <c r="E1001" s="93" t="str">
        <f>LEFT(DetailTB[[#This Row],[EconCode]],4)</f>
        <v>4102</v>
      </c>
      <c r="F1001" s="93" t="str">
        <f>LEFT(DetailTB[[#This Row],[EconCode]],2)</f>
        <v>41</v>
      </c>
      <c r="G1001" s="93"/>
      <c r="H1001" s="93"/>
      <c r="I1001" s="93"/>
      <c r="J1001" s="93"/>
      <c r="K1001" s="93"/>
      <c r="L1001" s="93"/>
      <c r="M1001" s="15"/>
      <c r="N1001" s="15"/>
      <c r="O1001" s="15"/>
      <c r="P1001" s="15"/>
      <c r="Q1001" s="15"/>
      <c r="R1001" s="15"/>
    </row>
    <row r="1002" spans="1:18" x14ac:dyDescent="0.25">
      <c r="A1002" s="70">
        <v>41020101</v>
      </c>
      <c r="B1002" s="8" t="s">
        <v>1066</v>
      </c>
      <c r="C1002" s="71">
        <f>SUMIF(Data[EconCode],DetailTB[[#This Row],[EconCode]],Data[Amount])</f>
        <v>0</v>
      </c>
      <c r="D1002" s="58" t="str">
        <f>LEFT(DetailTB[[#This Row],[EconCode]],6)</f>
        <v>410201</v>
      </c>
      <c r="E1002" s="58" t="str">
        <f>LEFT(DetailTB[[#This Row],[EconCode]],4)</f>
        <v>4102</v>
      </c>
      <c r="F1002" s="58" t="str">
        <f>LEFT(DetailTB[[#This Row],[EconCode]],2)</f>
        <v>41</v>
      </c>
      <c r="G1002" s="65"/>
      <c r="H1002" s="65"/>
      <c r="I1002" s="65"/>
      <c r="J1002" s="65"/>
      <c r="K1002" s="66" t="s">
        <v>1554</v>
      </c>
      <c r="L1002" s="65"/>
      <c r="M1002" s="15"/>
      <c r="N1002" s="15"/>
      <c r="O1002" s="15"/>
      <c r="P1002" s="15"/>
      <c r="Q1002" s="15"/>
      <c r="R1002" s="15"/>
    </row>
    <row r="1003" spans="1:18" x14ac:dyDescent="0.25">
      <c r="A1003" s="70">
        <v>4103</v>
      </c>
      <c r="B1003" s="8" t="s">
        <v>1067</v>
      </c>
      <c r="C1003" s="96">
        <f>SUMIF(Data[EconCode],DetailTB[[#This Row],[EconCode]],Data[Amount])</f>
        <v>0</v>
      </c>
      <c r="D1003" s="96" t="str">
        <f>LEFT(DetailTB[[#This Row],[EconCode]],6)</f>
        <v>4103</v>
      </c>
      <c r="E1003" s="96" t="str">
        <f>LEFT(DetailTB[[#This Row],[EconCode]],4)</f>
        <v>4103</v>
      </c>
      <c r="F1003" s="96" t="str">
        <f>LEFT(DetailTB[[#This Row],[EconCode]],2)</f>
        <v>41</v>
      </c>
      <c r="G1003" s="96"/>
      <c r="H1003" s="96"/>
      <c r="I1003" s="96"/>
      <c r="J1003" s="96"/>
      <c r="K1003" s="96"/>
      <c r="L1003" s="96"/>
      <c r="M1003" s="15"/>
      <c r="N1003" s="15"/>
      <c r="O1003" s="15"/>
      <c r="P1003" s="15"/>
      <c r="Q1003" s="15"/>
      <c r="R1003" s="15"/>
    </row>
    <row r="1004" spans="1:18" x14ac:dyDescent="0.25">
      <c r="A1004" s="70">
        <v>410301</v>
      </c>
      <c r="B1004" s="8" t="s">
        <v>1068</v>
      </c>
      <c r="C1004" s="96">
        <f>SUMIF(Data[EconCode],DetailTB[[#This Row],[EconCode]],Data[Amount])</f>
        <v>0</v>
      </c>
      <c r="D1004" s="96" t="str">
        <f>LEFT(DetailTB[[#This Row],[EconCode]],6)</f>
        <v>410301</v>
      </c>
      <c r="E1004" s="96" t="str">
        <f>LEFT(DetailTB[[#This Row],[EconCode]],4)</f>
        <v>4103</v>
      </c>
      <c r="F1004" s="96" t="str">
        <f>LEFT(DetailTB[[#This Row],[EconCode]],2)</f>
        <v>41</v>
      </c>
      <c r="G1004" s="96"/>
      <c r="H1004" s="96"/>
      <c r="I1004" s="96"/>
      <c r="J1004" s="96"/>
      <c r="K1004" s="96"/>
      <c r="L1004" s="96"/>
      <c r="M1004" s="15"/>
      <c r="N1004" s="15" t="s">
        <v>1606</v>
      </c>
      <c r="O1004" s="15"/>
      <c r="P1004" s="15"/>
      <c r="Q1004" s="15"/>
      <c r="R1004" s="15"/>
    </row>
    <row r="1005" spans="1:18" x14ac:dyDescent="0.25">
      <c r="A1005" s="70">
        <v>41030101</v>
      </c>
      <c r="B1005" s="8" t="s">
        <v>1069</v>
      </c>
      <c r="C1005" s="96">
        <f>SUMIF(Data[EconCode],DetailTB[[#This Row],[EconCode]],Data[Amount])</f>
        <v>0</v>
      </c>
      <c r="D1005" s="96" t="str">
        <f>LEFT(DetailTB[[#This Row],[EconCode]],6)</f>
        <v>410301</v>
      </c>
      <c r="E1005" s="96" t="str">
        <f>LEFT(DetailTB[[#This Row],[EconCode]],4)</f>
        <v>4103</v>
      </c>
      <c r="F1005" s="96" t="str">
        <f>LEFT(DetailTB[[#This Row],[EconCode]],2)</f>
        <v>41</v>
      </c>
      <c r="G1005" s="96"/>
      <c r="H1005" s="96"/>
      <c r="I1005" s="96"/>
      <c r="J1005" s="96"/>
      <c r="K1005" s="96"/>
      <c r="L1005" s="96"/>
      <c r="M1005" s="15"/>
      <c r="N1005" s="15"/>
      <c r="O1005" s="15"/>
      <c r="P1005" s="15"/>
      <c r="Q1005" s="15"/>
      <c r="R1005" s="15"/>
    </row>
    <row r="1006" spans="1:18" x14ac:dyDescent="0.25">
      <c r="A1006" s="70">
        <v>41030102</v>
      </c>
      <c r="B1006" s="8" t="s">
        <v>1070</v>
      </c>
      <c r="C1006" s="96">
        <f>SUMIF(Data[EconCode],DetailTB[[#This Row],[EconCode]],Data[Amount])</f>
        <v>0</v>
      </c>
      <c r="D1006" s="96" t="str">
        <f>LEFT(DetailTB[[#This Row],[EconCode]],6)</f>
        <v>410301</v>
      </c>
      <c r="E1006" s="96" t="str">
        <f>LEFT(DetailTB[[#This Row],[EconCode]],4)</f>
        <v>4103</v>
      </c>
      <c r="F1006" s="96" t="str">
        <f>LEFT(DetailTB[[#This Row],[EconCode]],2)</f>
        <v>41</v>
      </c>
      <c r="G1006" s="96"/>
      <c r="H1006" s="96"/>
      <c r="I1006" s="96"/>
      <c r="J1006" s="96"/>
      <c r="K1006" s="96"/>
      <c r="L1006" s="96"/>
      <c r="M1006" s="15"/>
      <c r="N1006" s="15"/>
      <c r="O1006" s="15"/>
      <c r="P1006" s="15"/>
      <c r="Q1006" s="15"/>
      <c r="R1006" s="15"/>
    </row>
    <row r="1007" spans="1:18" x14ac:dyDescent="0.25">
      <c r="A1007" s="70">
        <v>41030103</v>
      </c>
      <c r="B1007" s="8" t="s">
        <v>1071</v>
      </c>
      <c r="C1007" s="96">
        <f>SUMIF(Data[EconCode],DetailTB[[#This Row],[EconCode]],Data[Amount])</f>
        <v>0</v>
      </c>
      <c r="D1007" s="96" t="str">
        <f>LEFT(DetailTB[[#This Row],[EconCode]],6)</f>
        <v>410301</v>
      </c>
      <c r="E1007" s="96" t="str">
        <f>LEFT(DetailTB[[#This Row],[EconCode]],4)</f>
        <v>4103</v>
      </c>
      <c r="F1007" s="96" t="str">
        <f>LEFT(DetailTB[[#This Row],[EconCode]],2)</f>
        <v>41</v>
      </c>
      <c r="G1007" s="96"/>
      <c r="H1007" s="96"/>
      <c r="I1007" s="96"/>
      <c r="J1007" s="96"/>
      <c r="K1007" s="96"/>
      <c r="L1007" s="96"/>
      <c r="M1007" s="15"/>
      <c r="N1007" s="15"/>
      <c r="O1007" s="15"/>
      <c r="P1007" s="15"/>
      <c r="Q1007" s="15"/>
      <c r="R1007" s="15"/>
    </row>
    <row r="1008" spans="1:18" x14ac:dyDescent="0.25">
      <c r="A1008" s="70">
        <v>410302</v>
      </c>
      <c r="B1008" s="8" t="s">
        <v>1072</v>
      </c>
      <c r="C1008" s="96">
        <f>SUMIF(Data[EconCode],DetailTB[[#This Row],[EconCode]],Data[Amount])</f>
        <v>0</v>
      </c>
      <c r="D1008" s="96" t="str">
        <f>LEFT(DetailTB[[#This Row],[EconCode]],6)</f>
        <v>410302</v>
      </c>
      <c r="E1008" s="96" t="str">
        <f>LEFT(DetailTB[[#This Row],[EconCode]],4)</f>
        <v>4103</v>
      </c>
      <c r="F1008" s="96" t="str">
        <f>LEFT(DetailTB[[#This Row],[EconCode]],2)</f>
        <v>41</v>
      </c>
      <c r="G1008" s="96"/>
      <c r="H1008" s="96"/>
      <c r="I1008" s="96"/>
      <c r="J1008" s="96"/>
      <c r="K1008" s="96"/>
      <c r="L1008" s="96"/>
      <c r="M1008" s="15"/>
      <c r="N1008" s="15"/>
      <c r="O1008" s="15"/>
      <c r="P1008" s="15"/>
      <c r="Q1008" s="15"/>
      <c r="R1008" s="15"/>
    </row>
    <row r="1009" spans="1:18" x14ac:dyDescent="0.25">
      <c r="A1009" s="70">
        <v>41030201</v>
      </c>
      <c r="B1009" s="8" t="s">
        <v>1073</v>
      </c>
      <c r="C1009" s="96">
        <f>SUMIF(Data[EconCode],DetailTB[[#This Row],[EconCode]],Data[Amount])</f>
        <v>0</v>
      </c>
      <c r="D1009" s="96" t="str">
        <f>LEFT(DetailTB[[#This Row],[EconCode]],6)</f>
        <v>410302</v>
      </c>
      <c r="E1009" s="96" t="str">
        <f>LEFT(DetailTB[[#This Row],[EconCode]],4)</f>
        <v>4103</v>
      </c>
      <c r="F1009" s="96" t="str">
        <f>LEFT(DetailTB[[#This Row],[EconCode]],2)</f>
        <v>41</v>
      </c>
      <c r="G1009" s="96"/>
      <c r="H1009" s="96"/>
      <c r="I1009" s="96"/>
      <c r="J1009" s="96"/>
      <c r="K1009" s="96"/>
      <c r="L1009" s="96"/>
      <c r="M1009" s="15"/>
      <c r="N1009" s="15"/>
      <c r="O1009" s="15"/>
      <c r="P1009" s="15"/>
      <c r="Q1009" s="15"/>
      <c r="R1009" s="15"/>
    </row>
    <row r="1010" spans="1:18" x14ac:dyDescent="0.25">
      <c r="A1010" s="70">
        <v>41030202</v>
      </c>
      <c r="B1010" s="8" t="s">
        <v>1074</v>
      </c>
      <c r="C1010" s="96">
        <f>SUMIF(Data[EconCode],DetailTB[[#This Row],[EconCode]],Data[Amount])</f>
        <v>0</v>
      </c>
      <c r="D1010" s="96" t="str">
        <f>LEFT(DetailTB[[#This Row],[EconCode]],6)</f>
        <v>410302</v>
      </c>
      <c r="E1010" s="96" t="str">
        <f>LEFT(DetailTB[[#This Row],[EconCode]],4)</f>
        <v>4103</v>
      </c>
      <c r="F1010" s="96" t="str">
        <f>LEFT(DetailTB[[#This Row],[EconCode]],2)</f>
        <v>41</v>
      </c>
      <c r="G1010" s="96"/>
      <c r="H1010" s="96"/>
      <c r="I1010" s="96"/>
      <c r="J1010" s="96"/>
      <c r="K1010" s="96"/>
      <c r="L1010" s="96"/>
      <c r="M1010" s="15"/>
      <c r="N1010" s="15"/>
      <c r="O1010" s="15"/>
      <c r="P1010" s="15"/>
      <c r="Q1010" s="15"/>
      <c r="R1010" s="15"/>
    </row>
    <row r="1011" spans="1:18" x14ac:dyDescent="0.25">
      <c r="A1011" s="70">
        <v>41030203</v>
      </c>
      <c r="B1011" s="8" t="s">
        <v>1075</v>
      </c>
      <c r="C1011" s="96">
        <f>SUMIF(Data[EconCode],DetailTB[[#This Row],[EconCode]],Data[Amount])</f>
        <v>0</v>
      </c>
      <c r="D1011" s="96" t="str">
        <f>LEFT(DetailTB[[#This Row],[EconCode]],6)</f>
        <v>410302</v>
      </c>
      <c r="E1011" s="96" t="str">
        <f>LEFT(DetailTB[[#This Row],[EconCode]],4)</f>
        <v>4103</v>
      </c>
      <c r="F1011" s="96" t="str">
        <f>LEFT(DetailTB[[#This Row],[EconCode]],2)</f>
        <v>41</v>
      </c>
      <c r="G1011" s="96"/>
      <c r="H1011" s="96"/>
      <c r="I1011" s="96"/>
      <c r="J1011" s="96"/>
      <c r="K1011" s="96"/>
      <c r="L1011" s="96"/>
      <c r="M1011" s="15"/>
      <c r="N1011" s="15"/>
      <c r="O1011" s="15"/>
      <c r="P1011" s="15"/>
      <c r="Q1011" s="15"/>
      <c r="R1011" s="15"/>
    </row>
    <row r="1012" spans="1:18" x14ac:dyDescent="0.25">
      <c r="A1012" s="70">
        <v>41030204</v>
      </c>
      <c r="B1012" s="8" t="s">
        <v>1076</v>
      </c>
      <c r="C1012" s="96">
        <f>SUMIF(Data[EconCode],DetailTB[[#This Row],[EconCode]],Data[Amount])</f>
        <v>0</v>
      </c>
      <c r="D1012" s="96" t="str">
        <f>LEFT(DetailTB[[#This Row],[EconCode]],6)</f>
        <v>410302</v>
      </c>
      <c r="E1012" s="96" t="str">
        <f>LEFT(DetailTB[[#This Row],[EconCode]],4)</f>
        <v>4103</v>
      </c>
      <c r="F1012" s="96" t="str">
        <f>LEFT(DetailTB[[#This Row],[EconCode]],2)</f>
        <v>41</v>
      </c>
      <c r="G1012" s="96"/>
      <c r="H1012" s="96"/>
      <c r="I1012" s="96"/>
      <c r="J1012" s="96"/>
      <c r="K1012" s="96"/>
      <c r="L1012" s="96"/>
      <c r="M1012" s="15"/>
      <c r="N1012" s="15"/>
      <c r="O1012" s="15"/>
      <c r="P1012" s="15"/>
      <c r="Q1012" s="15"/>
      <c r="R1012" s="15"/>
    </row>
    <row r="1013" spans="1:18" x14ac:dyDescent="0.25">
      <c r="A1013" s="70">
        <v>41030205</v>
      </c>
      <c r="B1013" s="8" t="s">
        <v>1077</v>
      </c>
      <c r="C1013" s="96">
        <f>SUMIF(Data[EconCode],DetailTB[[#This Row],[EconCode]],Data[Amount])</f>
        <v>0</v>
      </c>
      <c r="D1013" s="96" t="str">
        <f>LEFT(DetailTB[[#This Row],[EconCode]],6)</f>
        <v>410302</v>
      </c>
      <c r="E1013" s="96" t="str">
        <f>LEFT(DetailTB[[#This Row],[EconCode]],4)</f>
        <v>4103</v>
      </c>
      <c r="F1013" s="96" t="str">
        <f>LEFT(DetailTB[[#This Row],[EconCode]],2)</f>
        <v>41</v>
      </c>
      <c r="G1013" s="96"/>
      <c r="H1013" s="96"/>
      <c r="I1013" s="96"/>
      <c r="J1013" s="96"/>
      <c r="K1013" s="96"/>
      <c r="L1013" s="96"/>
      <c r="M1013" s="15"/>
      <c r="N1013" s="15"/>
      <c r="O1013" s="15"/>
      <c r="P1013" s="15"/>
      <c r="Q1013" s="15"/>
      <c r="R1013" s="15"/>
    </row>
    <row r="1014" spans="1:18" x14ac:dyDescent="0.25">
      <c r="A1014" s="70">
        <v>41030206</v>
      </c>
      <c r="B1014" s="8" t="s">
        <v>1078</v>
      </c>
      <c r="C1014" s="96">
        <f>SUMIF(Data[EconCode],DetailTB[[#This Row],[EconCode]],Data[Amount])</f>
        <v>0</v>
      </c>
      <c r="D1014" s="96" t="str">
        <f>LEFT(DetailTB[[#This Row],[EconCode]],6)</f>
        <v>410302</v>
      </c>
      <c r="E1014" s="96" t="str">
        <f>LEFT(DetailTB[[#This Row],[EconCode]],4)</f>
        <v>4103</v>
      </c>
      <c r="F1014" s="96" t="str">
        <f>LEFT(DetailTB[[#This Row],[EconCode]],2)</f>
        <v>41</v>
      </c>
      <c r="G1014" s="96"/>
      <c r="H1014" s="96"/>
      <c r="I1014" s="96"/>
      <c r="J1014" s="96"/>
      <c r="K1014" s="96"/>
      <c r="L1014" s="96"/>
      <c r="M1014" s="15"/>
      <c r="N1014" s="15"/>
      <c r="O1014" s="15"/>
      <c r="P1014" s="15"/>
      <c r="Q1014" s="15"/>
      <c r="R1014" s="15"/>
    </row>
    <row r="1015" spans="1:18" x14ac:dyDescent="0.25">
      <c r="A1015" s="70">
        <v>41030207</v>
      </c>
      <c r="B1015" s="8" t="s">
        <v>1079</v>
      </c>
      <c r="C1015" s="96">
        <f>SUMIF(Data[EconCode],DetailTB[[#This Row],[EconCode]],Data[Amount])</f>
        <v>0</v>
      </c>
      <c r="D1015" s="96" t="str">
        <f>LEFT(DetailTB[[#This Row],[EconCode]],6)</f>
        <v>410302</v>
      </c>
      <c r="E1015" s="96" t="str">
        <f>LEFT(DetailTB[[#This Row],[EconCode]],4)</f>
        <v>4103</v>
      </c>
      <c r="F1015" s="96" t="str">
        <f>LEFT(DetailTB[[#This Row],[EconCode]],2)</f>
        <v>41</v>
      </c>
      <c r="G1015" s="96"/>
      <c r="H1015" s="96"/>
      <c r="I1015" s="96"/>
      <c r="J1015" s="96"/>
      <c r="K1015" s="96"/>
      <c r="L1015" s="96"/>
      <c r="M1015" s="15"/>
      <c r="N1015" s="15"/>
      <c r="O1015" s="15"/>
      <c r="P1015" s="15"/>
      <c r="Q1015" s="15"/>
      <c r="R1015" s="15"/>
    </row>
    <row r="1016" spans="1:18" x14ac:dyDescent="0.25">
      <c r="A1016" s="70">
        <v>41030208</v>
      </c>
      <c r="B1016" s="8" t="s">
        <v>1080</v>
      </c>
      <c r="C1016" s="96">
        <f>SUMIF(Data[EconCode],DetailTB[[#This Row],[EconCode]],Data[Amount])</f>
        <v>0</v>
      </c>
      <c r="D1016" s="96" t="str">
        <f>LEFT(DetailTB[[#This Row],[EconCode]],6)</f>
        <v>410302</v>
      </c>
      <c r="E1016" s="96" t="str">
        <f>LEFT(DetailTB[[#This Row],[EconCode]],4)</f>
        <v>4103</v>
      </c>
      <c r="F1016" s="96" t="str">
        <f>LEFT(DetailTB[[#This Row],[EconCode]],2)</f>
        <v>41</v>
      </c>
      <c r="G1016" s="96"/>
      <c r="H1016" s="96"/>
      <c r="I1016" s="96"/>
      <c r="J1016" s="96"/>
      <c r="K1016" s="96"/>
      <c r="L1016" s="96"/>
      <c r="M1016" s="15"/>
      <c r="N1016" s="15"/>
      <c r="O1016" s="15"/>
      <c r="P1016" s="15"/>
      <c r="Q1016" s="15"/>
      <c r="R1016" s="15"/>
    </row>
    <row r="1017" spans="1:18" x14ac:dyDescent="0.25">
      <c r="A1017" s="70">
        <v>41030209</v>
      </c>
      <c r="B1017" s="8" t="s">
        <v>1081</v>
      </c>
      <c r="C1017" s="96">
        <f>SUMIF(Data[EconCode],DetailTB[[#This Row],[EconCode]],Data[Amount])</f>
        <v>0</v>
      </c>
      <c r="D1017" s="96" t="str">
        <f>LEFT(DetailTB[[#This Row],[EconCode]],6)</f>
        <v>410302</v>
      </c>
      <c r="E1017" s="96" t="str">
        <f>LEFT(DetailTB[[#This Row],[EconCode]],4)</f>
        <v>4103</v>
      </c>
      <c r="F1017" s="96" t="str">
        <f>LEFT(DetailTB[[#This Row],[EconCode]],2)</f>
        <v>41</v>
      </c>
      <c r="G1017" s="96"/>
      <c r="H1017" s="96"/>
      <c r="I1017" s="96"/>
      <c r="J1017" s="96"/>
      <c r="K1017" s="96"/>
      <c r="L1017" s="96"/>
      <c r="M1017" s="15"/>
      <c r="N1017" s="15"/>
      <c r="O1017" s="15"/>
      <c r="P1017" s="15"/>
      <c r="Q1017" s="15"/>
      <c r="R1017" s="15"/>
    </row>
    <row r="1018" spans="1:18" x14ac:dyDescent="0.25">
      <c r="A1018" s="70">
        <v>41030210</v>
      </c>
      <c r="B1018" s="8" t="s">
        <v>1082</v>
      </c>
      <c r="C1018" s="96">
        <f>SUMIF(Data[EconCode],DetailTB[[#This Row],[EconCode]],Data[Amount])</f>
        <v>0</v>
      </c>
      <c r="D1018" s="96" t="str">
        <f>LEFT(DetailTB[[#This Row],[EconCode]],6)</f>
        <v>410302</v>
      </c>
      <c r="E1018" s="96" t="str">
        <f>LEFT(DetailTB[[#This Row],[EconCode]],4)</f>
        <v>4103</v>
      </c>
      <c r="F1018" s="96" t="str">
        <f>LEFT(DetailTB[[#This Row],[EconCode]],2)</f>
        <v>41</v>
      </c>
      <c r="G1018" s="96"/>
      <c r="H1018" s="96"/>
      <c r="I1018" s="96"/>
      <c r="J1018" s="96"/>
      <c r="K1018" s="96"/>
      <c r="L1018" s="96"/>
      <c r="M1018" s="15"/>
      <c r="N1018" s="15"/>
      <c r="O1018" s="15"/>
      <c r="P1018" s="15"/>
      <c r="Q1018" s="15"/>
      <c r="R1018" s="15"/>
    </row>
    <row r="1019" spans="1:18" x14ac:dyDescent="0.25">
      <c r="A1019" s="70">
        <v>41030214</v>
      </c>
      <c r="B1019" s="8" t="s">
        <v>1083</v>
      </c>
      <c r="C1019" s="96">
        <f>SUMIF(Data[EconCode],DetailTB[[#This Row],[EconCode]],Data[Amount])</f>
        <v>0</v>
      </c>
      <c r="D1019" s="96" t="str">
        <f>LEFT(DetailTB[[#This Row],[EconCode]],6)</f>
        <v>410302</v>
      </c>
      <c r="E1019" s="96" t="str">
        <f>LEFT(DetailTB[[#This Row],[EconCode]],4)</f>
        <v>4103</v>
      </c>
      <c r="F1019" s="96" t="str">
        <f>LEFT(DetailTB[[#This Row],[EconCode]],2)</f>
        <v>41</v>
      </c>
      <c r="G1019" s="96"/>
      <c r="H1019" s="96"/>
      <c r="I1019" s="96"/>
      <c r="J1019" s="96"/>
      <c r="K1019" s="96"/>
      <c r="L1019" s="96"/>
      <c r="M1019" s="15"/>
      <c r="N1019" s="15"/>
      <c r="O1019" s="15"/>
      <c r="P1019" s="15"/>
      <c r="Q1019" s="15"/>
      <c r="R1019" s="15"/>
    </row>
    <row r="1020" spans="1:18" x14ac:dyDescent="0.25">
      <c r="A1020" s="70">
        <v>41030215</v>
      </c>
      <c r="B1020" s="8" t="s">
        <v>1084</v>
      </c>
      <c r="C1020" s="96">
        <f>SUMIF(Data[EconCode],DetailTB[[#This Row],[EconCode]],Data[Amount])</f>
        <v>0</v>
      </c>
      <c r="D1020" s="96" t="str">
        <f>LEFT(DetailTB[[#This Row],[EconCode]],6)</f>
        <v>410302</v>
      </c>
      <c r="E1020" s="96" t="str">
        <f>LEFT(DetailTB[[#This Row],[EconCode]],4)</f>
        <v>4103</v>
      </c>
      <c r="F1020" s="96" t="str">
        <f>LEFT(DetailTB[[#This Row],[EconCode]],2)</f>
        <v>41</v>
      </c>
      <c r="G1020" s="96"/>
      <c r="H1020" s="96"/>
      <c r="I1020" s="96"/>
      <c r="J1020" s="96"/>
      <c r="K1020" s="96"/>
      <c r="L1020" s="96"/>
      <c r="M1020" s="15"/>
      <c r="N1020" s="15"/>
      <c r="O1020" s="15"/>
      <c r="P1020" s="15"/>
      <c r="Q1020" s="15"/>
      <c r="R1020" s="15"/>
    </row>
    <row r="1021" spans="1:18" x14ac:dyDescent="0.25">
      <c r="A1021" s="70">
        <v>41030216</v>
      </c>
      <c r="B1021" s="8" t="s">
        <v>1085</v>
      </c>
      <c r="C1021" s="96">
        <f>SUMIF(Data[EconCode],DetailTB[[#This Row],[EconCode]],Data[Amount])</f>
        <v>0</v>
      </c>
      <c r="D1021" s="96" t="str">
        <f>LEFT(DetailTB[[#This Row],[EconCode]],6)</f>
        <v>410302</v>
      </c>
      <c r="E1021" s="96" t="str">
        <f>LEFT(DetailTB[[#This Row],[EconCode]],4)</f>
        <v>4103</v>
      </c>
      <c r="F1021" s="96" t="str">
        <f>LEFT(DetailTB[[#This Row],[EconCode]],2)</f>
        <v>41</v>
      </c>
      <c r="G1021" s="96"/>
      <c r="H1021" s="96"/>
      <c r="I1021" s="96"/>
      <c r="J1021" s="96"/>
      <c r="K1021" s="96"/>
      <c r="L1021" s="96"/>
      <c r="M1021" s="15"/>
      <c r="N1021" s="15"/>
      <c r="O1021" s="15"/>
      <c r="P1021" s="15"/>
      <c r="Q1021" s="15"/>
      <c r="R1021" s="15"/>
    </row>
    <row r="1022" spans="1:18" x14ac:dyDescent="0.25">
      <c r="A1022" s="70">
        <v>4104</v>
      </c>
      <c r="B1022" s="8" t="s">
        <v>1086</v>
      </c>
      <c r="C1022" s="96">
        <f>SUMIF(Data[EconCode],DetailTB[[#This Row],[EconCode]],Data[Amount])</f>
        <v>0</v>
      </c>
      <c r="D1022" s="96" t="str">
        <f>LEFT(DetailTB[[#This Row],[EconCode]],6)</f>
        <v>4104</v>
      </c>
      <c r="E1022" s="96" t="str">
        <f>LEFT(DetailTB[[#This Row],[EconCode]],4)</f>
        <v>4104</v>
      </c>
      <c r="F1022" s="96" t="str">
        <f>LEFT(DetailTB[[#This Row],[EconCode]],2)</f>
        <v>41</v>
      </c>
      <c r="G1022" s="96"/>
      <c r="H1022" s="96"/>
      <c r="I1022" s="96"/>
      <c r="J1022" s="96"/>
      <c r="K1022" s="96"/>
      <c r="L1022" s="96"/>
      <c r="M1022" s="15"/>
      <c r="N1022" s="15"/>
      <c r="O1022" s="15"/>
      <c r="P1022" s="15"/>
      <c r="Q1022" s="15"/>
      <c r="R1022" s="15"/>
    </row>
    <row r="1023" spans="1:18" x14ac:dyDescent="0.25">
      <c r="A1023" s="70">
        <v>410401</v>
      </c>
      <c r="B1023" s="8" t="s">
        <v>1086</v>
      </c>
      <c r="C1023" s="96">
        <f>SUMIF(Data[EconCode],DetailTB[[#This Row],[EconCode]],Data[Amount])</f>
        <v>0</v>
      </c>
      <c r="D1023" s="96" t="str">
        <f>LEFT(DetailTB[[#This Row],[EconCode]],6)</f>
        <v>410401</v>
      </c>
      <c r="E1023" s="96" t="str">
        <f>LEFT(DetailTB[[#This Row],[EconCode]],4)</f>
        <v>4104</v>
      </c>
      <c r="F1023" s="96" t="str">
        <f>LEFT(DetailTB[[#This Row],[EconCode]],2)</f>
        <v>41</v>
      </c>
      <c r="G1023" s="96"/>
      <c r="H1023" s="96"/>
      <c r="I1023" s="96"/>
      <c r="J1023" s="96"/>
      <c r="K1023" s="96"/>
      <c r="L1023" s="96"/>
      <c r="M1023" s="15"/>
      <c r="N1023" s="15"/>
      <c r="O1023" s="15"/>
      <c r="P1023" s="15"/>
      <c r="Q1023" s="15"/>
      <c r="R1023" s="15"/>
    </row>
    <row r="1024" spans="1:18" x14ac:dyDescent="0.25">
      <c r="A1024" s="70">
        <v>41040101</v>
      </c>
      <c r="B1024" s="8" t="s">
        <v>1087</v>
      </c>
      <c r="C1024" s="96">
        <f>SUMIF(Data[EconCode],DetailTB[[#This Row],[EconCode]],Data[Amount])</f>
        <v>0</v>
      </c>
      <c r="D1024" s="96" t="str">
        <f>LEFT(DetailTB[[#This Row],[EconCode]],6)</f>
        <v>410401</v>
      </c>
      <c r="E1024" s="96" t="str">
        <f>LEFT(DetailTB[[#This Row],[EconCode]],4)</f>
        <v>4104</v>
      </c>
      <c r="F1024" s="96" t="str">
        <f>LEFT(DetailTB[[#This Row],[EconCode]],2)</f>
        <v>41</v>
      </c>
      <c r="G1024" s="96"/>
      <c r="H1024" s="96"/>
      <c r="I1024" s="96"/>
      <c r="J1024" s="96"/>
      <c r="K1024" s="96"/>
      <c r="L1024" s="96"/>
      <c r="M1024" s="15"/>
      <c r="N1024" s="15"/>
      <c r="O1024" s="15"/>
      <c r="P1024" s="15"/>
      <c r="Q1024" s="15"/>
      <c r="R1024" s="15"/>
    </row>
    <row r="1025" spans="1:18" x14ac:dyDescent="0.25">
      <c r="A1025" s="70">
        <v>41040102</v>
      </c>
      <c r="B1025" s="8" t="s">
        <v>1088</v>
      </c>
      <c r="C1025" s="96">
        <f>SUMIF(Data[EconCode],DetailTB[[#This Row],[EconCode]],Data[Amount])</f>
        <v>0</v>
      </c>
      <c r="D1025" s="96" t="str">
        <f>LEFT(DetailTB[[#This Row],[EconCode]],6)</f>
        <v>410401</v>
      </c>
      <c r="E1025" s="96" t="str">
        <f>LEFT(DetailTB[[#This Row],[EconCode]],4)</f>
        <v>4104</v>
      </c>
      <c r="F1025" s="96" t="str">
        <f>LEFT(DetailTB[[#This Row],[EconCode]],2)</f>
        <v>41</v>
      </c>
      <c r="G1025" s="96"/>
      <c r="H1025" s="96"/>
      <c r="I1025" s="96"/>
      <c r="J1025" s="96"/>
      <c r="K1025" s="96"/>
      <c r="L1025" s="96"/>
      <c r="M1025" s="15"/>
      <c r="N1025" s="15"/>
      <c r="O1025" s="15"/>
      <c r="P1025" s="15"/>
      <c r="Q1025" s="15"/>
      <c r="R1025" s="15"/>
    </row>
    <row r="1026" spans="1:18" x14ac:dyDescent="0.25">
      <c r="A1026" s="70">
        <v>41040103</v>
      </c>
      <c r="B1026" s="8" t="s">
        <v>1089</v>
      </c>
      <c r="C1026" s="96">
        <f>SUMIF(Data[EconCode],DetailTB[[#This Row],[EconCode]],Data[Amount])</f>
        <v>0</v>
      </c>
      <c r="D1026" s="96" t="str">
        <f>LEFT(DetailTB[[#This Row],[EconCode]],6)</f>
        <v>410401</v>
      </c>
      <c r="E1026" s="96" t="str">
        <f>LEFT(DetailTB[[#This Row],[EconCode]],4)</f>
        <v>4104</v>
      </c>
      <c r="F1026" s="96" t="str">
        <f>LEFT(DetailTB[[#This Row],[EconCode]],2)</f>
        <v>41</v>
      </c>
      <c r="G1026" s="96"/>
      <c r="H1026" s="96"/>
      <c r="I1026" s="96"/>
      <c r="J1026" s="96"/>
      <c r="K1026" s="96"/>
      <c r="L1026" s="96"/>
      <c r="M1026" s="15"/>
      <c r="N1026" s="15"/>
      <c r="O1026" s="15"/>
      <c r="P1026" s="15"/>
      <c r="Q1026" s="15"/>
      <c r="R1026" s="15"/>
    </row>
    <row r="1027" spans="1:18" x14ac:dyDescent="0.25">
      <c r="A1027" s="70">
        <v>41040104</v>
      </c>
      <c r="B1027" s="8" t="s">
        <v>1090</v>
      </c>
      <c r="C1027" s="96">
        <f>SUMIF(Data[EconCode],DetailTB[[#This Row],[EconCode]],Data[Amount])</f>
        <v>0</v>
      </c>
      <c r="D1027" s="96" t="str">
        <f>LEFT(DetailTB[[#This Row],[EconCode]],6)</f>
        <v>410401</v>
      </c>
      <c r="E1027" s="96" t="str">
        <f>LEFT(DetailTB[[#This Row],[EconCode]],4)</f>
        <v>4104</v>
      </c>
      <c r="F1027" s="96" t="str">
        <f>LEFT(DetailTB[[#This Row],[EconCode]],2)</f>
        <v>41</v>
      </c>
      <c r="G1027" s="96"/>
      <c r="H1027" s="96"/>
      <c r="I1027" s="96"/>
      <c r="J1027" s="96"/>
      <c r="K1027" s="96"/>
      <c r="L1027" s="96"/>
      <c r="M1027" s="15"/>
      <c r="N1027" s="15"/>
      <c r="O1027" s="15"/>
      <c r="P1027" s="15"/>
      <c r="Q1027" s="15"/>
      <c r="R1027" s="15"/>
    </row>
    <row r="1028" spans="1:18" x14ac:dyDescent="0.25">
      <c r="A1028" s="70">
        <v>41040105</v>
      </c>
      <c r="B1028" s="8" t="s">
        <v>1091</v>
      </c>
      <c r="C1028" s="96">
        <f>SUMIF(Data[EconCode],DetailTB[[#This Row],[EconCode]],Data[Amount])</f>
        <v>0</v>
      </c>
      <c r="D1028" s="96" t="str">
        <f>LEFT(DetailTB[[#This Row],[EconCode]],6)</f>
        <v>410401</v>
      </c>
      <c r="E1028" s="96" t="str">
        <f>LEFT(DetailTB[[#This Row],[EconCode]],4)</f>
        <v>4104</v>
      </c>
      <c r="F1028" s="96" t="str">
        <f>LEFT(DetailTB[[#This Row],[EconCode]],2)</f>
        <v>41</v>
      </c>
      <c r="G1028" s="96"/>
      <c r="H1028" s="96"/>
      <c r="I1028" s="96"/>
      <c r="J1028" s="96"/>
      <c r="K1028" s="96"/>
      <c r="L1028" s="96"/>
      <c r="M1028" s="15"/>
      <c r="N1028" s="15"/>
      <c r="O1028" s="15"/>
      <c r="P1028" s="15"/>
      <c r="Q1028" s="15"/>
      <c r="R1028" s="15"/>
    </row>
    <row r="1029" spans="1:18" x14ac:dyDescent="0.25">
      <c r="A1029" s="70">
        <v>41040106</v>
      </c>
      <c r="B1029" s="8" t="s">
        <v>1092</v>
      </c>
      <c r="C1029" s="96">
        <f>SUMIF(Data[EconCode],DetailTB[[#This Row],[EconCode]],Data[Amount])</f>
        <v>0</v>
      </c>
      <c r="D1029" s="96" t="str">
        <f>LEFT(DetailTB[[#This Row],[EconCode]],6)</f>
        <v>410401</v>
      </c>
      <c r="E1029" s="96" t="str">
        <f>LEFT(DetailTB[[#This Row],[EconCode]],4)</f>
        <v>4104</v>
      </c>
      <c r="F1029" s="96" t="str">
        <f>LEFT(DetailTB[[#This Row],[EconCode]],2)</f>
        <v>41</v>
      </c>
      <c r="G1029" s="96"/>
      <c r="H1029" s="96"/>
      <c r="I1029" s="96"/>
      <c r="J1029" s="96"/>
      <c r="K1029" s="96"/>
      <c r="L1029" s="96"/>
      <c r="M1029" s="15"/>
      <c r="N1029" s="15"/>
      <c r="O1029" s="15"/>
      <c r="P1029" s="15"/>
      <c r="Q1029" s="15"/>
      <c r="R1029" s="15"/>
    </row>
    <row r="1030" spans="1:18" x14ac:dyDescent="0.25">
      <c r="A1030" s="70">
        <v>4105</v>
      </c>
      <c r="B1030" s="8" t="s">
        <v>1093</v>
      </c>
      <c r="C1030" s="96">
        <f>SUMIF(Data[EconCode],DetailTB[[#This Row],[EconCode]],Data[Amount])</f>
        <v>0</v>
      </c>
      <c r="D1030" s="96" t="str">
        <f>LEFT(DetailTB[[#This Row],[EconCode]],6)</f>
        <v>4105</v>
      </c>
      <c r="E1030" s="96" t="str">
        <f>LEFT(DetailTB[[#This Row],[EconCode]],4)</f>
        <v>4105</v>
      </c>
      <c r="F1030" s="96" t="str">
        <f>LEFT(DetailTB[[#This Row],[EconCode]],2)</f>
        <v>41</v>
      </c>
      <c r="G1030" s="96"/>
      <c r="H1030" s="96"/>
      <c r="I1030" s="96"/>
      <c r="J1030" s="96"/>
      <c r="K1030" s="96"/>
      <c r="L1030" s="96"/>
      <c r="M1030" s="15"/>
      <c r="N1030" s="15"/>
      <c r="O1030" s="15"/>
      <c r="P1030" s="15"/>
      <c r="Q1030" s="15"/>
      <c r="R1030" s="15"/>
    </row>
    <row r="1031" spans="1:18" x14ac:dyDescent="0.25">
      <c r="A1031" s="70">
        <v>410501</v>
      </c>
      <c r="B1031" s="8" t="s">
        <v>1093</v>
      </c>
      <c r="C1031" s="96">
        <f>SUMIF(Data[EconCode],DetailTB[[#This Row],[EconCode]],Data[Amount])</f>
        <v>0</v>
      </c>
      <c r="D1031" s="96" t="str">
        <f>LEFT(DetailTB[[#This Row],[EconCode]],6)</f>
        <v>410501</v>
      </c>
      <c r="E1031" s="96" t="str">
        <f>LEFT(DetailTB[[#This Row],[EconCode]],4)</f>
        <v>4105</v>
      </c>
      <c r="F1031" s="96" t="str">
        <f>LEFT(DetailTB[[#This Row],[EconCode]],2)</f>
        <v>41</v>
      </c>
      <c r="G1031" s="96"/>
      <c r="H1031" s="96"/>
      <c r="I1031" s="96"/>
      <c r="J1031" s="96"/>
      <c r="K1031" s="96"/>
      <c r="L1031" s="96"/>
      <c r="M1031" s="15"/>
      <c r="N1031" s="15"/>
      <c r="O1031" s="15"/>
      <c r="P1031" s="15"/>
      <c r="Q1031" s="15"/>
      <c r="R1031" s="15"/>
    </row>
    <row r="1032" spans="1:18" x14ac:dyDescent="0.25">
      <c r="A1032" s="70">
        <v>41050101</v>
      </c>
      <c r="B1032" s="8" t="s">
        <v>1093</v>
      </c>
      <c r="C1032" s="96">
        <f>SUMIF(Data[EconCode],DetailTB[[#This Row],[EconCode]],Data[Amount])</f>
        <v>0</v>
      </c>
      <c r="D1032" s="96" t="str">
        <f>LEFT(DetailTB[[#This Row],[EconCode]],6)</f>
        <v>410501</v>
      </c>
      <c r="E1032" s="96" t="str">
        <f>LEFT(DetailTB[[#This Row],[EconCode]],4)</f>
        <v>4105</v>
      </c>
      <c r="F1032" s="96" t="str">
        <f>LEFT(DetailTB[[#This Row],[EconCode]],2)</f>
        <v>41</v>
      </c>
      <c r="G1032" s="96"/>
      <c r="H1032" s="96"/>
      <c r="I1032" s="96"/>
      <c r="J1032" s="96"/>
      <c r="K1032" s="96"/>
      <c r="L1032" s="96"/>
      <c r="M1032" s="15"/>
      <c r="N1032" s="15"/>
      <c r="O1032" s="15"/>
      <c r="P1032" s="15"/>
      <c r="Q1032" s="15"/>
      <c r="R1032" s="15"/>
    </row>
    <row r="1033" spans="1:18" x14ac:dyDescent="0.25">
      <c r="A1033" s="70">
        <v>42</v>
      </c>
      <c r="B1033" s="8" t="s">
        <v>1094</v>
      </c>
      <c r="C1033" s="96">
        <f>SUMIF(Data[EconCode],DetailTB[[#This Row],[EconCode]],Data[Amount])</f>
        <v>0</v>
      </c>
      <c r="D1033" s="96" t="str">
        <f>LEFT(DetailTB[[#This Row],[EconCode]],6)</f>
        <v>42</v>
      </c>
      <c r="E1033" s="96" t="str">
        <f>LEFT(DetailTB[[#This Row],[EconCode]],4)</f>
        <v>42</v>
      </c>
      <c r="F1033" s="96" t="str">
        <f>LEFT(DetailTB[[#This Row],[EconCode]],2)</f>
        <v>42</v>
      </c>
      <c r="G1033" s="96"/>
      <c r="H1033" s="96"/>
      <c r="I1033" s="96"/>
      <c r="J1033" s="96"/>
      <c r="K1033" s="96"/>
      <c r="L1033" s="96"/>
      <c r="M1033" s="15"/>
      <c r="N1033" s="15"/>
      <c r="O1033" s="15"/>
      <c r="P1033" s="15"/>
      <c r="Q1033" s="15"/>
      <c r="R1033" s="15"/>
    </row>
    <row r="1034" spans="1:18" x14ac:dyDescent="0.25">
      <c r="A1034" s="70">
        <v>4201</v>
      </c>
      <c r="B1034" s="8" t="s">
        <v>1095</v>
      </c>
      <c r="C1034" s="96">
        <f>SUMIF(Data[EconCode],DetailTB[[#This Row],[EconCode]],Data[Amount])</f>
        <v>0</v>
      </c>
      <c r="D1034" s="96" t="str">
        <f>LEFT(DetailTB[[#This Row],[EconCode]],6)</f>
        <v>4201</v>
      </c>
      <c r="E1034" s="96" t="str">
        <f>LEFT(DetailTB[[#This Row],[EconCode]],4)</f>
        <v>4201</v>
      </c>
      <c r="F1034" s="96" t="str">
        <f>LEFT(DetailTB[[#This Row],[EconCode]],2)</f>
        <v>42</v>
      </c>
      <c r="G1034" s="96"/>
      <c r="H1034" s="96"/>
      <c r="I1034" s="96"/>
      <c r="J1034" s="96"/>
      <c r="K1034" s="96"/>
      <c r="L1034" s="96"/>
      <c r="M1034" s="15"/>
      <c r="N1034" s="15" t="s">
        <v>1607</v>
      </c>
      <c r="O1034" s="15"/>
      <c r="P1034" s="15"/>
      <c r="Q1034" s="15"/>
      <c r="R1034" s="15"/>
    </row>
    <row r="1035" spans="1:18" x14ac:dyDescent="0.25">
      <c r="A1035" s="70">
        <v>420101</v>
      </c>
      <c r="B1035" s="8" t="s">
        <v>1096</v>
      </c>
      <c r="C1035" s="96">
        <f>SUMIF(Data[EconCode],DetailTB[[#This Row],[EconCode]],Data[Amount])</f>
        <v>0</v>
      </c>
      <c r="D1035" s="96" t="str">
        <f>LEFT(DetailTB[[#This Row],[EconCode]],6)</f>
        <v>420101</v>
      </c>
      <c r="E1035" s="96" t="str">
        <f>LEFT(DetailTB[[#This Row],[EconCode]],4)</f>
        <v>4201</v>
      </c>
      <c r="F1035" s="96" t="str">
        <f>LEFT(DetailTB[[#This Row],[EconCode]],2)</f>
        <v>42</v>
      </c>
      <c r="G1035" s="96"/>
      <c r="H1035" s="96"/>
      <c r="I1035" s="96"/>
      <c r="J1035" s="96"/>
      <c r="K1035" s="96"/>
      <c r="L1035" s="96"/>
      <c r="M1035" s="15"/>
      <c r="N1035" s="15" t="s">
        <v>1604</v>
      </c>
      <c r="O1035" s="15"/>
      <c r="P1035" s="15"/>
      <c r="Q1035" s="15"/>
      <c r="R1035" s="15"/>
    </row>
    <row r="1036" spans="1:18" x14ac:dyDescent="0.25">
      <c r="A1036" s="70">
        <v>42010101</v>
      </c>
      <c r="B1036" s="8" t="s">
        <v>1097</v>
      </c>
      <c r="C1036" s="96">
        <f>SUMIF(Data[EconCode],DetailTB[[#This Row],[EconCode]],Data[Amount])</f>
        <v>0</v>
      </c>
      <c r="D1036" s="96" t="str">
        <f>LEFT(DetailTB[[#This Row],[EconCode]],6)</f>
        <v>420101</v>
      </c>
      <c r="E1036" s="96" t="str">
        <f>LEFT(DetailTB[[#This Row],[EconCode]],4)</f>
        <v>4201</v>
      </c>
      <c r="F1036" s="96" t="str">
        <f>LEFT(DetailTB[[#This Row],[EconCode]],2)</f>
        <v>42</v>
      </c>
      <c r="G1036" s="96"/>
      <c r="H1036" s="96"/>
      <c r="I1036" s="96"/>
      <c r="J1036" s="96"/>
      <c r="K1036" s="96"/>
      <c r="L1036" s="96"/>
      <c r="M1036" s="15"/>
      <c r="N1036" s="15"/>
      <c r="O1036" s="15"/>
      <c r="P1036" s="15"/>
      <c r="Q1036" s="15"/>
      <c r="R1036" s="15"/>
    </row>
    <row r="1037" spans="1:18" x14ac:dyDescent="0.25">
      <c r="A1037" s="70">
        <v>42010102</v>
      </c>
      <c r="B1037" s="8" t="s">
        <v>1098</v>
      </c>
      <c r="C1037" s="96">
        <f>SUMIF(Data[EconCode],DetailTB[[#This Row],[EconCode]],Data[Amount])</f>
        <v>0</v>
      </c>
      <c r="D1037" s="96" t="str">
        <f>LEFT(DetailTB[[#This Row],[EconCode]],6)</f>
        <v>420101</v>
      </c>
      <c r="E1037" s="96" t="str">
        <f>LEFT(DetailTB[[#This Row],[EconCode]],4)</f>
        <v>4201</v>
      </c>
      <c r="F1037" s="96" t="str">
        <f>LEFT(DetailTB[[#This Row],[EconCode]],2)</f>
        <v>42</v>
      </c>
      <c r="G1037" s="96"/>
      <c r="H1037" s="96"/>
      <c r="I1037" s="96"/>
      <c r="J1037" s="96"/>
      <c r="K1037" s="96"/>
      <c r="L1037" s="96"/>
      <c r="M1037" s="15"/>
      <c r="N1037" s="15"/>
      <c r="O1037" s="15"/>
      <c r="P1037" s="15"/>
      <c r="Q1037" s="15"/>
      <c r="R1037" s="15"/>
    </row>
    <row r="1038" spans="1:18" x14ac:dyDescent="0.25">
      <c r="A1038" s="70">
        <v>42010103</v>
      </c>
      <c r="B1038" s="8" t="s">
        <v>1099</v>
      </c>
      <c r="C1038" s="96">
        <f>SUMIF(Data[EconCode],DetailTB[[#This Row],[EconCode]],Data[Amount])</f>
        <v>0</v>
      </c>
      <c r="D1038" s="96" t="str">
        <f>LEFT(DetailTB[[#This Row],[EconCode]],6)</f>
        <v>420101</v>
      </c>
      <c r="E1038" s="96" t="str">
        <f>LEFT(DetailTB[[#This Row],[EconCode]],4)</f>
        <v>4201</v>
      </c>
      <c r="F1038" s="96" t="str">
        <f>LEFT(DetailTB[[#This Row],[EconCode]],2)</f>
        <v>42</v>
      </c>
      <c r="G1038" s="96"/>
      <c r="H1038" s="96"/>
      <c r="I1038" s="96"/>
      <c r="J1038" s="96"/>
      <c r="K1038" s="96"/>
      <c r="L1038" s="96"/>
      <c r="M1038" s="15"/>
      <c r="N1038" s="15"/>
      <c r="O1038" s="15"/>
      <c r="P1038" s="15"/>
      <c r="Q1038" s="15"/>
      <c r="R1038" s="15"/>
    </row>
    <row r="1039" spans="1:18" x14ac:dyDescent="0.25">
      <c r="A1039" s="70">
        <v>42010104</v>
      </c>
      <c r="B1039" s="8" t="s">
        <v>1100</v>
      </c>
      <c r="C1039" s="96">
        <f>SUMIF(Data[EconCode],DetailTB[[#This Row],[EconCode]],Data[Amount])</f>
        <v>0</v>
      </c>
      <c r="D1039" s="96" t="str">
        <f>LEFT(DetailTB[[#This Row],[EconCode]],6)</f>
        <v>420101</v>
      </c>
      <c r="E1039" s="96" t="str">
        <f>LEFT(DetailTB[[#This Row],[EconCode]],4)</f>
        <v>4201</v>
      </c>
      <c r="F1039" s="96" t="str">
        <f>LEFT(DetailTB[[#This Row],[EconCode]],2)</f>
        <v>42</v>
      </c>
      <c r="G1039" s="96"/>
      <c r="H1039" s="96"/>
      <c r="I1039" s="96"/>
      <c r="J1039" s="96"/>
      <c r="K1039" s="96"/>
      <c r="L1039" s="96"/>
      <c r="M1039" s="15"/>
      <c r="N1039" s="15"/>
      <c r="O1039" s="15"/>
      <c r="P1039" s="15"/>
      <c r="Q1039" s="15"/>
      <c r="R1039" s="15"/>
    </row>
    <row r="1040" spans="1:18" x14ac:dyDescent="0.25">
      <c r="A1040" s="70">
        <v>420102</v>
      </c>
      <c r="B1040" s="7" t="s">
        <v>1101</v>
      </c>
      <c r="C1040" s="96">
        <f>SUMIF(Data[EconCode],DetailTB[[#This Row],[EconCode]],Data[Amount])</f>
        <v>0</v>
      </c>
      <c r="D1040" s="96" t="str">
        <f>LEFT(DetailTB[[#This Row],[EconCode]],6)</f>
        <v>420102</v>
      </c>
      <c r="E1040" s="96" t="str">
        <f>LEFT(DetailTB[[#This Row],[EconCode]],4)</f>
        <v>4201</v>
      </c>
      <c r="F1040" s="96" t="str">
        <f>LEFT(DetailTB[[#This Row],[EconCode]],2)</f>
        <v>42</v>
      </c>
      <c r="G1040" s="96"/>
      <c r="H1040" s="96"/>
      <c r="I1040" s="96"/>
      <c r="J1040" s="96"/>
      <c r="K1040" s="96"/>
      <c r="L1040" s="96"/>
      <c r="M1040" s="15"/>
      <c r="N1040" s="15"/>
      <c r="O1040" s="15"/>
      <c r="P1040" s="15"/>
      <c r="Q1040" s="15"/>
      <c r="R1040" s="15"/>
    </row>
    <row r="1041" spans="1:18" x14ac:dyDescent="0.25">
      <c r="A1041" s="70">
        <v>42010201</v>
      </c>
      <c r="B1041" s="8" t="s">
        <v>1102</v>
      </c>
      <c r="C1041" s="96">
        <f>SUMIF(Data[EconCode],DetailTB[[#This Row],[EconCode]],Data[Amount])</f>
        <v>0</v>
      </c>
      <c r="D1041" s="96" t="str">
        <f>LEFT(DetailTB[[#This Row],[EconCode]],6)</f>
        <v>420102</v>
      </c>
      <c r="E1041" s="96" t="str">
        <f>LEFT(DetailTB[[#This Row],[EconCode]],4)</f>
        <v>4201</v>
      </c>
      <c r="F1041" s="96" t="str">
        <f>LEFT(DetailTB[[#This Row],[EconCode]],2)</f>
        <v>42</v>
      </c>
      <c r="G1041" s="96"/>
      <c r="H1041" s="96"/>
      <c r="I1041" s="96"/>
      <c r="J1041" s="96"/>
      <c r="K1041" s="96"/>
      <c r="L1041" s="96"/>
      <c r="M1041" s="15"/>
      <c r="N1041" s="15"/>
      <c r="O1041" s="15"/>
      <c r="P1041" s="15"/>
      <c r="Q1041" s="15"/>
      <c r="R1041" s="15"/>
    </row>
    <row r="1042" spans="1:18" x14ac:dyDescent="0.25">
      <c r="A1042" s="70">
        <v>42010202</v>
      </c>
      <c r="B1042" s="8" t="s">
        <v>1103</v>
      </c>
      <c r="C1042" s="96">
        <f>SUMIF(Data[EconCode],DetailTB[[#This Row],[EconCode]],Data[Amount])</f>
        <v>0</v>
      </c>
      <c r="D1042" s="96" t="str">
        <f>LEFT(DetailTB[[#This Row],[EconCode]],6)</f>
        <v>420102</v>
      </c>
      <c r="E1042" s="96" t="str">
        <f>LEFT(DetailTB[[#This Row],[EconCode]],4)</f>
        <v>4201</v>
      </c>
      <c r="F1042" s="96" t="str">
        <f>LEFT(DetailTB[[#This Row],[EconCode]],2)</f>
        <v>42</v>
      </c>
      <c r="G1042" s="96"/>
      <c r="H1042" s="96"/>
      <c r="I1042" s="96"/>
      <c r="J1042" s="96"/>
      <c r="K1042" s="96"/>
      <c r="L1042" s="96"/>
      <c r="M1042" s="15"/>
      <c r="N1042" s="15"/>
      <c r="O1042" s="15"/>
      <c r="P1042" s="15"/>
      <c r="Q1042" s="15"/>
      <c r="R1042" s="15"/>
    </row>
    <row r="1043" spans="1:18" x14ac:dyDescent="0.25">
      <c r="A1043" s="70">
        <v>42010203</v>
      </c>
      <c r="B1043" s="8" t="s">
        <v>1104</v>
      </c>
      <c r="C1043" s="96">
        <f>SUMIF(Data[EconCode],DetailTB[[#This Row],[EconCode]],Data[Amount])</f>
        <v>0</v>
      </c>
      <c r="D1043" s="96" t="str">
        <f>LEFT(DetailTB[[#This Row],[EconCode]],6)</f>
        <v>420102</v>
      </c>
      <c r="E1043" s="96" t="str">
        <f>LEFT(DetailTB[[#This Row],[EconCode]],4)</f>
        <v>4201</v>
      </c>
      <c r="F1043" s="96" t="str">
        <f>LEFT(DetailTB[[#This Row],[EconCode]],2)</f>
        <v>42</v>
      </c>
      <c r="G1043" s="96"/>
      <c r="H1043" s="96"/>
      <c r="I1043" s="96"/>
      <c r="J1043" s="96"/>
      <c r="K1043" s="96"/>
      <c r="L1043" s="96"/>
      <c r="M1043" s="15"/>
      <c r="N1043" s="15"/>
      <c r="O1043" s="15"/>
      <c r="P1043" s="15"/>
      <c r="Q1043" s="15"/>
      <c r="R1043" s="15"/>
    </row>
    <row r="1044" spans="1:18" x14ac:dyDescent="0.25">
      <c r="A1044" s="70">
        <v>42010204</v>
      </c>
      <c r="B1044" s="8" t="s">
        <v>1105</v>
      </c>
      <c r="C1044" s="96">
        <f>SUMIF(Data[EconCode],DetailTB[[#This Row],[EconCode]],Data[Amount])</f>
        <v>0</v>
      </c>
      <c r="D1044" s="96" t="str">
        <f>LEFT(DetailTB[[#This Row],[EconCode]],6)</f>
        <v>420102</v>
      </c>
      <c r="E1044" s="96" t="str">
        <f>LEFT(DetailTB[[#This Row],[EconCode]],4)</f>
        <v>4201</v>
      </c>
      <c r="F1044" s="96" t="str">
        <f>LEFT(DetailTB[[#This Row],[EconCode]],2)</f>
        <v>42</v>
      </c>
      <c r="G1044" s="96"/>
      <c r="H1044" s="96"/>
      <c r="I1044" s="96"/>
      <c r="J1044" s="96"/>
      <c r="K1044" s="96"/>
      <c r="L1044" s="96"/>
      <c r="M1044" s="15"/>
      <c r="N1044" s="15"/>
      <c r="O1044" s="15"/>
      <c r="P1044" s="15"/>
      <c r="Q1044" s="15"/>
      <c r="R1044" s="15"/>
    </row>
    <row r="1045" spans="1:18" x14ac:dyDescent="0.25">
      <c r="A1045" s="70">
        <v>42010205</v>
      </c>
      <c r="B1045" s="8" t="s">
        <v>1106</v>
      </c>
      <c r="C1045" s="96">
        <f>SUMIF(Data[EconCode],DetailTB[[#This Row],[EconCode]],Data[Amount])</f>
        <v>0</v>
      </c>
      <c r="D1045" s="96" t="str">
        <f>LEFT(DetailTB[[#This Row],[EconCode]],6)</f>
        <v>420102</v>
      </c>
      <c r="E1045" s="96" t="str">
        <f>LEFT(DetailTB[[#This Row],[EconCode]],4)</f>
        <v>4201</v>
      </c>
      <c r="F1045" s="96" t="str">
        <f>LEFT(DetailTB[[#This Row],[EconCode]],2)</f>
        <v>42</v>
      </c>
      <c r="G1045" s="96"/>
      <c r="H1045" s="96"/>
      <c r="I1045" s="96"/>
      <c r="J1045" s="96"/>
      <c r="K1045" s="96"/>
      <c r="L1045" s="96"/>
      <c r="M1045" s="15"/>
      <c r="N1045" s="15"/>
      <c r="O1045" s="15"/>
      <c r="P1045" s="15"/>
      <c r="Q1045" s="15"/>
      <c r="R1045" s="15"/>
    </row>
    <row r="1046" spans="1:18" x14ac:dyDescent="0.25">
      <c r="A1046" s="70">
        <v>42010206</v>
      </c>
      <c r="B1046" s="8" t="s">
        <v>1107</v>
      </c>
      <c r="C1046" s="96">
        <f>SUMIF(Data[EconCode],DetailTB[[#This Row],[EconCode]],Data[Amount])</f>
        <v>0</v>
      </c>
      <c r="D1046" s="96" t="str">
        <f>LEFT(DetailTB[[#This Row],[EconCode]],6)</f>
        <v>420102</v>
      </c>
      <c r="E1046" s="96" t="str">
        <f>LEFT(DetailTB[[#This Row],[EconCode]],4)</f>
        <v>4201</v>
      </c>
      <c r="F1046" s="96" t="str">
        <f>LEFT(DetailTB[[#This Row],[EconCode]],2)</f>
        <v>42</v>
      </c>
      <c r="G1046" s="96"/>
      <c r="H1046" s="96"/>
      <c r="I1046" s="96"/>
      <c r="J1046" s="96"/>
      <c r="K1046" s="96"/>
      <c r="L1046" s="96"/>
      <c r="M1046" s="15"/>
      <c r="N1046" s="15"/>
      <c r="O1046" s="15"/>
      <c r="P1046" s="15"/>
      <c r="Q1046" s="15"/>
      <c r="R1046" s="15"/>
    </row>
    <row r="1047" spans="1:18" x14ac:dyDescent="0.25">
      <c r="A1047" s="70">
        <v>42010207</v>
      </c>
      <c r="B1047" s="8" t="s">
        <v>1108</v>
      </c>
      <c r="C1047" s="96">
        <f>SUMIF(Data[EconCode],DetailTB[[#This Row],[EconCode]],Data[Amount])</f>
        <v>0</v>
      </c>
      <c r="D1047" s="96" t="str">
        <f>LEFT(DetailTB[[#This Row],[EconCode]],6)</f>
        <v>420102</v>
      </c>
      <c r="E1047" s="96" t="str">
        <f>LEFT(DetailTB[[#This Row],[EconCode]],4)</f>
        <v>4201</v>
      </c>
      <c r="F1047" s="96" t="str">
        <f>LEFT(DetailTB[[#This Row],[EconCode]],2)</f>
        <v>42</v>
      </c>
      <c r="G1047" s="96"/>
      <c r="H1047" s="96"/>
      <c r="I1047" s="96"/>
      <c r="J1047" s="96"/>
      <c r="K1047" s="96"/>
      <c r="L1047" s="96"/>
      <c r="M1047" s="15"/>
      <c r="N1047" s="15"/>
      <c r="O1047" s="15"/>
      <c r="P1047" s="15"/>
      <c r="Q1047" s="15"/>
      <c r="R1047" s="15"/>
    </row>
    <row r="1048" spans="1:18" x14ac:dyDescent="0.25">
      <c r="A1048" s="70">
        <v>42010208</v>
      </c>
      <c r="B1048" s="8" t="s">
        <v>1109</v>
      </c>
      <c r="C1048" s="96">
        <f>SUMIF(Data[EconCode],DetailTB[[#This Row],[EconCode]],Data[Amount])</f>
        <v>0</v>
      </c>
      <c r="D1048" s="96" t="str">
        <f>LEFT(DetailTB[[#This Row],[EconCode]],6)</f>
        <v>420102</v>
      </c>
      <c r="E1048" s="96" t="str">
        <f>LEFT(DetailTB[[#This Row],[EconCode]],4)</f>
        <v>4201</v>
      </c>
      <c r="F1048" s="96" t="str">
        <f>LEFT(DetailTB[[#This Row],[EconCode]],2)</f>
        <v>42</v>
      </c>
      <c r="G1048" s="96"/>
      <c r="H1048" s="96"/>
      <c r="I1048" s="96"/>
      <c r="J1048" s="96"/>
      <c r="K1048" s="96"/>
      <c r="L1048" s="96"/>
      <c r="M1048" s="15"/>
      <c r="N1048" s="15"/>
      <c r="O1048" s="15"/>
      <c r="P1048" s="15"/>
      <c r="Q1048" s="15"/>
      <c r="R1048" s="15"/>
    </row>
    <row r="1049" spans="1:18" x14ac:dyDescent="0.25">
      <c r="A1049" s="70">
        <v>42010209</v>
      </c>
      <c r="B1049" s="8" t="s">
        <v>1110</v>
      </c>
      <c r="C1049" s="96">
        <f>SUMIF(Data[EconCode],DetailTB[[#This Row],[EconCode]],Data[Amount])</f>
        <v>0</v>
      </c>
      <c r="D1049" s="96" t="str">
        <f>LEFT(DetailTB[[#This Row],[EconCode]],6)</f>
        <v>420102</v>
      </c>
      <c r="E1049" s="96" t="str">
        <f>LEFT(DetailTB[[#This Row],[EconCode]],4)</f>
        <v>4201</v>
      </c>
      <c r="F1049" s="96" t="str">
        <f>LEFT(DetailTB[[#This Row],[EconCode]],2)</f>
        <v>42</v>
      </c>
      <c r="G1049" s="96"/>
      <c r="H1049" s="96"/>
      <c r="I1049" s="96"/>
      <c r="J1049" s="96"/>
      <c r="K1049" s="96"/>
      <c r="L1049" s="96"/>
      <c r="M1049" s="15"/>
      <c r="N1049" s="15"/>
      <c r="O1049" s="15"/>
      <c r="P1049" s="15"/>
      <c r="Q1049" s="15"/>
      <c r="R1049" s="15"/>
    </row>
    <row r="1050" spans="1:18" x14ac:dyDescent="0.25">
      <c r="A1050" s="70">
        <v>42010210</v>
      </c>
      <c r="B1050" s="8" t="s">
        <v>1111</v>
      </c>
      <c r="C1050" s="96">
        <f>SUMIF(Data[EconCode],DetailTB[[#This Row],[EconCode]],Data[Amount])</f>
        <v>0</v>
      </c>
      <c r="D1050" s="96" t="str">
        <f>LEFT(DetailTB[[#This Row],[EconCode]],6)</f>
        <v>420102</v>
      </c>
      <c r="E1050" s="96" t="str">
        <f>LEFT(DetailTB[[#This Row],[EconCode]],4)</f>
        <v>4201</v>
      </c>
      <c r="F1050" s="96" t="str">
        <f>LEFT(DetailTB[[#This Row],[EconCode]],2)</f>
        <v>42</v>
      </c>
      <c r="G1050" s="96"/>
      <c r="H1050" s="96"/>
      <c r="I1050" s="96"/>
      <c r="J1050" s="96"/>
      <c r="K1050" s="96"/>
      <c r="L1050" s="96"/>
      <c r="M1050" s="15"/>
      <c r="N1050" s="15"/>
      <c r="O1050" s="15"/>
      <c r="P1050" s="15"/>
      <c r="Q1050" s="15"/>
      <c r="R1050" s="15"/>
    </row>
    <row r="1051" spans="1:18" x14ac:dyDescent="0.25">
      <c r="A1051" s="70">
        <v>42010211</v>
      </c>
      <c r="B1051" s="8" t="s">
        <v>1112</v>
      </c>
      <c r="C1051" s="96">
        <f>SUMIF(Data[EconCode],DetailTB[[#This Row],[EconCode]],Data[Amount])</f>
        <v>0</v>
      </c>
      <c r="D1051" s="96" t="str">
        <f>LEFT(DetailTB[[#This Row],[EconCode]],6)</f>
        <v>420102</v>
      </c>
      <c r="E1051" s="96" t="str">
        <f>LEFT(DetailTB[[#This Row],[EconCode]],4)</f>
        <v>4201</v>
      </c>
      <c r="F1051" s="96" t="str">
        <f>LEFT(DetailTB[[#This Row],[EconCode]],2)</f>
        <v>42</v>
      </c>
      <c r="G1051" s="96"/>
      <c r="H1051" s="96"/>
      <c r="I1051" s="96"/>
      <c r="J1051" s="96"/>
      <c r="K1051" s="96"/>
      <c r="L1051" s="96"/>
      <c r="M1051" s="15"/>
      <c r="N1051" s="15"/>
      <c r="O1051" s="15"/>
      <c r="P1051" s="15"/>
      <c r="Q1051" s="15"/>
      <c r="R1051" s="15"/>
    </row>
    <row r="1052" spans="1:18" x14ac:dyDescent="0.25">
      <c r="A1052" s="70">
        <v>420103</v>
      </c>
      <c r="B1052" s="7" t="s">
        <v>1113</v>
      </c>
      <c r="C1052" s="96">
        <f>SUMIF(Data[EconCode],DetailTB[[#This Row],[EconCode]],Data[Amount])</f>
        <v>0</v>
      </c>
      <c r="D1052" s="96" t="str">
        <f>LEFT(DetailTB[[#This Row],[EconCode]],6)</f>
        <v>420103</v>
      </c>
      <c r="E1052" s="96" t="str">
        <f>LEFT(DetailTB[[#This Row],[EconCode]],4)</f>
        <v>4201</v>
      </c>
      <c r="F1052" s="96" t="str">
        <f>LEFT(DetailTB[[#This Row],[EconCode]],2)</f>
        <v>42</v>
      </c>
      <c r="G1052" s="96"/>
      <c r="H1052" s="96"/>
      <c r="I1052" s="96"/>
      <c r="J1052" s="96"/>
      <c r="K1052" s="96"/>
      <c r="L1052" s="96"/>
      <c r="M1052" s="15"/>
      <c r="N1052" s="15"/>
      <c r="O1052" s="15"/>
      <c r="P1052" s="15"/>
      <c r="Q1052" s="15"/>
      <c r="R1052" s="15"/>
    </row>
    <row r="1053" spans="1:18" x14ac:dyDescent="0.25">
      <c r="A1053" s="70">
        <v>42010301</v>
      </c>
      <c r="B1053" s="8" t="s">
        <v>1114</v>
      </c>
      <c r="C1053" s="96">
        <f>SUMIF(Data[EconCode],DetailTB[[#This Row],[EconCode]],Data[Amount])</f>
        <v>0</v>
      </c>
      <c r="D1053" s="96" t="str">
        <f>LEFT(DetailTB[[#This Row],[EconCode]],6)</f>
        <v>420103</v>
      </c>
      <c r="E1053" s="96" t="str">
        <f>LEFT(DetailTB[[#This Row],[EconCode]],4)</f>
        <v>4201</v>
      </c>
      <c r="F1053" s="96" t="str">
        <f>LEFT(DetailTB[[#This Row],[EconCode]],2)</f>
        <v>42</v>
      </c>
      <c r="G1053" s="96"/>
      <c r="H1053" s="96"/>
      <c r="I1053" s="96"/>
      <c r="J1053" s="96"/>
      <c r="K1053" s="96"/>
      <c r="L1053" s="96"/>
      <c r="M1053" s="15"/>
      <c r="N1053" s="15"/>
      <c r="O1053" s="15"/>
      <c r="P1053" s="15"/>
      <c r="Q1053" s="15"/>
      <c r="R1053" s="15"/>
    </row>
    <row r="1054" spans="1:18" x14ac:dyDescent="0.25">
      <c r="A1054" s="70">
        <v>42010302</v>
      </c>
      <c r="B1054" s="8" t="s">
        <v>1115</v>
      </c>
      <c r="C1054" s="96">
        <f>SUMIF(Data[EconCode],DetailTB[[#This Row],[EconCode]],Data[Amount])</f>
        <v>0</v>
      </c>
      <c r="D1054" s="96" t="str">
        <f>LEFT(DetailTB[[#This Row],[EconCode]],6)</f>
        <v>420103</v>
      </c>
      <c r="E1054" s="96" t="str">
        <f>LEFT(DetailTB[[#This Row],[EconCode]],4)</f>
        <v>4201</v>
      </c>
      <c r="F1054" s="96" t="str">
        <f>LEFT(DetailTB[[#This Row],[EconCode]],2)</f>
        <v>42</v>
      </c>
      <c r="G1054" s="96"/>
      <c r="H1054" s="96"/>
      <c r="I1054" s="96"/>
      <c r="J1054" s="96"/>
      <c r="K1054" s="96"/>
      <c r="L1054" s="96"/>
      <c r="M1054" s="15"/>
      <c r="N1054" s="15"/>
      <c r="O1054" s="15"/>
      <c r="P1054" s="15"/>
      <c r="Q1054" s="15"/>
      <c r="R1054" s="15"/>
    </row>
    <row r="1055" spans="1:18" x14ac:dyDescent="0.25">
      <c r="A1055" s="70">
        <v>42010303</v>
      </c>
      <c r="B1055" s="8" t="s">
        <v>1116</v>
      </c>
      <c r="C1055" s="96">
        <f>SUMIF(Data[EconCode],DetailTB[[#This Row],[EconCode]],Data[Amount])</f>
        <v>0</v>
      </c>
      <c r="D1055" s="96" t="str">
        <f>LEFT(DetailTB[[#This Row],[EconCode]],6)</f>
        <v>420103</v>
      </c>
      <c r="E1055" s="96" t="str">
        <f>LEFT(DetailTB[[#This Row],[EconCode]],4)</f>
        <v>4201</v>
      </c>
      <c r="F1055" s="96" t="str">
        <f>LEFT(DetailTB[[#This Row],[EconCode]],2)</f>
        <v>42</v>
      </c>
      <c r="G1055" s="96"/>
      <c r="H1055" s="96"/>
      <c r="I1055" s="96"/>
      <c r="J1055" s="96"/>
      <c r="K1055" s="96"/>
      <c r="L1055" s="96"/>
      <c r="M1055" s="15"/>
      <c r="N1055" s="15"/>
      <c r="O1055" s="15"/>
      <c r="P1055" s="15"/>
      <c r="Q1055" s="15"/>
      <c r="R1055" s="15"/>
    </row>
    <row r="1056" spans="1:18" x14ac:dyDescent="0.25">
      <c r="A1056" s="70">
        <v>42010304</v>
      </c>
      <c r="B1056" s="8" t="s">
        <v>1117</v>
      </c>
      <c r="C1056" s="96">
        <f>SUMIF(Data[EconCode],DetailTB[[#This Row],[EconCode]],Data[Amount])</f>
        <v>0</v>
      </c>
      <c r="D1056" s="96" t="str">
        <f>LEFT(DetailTB[[#This Row],[EconCode]],6)</f>
        <v>420103</v>
      </c>
      <c r="E1056" s="96" t="str">
        <f>LEFT(DetailTB[[#This Row],[EconCode]],4)</f>
        <v>4201</v>
      </c>
      <c r="F1056" s="96" t="str">
        <f>LEFT(DetailTB[[#This Row],[EconCode]],2)</f>
        <v>42</v>
      </c>
      <c r="G1056" s="96"/>
      <c r="H1056" s="96"/>
      <c r="I1056" s="96"/>
      <c r="J1056" s="96"/>
      <c r="K1056" s="96"/>
      <c r="L1056" s="96"/>
      <c r="M1056" s="15"/>
      <c r="N1056" s="15"/>
      <c r="O1056" s="15"/>
      <c r="P1056" s="15"/>
      <c r="Q1056" s="15"/>
      <c r="R1056" s="15"/>
    </row>
    <row r="1057" spans="1:18" x14ac:dyDescent="0.25">
      <c r="A1057" s="70">
        <v>42010305</v>
      </c>
      <c r="B1057" s="8" t="s">
        <v>1118</v>
      </c>
      <c r="C1057" s="96">
        <f>SUMIF(Data[EconCode],DetailTB[[#This Row],[EconCode]],Data[Amount])</f>
        <v>0</v>
      </c>
      <c r="D1057" s="96" t="str">
        <f>LEFT(DetailTB[[#This Row],[EconCode]],6)</f>
        <v>420103</v>
      </c>
      <c r="E1057" s="96" t="str">
        <f>LEFT(DetailTB[[#This Row],[EconCode]],4)</f>
        <v>4201</v>
      </c>
      <c r="F1057" s="96" t="str">
        <f>LEFT(DetailTB[[#This Row],[EconCode]],2)</f>
        <v>42</v>
      </c>
      <c r="G1057" s="96"/>
      <c r="H1057" s="96"/>
      <c r="I1057" s="96"/>
      <c r="J1057" s="96"/>
      <c r="K1057" s="96"/>
      <c r="L1057" s="96"/>
      <c r="M1057" s="15"/>
      <c r="N1057" s="15"/>
      <c r="O1057" s="15"/>
      <c r="P1057" s="15"/>
      <c r="Q1057" s="15"/>
      <c r="R1057" s="15"/>
    </row>
    <row r="1058" spans="1:18" x14ac:dyDescent="0.25">
      <c r="A1058" s="70">
        <v>420104</v>
      </c>
      <c r="B1058" s="7" t="s">
        <v>1119</v>
      </c>
      <c r="C1058" s="96">
        <f>SUMIF(Data[EconCode],DetailTB[[#This Row],[EconCode]],Data[Amount])</f>
        <v>0</v>
      </c>
      <c r="D1058" s="96" t="str">
        <f>LEFT(DetailTB[[#This Row],[EconCode]],6)</f>
        <v>420104</v>
      </c>
      <c r="E1058" s="96" t="str">
        <f>LEFT(DetailTB[[#This Row],[EconCode]],4)</f>
        <v>4201</v>
      </c>
      <c r="F1058" s="96" t="str">
        <f>LEFT(DetailTB[[#This Row],[EconCode]],2)</f>
        <v>42</v>
      </c>
      <c r="G1058" s="96"/>
      <c r="H1058" s="96"/>
      <c r="I1058" s="96"/>
      <c r="J1058" s="96"/>
      <c r="K1058" s="96"/>
      <c r="L1058" s="96"/>
      <c r="M1058" s="15"/>
      <c r="N1058" s="15"/>
      <c r="O1058" s="15"/>
      <c r="P1058" s="15"/>
      <c r="Q1058" s="15"/>
      <c r="R1058" s="15"/>
    </row>
    <row r="1059" spans="1:18" x14ac:dyDescent="0.25">
      <c r="A1059" s="70">
        <v>42010401</v>
      </c>
      <c r="B1059" s="8" t="s">
        <v>1120</v>
      </c>
      <c r="C1059" s="96">
        <f>SUMIF(Data[EconCode],DetailTB[[#This Row],[EconCode]],Data[Amount])</f>
        <v>0</v>
      </c>
      <c r="D1059" s="96" t="str">
        <f>LEFT(DetailTB[[#This Row],[EconCode]],6)</f>
        <v>420104</v>
      </c>
      <c r="E1059" s="96" t="str">
        <f>LEFT(DetailTB[[#This Row],[EconCode]],4)</f>
        <v>4201</v>
      </c>
      <c r="F1059" s="96" t="str">
        <f>LEFT(DetailTB[[#This Row],[EconCode]],2)</f>
        <v>42</v>
      </c>
      <c r="G1059" s="96"/>
      <c r="H1059" s="96"/>
      <c r="I1059" s="96"/>
      <c r="J1059" s="96"/>
      <c r="K1059" s="96"/>
      <c r="L1059" s="96"/>
      <c r="M1059" s="15"/>
      <c r="N1059" s="15"/>
      <c r="O1059" s="15"/>
      <c r="P1059" s="15"/>
      <c r="Q1059" s="15"/>
      <c r="R1059" s="15"/>
    </row>
    <row r="1060" spans="1:18" x14ac:dyDescent="0.25">
      <c r="A1060" s="70">
        <v>42010402</v>
      </c>
      <c r="B1060" s="8" t="s">
        <v>1121</v>
      </c>
      <c r="C1060" s="96">
        <f>SUMIF(Data[EconCode],DetailTB[[#This Row],[EconCode]],Data[Amount])</f>
        <v>0</v>
      </c>
      <c r="D1060" s="96" t="str">
        <f>LEFT(DetailTB[[#This Row],[EconCode]],6)</f>
        <v>420104</v>
      </c>
      <c r="E1060" s="96" t="str">
        <f>LEFT(DetailTB[[#This Row],[EconCode]],4)</f>
        <v>4201</v>
      </c>
      <c r="F1060" s="96" t="str">
        <f>LEFT(DetailTB[[#This Row],[EconCode]],2)</f>
        <v>42</v>
      </c>
      <c r="G1060" s="96"/>
      <c r="H1060" s="96"/>
      <c r="I1060" s="96"/>
      <c r="J1060" s="96"/>
      <c r="K1060" s="96"/>
      <c r="L1060" s="96"/>
      <c r="M1060" s="15"/>
      <c r="N1060" s="15"/>
      <c r="O1060" s="15"/>
      <c r="P1060" s="15"/>
      <c r="Q1060" s="15"/>
      <c r="R1060" s="15"/>
    </row>
    <row r="1061" spans="1:18" x14ac:dyDescent="0.25">
      <c r="A1061" s="70">
        <v>42010403</v>
      </c>
      <c r="B1061" s="8" t="s">
        <v>1122</v>
      </c>
      <c r="C1061" s="96">
        <f>SUMIF(Data[EconCode],DetailTB[[#This Row],[EconCode]],Data[Amount])</f>
        <v>0</v>
      </c>
      <c r="D1061" s="96" t="str">
        <f>LEFT(DetailTB[[#This Row],[EconCode]],6)</f>
        <v>420104</v>
      </c>
      <c r="E1061" s="96" t="str">
        <f>LEFT(DetailTB[[#This Row],[EconCode]],4)</f>
        <v>4201</v>
      </c>
      <c r="F1061" s="96" t="str">
        <f>LEFT(DetailTB[[#This Row],[EconCode]],2)</f>
        <v>42</v>
      </c>
      <c r="G1061" s="96"/>
      <c r="H1061" s="96"/>
      <c r="I1061" s="96"/>
      <c r="J1061" s="96"/>
      <c r="K1061" s="96"/>
      <c r="L1061" s="96"/>
      <c r="M1061" s="15"/>
      <c r="N1061" s="15"/>
      <c r="O1061" s="15"/>
      <c r="P1061" s="15"/>
      <c r="Q1061" s="15"/>
      <c r="R1061" s="15"/>
    </row>
    <row r="1062" spans="1:18" x14ac:dyDescent="0.25">
      <c r="A1062" s="70">
        <v>42010404</v>
      </c>
      <c r="B1062" s="8" t="s">
        <v>1123</v>
      </c>
      <c r="C1062" s="96">
        <f>SUMIF(Data[EconCode],DetailTB[[#This Row],[EconCode]],Data[Amount])</f>
        <v>0</v>
      </c>
      <c r="D1062" s="96" t="str">
        <f>LEFT(DetailTB[[#This Row],[EconCode]],6)</f>
        <v>420104</v>
      </c>
      <c r="E1062" s="96" t="str">
        <f>LEFT(DetailTB[[#This Row],[EconCode]],4)</f>
        <v>4201</v>
      </c>
      <c r="F1062" s="96" t="str">
        <f>LEFT(DetailTB[[#This Row],[EconCode]],2)</f>
        <v>42</v>
      </c>
      <c r="G1062" s="96"/>
      <c r="H1062" s="96"/>
      <c r="I1062" s="96"/>
      <c r="J1062" s="96"/>
      <c r="K1062" s="96"/>
      <c r="L1062" s="96"/>
      <c r="M1062" s="15"/>
      <c r="N1062" s="15"/>
      <c r="O1062" s="15"/>
      <c r="P1062" s="15"/>
      <c r="Q1062" s="15"/>
      <c r="R1062" s="15"/>
    </row>
    <row r="1063" spans="1:18" x14ac:dyDescent="0.25">
      <c r="A1063" s="70">
        <v>42010405</v>
      </c>
      <c r="B1063" s="8" t="s">
        <v>1124</v>
      </c>
      <c r="C1063" s="96">
        <f>SUMIF(Data[EconCode],DetailTB[[#This Row],[EconCode]],Data[Amount])</f>
        <v>0</v>
      </c>
      <c r="D1063" s="96" t="str">
        <f>LEFT(DetailTB[[#This Row],[EconCode]],6)</f>
        <v>420104</v>
      </c>
      <c r="E1063" s="96" t="str">
        <f>LEFT(DetailTB[[#This Row],[EconCode]],4)</f>
        <v>4201</v>
      </c>
      <c r="F1063" s="96" t="str">
        <f>LEFT(DetailTB[[#This Row],[EconCode]],2)</f>
        <v>42</v>
      </c>
      <c r="G1063" s="96"/>
      <c r="H1063" s="96"/>
      <c r="I1063" s="96"/>
      <c r="J1063" s="96"/>
      <c r="K1063" s="96"/>
      <c r="L1063" s="96"/>
      <c r="M1063" s="15"/>
      <c r="N1063" s="15"/>
      <c r="O1063" s="15"/>
      <c r="P1063" s="15"/>
      <c r="Q1063" s="15"/>
      <c r="R1063" s="15"/>
    </row>
    <row r="1064" spans="1:18" x14ac:dyDescent="0.25">
      <c r="A1064" s="70">
        <v>42010406</v>
      </c>
      <c r="B1064" s="8" t="s">
        <v>1125</v>
      </c>
      <c r="C1064" s="96">
        <f>SUMIF(Data[EconCode],DetailTB[[#This Row],[EconCode]],Data[Amount])</f>
        <v>0</v>
      </c>
      <c r="D1064" s="96" t="str">
        <f>LEFT(DetailTB[[#This Row],[EconCode]],6)</f>
        <v>420104</v>
      </c>
      <c r="E1064" s="96" t="str">
        <f>LEFT(DetailTB[[#This Row],[EconCode]],4)</f>
        <v>4201</v>
      </c>
      <c r="F1064" s="96" t="str">
        <f>LEFT(DetailTB[[#This Row],[EconCode]],2)</f>
        <v>42</v>
      </c>
      <c r="G1064" s="96"/>
      <c r="H1064" s="96"/>
      <c r="I1064" s="96"/>
      <c r="J1064" s="96"/>
      <c r="K1064" s="96"/>
      <c r="L1064" s="96"/>
      <c r="M1064" s="15"/>
      <c r="N1064" s="15"/>
      <c r="O1064" s="15"/>
      <c r="P1064" s="15"/>
      <c r="Q1064" s="15"/>
      <c r="R1064" s="15"/>
    </row>
    <row r="1065" spans="1:18" x14ac:dyDescent="0.25">
      <c r="A1065" s="70">
        <v>42010407</v>
      </c>
      <c r="B1065" s="8" t="s">
        <v>1126</v>
      </c>
      <c r="C1065" s="96">
        <f>SUMIF(Data[EconCode],DetailTB[[#This Row],[EconCode]],Data[Amount])</f>
        <v>0</v>
      </c>
      <c r="D1065" s="96" t="str">
        <f>LEFT(DetailTB[[#This Row],[EconCode]],6)</f>
        <v>420104</v>
      </c>
      <c r="E1065" s="96" t="str">
        <f>LEFT(DetailTB[[#This Row],[EconCode]],4)</f>
        <v>4201</v>
      </c>
      <c r="F1065" s="96" t="str">
        <f>LEFT(DetailTB[[#This Row],[EconCode]],2)</f>
        <v>42</v>
      </c>
      <c r="G1065" s="96"/>
      <c r="H1065" s="96"/>
      <c r="I1065" s="96"/>
      <c r="J1065" s="96"/>
      <c r="K1065" s="96"/>
      <c r="L1065" s="96"/>
      <c r="M1065" s="15"/>
      <c r="N1065" s="15"/>
      <c r="O1065" s="15"/>
      <c r="P1065" s="15"/>
      <c r="Q1065" s="15"/>
      <c r="R1065" s="15"/>
    </row>
    <row r="1066" spans="1:18" x14ac:dyDescent="0.25">
      <c r="A1066" s="70">
        <v>42010408</v>
      </c>
      <c r="B1066" s="8" t="s">
        <v>1127</v>
      </c>
      <c r="C1066" s="96">
        <f>SUMIF(Data[EconCode],DetailTB[[#This Row],[EconCode]],Data[Amount])</f>
        <v>0</v>
      </c>
      <c r="D1066" s="96" t="str">
        <f>LEFT(DetailTB[[#This Row],[EconCode]],6)</f>
        <v>420104</v>
      </c>
      <c r="E1066" s="96" t="str">
        <f>LEFT(DetailTB[[#This Row],[EconCode]],4)</f>
        <v>4201</v>
      </c>
      <c r="F1066" s="96" t="str">
        <f>LEFT(DetailTB[[#This Row],[EconCode]],2)</f>
        <v>42</v>
      </c>
      <c r="G1066" s="96"/>
      <c r="H1066" s="96"/>
      <c r="I1066" s="96"/>
      <c r="J1066" s="96"/>
      <c r="K1066" s="96"/>
      <c r="L1066" s="96"/>
      <c r="M1066" s="15"/>
      <c r="N1066" s="15"/>
      <c r="O1066" s="15"/>
      <c r="P1066" s="15"/>
      <c r="Q1066" s="15"/>
      <c r="R1066" s="15"/>
    </row>
    <row r="1067" spans="1:18" x14ac:dyDescent="0.25">
      <c r="A1067" s="70">
        <v>420105</v>
      </c>
      <c r="B1067" s="7" t="s">
        <v>1128</v>
      </c>
      <c r="C1067" s="96">
        <f>SUMIF(Data[EconCode],DetailTB[[#This Row],[EconCode]],Data[Amount])</f>
        <v>0</v>
      </c>
      <c r="D1067" s="96" t="str">
        <f>LEFT(DetailTB[[#This Row],[EconCode]],6)</f>
        <v>420105</v>
      </c>
      <c r="E1067" s="96" t="str">
        <f>LEFT(DetailTB[[#This Row],[EconCode]],4)</f>
        <v>4201</v>
      </c>
      <c r="F1067" s="96" t="str">
        <f>LEFT(DetailTB[[#This Row],[EconCode]],2)</f>
        <v>42</v>
      </c>
      <c r="G1067" s="96"/>
      <c r="H1067" s="96"/>
      <c r="I1067" s="96"/>
      <c r="J1067" s="96"/>
      <c r="K1067" s="96"/>
      <c r="L1067" s="96"/>
      <c r="M1067" s="15"/>
      <c r="N1067" s="15"/>
      <c r="O1067" s="15"/>
      <c r="P1067" s="15"/>
      <c r="Q1067" s="15"/>
      <c r="R1067" s="15"/>
    </row>
    <row r="1068" spans="1:18" x14ac:dyDescent="0.25">
      <c r="A1068" s="70">
        <v>42010501</v>
      </c>
      <c r="B1068" s="8" t="s">
        <v>1129</v>
      </c>
      <c r="C1068" s="96">
        <f>SUMIF(Data[EconCode],DetailTB[[#This Row],[EconCode]],Data[Amount])</f>
        <v>0</v>
      </c>
      <c r="D1068" s="96" t="str">
        <f>LEFT(DetailTB[[#This Row],[EconCode]],6)</f>
        <v>420105</v>
      </c>
      <c r="E1068" s="96" t="str">
        <f>LEFT(DetailTB[[#This Row],[EconCode]],4)</f>
        <v>4201</v>
      </c>
      <c r="F1068" s="96" t="str">
        <f>LEFT(DetailTB[[#This Row],[EconCode]],2)</f>
        <v>42</v>
      </c>
      <c r="G1068" s="96"/>
      <c r="H1068" s="96"/>
      <c r="I1068" s="96"/>
      <c r="J1068" s="96"/>
      <c r="K1068" s="96"/>
      <c r="L1068" s="96"/>
      <c r="M1068" s="15"/>
      <c r="N1068" s="15"/>
      <c r="O1068" s="15"/>
      <c r="P1068" s="15"/>
      <c r="Q1068" s="15"/>
      <c r="R1068" s="15"/>
    </row>
    <row r="1069" spans="1:18" x14ac:dyDescent="0.25">
      <c r="A1069" s="70">
        <v>42010502</v>
      </c>
      <c r="B1069" s="8" t="s">
        <v>1130</v>
      </c>
      <c r="C1069" s="96">
        <f>SUMIF(Data[EconCode],DetailTB[[#This Row],[EconCode]],Data[Amount])</f>
        <v>0</v>
      </c>
      <c r="D1069" s="96" t="str">
        <f>LEFT(DetailTB[[#This Row],[EconCode]],6)</f>
        <v>420105</v>
      </c>
      <c r="E1069" s="96" t="str">
        <f>LEFT(DetailTB[[#This Row],[EconCode]],4)</f>
        <v>4201</v>
      </c>
      <c r="F1069" s="96" t="str">
        <f>LEFT(DetailTB[[#This Row],[EconCode]],2)</f>
        <v>42</v>
      </c>
      <c r="G1069" s="96"/>
      <c r="H1069" s="96"/>
      <c r="I1069" s="96"/>
      <c r="J1069" s="96"/>
      <c r="K1069" s="96"/>
      <c r="L1069" s="96"/>
      <c r="M1069" s="15"/>
      <c r="N1069" s="15"/>
      <c r="O1069" s="15"/>
      <c r="P1069" s="15"/>
      <c r="Q1069" s="15"/>
      <c r="R1069" s="15"/>
    </row>
    <row r="1070" spans="1:18" x14ac:dyDescent="0.25">
      <c r="A1070" s="70">
        <v>42010503</v>
      </c>
      <c r="B1070" s="8" t="s">
        <v>1131</v>
      </c>
      <c r="C1070" s="96">
        <f>SUMIF(Data[EconCode],DetailTB[[#This Row],[EconCode]],Data[Amount])</f>
        <v>0</v>
      </c>
      <c r="D1070" s="96" t="str">
        <f>LEFT(DetailTB[[#This Row],[EconCode]],6)</f>
        <v>420105</v>
      </c>
      <c r="E1070" s="96" t="str">
        <f>LEFT(DetailTB[[#This Row],[EconCode]],4)</f>
        <v>4201</v>
      </c>
      <c r="F1070" s="96" t="str">
        <f>LEFT(DetailTB[[#This Row],[EconCode]],2)</f>
        <v>42</v>
      </c>
      <c r="G1070" s="96"/>
      <c r="H1070" s="96"/>
      <c r="I1070" s="96"/>
      <c r="J1070" s="96"/>
      <c r="K1070" s="96"/>
      <c r="L1070" s="96"/>
      <c r="M1070" s="15"/>
      <c r="N1070" s="15"/>
      <c r="O1070" s="15"/>
      <c r="P1070" s="15"/>
      <c r="Q1070" s="15"/>
      <c r="R1070" s="15"/>
    </row>
    <row r="1071" spans="1:18" x14ac:dyDescent="0.25">
      <c r="A1071" s="70">
        <v>42010504</v>
      </c>
      <c r="B1071" s="8" t="s">
        <v>1132</v>
      </c>
      <c r="C1071" s="96">
        <f>SUMIF(Data[EconCode],DetailTB[[#This Row],[EconCode]],Data[Amount])</f>
        <v>0</v>
      </c>
      <c r="D1071" s="96" t="str">
        <f>LEFT(DetailTB[[#This Row],[EconCode]],6)</f>
        <v>420105</v>
      </c>
      <c r="E1071" s="96" t="str">
        <f>LEFT(DetailTB[[#This Row],[EconCode]],4)</f>
        <v>4201</v>
      </c>
      <c r="F1071" s="96" t="str">
        <f>LEFT(DetailTB[[#This Row],[EconCode]],2)</f>
        <v>42</v>
      </c>
      <c r="G1071" s="96"/>
      <c r="H1071" s="96"/>
      <c r="I1071" s="96"/>
      <c r="J1071" s="96"/>
      <c r="K1071" s="96"/>
      <c r="L1071" s="96"/>
      <c r="M1071" s="15"/>
      <c r="N1071" s="15"/>
      <c r="O1071" s="15"/>
      <c r="P1071" s="15"/>
      <c r="Q1071" s="15"/>
      <c r="R1071" s="15"/>
    </row>
    <row r="1072" spans="1:18" x14ac:dyDescent="0.25">
      <c r="A1072" s="70">
        <v>42010505</v>
      </c>
      <c r="B1072" s="8" t="s">
        <v>1133</v>
      </c>
      <c r="C1072" s="96">
        <f>SUMIF(Data[EconCode],DetailTB[[#This Row],[EconCode]],Data[Amount])</f>
        <v>0</v>
      </c>
      <c r="D1072" s="96" t="str">
        <f>LEFT(DetailTB[[#This Row],[EconCode]],6)</f>
        <v>420105</v>
      </c>
      <c r="E1072" s="96" t="str">
        <f>LEFT(DetailTB[[#This Row],[EconCode]],4)</f>
        <v>4201</v>
      </c>
      <c r="F1072" s="96" t="str">
        <f>LEFT(DetailTB[[#This Row],[EconCode]],2)</f>
        <v>42</v>
      </c>
      <c r="G1072" s="96"/>
      <c r="H1072" s="96"/>
      <c r="I1072" s="96"/>
      <c r="J1072" s="96"/>
      <c r="K1072" s="96"/>
      <c r="L1072" s="96"/>
      <c r="M1072" s="15"/>
      <c r="N1072" s="15"/>
      <c r="O1072" s="15"/>
      <c r="P1072" s="15"/>
      <c r="Q1072" s="15"/>
      <c r="R1072" s="15"/>
    </row>
    <row r="1073" spans="1:18" x14ac:dyDescent="0.25">
      <c r="A1073" s="70">
        <v>42010506</v>
      </c>
      <c r="B1073" s="8" t="s">
        <v>1134</v>
      </c>
      <c r="C1073" s="96">
        <f>SUMIF(Data[EconCode],DetailTB[[#This Row],[EconCode]],Data[Amount])</f>
        <v>0</v>
      </c>
      <c r="D1073" s="96" t="str">
        <f>LEFT(DetailTB[[#This Row],[EconCode]],6)</f>
        <v>420105</v>
      </c>
      <c r="E1073" s="96" t="str">
        <f>LEFT(DetailTB[[#This Row],[EconCode]],4)</f>
        <v>4201</v>
      </c>
      <c r="F1073" s="96" t="str">
        <f>LEFT(DetailTB[[#This Row],[EconCode]],2)</f>
        <v>42</v>
      </c>
      <c r="G1073" s="96"/>
      <c r="H1073" s="96"/>
      <c r="I1073" s="96"/>
      <c r="J1073" s="96"/>
      <c r="K1073" s="96"/>
      <c r="L1073" s="96"/>
      <c r="M1073" s="15"/>
      <c r="N1073" s="15"/>
      <c r="O1073" s="15"/>
      <c r="P1073" s="15"/>
      <c r="Q1073" s="15"/>
      <c r="R1073" s="15"/>
    </row>
    <row r="1074" spans="1:18" x14ac:dyDescent="0.25">
      <c r="A1074" s="70">
        <v>42010507</v>
      </c>
      <c r="B1074" s="8" t="s">
        <v>1135</v>
      </c>
      <c r="C1074" s="96">
        <f>SUMIF(Data[EconCode],DetailTB[[#This Row],[EconCode]],Data[Amount])</f>
        <v>0</v>
      </c>
      <c r="D1074" s="96" t="str">
        <f>LEFT(DetailTB[[#This Row],[EconCode]],6)</f>
        <v>420105</v>
      </c>
      <c r="E1074" s="96" t="str">
        <f>LEFT(DetailTB[[#This Row],[EconCode]],4)</f>
        <v>4201</v>
      </c>
      <c r="F1074" s="96" t="str">
        <f>LEFT(DetailTB[[#This Row],[EconCode]],2)</f>
        <v>42</v>
      </c>
      <c r="G1074" s="96"/>
      <c r="H1074" s="96"/>
      <c r="I1074" s="96"/>
      <c r="J1074" s="96"/>
      <c r="K1074" s="96"/>
      <c r="L1074" s="96"/>
      <c r="M1074" s="15"/>
      <c r="N1074" s="15"/>
      <c r="O1074" s="15"/>
      <c r="P1074" s="15"/>
      <c r="Q1074" s="15"/>
      <c r="R1074" s="15"/>
    </row>
    <row r="1075" spans="1:18" x14ac:dyDescent="0.25">
      <c r="A1075" s="70">
        <v>42010511</v>
      </c>
      <c r="B1075" s="8" t="s">
        <v>1136</v>
      </c>
      <c r="C1075" s="96">
        <f>SUMIF(Data[EconCode],DetailTB[[#This Row],[EconCode]],Data[Amount])</f>
        <v>0</v>
      </c>
      <c r="D1075" s="96" t="str">
        <f>LEFT(DetailTB[[#This Row],[EconCode]],6)</f>
        <v>420105</v>
      </c>
      <c r="E1075" s="96" t="str">
        <f>LEFT(DetailTB[[#This Row],[EconCode]],4)</f>
        <v>4201</v>
      </c>
      <c r="F1075" s="96" t="str">
        <f>LEFT(DetailTB[[#This Row],[EconCode]],2)</f>
        <v>42</v>
      </c>
      <c r="G1075" s="96"/>
      <c r="H1075" s="96"/>
      <c r="I1075" s="96"/>
      <c r="J1075" s="96"/>
      <c r="K1075" s="96"/>
      <c r="L1075" s="96"/>
      <c r="M1075" s="15"/>
      <c r="N1075" s="15"/>
      <c r="O1075" s="15"/>
      <c r="P1075" s="15"/>
      <c r="Q1075" s="15"/>
      <c r="R1075" s="15"/>
    </row>
    <row r="1076" spans="1:18" x14ac:dyDescent="0.25">
      <c r="A1076" s="70">
        <v>42010512</v>
      </c>
      <c r="B1076" s="8" t="s">
        <v>1137</v>
      </c>
      <c r="C1076" s="96">
        <f>SUMIF(Data[EconCode],DetailTB[[#This Row],[EconCode]],Data[Amount])</f>
        <v>0</v>
      </c>
      <c r="D1076" s="96" t="str">
        <f>LEFT(DetailTB[[#This Row],[EconCode]],6)</f>
        <v>420105</v>
      </c>
      <c r="E1076" s="96" t="str">
        <f>LEFT(DetailTB[[#This Row],[EconCode]],4)</f>
        <v>4201</v>
      </c>
      <c r="F1076" s="96" t="str">
        <f>LEFT(DetailTB[[#This Row],[EconCode]],2)</f>
        <v>42</v>
      </c>
      <c r="G1076" s="96"/>
      <c r="H1076" s="96"/>
      <c r="I1076" s="96"/>
      <c r="J1076" s="96"/>
      <c r="K1076" s="96"/>
      <c r="L1076" s="96"/>
      <c r="M1076" s="15"/>
      <c r="N1076" s="15"/>
      <c r="O1076" s="15"/>
      <c r="P1076" s="15"/>
      <c r="Q1076" s="15"/>
      <c r="R1076" s="15"/>
    </row>
    <row r="1077" spans="1:18" x14ac:dyDescent="0.25">
      <c r="A1077" s="70">
        <v>420106</v>
      </c>
      <c r="B1077" s="7" t="s">
        <v>1138</v>
      </c>
      <c r="C1077" s="96">
        <f>SUMIF(Data[EconCode],DetailTB[[#This Row],[EconCode]],Data[Amount])</f>
        <v>0</v>
      </c>
      <c r="D1077" s="96" t="str">
        <f>LEFT(DetailTB[[#This Row],[EconCode]],6)</f>
        <v>420106</v>
      </c>
      <c r="E1077" s="96" t="str">
        <f>LEFT(DetailTB[[#This Row],[EconCode]],4)</f>
        <v>4201</v>
      </c>
      <c r="F1077" s="96" t="str">
        <f>LEFT(DetailTB[[#This Row],[EconCode]],2)</f>
        <v>42</v>
      </c>
      <c r="G1077" s="96"/>
      <c r="H1077" s="96"/>
      <c r="I1077" s="96"/>
      <c r="J1077" s="96"/>
      <c r="K1077" s="96"/>
      <c r="L1077" s="96"/>
      <c r="M1077" s="15"/>
      <c r="N1077" s="15"/>
      <c r="O1077" s="15"/>
      <c r="P1077" s="15"/>
      <c r="Q1077" s="15"/>
      <c r="R1077" s="15"/>
    </row>
    <row r="1078" spans="1:18" x14ac:dyDescent="0.25">
      <c r="A1078" s="70">
        <v>42010601</v>
      </c>
      <c r="B1078" s="8" t="s">
        <v>1139</v>
      </c>
      <c r="C1078" s="96">
        <f>SUMIF(Data[EconCode],DetailTB[[#This Row],[EconCode]],Data[Amount])</f>
        <v>0</v>
      </c>
      <c r="D1078" s="96" t="str">
        <f>LEFT(DetailTB[[#This Row],[EconCode]],6)</f>
        <v>420106</v>
      </c>
      <c r="E1078" s="96" t="str">
        <f>LEFT(DetailTB[[#This Row],[EconCode]],4)</f>
        <v>4201</v>
      </c>
      <c r="F1078" s="96" t="str">
        <f>LEFT(DetailTB[[#This Row],[EconCode]],2)</f>
        <v>42</v>
      </c>
      <c r="G1078" s="96"/>
      <c r="H1078" s="96"/>
      <c r="I1078" s="96"/>
      <c r="J1078" s="96"/>
      <c r="K1078" s="96"/>
      <c r="L1078" s="96"/>
      <c r="M1078" s="15"/>
      <c r="N1078" s="15"/>
      <c r="O1078" s="15"/>
      <c r="P1078" s="15"/>
      <c r="Q1078" s="15"/>
      <c r="R1078" s="15"/>
    </row>
    <row r="1079" spans="1:18" x14ac:dyDescent="0.25">
      <c r="A1079" s="70">
        <v>42010602</v>
      </c>
      <c r="B1079" s="8" t="s">
        <v>1140</v>
      </c>
      <c r="C1079" s="96">
        <f>SUMIF(Data[EconCode],DetailTB[[#This Row],[EconCode]],Data[Amount])</f>
        <v>0</v>
      </c>
      <c r="D1079" s="96" t="str">
        <f>LEFT(DetailTB[[#This Row],[EconCode]],6)</f>
        <v>420106</v>
      </c>
      <c r="E1079" s="96" t="str">
        <f>LEFT(DetailTB[[#This Row],[EconCode]],4)</f>
        <v>4201</v>
      </c>
      <c r="F1079" s="96" t="str">
        <f>LEFT(DetailTB[[#This Row],[EconCode]],2)</f>
        <v>42</v>
      </c>
      <c r="G1079" s="96"/>
      <c r="H1079" s="96"/>
      <c r="I1079" s="96"/>
      <c r="J1079" s="96"/>
      <c r="K1079" s="96"/>
      <c r="L1079" s="96"/>
      <c r="M1079" s="15"/>
      <c r="N1079" s="15"/>
      <c r="O1079" s="15"/>
      <c r="P1079" s="15"/>
      <c r="Q1079" s="15"/>
      <c r="R1079" s="15"/>
    </row>
    <row r="1080" spans="1:18" x14ac:dyDescent="0.25">
      <c r="A1080" s="70">
        <v>42010603</v>
      </c>
      <c r="B1080" s="8" t="s">
        <v>1141</v>
      </c>
      <c r="C1080" s="96">
        <f>SUMIF(Data[EconCode],DetailTB[[#This Row],[EconCode]],Data[Amount])</f>
        <v>0</v>
      </c>
      <c r="D1080" s="96" t="str">
        <f>LEFT(DetailTB[[#This Row],[EconCode]],6)</f>
        <v>420106</v>
      </c>
      <c r="E1080" s="96" t="str">
        <f>LEFT(DetailTB[[#This Row],[EconCode]],4)</f>
        <v>4201</v>
      </c>
      <c r="F1080" s="96" t="str">
        <f>LEFT(DetailTB[[#This Row],[EconCode]],2)</f>
        <v>42</v>
      </c>
      <c r="G1080" s="96"/>
      <c r="H1080" s="96"/>
      <c r="I1080" s="96"/>
      <c r="J1080" s="96"/>
      <c r="K1080" s="96"/>
      <c r="L1080" s="96"/>
      <c r="M1080" s="15"/>
      <c r="N1080" s="15"/>
      <c r="O1080" s="15"/>
      <c r="P1080" s="15"/>
      <c r="Q1080" s="15"/>
      <c r="R1080" s="15"/>
    </row>
    <row r="1081" spans="1:18" x14ac:dyDescent="0.25">
      <c r="A1081" s="70">
        <v>42010508</v>
      </c>
      <c r="B1081" s="8" t="s">
        <v>1142</v>
      </c>
      <c r="C1081" s="96">
        <f>SUMIF(Data[EconCode],DetailTB[[#This Row],[EconCode]],Data[Amount])</f>
        <v>0</v>
      </c>
      <c r="D1081" s="96" t="str">
        <f>LEFT(DetailTB[[#This Row],[EconCode]],6)</f>
        <v>420105</v>
      </c>
      <c r="E1081" s="96" t="str">
        <f>LEFT(DetailTB[[#This Row],[EconCode]],4)</f>
        <v>4201</v>
      </c>
      <c r="F1081" s="96" t="str">
        <f>LEFT(DetailTB[[#This Row],[EconCode]],2)</f>
        <v>42</v>
      </c>
      <c r="G1081" s="96"/>
      <c r="H1081" s="96"/>
      <c r="I1081" s="96"/>
      <c r="J1081" s="96"/>
      <c r="K1081" s="96"/>
      <c r="L1081" s="96"/>
      <c r="M1081" s="15"/>
      <c r="N1081" s="15"/>
      <c r="O1081" s="15"/>
      <c r="P1081" s="15"/>
      <c r="Q1081" s="15"/>
      <c r="R1081" s="15"/>
    </row>
    <row r="1082" spans="1:18" x14ac:dyDescent="0.25">
      <c r="A1082" s="70">
        <v>42010509</v>
      </c>
      <c r="B1082" s="8" t="s">
        <v>1143</v>
      </c>
      <c r="C1082" s="96">
        <f>SUMIF(Data[EconCode],DetailTB[[#This Row],[EconCode]],Data[Amount])</f>
        <v>0</v>
      </c>
      <c r="D1082" s="96" t="str">
        <f>LEFT(DetailTB[[#This Row],[EconCode]],6)</f>
        <v>420105</v>
      </c>
      <c r="E1082" s="96" t="str">
        <f>LEFT(DetailTB[[#This Row],[EconCode]],4)</f>
        <v>4201</v>
      </c>
      <c r="F1082" s="96" t="str">
        <f>LEFT(DetailTB[[#This Row],[EconCode]],2)</f>
        <v>42</v>
      </c>
      <c r="G1082" s="96"/>
      <c r="H1082" s="96"/>
      <c r="I1082" s="96"/>
      <c r="J1082" s="96"/>
      <c r="K1082" s="96"/>
      <c r="L1082" s="96"/>
      <c r="M1082" s="15"/>
      <c r="N1082" s="15"/>
      <c r="O1082" s="15"/>
      <c r="P1082" s="15"/>
      <c r="Q1082" s="15"/>
      <c r="R1082" s="15"/>
    </row>
    <row r="1083" spans="1:18" x14ac:dyDescent="0.25">
      <c r="A1083" s="70">
        <v>42010510</v>
      </c>
      <c r="B1083" s="8" t="s">
        <v>1144</v>
      </c>
      <c r="C1083" s="96">
        <f>SUMIF(Data[EconCode],DetailTB[[#This Row],[EconCode]],Data[Amount])</f>
        <v>0</v>
      </c>
      <c r="D1083" s="96" t="str">
        <f>LEFT(DetailTB[[#This Row],[EconCode]],6)</f>
        <v>420105</v>
      </c>
      <c r="E1083" s="96" t="str">
        <f>LEFT(DetailTB[[#This Row],[EconCode]],4)</f>
        <v>4201</v>
      </c>
      <c r="F1083" s="96" t="str">
        <f>LEFT(DetailTB[[#This Row],[EconCode]],2)</f>
        <v>42</v>
      </c>
      <c r="G1083" s="96"/>
      <c r="H1083" s="96"/>
      <c r="I1083" s="96"/>
      <c r="J1083" s="96"/>
      <c r="K1083" s="96"/>
      <c r="L1083" s="96"/>
      <c r="M1083" s="15"/>
      <c r="N1083" s="15"/>
      <c r="O1083" s="15"/>
      <c r="P1083" s="15"/>
      <c r="Q1083" s="15"/>
      <c r="R1083" s="15"/>
    </row>
    <row r="1084" spans="1:18" x14ac:dyDescent="0.25">
      <c r="A1084" s="70">
        <v>42010604</v>
      </c>
      <c r="B1084" s="8" t="s">
        <v>1145</v>
      </c>
      <c r="C1084" s="96">
        <f>SUMIF(Data[EconCode],DetailTB[[#This Row],[EconCode]],Data[Amount])</f>
        <v>0</v>
      </c>
      <c r="D1084" s="96" t="str">
        <f>LEFT(DetailTB[[#This Row],[EconCode]],6)</f>
        <v>420106</v>
      </c>
      <c r="E1084" s="96" t="str">
        <f>LEFT(DetailTB[[#This Row],[EconCode]],4)</f>
        <v>4201</v>
      </c>
      <c r="F1084" s="96" t="str">
        <f>LEFT(DetailTB[[#This Row],[EconCode]],2)</f>
        <v>42</v>
      </c>
      <c r="G1084" s="96"/>
      <c r="H1084" s="96"/>
      <c r="I1084" s="96"/>
      <c r="J1084" s="96"/>
      <c r="K1084" s="96"/>
      <c r="L1084" s="96"/>
      <c r="M1084" s="15"/>
      <c r="N1084" s="15"/>
      <c r="O1084" s="15"/>
      <c r="P1084" s="15"/>
      <c r="Q1084" s="15"/>
      <c r="R1084" s="15"/>
    </row>
    <row r="1085" spans="1:18" x14ac:dyDescent="0.25">
      <c r="A1085" s="70">
        <v>42010605</v>
      </c>
      <c r="B1085" s="8" t="s">
        <v>1146</v>
      </c>
      <c r="C1085" s="96">
        <f>SUMIF(Data[EconCode],DetailTB[[#This Row],[EconCode]],Data[Amount])</f>
        <v>0</v>
      </c>
      <c r="D1085" s="96" t="str">
        <f>LEFT(DetailTB[[#This Row],[EconCode]],6)</f>
        <v>420106</v>
      </c>
      <c r="E1085" s="96" t="str">
        <f>LEFT(DetailTB[[#This Row],[EconCode]],4)</f>
        <v>4201</v>
      </c>
      <c r="F1085" s="96" t="str">
        <f>LEFT(DetailTB[[#This Row],[EconCode]],2)</f>
        <v>42</v>
      </c>
      <c r="G1085" s="96"/>
      <c r="H1085" s="96"/>
      <c r="I1085" s="96"/>
      <c r="J1085" s="96"/>
      <c r="K1085" s="96"/>
      <c r="L1085" s="96"/>
      <c r="M1085" s="15"/>
      <c r="N1085" s="15"/>
      <c r="O1085" s="15"/>
      <c r="P1085" s="15"/>
      <c r="Q1085" s="15"/>
      <c r="R1085" s="15"/>
    </row>
    <row r="1086" spans="1:18" x14ac:dyDescent="0.25">
      <c r="A1086" s="70">
        <v>42010606</v>
      </c>
      <c r="B1086" s="8" t="s">
        <v>1147</v>
      </c>
      <c r="C1086" s="96">
        <f>SUMIF(Data[EconCode],DetailTB[[#This Row],[EconCode]],Data[Amount])</f>
        <v>0</v>
      </c>
      <c r="D1086" s="96" t="str">
        <f>LEFT(DetailTB[[#This Row],[EconCode]],6)</f>
        <v>420106</v>
      </c>
      <c r="E1086" s="96" t="str">
        <f>LEFT(DetailTB[[#This Row],[EconCode]],4)</f>
        <v>4201</v>
      </c>
      <c r="F1086" s="96" t="str">
        <f>LEFT(DetailTB[[#This Row],[EconCode]],2)</f>
        <v>42</v>
      </c>
      <c r="G1086" s="96"/>
      <c r="H1086" s="96"/>
      <c r="I1086" s="96"/>
      <c r="J1086" s="96"/>
      <c r="K1086" s="96"/>
      <c r="L1086" s="96"/>
      <c r="M1086" s="15"/>
      <c r="N1086" s="15"/>
      <c r="O1086" s="15"/>
      <c r="P1086" s="15"/>
      <c r="Q1086" s="15"/>
      <c r="R1086" s="15"/>
    </row>
    <row r="1087" spans="1:18" x14ac:dyDescent="0.25">
      <c r="A1087" s="70">
        <v>4202</v>
      </c>
      <c r="B1087" s="8" t="s">
        <v>1148</v>
      </c>
      <c r="C1087" s="96">
        <f>SUMIF(Data[EconCode],DetailTB[[#This Row],[EconCode]],Data[Amount])</f>
        <v>0</v>
      </c>
      <c r="D1087" s="96" t="str">
        <f>LEFT(DetailTB[[#This Row],[EconCode]],6)</f>
        <v>4202</v>
      </c>
      <c r="E1087" s="96" t="str">
        <f>LEFT(DetailTB[[#This Row],[EconCode]],4)</f>
        <v>4202</v>
      </c>
      <c r="F1087" s="96" t="str">
        <f>LEFT(DetailTB[[#This Row],[EconCode]],2)</f>
        <v>42</v>
      </c>
      <c r="G1087" s="96"/>
      <c r="H1087" s="96"/>
      <c r="I1087" s="96"/>
      <c r="J1087" s="96"/>
      <c r="K1087" s="96"/>
      <c r="L1087" s="96"/>
      <c r="M1087" s="15"/>
      <c r="N1087" s="15"/>
      <c r="O1087" s="15"/>
      <c r="P1087" s="15"/>
      <c r="Q1087" s="15"/>
      <c r="R1087" s="15"/>
    </row>
    <row r="1088" spans="1:18" x14ac:dyDescent="0.25">
      <c r="A1088" s="70">
        <v>420201</v>
      </c>
      <c r="B1088" s="8" t="s">
        <v>1149</v>
      </c>
      <c r="C1088" s="96">
        <f>SUMIF(Data[EconCode],DetailTB[[#This Row],[EconCode]],Data[Amount])</f>
        <v>0</v>
      </c>
      <c r="D1088" s="96" t="str">
        <f>LEFT(DetailTB[[#This Row],[EconCode]],6)</f>
        <v>420201</v>
      </c>
      <c r="E1088" s="96" t="str">
        <f>LEFT(DetailTB[[#This Row],[EconCode]],4)</f>
        <v>4202</v>
      </c>
      <c r="F1088" s="96" t="str">
        <f>LEFT(DetailTB[[#This Row],[EconCode]],2)</f>
        <v>42</v>
      </c>
      <c r="G1088" s="96"/>
      <c r="H1088" s="96"/>
      <c r="I1088" s="96"/>
      <c r="J1088" s="96"/>
      <c r="K1088" s="96"/>
      <c r="L1088" s="96"/>
      <c r="M1088" s="15"/>
      <c r="N1088" s="15"/>
      <c r="O1088" s="15"/>
      <c r="P1088" s="15"/>
      <c r="Q1088" s="15"/>
      <c r="R1088" s="15"/>
    </row>
    <row r="1089" spans="1:18" x14ac:dyDescent="0.25">
      <c r="A1089" s="70">
        <v>42020101</v>
      </c>
      <c r="B1089" s="8" t="s">
        <v>1150</v>
      </c>
      <c r="C1089" s="96">
        <f>SUMIF(Data[EconCode],DetailTB[[#This Row],[EconCode]],Data[Amount])</f>
        <v>0</v>
      </c>
      <c r="D1089" s="96" t="str">
        <f>LEFT(DetailTB[[#This Row],[EconCode]],6)</f>
        <v>420201</v>
      </c>
      <c r="E1089" s="96" t="str">
        <f>LEFT(DetailTB[[#This Row],[EconCode]],4)</f>
        <v>4202</v>
      </c>
      <c r="F1089" s="96" t="str">
        <f>LEFT(DetailTB[[#This Row],[EconCode]],2)</f>
        <v>42</v>
      </c>
      <c r="G1089" s="96"/>
      <c r="H1089" s="96"/>
      <c r="I1089" s="96"/>
      <c r="J1089" s="96"/>
      <c r="K1089" s="96"/>
      <c r="L1089" s="96"/>
      <c r="M1089" s="15"/>
      <c r="N1089" s="15"/>
      <c r="O1089" s="15"/>
      <c r="P1089" s="15"/>
      <c r="Q1089" s="15"/>
      <c r="R1089" s="15"/>
    </row>
    <row r="1090" spans="1:18" x14ac:dyDescent="0.25">
      <c r="A1090" s="70">
        <v>42020102</v>
      </c>
      <c r="B1090" s="8" t="s">
        <v>1151</v>
      </c>
      <c r="C1090" s="96">
        <f>SUMIF(Data[EconCode],DetailTB[[#This Row],[EconCode]],Data[Amount])</f>
        <v>0</v>
      </c>
      <c r="D1090" s="96" t="str">
        <f>LEFT(DetailTB[[#This Row],[EconCode]],6)</f>
        <v>420201</v>
      </c>
      <c r="E1090" s="96" t="str">
        <f>LEFT(DetailTB[[#This Row],[EconCode]],4)</f>
        <v>4202</v>
      </c>
      <c r="F1090" s="96" t="str">
        <f>LEFT(DetailTB[[#This Row],[EconCode]],2)</f>
        <v>42</v>
      </c>
      <c r="G1090" s="96"/>
      <c r="H1090" s="96"/>
      <c r="I1090" s="96"/>
      <c r="J1090" s="96"/>
      <c r="K1090" s="96"/>
      <c r="L1090" s="96"/>
      <c r="M1090" s="15"/>
      <c r="N1090" s="15"/>
      <c r="O1090" s="15"/>
      <c r="P1090" s="15"/>
      <c r="Q1090" s="15"/>
      <c r="R1090" s="15"/>
    </row>
    <row r="1091" spans="1:18" x14ac:dyDescent="0.25">
      <c r="A1091" s="70">
        <v>42020103</v>
      </c>
      <c r="B1091" s="8" t="s">
        <v>1152</v>
      </c>
      <c r="C1091" s="96">
        <f>SUMIF(Data[EconCode],DetailTB[[#This Row],[EconCode]],Data[Amount])</f>
        <v>0</v>
      </c>
      <c r="D1091" s="96" t="str">
        <f>LEFT(DetailTB[[#This Row],[EconCode]],6)</f>
        <v>420201</v>
      </c>
      <c r="E1091" s="96" t="str">
        <f>LEFT(DetailTB[[#This Row],[EconCode]],4)</f>
        <v>4202</v>
      </c>
      <c r="F1091" s="96" t="str">
        <f>LEFT(DetailTB[[#This Row],[EconCode]],2)</f>
        <v>42</v>
      </c>
      <c r="G1091" s="96"/>
      <c r="H1091" s="96"/>
      <c r="I1091" s="96"/>
      <c r="J1091" s="96"/>
      <c r="K1091" s="96"/>
      <c r="L1091" s="96"/>
      <c r="M1091" s="15"/>
      <c r="N1091" s="15"/>
      <c r="O1091" s="15"/>
      <c r="P1091" s="15"/>
      <c r="Q1091" s="15"/>
      <c r="R1091" s="15"/>
    </row>
    <row r="1092" spans="1:18" x14ac:dyDescent="0.25">
      <c r="A1092" s="70">
        <v>42020104</v>
      </c>
      <c r="B1092" s="8" t="s">
        <v>1153</v>
      </c>
      <c r="C1092" s="96">
        <f>SUMIF(Data[EconCode],DetailTB[[#This Row],[EconCode]],Data[Amount])</f>
        <v>0</v>
      </c>
      <c r="D1092" s="96" t="str">
        <f>LEFT(DetailTB[[#This Row],[EconCode]],6)</f>
        <v>420201</v>
      </c>
      <c r="E1092" s="96" t="str">
        <f>LEFT(DetailTB[[#This Row],[EconCode]],4)</f>
        <v>4202</v>
      </c>
      <c r="F1092" s="96" t="str">
        <f>LEFT(DetailTB[[#This Row],[EconCode]],2)</f>
        <v>42</v>
      </c>
      <c r="G1092" s="96"/>
      <c r="H1092" s="96"/>
      <c r="I1092" s="96"/>
      <c r="J1092" s="96"/>
      <c r="K1092" s="96"/>
      <c r="L1092" s="96"/>
      <c r="M1092" s="15"/>
      <c r="N1092" s="15"/>
      <c r="O1092" s="15"/>
      <c r="P1092" s="15"/>
      <c r="Q1092" s="15"/>
      <c r="R1092" s="15"/>
    </row>
    <row r="1093" spans="1:18" x14ac:dyDescent="0.25">
      <c r="A1093" s="70">
        <v>420202</v>
      </c>
      <c r="B1093" s="7" t="s">
        <v>1154</v>
      </c>
      <c r="C1093" s="96">
        <f>SUMIF(Data[EconCode],DetailTB[[#This Row],[EconCode]],Data[Amount])</f>
        <v>0</v>
      </c>
      <c r="D1093" s="96" t="str">
        <f>LEFT(DetailTB[[#This Row],[EconCode]],6)</f>
        <v>420202</v>
      </c>
      <c r="E1093" s="96" t="str">
        <f>LEFT(DetailTB[[#This Row],[EconCode]],4)</f>
        <v>4202</v>
      </c>
      <c r="F1093" s="96" t="str">
        <f>LEFT(DetailTB[[#This Row],[EconCode]],2)</f>
        <v>42</v>
      </c>
      <c r="G1093" s="96"/>
      <c r="H1093" s="96"/>
      <c r="I1093" s="96"/>
      <c r="J1093" s="96"/>
      <c r="K1093" s="96"/>
      <c r="L1093" s="96"/>
      <c r="M1093" s="15"/>
      <c r="N1093" s="15"/>
      <c r="O1093" s="15"/>
      <c r="P1093" s="15"/>
      <c r="Q1093" s="15"/>
      <c r="R1093" s="15"/>
    </row>
    <row r="1094" spans="1:18" x14ac:dyDescent="0.25">
      <c r="A1094" s="70">
        <v>42020201</v>
      </c>
      <c r="B1094" s="8" t="s">
        <v>1155</v>
      </c>
      <c r="C1094" s="96">
        <f>SUMIF(Data[EconCode],DetailTB[[#This Row],[EconCode]],Data[Amount])</f>
        <v>0</v>
      </c>
      <c r="D1094" s="96" t="str">
        <f>LEFT(DetailTB[[#This Row],[EconCode]],6)</f>
        <v>420202</v>
      </c>
      <c r="E1094" s="96" t="str">
        <f>LEFT(DetailTB[[#This Row],[EconCode]],4)</f>
        <v>4202</v>
      </c>
      <c r="F1094" s="96" t="str">
        <f>LEFT(DetailTB[[#This Row],[EconCode]],2)</f>
        <v>42</v>
      </c>
      <c r="G1094" s="96"/>
      <c r="H1094" s="96"/>
      <c r="I1094" s="96"/>
      <c r="J1094" s="96"/>
      <c r="K1094" s="96"/>
      <c r="L1094" s="96"/>
      <c r="M1094" s="15"/>
      <c r="N1094" s="15"/>
      <c r="O1094" s="15"/>
      <c r="P1094" s="15"/>
      <c r="Q1094" s="15"/>
      <c r="R1094" s="15"/>
    </row>
    <row r="1095" spans="1:18" x14ac:dyDescent="0.25">
      <c r="A1095" s="70">
        <v>42020202</v>
      </c>
      <c r="B1095" s="8" t="s">
        <v>1156</v>
      </c>
      <c r="C1095" s="96">
        <f>SUMIF(Data[EconCode],DetailTB[[#This Row],[EconCode]],Data[Amount])</f>
        <v>0</v>
      </c>
      <c r="D1095" s="96" t="str">
        <f>LEFT(DetailTB[[#This Row],[EconCode]],6)</f>
        <v>420202</v>
      </c>
      <c r="E1095" s="96" t="str">
        <f>LEFT(DetailTB[[#This Row],[EconCode]],4)</f>
        <v>4202</v>
      </c>
      <c r="F1095" s="96" t="str">
        <f>LEFT(DetailTB[[#This Row],[EconCode]],2)</f>
        <v>42</v>
      </c>
      <c r="G1095" s="96"/>
      <c r="H1095" s="96"/>
      <c r="I1095" s="96"/>
      <c r="J1095" s="96"/>
      <c r="K1095" s="96"/>
      <c r="L1095" s="96"/>
      <c r="M1095" s="15"/>
      <c r="N1095" s="15"/>
      <c r="O1095" s="15"/>
      <c r="P1095" s="15"/>
      <c r="Q1095" s="15"/>
      <c r="R1095" s="15"/>
    </row>
    <row r="1096" spans="1:18" x14ac:dyDescent="0.25">
      <c r="A1096" s="70">
        <v>42020203</v>
      </c>
      <c r="B1096" s="8" t="s">
        <v>1157</v>
      </c>
      <c r="C1096" s="96">
        <f>SUMIF(Data[EconCode],DetailTB[[#This Row],[EconCode]],Data[Amount])</f>
        <v>0</v>
      </c>
      <c r="D1096" s="96" t="str">
        <f>LEFT(DetailTB[[#This Row],[EconCode]],6)</f>
        <v>420202</v>
      </c>
      <c r="E1096" s="96" t="str">
        <f>LEFT(DetailTB[[#This Row],[EconCode]],4)</f>
        <v>4202</v>
      </c>
      <c r="F1096" s="96" t="str">
        <f>LEFT(DetailTB[[#This Row],[EconCode]],2)</f>
        <v>42</v>
      </c>
      <c r="G1096" s="96"/>
      <c r="H1096" s="96"/>
      <c r="I1096" s="96"/>
      <c r="J1096" s="96"/>
      <c r="K1096" s="96"/>
      <c r="L1096" s="96"/>
      <c r="M1096" s="15"/>
      <c r="N1096" s="15"/>
      <c r="O1096" s="15"/>
      <c r="P1096" s="15"/>
      <c r="Q1096" s="15"/>
      <c r="R1096" s="15"/>
    </row>
    <row r="1097" spans="1:18" x14ac:dyDescent="0.25">
      <c r="A1097" s="70">
        <v>42020204</v>
      </c>
      <c r="B1097" s="8" t="s">
        <v>1158</v>
      </c>
      <c r="C1097" s="96">
        <f>SUMIF(Data[EconCode],DetailTB[[#This Row],[EconCode]],Data[Amount])</f>
        <v>0</v>
      </c>
      <c r="D1097" s="96" t="str">
        <f>LEFT(DetailTB[[#This Row],[EconCode]],6)</f>
        <v>420202</v>
      </c>
      <c r="E1097" s="96" t="str">
        <f>LEFT(DetailTB[[#This Row],[EconCode]],4)</f>
        <v>4202</v>
      </c>
      <c r="F1097" s="96" t="str">
        <f>LEFT(DetailTB[[#This Row],[EconCode]],2)</f>
        <v>42</v>
      </c>
      <c r="G1097" s="96"/>
      <c r="H1097" s="96"/>
      <c r="I1097" s="96"/>
      <c r="J1097" s="96"/>
      <c r="K1097" s="96"/>
      <c r="L1097" s="96"/>
      <c r="M1097" s="15"/>
      <c r="N1097" s="15"/>
      <c r="O1097" s="15"/>
      <c r="P1097" s="15"/>
      <c r="Q1097" s="15"/>
      <c r="R1097" s="15"/>
    </row>
    <row r="1098" spans="1:18" x14ac:dyDescent="0.25">
      <c r="A1098" s="70">
        <v>42020205</v>
      </c>
      <c r="B1098" s="8" t="s">
        <v>1159</v>
      </c>
      <c r="C1098" s="96">
        <f>SUMIF(Data[EconCode],DetailTB[[#This Row],[EconCode]],Data[Amount])</f>
        <v>0</v>
      </c>
      <c r="D1098" s="96" t="str">
        <f>LEFT(DetailTB[[#This Row],[EconCode]],6)</f>
        <v>420202</v>
      </c>
      <c r="E1098" s="96" t="str">
        <f>LEFT(DetailTB[[#This Row],[EconCode]],4)</f>
        <v>4202</v>
      </c>
      <c r="F1098" s="96" t="str">
        <f>LEFT(DetailTB[[#This Row],[EconCode]],2)</f>
        <v>42</v>
      </c>
      <c r="G1098" s="96"/>
      <c r="H1098" s="96"/>
      <c r="I1098" s="96"/>
      <c r="J1098" s="96"/>
      <c r="K1098" s="96"/>
      <c r="L1098" s="96"/>
      <c r="M1098" s="15"/>
      <c r="N1098" s="15"/>
      <c r="O1098" s="15"/>
      <c r="P1098" s="15"/>
      <c r="Q1098" s="15"/>
      <c r="R1098" s="15"/>
    </row>
    <row r="1099" spans="1:18" x14ac:dyDescent="0.25">
      <c r="A1099" s="70">
        <v>42020206</v>
      </c>
      <c r="B1099" s="8" t="s">
        <v>1160</v>
      </c>
      <c r="C1099" s="96">
        <f>SUMIF(Data[EconCode],DetailTB[[#This Row],[EconCode]],Data[Amount])</f>
        <v>0</v>
      </c>
      <c r="D1099" s="96" t="str">
        <f>LEFT(DetailTB[[#This Row],[EconCode]],6)</f>
        <v>420202</v>
      </c>
      <c r="E1099" s="96" t="str">
        <f>LEFT(DetailTB[[#This Row],[EconCode]],4)</f>
        <v>4202</v>
      </c>
      <c r="F1099" s="96" t="str">
        <f>LEFT(DetailTB[[#This Row],[EconCode]],2)</f>
        <v>42</v>
      </c>
      <c r="G1099" s="96"/>
      <c r="H1099" s="96"/>
      <c r="I1099" s="96"/>
      <c r="J1099" s="96"/>
      <c r="K1099" s="96"/>
      <c r="L1099" s="96"/>
      <c r="M1099" s="15"/>
      <c r="N1099" s="15"/>
      <c r="O1099" s="15"/>
      <c r="P1099" s="15"/>
      <c r="Q1099" s="15"/>
      <c r="R1099" s="15"/>
    </row>
    <row r="1100" spans="1:18" x14ac:dyDescent="0.25">
      <c r="A1100" s="70">
        <v>42020207</v>
      </c>
      <c r="B1100" s="8" t="s">
        <v>1161</v>
      </c>
      <c r="C1100" s="96">
        <f>SUMIF(Data[EconCode],DetailTB[[#This Row],[EconCode]],Data[Amount])</f>
        <v>0</v>
      </c>
      <c r="D1100" s="96" t="str">
        <f>LEFT(DetailTB[[#This Row],[EconCode]],6)</f>
        <v>420202</v>
      </c>
      <c r="E1100" s="96" t="str">
        <f>LEFT(DetailTB[[#This Row],[EconCode]],4)</f>
        <v>4202</v>
      </c>
      <c r="F1100" s="96" t="str">
        <f>LEFT(DetailTB[[#This Row],[EconCode]],2)</f>
        <v>42</v>
      </c>
      <c r="G1100" s="96"/>
      <c r="H1100" s="96"/>
      <c r="I1100" s="96"/>
      <c r="J1100" s="96"/>
      <c r="K1100" s="96"/>
      <c r="L1100" s="96"/>
      <c r="M1100" s="15"/>
      <c r="N1100" s="15"/>
      <c r="O1100" s="15"/>
      <c r="P1100" s="15"/>
      <c r="Q1100" s="15"/>
      <c r="R1100" s="15"/>
    </row>
    <row r="1101" spans="1:18" x14ac:dyDescent="0.25">
      <c r="A1101" s="70">
        <v>42020208</v>
      </c>
      <c r="B1101" s="8" t="s">
        <v>1162</v>
      </c>
      <c r="C1101" s="96">
        <f>SUMIF(Data[EconCode],DetailTB[[#This Row],[EconCode]],Data[Amount])</f>
        <v>0</v>
      </c>
      <c r="D1101" s="96" t="str">
        <f>LEFT(DetailTB[[#This Row],[EconCode]],6)</f>
        <v>420202</v>
      </c>
      <c r="E1101" s="96" t="str">
        <f>LEFT(DetailTB[[#This Row],[EconCode]],4)</f>
        <v>4202</v>
      </c>
      <c r="F1101" s="96" t="str">
        <f>LEFT(DetailTB[[#This Row],[EconCode]],2)</f>
        <v>42</v>
      </c>
      <c r="G1101" s="96"/>
      <c r="H1101" s="96"/>
      <c r="I1101" s="96"/>
      <c r="J1101" s="96"/>
      <c r="K1101" s="96"/>
      <c r="L1101" s="96"/>
      <c r="M1101" s="15"/>
      <c r="N1101" s="15"/>
      <c r="O1101" s="15"/>
      <c r="P1101" s="15"/>
      <c r="Q1101" s="15"/>
      <c r="R1101" s="15"/>
    </row>
    <row r="1102" spans="1:18" x14ac:dyDescent="0.25">
      <c r="A1102" s="70">
        <v>42020209</v>
      </c>
      <c r="B1102" s="8" t="s">
        <v>1163</v>
      </c>
      <c r="C1102" s="96">
        <f>SUMIF(Data[EconCode],DetailTB[[#This Row],[EconCode]],Data[Amount])</f>
        <v>0</v>
      </c>
      <c r="D1102" s="96" t="str">
        <f>LEFT(DetailTB[[#This Row],[EconCode]],6)</f>
        <v>420202</v>
      </c>
      <c r="E1102" s="96" t="str">
        <f>LEFT(DetailTB[[#This Row],[EconCode]],4)</f>
        <v>4202</v>
      </c>
      <c r="F1102" s="96" t="str">
        <f>LEFT(DetailTB[[#This Row],[EconCode]],2)</f>
        <v>42</v>
      </c>
      <c r="G1102" s="96"/>
      <c r="H1102" s="96"/>
      <c r="I1102" s="96"/>
      <c r="J1102" s="96"/>
      <c r="K1102" s="96"/>
      <c r="L1102" s="96"/>
      <c r="M1102" s="15"/>
      <c r="N1102" s="15"/>
      <c r="O1102" s="15"/>
      <c r="P1102" s="15"/>
      <c r="Q1102" s="15"/>
      <c r="R1102" s="15"/>
    </row>
    <row r="1103" spans="1:18" x14ac:dyDescent="0.25">
      <c r="A1103" s="70">
        <v>42020210</v>
      </c>
      <c r="B1103" s="8" t="s">
        <v>1164</v>
      </c>
      <c r="C1103" s="96">
        <f>SUMIF(Data[EconCode],DetailTB[[#This Row],[EconCode]],Data[Amount])</f>
        <v>0</v>
      </c>
      <c r="D1103" s="96" t="str">
        <f>LEFT(DetailTB[[#This Row],[EconCode]],6)</f>
        <v>420202</v>
      </c>
      <c r="E1103" s="96" t="str">
        <f>LEFT(DetailTB[[#This Row],[EconCode]],4)</f>
        <v>4202</v>
      </c>
      <c r="F1103" s="96" t="str">
        <f>LEFT(DetailTB[[#This Row],[EconCode]],2)</f>
        <v>42</v>
      </c>
      <c r="G1103" s="96"/>
      <c r="H1103" s="96"/>
      <c r="I1103" s="96"/>
      <c r="J1103" s="96"/>
      <c r="K1103" s="96"/>
      <c r="L1103" s="96"/>
      <c r="M1103" s="15"/>
      <c r="N1103" s="15"/>
      <c r="O1103" s="15"/>
      <c r="P1103" s="15"/>
      <c r="Q1103" s="15"/>
      <c r="R1103" s="15"/>
    </row>
    <row r="1104" spans="1:18" x14ac:dyDescent="0.25">
      <c r="A1104" s="70">
        <v>42020211</v>
      </c>
      <c r="B1104" s="8" t="s">
        <v>1165</v>
      </c>
      <c r="C1104" s="96">
        <f>SUMIF(Data[EconCode],DetailTB[[#This Row],[EconCode]],Data[Amount])</f>
        <v>0</v>
      </c>
      <c r="D1104" s="96" t="str">
        <f>LEFT(DetailTB[[#This Row],[EconCode]],6)</f>
        <v>420202</v>
      </c>
      <c r="E1104" s="96" t="str">
        <f>LEFT(DetailTB[[#This Row],[EconCode]],4)</f>
        <v>4202</v>
      </c>
      <c r="F1104" s="96" t="str">
        <f>LEFT(DetailTB[[#This Row],[EconCode]],2)</f>
        <v>42</v>
      </c>
      <c r="G1104" s="96"/>
      <c r="H1104" s="96"/>
      <c r="I1104" s="96"/>
      <c r="J1104" s="96"/>
      <c r="K1104" s="96"/>
      <c r="L1104" s="96"/>
      <c r="M1104" s="15"/>
      <c r="N1104" s="15"/>
      <c r="O1104" s="15"/>
      <c r="P1104" s="15"/>
      <c r="Q1104" s="15"/>
      <c r="R1104" s="15"/>
    </row>
    <row r="1105" spans="1:18" x14ac:dyDescent="0.25">
      <c r="A1105" s="70">
        <v>420203</v>
      </c>
      <c r="B1105" s="7" t="s">
        <v>1166</v>
      </c>
      <c r="C1105" s="96">
        <f>SUMIF(Data[EconCode],DetailTB[[#This Row],[EconCode]],Data[Amount])</f>
        <v>0</v>
      </c>
      <c r="D1105" s="96" t="str">
        <f>LEFT(DetailTB[[#This Row],[EconCode]],6)</f>
        <v>420203</v>
      </c>
      <c r="E1105" s="96" t="str">
        <f>LEFT(DetailTB[[#This Row],[EconCode]],4)</f>
        <v>4202</v>
      </c>
      <c r="F1105" s="96" t="str">
        <f>LEFT(DetailTB[[#This Row],[EconCode]],2)</f>
        <v>42</v>
      </c>
      <c r="G1105" s="96"/>
      <c r="H1105" s="96"/>
      <c r="I1105" s="96"/>
      <c r="J1105" s="96"/>
      <c r="K1105" s="96"/>
      <c r="L1105" s="96"/>
      <c r="M1105" s="15"/>
      <c r="N1105" s="15"/>
      <c r="O1105" s="15"/>
      <c r="P1105" s="15"/>
      <c r="Q1105" s="15"/>
      <c r="R1105" s="15"/>
    </row>
    <row r="1106" spans="1:18" x14ac:dyDescent="0.25">
      <c r="A1106" s="70">
        <v>42020301</v>
      </c>
      <c r="B1106" s="8" t="s">
        <v>1167</v>
      </c>
      <c r="C1106" s="96">
        <f>SUMIF(Data[EconCode],DetailTB[[#This Row],[EconCode]],Data[Amount])</f>
        <v>0</v>
      </c>
      <c r="D1106" s="96" t="str">
        <f>LEFT(DetailTB[[#This Row],[EconCode]],6)</f>
        <v>420203</v>
      </c>
      <c r="E1106" s="96" t="str">
        <f>LEFT(DetailTB[[#This Row],[EconCode]],4)</f>
        <v>4202</v>
      </c>
      <c r="F1106" s="96" t="str">
        <f>LEFT(DetailTB[[#This Row],[EconCode]],2)</f>
        <v>42</v>
      </c>
      <c r="G1106" s="96"/>
      <c r="H1106" s="96"/>
      <c r="I1106" s="96"/>
      <c r="J1106" s="96"/>
      <c r="K1106" s="96"/>
      <c r="L1106" s="96"/>
      <c r="M1106" s="15"/>
      <c r="N1106" s="15"/>
      <c r="O1106" s="15"/>
      <c r="P1106" s="15"/>
      <c r="Q1106" s="15"/>
      <c r="R1106" s="15"/>
    </row>
    <row r="1107" spans="1:18" x14ac:dyDescent="0.25">
      <c r="A1107" s="70">
        <v>42020302</v>
      </c>
      <c r="B1107" s="8" t="s">
        <v>1168</v>
      </c>
      <c r="C1107" s="96">
        <f>SUMIF(Data[EconCode],DetailTB[[#This Row],[EconCode]],Data[Amount])</f>
        <v>0</v>
      </c>
      <c r="D1107" s="96" t="str">
        <f>LEFT(DetailTB[[#This Row],[EconCode]],6)</f>
        <v>420203</v>
      </c>
      <c r="E1107" s="96" t="str">
        <f>LEFT(DetailTB[[#This Row],[EconCode]],4)</f>
        <v>4202</v>
      </c>
      <c r="F1107" s="96" t="str">
        <f>LEFT(DetailTB[[#This Row],[EconCode]],2)</f>
        <v>42</v>
      </c>
      <c r="G1107" s="96"/>
      <c r="H1107" s="96"/>
      <c r="I1107" s="96"/>
      <c r="J1107" s="96"/>
      <c r="K1107" s="96"/>
      <c r="L1107" s="96"/>
      <c r="M1107" s="15"/>
      <c r="N1107" s="15"/>
      <c r="O1107" s="15"/>
      <c r="P1107" s="15"/>
      <c r="Q1107" s="15"/>
      <c r="R1107" s="15"/>
    </row>
    <row r="1108" spans="1:18" x14ac:dyDescent="0.25">
      <c r="A1108" s="70">
        <v>42020303</v>
      </c>
      <c r="B1108" s="8" t="s">
        <v>1169</v>
      </c>
      <c r="C1108" s="96">
        <f>SUMIF(Data[EconCode],DetailTB[[#This Row],[EconCode]],Data[Amount])</f>
        <v>0</v>
      </c>
      <c r="D1108" s="96" t="str">
        <f>LEFT(DetailTB[[#This Row],[EconCode]],6)</f>
        <v>420203</v>
      </c>
      <c r="E1108" s="96" t="str">
        <f>LEFT(DetailTB[[#This Row],[EconCode]],4)</f>
        <v>4202</v>
      </c>
      <c r="F1108" s="96" t="str">
        <f>LEFT(DetailTB[[#This Row],[EconCode]],2)</f>
        <v>42</v>
      </c>
      <c r="G1108" s="96"/>
      <c r="H1108" s="96"/>
      <c r="I1108" s="96"/>
      <c r="J1108" s="96"/>
      <c r="K1108" s="96"/>
      <c r="L1108" s="96"/>
      <c r="M1108" s="15"/>
      <c r="N1108" s="15"/>
      <c r="O1108" s="15"/>
      <c r="P1108" s="15"/>
      <c r="Q1108" s="15"/>
      <c r="R1108" s="15"/>
    </row>
    <row r="1109" spans="1:18" x14ac:dyDescent="0.25">
      <c r="A1109" s="70">
        <v>42020304</v>
      </c>
      <c r="B1109" s="8" t="s">
        <v>1170</v>
      </c>
      <c r="C1109" s="96">
        <f>SUMIF(Data[EconCode],DetailTB[[#This Row],[EconCode]],Data[Amount])</f>
        <v>0</v>
      </c>
      <c r="D1109" s="96" t="str">
        <f>LEFT(DetailTB[[#This Row],[EconCode]],6)</f>
        <v>420203</v>
      </c>
      <c r="E1109" s="96" t="str">
        <f>LEFT(DetailTB[[#This Row],[EconCode]],4)</f>
        <v>4202</v>
      </c>
      <c r="F1109" s="96" t="str">
        <f>LEFT(DetailTB[[#This Row],[EconCode]],2)</f>
        <v>42</v>
      </c>
      <c r="G1109" s="96"/>
      <c r="H1109" s="96"/>
      <c r="I1109" s="96"/>
      <c r="J1109" s="96"/>
      <c r="K1109" s="96"/>
      <c r="L1109" s="96"/>
      <c r="M1109" s="15"/>
      <c r="N1109" s="15"/>
      <c r="O1109" s="15"/>
      <c r="P1109" s="15"/>
      <c r="Q1109" s="15"/>
      <c r="R1109" s="15"/>
    </row>
    <row r="1110" spans="1:18" x14ac:dyDescent="0.25">
      <c r="A1110" s="70">
        <v>42020305</v>
      </c>
      <c r="B1110" s="8" t="s">
        <v>1171</v>
      </c>
      <c r="C1110" s="96">
        <f>SUMIF(Data[EconCode],DetailTB[[#This Row],[EconCode]],Data[Amount])</f>
        <v>0</v>
      </c>
      <c r="D1110" s="96" t="str">
        <f>LEFT(DetailTB[[#This Row],[EconCode]],6)</f>
        <v>420203</v>
      </c>
      <c r="E1110" s="96" t="str">
        <f>LEFT(DetailTB[[#This Row],[EconCode]],4)</f>
        <v>4202</v>
      </c>
      <c r="F1110" s="96" t="str">
        <f>LEFT(DetailTB[[#This Row],[EconCode]],2)</f>
        <v>42</v>
      </c>
      <c r="G1110" s="96"/>
      <c r="H1110" s="96"/>
      <c r="I1110" s="96"/>
      <c r="J1110" s="96"/>
      <c r="K1110" s="96"/>
      <c r="L1110" s="96"/>
      <c r="M1110" s="15"/>
      <c r="N1110" s="15"/>
      <c r="O1110" s="15"/>
      <c r="P1110" s="15"/>
      <c r="Q1110" s="15"/>
      <c r="R1110" s="15"/>
    </row>
    <row r="1111" spans="1:18" x14ac:dyDescent="0.25">
      <c r="A1111" s="70">
        <v>420204</v>
      </c>
      <c r="B1111" s="7" t="s">
        <v>1172</v>
      </c>
      <c r="C1111" s="96">
        <f>SUMIF(Data[EconCode],DetailTB[[#This Row],[EconCode]],Data[Amount])</f>
        <v>0</v>
      </c>
      <c r="D1111" s="96" t="str">
        <f>LEFT(DetailTB[[#This Row],[EconCode]],6)</f>
        <v>420204</v>
      </c>
      <c r="E1111" s="96" t="str">
        <f>LEFT(DetailTB[[#This Row],[EconCode]],4)</f>
        <v>4202</v>
      </c>
      <c r="F1111" s="96" t="str">
        <f>LEFT(DetailTB[[#This Row],[EconCode]],2)</f>
        <v>42</v>
      </c>
      <c r="G1111" s="96"/>
      <c r="H1111" s="96"/>
      <c r="I1111" s="96"/>
      <c r="J1111" s="96"/>
      <c r="K1111" s="96"/>
      <c r="L1111" s="96"/>
      <c r="M1111" s="15"/>
      <c r="N1111" s="15"/>
      <c r="O1111" s="15"/>
      <c r="P1111" s="15"/>
      <c r="Q1111" s="15"/>
      <c r="R1111" s="15"/>
    </row>
    <row r="1112" spans="1:18" x14ac:dyDescent="0.25">
      <c r="A1112" s="70">
        <v>42020401</v>
      </c>
      <c r="B1112" s="8" t="s">
        <v>1173</v>
      </c>
      <c r="C1112" s="96">
        <f>SUMIF(Data[EconCode],DetailTB[[#This Row],[EconCode]],Data[Amount])</f>
        <v>0</v>
      </c>
      <c r="D1112" s="96" t="str">
        <f>LEFT(DetailTB[[#This Row],[EconCode]],6)</f>
        <v>420204</v>
      </c>
      <c r="E1112" s="96" t="str">
        <f>LEFT(DetailTB[[#This Row],[EconCode]],4)</f>
        <v>4202</v>
      </c>
      <c r="F1112" s="96" t="str">
        <f>LEFT(DetailTB[[#This Row],[EconCode]],2)</f>
        <v>42</v>
      </c>
      <c r="G1112" s="96"/>
      <c r="H1112" s="96"/>
      <c r="I1112" s="96"/>
      <c r="J1112" s="96"/>
      <c r="K1112" s="96"/>
      <c r="L1112" s="96"/>
      <c r="M1112" s="15"/>
      <c r="N1112" s="15"/>
      <c r="O1112" s="15"/>
      <c r="P1112" s="15"/>
      <c r="Q1112" s="15"/>
      <c r="R1112" s="15"/>
    </row>
    <row r="1113" spans="1:18" x14ac:dyDescent="0.25">
      <c r="A1113" s="70">
        <v>42020402</v>
      </c>
      <c r="B1113" s="8" t="s">
        <v>1174</v>
      </c>
      <c r="C1113" s="96">
        <f>SUMIF(Data[EconCode],DetailTB[[#This Row],[EconCode]],Data[Amount])</f>
        <v>0</v>
      </c>
      <c r="D1113" s="96" t="str">
        <f>LEFT(DetailTB[[#This Row],[EconCode]],6)</f>
        <v>420204</v>
      </c>
      <c r="E1113" s="96" t="str">
        <f>LEFT(DetailTB[[#This Row],[EconCode]],4)</f>
        <v>4202</v>
      </c>
      <c r="F1113" s="96" t="str">
        <f>LEFT(DetailTB[[#This Row],[EconCode]],2)</f>
        <v>42</v>
      </c>
      <c r="G1113" s="96"/>
      <c r="H1113" s="96"/>
      <c r="I1113" s="96"/>
      <c r="J1113" s="96"/>
      <c r="K1113" s="96"/>
      <c r="L1113" s="96"/>
      <c r="M1113" s="15"/>
      <c r="N1113" s="15"/>
      <c r="O1113" s="15"/>
      <c r="P1113" s="15"/>
      <c r="Q1113" s="15"/>
      <c r="R1113" s="15"/>
    </row>
    <row r="1114" spans="1:18" x14ac:dyDescent="0.25">
      <c r="A1114" s="70">
        <v>42020403</v>
      </c>
      <c r="B1114" s="8" t="s">
        <v>1175</v>
      </c>
      <c r="C1114" s="96">
        <f>SUMIF(Data[EconCode],DetailTB[[#This Row],[EconCode]],Data[Amount])</f>
        <v>0</v>
      </c>
      <c r="D1114" s="96" t="str">
        <f>LEFT(DetailTB[[#This Row],[EconCode]],6)</f>
        <v>420204</v>
      </c>
      <c r="E1114" s="96" t="str">
        <f>LEFT(DetailTB[[#This Row],[EconCode]],4)</f>
        <v>4202</v>
      </c>
      <c r="F1114" s="96" t="str">
        <f>LEFT(DetailTB[[#This Row],[EconCode]],2)</f>
        <v>42</v>
      </c>
      <c r="G1114" s="96"/>
      <c r="H1114" s="96"/>
      <c r="I1114" s="96"/>
      <c r="J1114" s="96"/>
      <c r="K1114" s="96"/>
      <c r="L1114" s="96"/>
      <c r="M1114" s="15"/>
      <c r="N1114" s="15"/>
      <c r="O1114" s="15"/>
      <c r="P1114" s="15"/>
      <c r="Q1114" s="15"/>
      <c r="R1114" s="15"/>
    </row>
    <row r="1115" spans="1:18" x14ac:dyDescent="0.25">
      <c r="A1115" s="70">
        <v>42020404</v>
      </c>
      <c r="B1115" s="8" t="s">
        <v>1176</v>
      </c>
      <c r="C1115" s="96">
        <f>SUMIF(Data[EconCode],DetailTB[[#This Row],[EconCode]],Data[Amount])</f>
        <v>0</v>
      </c>
      <c r="D1115" s="96" t="str">
        <f>LEFT(DetailTB[[#This Row],[EconCode]],6)</f>
        <v>420204</v>
      </c>
      <c r="E1115" s="96" t="str">
        <f>LEFT(DetailTB[[#This Row],[EconCode]],4)</f>
        <v>4202</v>
      </c>
      <c r="F1115" s="96" t="str">
        <f>LEFT(DetailTB[[#This Row],[EconCode]],2)</f>
        <v>42</v>
      </c>
      <c r="G1115" s="96"/>
      <c r="H1115" s="96"/>
      <c r="I1115" s="96"/>
      <c r="J1115" s="96"/>
      <c r="K1115" s="96"/>
      <c r="L1115" s="96"/>
      <c r="M1115" s="15"/>
      <c r="N1115" s="15"/>
      <c r="O1115" s="15"/>
      <c r="P1115" s="15"/>
      <c r="Q1115" s="15"/>
      <c r="R1115" s="15"/>
    </row>
    <row r="1116" spans="1:18" x14ac:dyDescent="0.25">
      <c r="A1116" s="70">
        <v>42020405</v>
      </c>
      <c r="B1116" s="8" t="s">
        <v>1177</v>
      </c>
      <c r="C1116" s="96">
        <f>SUMIF(Data[EconCode],DetailTB[[#This Row],[EconCode]],Data[Amount])</f>
        <v>0</v>
      </c>
      <c r="D1116" s="96" t="str">
        <f>LEFT(DetailTB[[#This Row],[EconCode]],6)</f>
        <v>420204</v>
      </c>
      <c r="E1116" s="96" t="str">
        <f>LEFT(DetailTB[[#This Row],[EconCode]],4)</f>
        <v>4202</v>
      </c>
      <c r="F1116" s="96" t="str">
        <f>LEFT(DetailTB[[#This Row],[EconCode]],2)</f>
        <v>42</v>
      </c>
      <c r="G1116" s="96"/>
      <c r="H1116" s="96"/>
      <c r="I1116" s="96"/>
      <c r="J1116" s="96"/>
      <c r="K1116" s="96"/>
      <c r="L1116" s="96"/>
      <c r="M1116" s="15"/>
      <c r="N1116" s="15"/>
      <c r="O1116" s="15"/>
      <c r="P1116" s="15"/>
      <c r="Q1116" s="15"/>
      <c r="R1116" s="15"/>
    </row>
    <row r="1117" spans="1:18" x14ac:dyDescent="0.25">
      <c r="A1117" s="70">
        <v>42020406</v>
      </c>
      <c r="B1117" s="8" t="s">
        <v>1178</v>
      </c>
      <c r="C1117" s="96">
        <f>SUMIF(Data[EconCode],DetailTB[[#This Row],[EconCode]],Data[Amount])</f>
        <v>0</v>
      </c>
      <c r="D1117" s="96" t="str">
        <f>LEFT(DetailTB[[#This Row],[EconCode]],6)</f>
        <v>420204</v>
      </c>
      <c r="E1117" s="96" t="str">
        <f>LEFT(DetailTB[[#This Row],[EconCode]],4)</f>
        <v>4202</v>
      </c>
      <c r="F1117" s="96" t="str">
        <f>LEFT(DetailTB[[#This Row],[EconCode]],2)</f>
        <v>42</v>
      </c>
      <c r="G1117" s="96"/>
      <c r="H1117" s="96"/>
      <c r="I1117" s="96"/>
      <c r="J1117" s="96"/>
      <c r="K1117" s="96"/>
      <c r="L1117" s="96"/>
      <c r="M1117" s="15"/>
      <c r="N1117" s="15"/>
      <c r="O1117" s="15"/>
      <c r="P1117" s="15"/>
      <c r="Q1117" s="15"/>
      <c r="R1117" s="15"/>
    </row>
    <row r="1118" spans="1:18" x14ac:dyDescent="0.25">
      <c r="A1118" s="70">
        <v>42020407</v>
      </c>
      <c r="B1118" s="8" t="s">
        <v>1179</v>
      </c>
      <c r="C1118" s="96">
        <f>SUMIF(Data[EconCode],DetailTB[[#This Row],[EconCode]],Data[Amount])</f>
        <v>0</v>
      </c>
      <c r="D1118" s="96" t="str">
        <f>LEFT(DetailTB[[#This Row],[EconCode]],6)</f>
        <v>420204</v>
      </c>
      <c r="E1118" s="96" t="str">
        <f>LEFT(DetailTB[[#This Row],[EconCode]],4)</f>
        <v>4202</v>
      </c>
      <c r="F1118" s="96" t="str">
        <f>LEFT(DetailTB[[#This Row],[EconCode]],2)</f>
        <v>42</v>
      </c>
      <c r="G1118" s="96"/>
      <c r="H1118" s="96"/>
      <c r="I1118" s="96"/>
      <c r="J1118" s="96"/>
      <c r="K1118" s="96"/>
      <c r="L1118" s="96"/>
      <c r="M1118" s="15"/>
      <c r="N1118" s="15"/>
      <c r="O1118" s="15"/>
      <c r="P1118" s="15"/>
      <c r="Q1118" s="15"/>
      <c r="R1118" s="15"/>
    </row>
    <row r="1119" spans="1:18" x14ac:dyDescent="0.25">
      <c r="A1119" s="70">
        <v>42020408</v>
      </c>
      <c r="B1119" s="8" t="s">
        <v>1180</v>
      </c>
      <c r="C1119" s="96">
        <f>SUMIF(Data[EconCode],DetailTB[[#This Row],[EconCode]],Data[Amount])</f>
        <v>0</v>
      </c>
      <c r="D1119" s="96" t="str">
        <f>LEFT(DetailTB[[#This Row],[EconCode]],6)</f>
        <v>420204</v>
      </c>
      <c r="E1119" s="96" t="str">
        <f>LEFT(DetailTB[[#This Row],[EconCode]],4)</f>
        <v>4202</v>
      </c>
      <c r="F1119" s="96" t="str">
        <f>LEFT(DetailTB[[#This Row],[EconCode]],2)</f>
        <v>42</v>
      </c>
      <c r="G1119" s="96"/>
      <c r="H1119" s="96"/>
      <c r="I1119" s="96"/>
      <c r="J1119" s="96"/>
      <c r="K1119" s="96"/>
      <c r="L1119" s="96"/>
      <c r="M1119" s="15"/>
      <c r="N1119" s="15"/>
      <c r="O1119" s="15"/>
      <c r="P1119" s="15"/>
      <c r="Q1119" s="15"/>
      <c r="R1119" s="15"/>
    </row>
    <row r="1120" spans="1:18" x14ac:dyDescent="0.25">
      <c r="A1120" s="70">
        <v>420205</v>
      </c>
      <c r="B1120" s="7" t="s">
        <v>1181</v>
      </c>
      <c r="C1120" s="96">
        <f>SUMIF(Data[EconCode],DetailTB[[#This Row],[EconCode]],Data[Amount])</f>
        <v>0</v>
      </c>
      <c r="D1120" s="96" t="str">
        <f>LEFT(DetailTB[[#This Row],[EconCode]],6)</f>
        <v>420205</v>
      </c>
      <c r="E1120" s="96" t="str">
        <f>LEFT(DetailTB[[#This Row],[EconCode]],4)</f>
        <v>4202</v>
      </c>
      <c r="F1120" s="96" t="str">
        <f>LEFT(DetailTB[[#This Row],[EconCode]],2)</f>
        <v>42</v>
      </c>
      <c r="G1120" s="96"/>
      <c r="H1120" s="96"/>
      <c r="I1120" s="96"/>
      <c r="J1120" s="96"/>
      <c r="K1120" s="96"/>
      <c r="L1120" s="96"/>
      <c r="M1120" s="15"/>
      <c r="N1120" s="15"/>
      <c r="O1120" s="15"/>
      <c r="P1120" s="15"/>
      <c r="Q1120" s="15"/>
      <c r="R1120" s="15"/>
    </row>
    <row r="1121" spans="1:18" x14ac:dyDescent="0.25">
      <c r="A1121" s="70">
        <v>42020501</v>
      </c>
      <c r="B1121" s="8" t="s">
        <v>1182</v>
      </c>
      <c r="C1121" s="96">
        <f>SUMIF(Data[EconCode],DetailTB[[#This Row],[EconCode]],Data[Amount])</f>
        <v>0</v>
      </c>
      <c r="D1121" s="96" t="str">
        <f>LEFT(DetailTB[[#This Row],[EconCode]],6)</f>
        <v>420205</v>
      </c>
      <c r="E1121" s="96" t="str">
        <f>LEFT(DetailTB[[#This Row],[EconCode]],4)</f>
        <v>4202</v>
      </c>
      <c r="F1121" s="96" t="str">
        <f>LEFT(DetailTB[[#This Row],[EconCode]],2)</f>
        <v>42</v>
      </c>
      <c r="G1121" s="96"/>
      <c r="H1121" s="96"/>
      <c r="I1121" s="96"/>
      <c r="J1121" s="96"/>
      <c r="K1121" s="96"/>
      <c r="L1121" s="96"/>
      <c r="M1121" s="15"/>
      <c r="N1121" s="15"/>
      <c r="O1121" s="15"/>
      <c r="P1121" s="15"/>
      <c r="Q1121" s="15"/>
      <c r="R1121" s="15"/>
    </row>
    <row r="1122" spans="1:18" x14ac:dyDescent="0.25">
      <c r="A1122" s="70">
        <v>42020502</v>
      </c>
      <c r="B1122" s="8" t="s">
        <v>1183</v>
      </c>
      <c r="C1122" s="96">
        <f>SUMIF(Data[EconCode],DetailTB[[#This Row],[EconCode]],Data[Amount])</f>
        <v>0</v>
      </c>
      <c r="D1122" s="96" t="str">
        <f>LEFT(DetailTB[[#This Row],[EconCode]],6)</f>
        <v>420205</v>
      </c>
      <c r="E1122" s="96" t="str">
        <f>LEFT(DetailTB[[#This Row],[EconCode]],4)</f>
        <v>4202</v>
      </c>
      <c r="F1122" s="96" t="str">
        <f>LEFT(DetailTB[[#This Row],[EconCode]],2)</f>
        <v>42</v>
      </c>
      <c r="G1122" s="96"/>
      <c r="H1122" s="96"/>
      <c r="I1122" s="96"/>
      <c r="J1122" s="96"/>
      <c r="K1122" s="96"/>
      <c r="L1122" s="96"/>
      <c r="M1122" s="15"/>
      <c r="N1122" s="15"/>
      <c r="O1122" s="15"/>
      <c r="P1122" s="15"/>
      <c r="Q1122" s="15"/>
      <c r="R1122" s="15"/>
    </row>
    <row r="1123" spans="1:18" x14ac:dyDescent="0.25">
      <c r="A1123" s="70">
        <v>42020503</v>
      </c>
      <c r="B1123" s="8" t="s">
        <v>1184</v>
      </c>
      <c r="C1123" s="96">
        <f>SUMIF(Data[EconCode],DetailTB[[#This Row],[EconCode]],Data[Amount])</f>
        <v>0</v>
      </c>
      <c r="D1123" s="96" t="str">
        <f>LEFT(DetailTB[[#This Row],[EconCode]],6)</f>
        <v>420205</v>
      </c>
      <c r="E1123" s="96" t="str">
        <f>LEFT(DetailTB[[#This Row],[EconCode]],4)</f>
        <v>4202</v>
      </c>
      <c r="F1123" s="96" t="str">
        <f>LEFT(DetailTB[[#This Row],[EconCode]],2)</f>
        <v>42</v>
      </c>
      <c r="G1123" s="96"/>
      <c r="H1123" s="96"/>
      <c r="I1123" s="96"/>
      <c r="J1123" s="96"/>
      <c r="K1123" s="96"/>
      <c r="L1123" s="96"/>
      <c r="M1123" s="15"/>
      <c r="N1123" s="15"/>
      <c r="O1123" s="15"/>
      <c r="P1123" s="15"/>
      <c r="Q1123" s="15"/>
      <c r="R1123" s="15"/>
    </row>
    <row r="1124" spans="1:18" x14ac:dyDescent="0.25">
      <c r="A1124" s="70">
        <v>42020504</v>
      </c>
      <c r="B1124" s="8" t="s">
        <v>1185</v>
      </c>
      <c r="C1124" s="96">
        <f>SUMIF(Data[EconCode],DetailTB[[#This Row],[EconCode]],Data[Amount])</f>
        <v>0</v>
      </c>
      <c r="D1124" s="96" t="str">
        <f>LEFT(DetailTB[[#This Row],[EconCode]],6)</f>
        <v>420205</v>
      </c>
      <c r="E1124" s="96" t="str">
        <f>LEFT(DetailTB[[#This Row],[EconCode]],4)</f>
        <v>4202</v>
      </c>
      <c r="F1124" s="96" t="str">
        <f>LEFT(DetailTB[[#This Row],[EconCode]],2)</f>
        <v>42</v>
      </c>
      <c r="G1124" s="96"/>
      <c r="H1124" s="96"/>
      <c r="I1124" s="96"/>
      <c r="J1124" s="96"/>
      <c r="K1124" s="96"/>
      <c r="L1124" s="96"/>
      <c r="M1124" s="15"/>
      <c r="N1124" s="15"/>
      <c r="O1124" s="15"/>
      <c r="P1124" s="15"/>
      <c r="Q1124" s="15"/>
      <c r="R1124" s="15"/>
    </row>
    <row r="1125" spans="1:18" x14ac:dyDescent="0.25">
      <c r="A1125" s="70">
        <v>42020505</v>
      </c>
      <c r="B1125" s="8" t="s">
        <v>1186</v>
      </c>
      <c r="C1125" s="96">
        <f>SUMIF(Data[EconCode],DetailTB[[#This Row],[EconCode]],Data[Amount])</f>
        <v>0</v>
      </c>
      <c r="D1125" s="96" t="str">
        <f>LEFT(DetailTB[[#This Row],[EconCode]],6)</f>
        <v>420205</v>
      </c>
      <c r="E1125" s="96" t="str">
        <f>LEFT(DetailTB[[#This Row],[EconCode]],4)</f>
        <v>4202</v>
      </c>
      <c r="F1125" s="96" t="str">
        <f>LEFT(DetailTB[[#This Row],[EconCode]],2)</f>
        <v>42</v>
      </c>
      <c r="G1125" s="96"/>
      <c r="H1125" s="96"/>
      <c r="I1125" s="96"/>
      <c r="J1125" s="96"/>
      <c r="K1125" s="96"/>
      <c r="L1125" s="96"/>
      <c r="M1125" s="15"/>
      <c r="N1125" s="15"/>
      <c r="O1125" s="15"/>
      <c r="P1125" s="15"/>
      <c r="Q1125" s="15"/>
      <c r="R1125" s="15"/>
    </row>
    <row r="1126" spans="1:18" x14ac:dyDescent="0.25">
      <c r="A1126" s="70">
        <v>42020506</v>
      </c>
      <c r="B1126" s="8" t="s">
        <v>1187</v>
      </c>
      <c r="C1126" s="96">
        <f>SUMIF(Data[EconCode],DetailTB[[#This Row],[EconCode]],Data[Amount])</f>
        <v>0</v>
      </c>
      <c r="D1126" s="96" t="str">
        <f>LEFT(DetailTB[[#This Row],[EconCode]],6)</f>
        <v>420205</v>
      </c>
      <c r="E1126" s="96" t="str">
        <f>LEFT(DetailTB[[#This Row],[EconCode]],4)</f>
        <v>4202</v>
      </c>
      <c r="F1126" s="96" t="str">
        <f>LEFT(DetailTB[[#This Row],[EconCode]],2)</f>
        <v>42</v>
      </c>
      <c r="G1126" s="96"/>
      <c r="H1126" s="96"/>
      <c r="I1126" s="96"/>
      <c r="J1126" s="96"/>
      <c r="K1126" s="96"/>
      <c r="L1126" s="96"/>
      <c r="M1126" s="15"/>
      <c r="N1126" s="15"/>
      <c r="O1126" s="15"/>
      <c r="P1126" s="15"/>
      <c r="Q1126" s="15"/>
      <c r="R1126" s="15"/>
    </row>
    <row r="1127" spans="1:18" x14ac:dyDescent="0.25">
      <c r="A1127" s="70">
        <v>42020507</v>
      </c>
      <c r="B1127" s="8" t="s">
        <v>1188</v>
      </c>
      <c r="C1127" s="96">
        <f>SUMIF(Data[EconCode],DetailTB[[#This Row],[EconCode]],Data[Amount])</f>
        <v>0</v>
      </c>
      <c r="D1127" s="96" t="str">
        <f>LEFT(DetailTB[[#This Row],[EconCode]],6)</f>
        <v>420205</v>
      </c>
      <c r="E1127" s="96" t="str">
        <f>LEFT(DetailTB[[#This Row],[EconCode]],4)</f>
        <v>4202</v>
      </c>
      <c r="F1127" s="96" t="str">
        <f>LEFT(DetailTB[[#This Row],[EconCode]],2)</f>
        <v>42</v>
      </c>
      <c r="G1127" s="96"/>
      <c r="H1127" s="96"/>
      <c r="I1127" s="96"/>
      <c r="J1127" s="96"/>
      <c r="K1127" s="96"/>
      <c r="L1127" s="96"/>
      <c r="M1127" s="15"/>
      <c r="N1127" s="15"/>
      <c r="O1127" s="15"/>
      <c r="P1127" s="15"/>
      <c r="Q1127" s="15"/>
      <c r="R1127" s="15"/>
    </row>
    <row r="1128" spans="1:18" x14ac:dyDescent="0.25">
      <c r="A1128" s="70">
        <v>42020511</v>
      </c>
      <c r="B1128" s="8" t="s">
        <v>1189</v>
      </c>
      <c r="C1128" s="96">
        <f>SUMIF(Data[EconCode],DetailTB[[#This Row],[EconCode]],Data[Amount])</f>
        <v>0</v>
      </c>
      <c r="D1128" s="96" t="str">
        <f>LEFT(DetailTB[[#This Row],[EconCode]],6)</f>
        <v>420205</v>
      </c>
      <c r="E1128" s="96" t="str">
        <f>LEFT(DetailTB[[#This Row],[EconCode]],4)</f>
        <v>4202</v>
      </c>
      <c r="F1128" s="96" t="str">
        <f>LEFT(DetailTB[[#This Row],[EconCode]],2)</f>
        <v>42</v>
      </c>
      <c r="G1128" s="96"/>
      <c r="H1128" s="96"/>
      <c r="I1128" s="96"/>
      <c r="J1128" s="96"/>
      <c r="K1128" s="96"/>
      <c r="L1128" s="96"/>
      <c r="M1128" s="15"/>
      <c r="N1128" s="15"/>
      <c r="O1128" s="15"/>
      <c r="P1128" s="15"/>
      <c r="Q1128" s="15"/>
      <c r="R1128" s="15"/>
    </row>
    <row r="1129" spans="1:18" x14ac:dyDescent="0.25">
      <c r="A1129" s="70">
        <v>42020512</v>
      </c>
      <c r="B1129" s="8" t="s">
        <v>1190</v>
      </c>
      <c r="C1129" s="96">
        <f>SUMIF(Data[EconCode],DetailTB[[#This Row],[EconCode]],Data[Amount])</f>
        <v>0</v>
      </c>
      <c r="D1129" s="96" t="str">
        <f>LEFT(DetailTB[[#This Row],[EconCode]],6)</f>
        <v>420205</v>
      </c>
      <c r="E1129" s="96" t="str">
        <f>LEFT(DetailTB[[#This Row],[EconCode]],4)</f>
        <v>4202</v>
      </c>
      <c r="F1129" s="96" t="str">
        <f>LEFT(DetailTB[[#This Row],[EconCode]],2)</f>
        <v>42</v>
      </c>
      <c r="G1129" s="96"/>
      <c r="H1129" s="96"/>
      <c r="I1129" s="96"/>
      <c r="J1129" s="96"/>
      <c r="K1129" s="96"/>
      <c r="L1129" s="96"/>
      <c r="M1129" s="15"/>
      <c r="N1129" s="15"/>
      <c r="O1129" s="15"/>
      <c r="P1129" s="15"/>
      <c r="Q1129" s="15"/>
      <c r="R1129" s="15"/>
    </row>
    <row r="1130" spans="1:18" x14ac:dyDescent="0.25">
      <c r="A1130" s="70">
        <v>420206</v>
      </c>
      <c r="B1130" s="7" t="s">
        <v>1191</v>
      </c>
      <c r="C1130" s="96">
        <f>SUMIF(Data[EconCode],DetailTB[[#This Row],[EconCode]],Data[Amount])</f>
        <v>0</v>
      </c>
      <c r="D1130" s="96" t="str">
        <f>LEFT(DetailTB[[#This Row],[EconCode]],6)</f>
        <v>420206</v>
      </c>
      <c r="E1130" s="96" t="str">
        <f>LEFT(DetailTB[[#This Row],[EconCode]],4)</f>
        <v>4202</v>
      </c>
      <c r="F1130" s="96" t="str">
        <f>LEFT(DetailTB[[#This Row],[EconCode]],2)</f>
        <v>42</v>
      </c>
      <c r="G1130" s="96"/>
      <c r="H1130" s="96"/>
      <c r="I1130" s="96"/>
      <c r="J1130" s="96"/>
      <c r="K1130" s="96"/>
      <c r="L1130" s="96"/>
      <c r="M1130" s="15"/>
      <c r="N1130" s="15"/>
      <c r="O1130" s="15"/>
      <c r="P1130" s="15"/>
      <c r="Q1130" s="15"/>
      <c r="R1130" s="15"/>
    </row>
    <row r="1131" spans="1:18" x14ac:dyDescent="0.25">
      <c r="A1131" s="70">
        <v>42020601</v>
      </c>
      <c r="B1131" s="8" t="s">
        <v>1192</v>
      </c>
      <c r="C1131" s="96">
        <f>SUMIF(Data[EconCode],DetailTB[[#This Row],[EconCode]],Data[Amount])</f>
        <v>0</v>
      </c>
      <c r="D1131" s="96" t="str">
        <f>LEFT(DetailTB[[#This Row],[EconCode]],6)</f>
        <v>420206</v>
      </c>
      <c r="E1131" s="96" t="str">
        <f>LEFT(DetailTB[[#This Row],[EconCode]],4)</f>
        <v>4202</v>
      </c>
      <c r="F1131" s="96" t="str">
        <f>LEFT(DetailTB[[#This Row],[EconCode]],2)</f>
        <v>42</v>
      </c>
      <c r="G1131" s="96"/>
      <c r="H1131" s="96"/>
      <c r="I1131" s="96"/>
      <c r="J1131" s="96"/>
      <c r="K1131" s="96"/>
      <c r="L1131" s="96"/>
      <c r="M1131" s="15"/>
      <c r="N1131" s="15"/>
      <c r="O1131" s="15"/>
      <c r="P1131" s="15"/>
      <c r="Q1131" s="15"/>
      <c r="R1131" s="15"/>
    </row>
    <row r="1132" spans="1:18" x14ac:dyDescent="0.25">
      <c r="A1132" s="70">
        <v>42020602</v>
      </c>
      <c r="B1132" s="8" t="s">
        <v>1193</v>
      </c>
      <c r="C1132" s="96">
        <f>SUMIF(Data[EconCode],DetailTB[[#This Row],[EconCode]],Data[Amount])</f>
        <v>0</v>
      </c>
      <c r="D1132" s="96" t="str">
        <f>LEFT(DetailTB[[#This Row],[EconCode]],6)</f>
        <v>420206</v>
      </c>
      <c r="E1132" s="96" t="str">
        <f>LEFT(DetailTB[[#This Row],[EconCode]],4)</f>
        <v>4202</v>
      </c>
      <c r="F1132" s="96" t="str">
        <f>LEFT(DetailTB[[#This Row],[EconCode]],2)</f>
        <v>42</v>
      </c>
      <c r="G1132" s="96"/>
      <c r="H1132" s="96"/>
      <c r="I1132" s="96"/>
      <c r="J1132" s="96"/>
      <c r="K1132" s="96"/>
      <c r="L1132" s="96"/>
      <c r="M1132" s="15"/>
      <c r="N1132" s="15"/>
      <c r="O1132" s="15"/>
      <c r="P1132" s="15"/>
      <c r="Q1132" s="15"/>
      <c r="R1132" s="15"/>
    </row>
    <row r="1133" spans="1:18" x14ac:dyDescent="0.25">
      <c r="A1133" s="70">
        <v>42020603</v>
      </c>
      <c r="B1133" s="8" t="s">
        <v>1194</v>
      </c>
      <c r="C1133" s="96">
        <f>SUMIF(Data[EconCode],DetailTB[[#This Row],[EconCode]],Data[Amount])</f>
        <v>0</v>
      </c>
      <c r="D1133" s="96" t="str">
        <f>LEFT(DetailTB[[#This Row],[EconCode]],6)</f>
        <v>420206</v>
      </c>
      <c r="E1133" s="96" t="str">
        <f>LEFT(DetailTB[[#This Row],[EconCode]],4)</f>
        <v>4202</v>
      </c>
      <c r="F1133" s="96" t="str">
        <f>LEFT(DetailTB[[#This Row],[EconCode]],2)</f>
        <v>42</v>
      </c>
      <c r="G1133" s="96"/>
      <c r="H1133" s="96"/>
      <c r="I1133" s="96"/>
      <c r="J1133" s="96"/>
      <c r="K1133" s="96"/>
      <c r="L1133" s="96"/>
      <c r="M1133" s="15"/>
      <c r="N1133" s="15"/>
      <c r="O1133" s="15"/>
      <c r="P1133" s="15"/>
      <c r="Q1133" s="15"/>
      <c r="R1133" s="15"/>
    </row>
    <row r="1134" spans="1:18" x14ac:dyDescent="0.25">
      <c r="A1134" s="70">
        <v>42020508</v>
      </c>
      <c r="B1134" s="8" t="s">
        <v>1195</v>
      </c>
      <c r="C1134" s="96">
        <f>SUMIF(Data[EconCode],DetailTB[[#This Row],[EconCode]],Data[Amount])</f>
        <v>0</v>
      </c>
      <c r="D1134" s="96" t="str">
        <f>LEFT(DetailTB[[#This Row],[EconCode]],6)</f>
        <v>420205</v>
      </c>
      <c r="E1134" s="96" t="str">
        <f>LEFT(DetailTB[[#This Row],[EconCode]],4)</f>
        <v>4202</v>
      </c>
      <c r="F1134" s="96" t="str">
        <f>LEFT(DetailTB[[#This Row],[EconCode]],2)</f>
        <v>42</v>
      </c>
      <c r="G1134" s="96"/>
      <c r="H1134" s="96"/>
      <c r="I1134" s="96"/>
      <c r="J1134" s="96"/>
      <c r="K1134" s="96"/>
      <c r="L1134" s="96"/>
      <c r="M1134" s="15"/>
      <c r="N1134" s="15"/>
      <c r="O1134" s="15"/>
      <c r="P1134" s="15"/>
      <c r="Q1134" s="15"/>
      <c r="R1134" s="15"/>
    </row>
    <row r="1135" spans="1:18" x14ac:dyDescent="0.25">
      <c r="A1135" s="70">
        <v>42020509</v>
      </c>
      <c r="B1135" s="8" t="s">
        <v>1196</v>
      </c>
      <c r="C1135" s="96">
        <f>SUMIF(Data[EconCode],DetailTB[[#This Row],[EconCode]],Data[Amount])</f>
        <v>0</v>
      </c>
      <c r="D1135" s="96" t="str">
        <f>LEFT(DetailTB[[#This Row],[EconCode]],6)</f>
        <v>420205</v>
      </c>
      <c r="E1135" s="96" t="str">
        <f>LEFT(DetailTB[[#This Row],[EconCode]],4)</f>
        <v>4202</v>
      </c>
      <c r="F1135" s="96" t="str">
        <f>LEFT(DetailTB[[#This Row],[EconCode]],2)</f>
        <v>42</v>
      </c>
      <c r="G1135" s="96"/>
      <c r="H1135" s="96"/>
      <c r="I1135" s="96"/>
      <c r="J1135" s="96"/>
      <c r="K1135" s="96"/>
      <c r="L1135" s="96"/>
      <c r="M1135" s="15"/>
      <c r="N1135" s="15"/>
      <c r="O1135" s="15"/>
      <c r="P1135" s="15"/>
      <c r="Q1135" s="15"/>
      <c r="R1135" s="15"/>
    </row>
    <row r="1136" spans="1:18" x14ac:dyDescent="0.25">
      <c r="A1136" s="70">
        <v>42020510</v>
      </c>
      <c r="B1136" s="8" t="s">
        <v>1197</v>
      </c>
      <c r="C1136" s="96">
        <f>SUMIF(Data[EconCode],DetailTB[[#This Row],[EconCode]],Data[Amount])</f>
        <v>0</v>
      </c>
      <c r="D1136" s="96" t="str">
        <f>LEFT(DetailTB[[#This Row],[EconCode]],6)</f>
        <v>420205</v>
      </c>
      <c r="E1136" s="96" t="str">
        <f>LEFT(DetailTB[[#This Row],[EconCode]],4)</f>
        <v>4202</v>
      </c>
      <c r="F1136" s="96" t="str">
        <f>LEFT(DetailTB[[#This Row],[EconCode]],2)</f>
        <v>42</v>
      </c>
      <c r="G1136" s="96"/>
      <c r="H1136" s="96"/>
      <c r="I1136" s="96"/>
      <c r="J1136" s="96"/>
      <c r="K1136" s="96"/>
      <c r="L1136" s="96"/>
      <c r="M1136" s="15"/>
      <c r="N1136" s="15"/>
      <c r="O1136" s="15"/>
      <c r="P1136" s="15"/>
      <c r="Q1136" s="15"/>
      <c r="R1136" s="15"/>
    </row>
    <row r="1137" spans="1:18" x14ac:dyDescent="0.25">
      <c r="A1137" s="70">
        <v>42020604</v>
      </c>
      <c r="B1137" s="8" t="s">
        <v>1198</v>
      </c>
      <c r="C1137" s="96">
        <f>SUMIF(Data[EconCode],DetailTB[[#This Row],[EconCode]],Data[Amount])</f>
        <v>0</v>
      </c>
      <c r="D1137" s="96" t="str">
        <f>LEFT(DetailTB[[#This Row],[EconCode]],6)</f>
        <v>420206</v>
      </c>
      <c r="E1137" s="96" t="str">
        <f>LEFT(DetailTB[[#This Row],[EconCode]],4)</f>
        <v>4202</v>
      </c>
      <c r="F1137" s="96" t="str">
        <f>LEFT(DetailTB[[#This Row],[EconCode]],2)</f>
        <v>42</v>
      </c>
      <c r="G1137" s="96"/>
      <c r="H1137" s="96"/>
      <c r="I1137" s="96"/>
      <c r="J1137" s="96"/>
      <c r="K1137" s="96"/>
      <c r="L1137" s="96"/>
      <c r="M1137" s="15"/>
      <c r="N1137" s="15"/>
      <c r="O1137" s="15"/>
      <c r="P1137" s="15"/>
      <c r="Q1137" s="15"/>
      <c r="R1137" s="15"/>
    </row>
    <row r="1138" spans="1:18" x14ac:dyDescent="0.25">
      <c r="A1138" s="70">
        <v>42020605</v>
      </c>
      <c r="B1138" s="8" t="s">
        <v>1199</v>
      </c>
      <c r="C1138" s="96">
        <f>SUMIF(Data[EconCode],DetailTB[[#This Row],[EconCode]],Data[Amount])</f>
        <v>0</v>
      </c>
      <c r="D1138" s="96" t="str">
        <f>LEFT(DetailTB[[#This Row],[EconCode]],6)</f>
        <v>420206</v>
      </c>
      <c r="E1138" s="96" t="str">
        <f>LEFT(DetailTB[[#This Row],[EconCode]],4)</f>
        <v>4202</v>
      </c>
      <c r="F1138" s="96" t="str">
        <f>LEFT(DetailTB[[#This Row],[EconCode]],2)</f>
        <v>42</v>
      </c>
      <c r="G1138" s="96"/>
      <c r="H1138" s="96"/>
      <c r="I1138" s="96"/>
      <c r="J1138" s="96"/>
      <c r="K1138" s="96"/>
      <c r="L1138" s="96"/>
      <c r="M1138" s="15"/>
      <c r="N1138" s="15"/>
      <c r="O1138" s="15"/>
      <c r="P1138" s="15"/>
      <c r="Q1138" s="15"/>
      <c r="R1138" s="15"/>
    </row>
    <row r="1139" spans="1:18" x14ac:dyDescent="0.25">
      <c r="A1139" s="70">
        <v>42020606</v>
      </c>
      <c r="B1139" s="8" t="s">
        <v>1200</v>
      </c>
      <c r="C1139" s="96">
        <f>SUMIF(Data[EconCode],DetailTB[[#This Row],[EconCode]],Data[Amount])</f>
        <v>0</v>
      </c>
      <c r="D1139" s="96" t="str">
        <f>LEFT(DetailTB[[#This Row],[EconCode]],6)</f>
        <v>420206</v>
      </c>
      <c r="E1139" s="96" t="str">
        <f>LEFT(DetailTB[[#This Row],[EconCode]],4)</f>
        <v>4202</v>
      </c>
      <c r="F1139" s="96" t="str">
        <f>LEFT(DetailTB[[#This Row],[EconCode]],2)</f>
        <v>42</v>
      </c>
      <c r="G1139" s="96"/>
      <c r="H1139" s="96"/>
      <c r="I1139" s="96"/>
      <c r="J1139" s="96"/>
      <c r="K1139" s="96"/>
      <c r="L1139" s="96"/>
      <c r="M1139" s="15"/>
      <c r="N1139" s="15"/>
      <c r="O1139" s="15"/>
      <c r="P1139" s="15"/>
      <c r="Q1139" s="15"/>
      <c r="R1139" s="15"/>
    </row>
    <row r="1140" spans="1:18" x14ac:dyDescent="0.25">
      <c r="A1140" s="70">
        <v>43</v>
      </c>
      <c r="B1140" s="7" t="s">
        <v>1201</v>
      </c>
      <c r="C1140" s="96">
        <f>SUMIF(Data[EconCode],DetailTB[[#This Row],[EconCode]],Data[Amount])</f>
        <v>0</v>
      </c>
      <c r="D1140" s="96" t="str">
        <f>LEFT(DetailTB[[#This Row],[EconCode]],6)</f>
        <v>43</v>
      </c>
      <c r="E1140" s="96" t="str">
        <f>LEFT(DetailTB[[#This Row],[EconCode]],4)</f>
        <v>43</v>
      </c>
      <c r="F1140" s="96" t="str">
        <f>LEFT(DetailTB[[#This Row],[EconCode]],2)</f>
        <v>43</v>
      </c>
      <c r="G1140" s="96"/>
      <c r="H1140" s="96"/>
      <c r="I1140" s="96"/>
      <c r="J1140" s="96"/>
      <c r="K1140" s="96"/>
      <c r="L1140" s="96"/>
      <c r="M1140" s="15"/>
      <c r="N1140" s="15"/>
      <c r="O1140" s="15"/>
      <c r="P1140" s="15"/>
      <c r="Q1140" s="15"/>
      <c r="R1140" s="15"/>
    </row>
    <row r="1141" spans="1:18" x14ac:dyDescent="0.25">
      <c r="A1141" s="70">
        <v>4301</v>
      </c>
      <c r="B1141" s="7" t="s">
        <v>1202</v>
      </c>
      <c r="C1141" s="96">
        <f>SUMIF(Data[EconCode],DetailTB[[#This Row],[EconCode]],Data[Amount])</f>
        <v>0</v>
      </c>
      <c r="D1141" s="96" t="str">
        <f>LEFT(DetailTB[[#This Row],[EconCode]],6)</f>
        <v>4301</v>
      </c>
      <c r="E1141" s="96" t="str">
        <f>LEFT(DetailTB[[#This Row],[EconCode]],4)</f>
        <v>4301</v>
      </c>
      <c r="F1141" s="96" t="str">
        <f>LEFT(DetailTB[[#This Row],[EconCode]],2)</f>
        <v>43</v>
      </c>
      <c r="G1141" s="96"/>
      <c r="H1141" s="96"/>
      <c r="I1141" s="96"/>
      <c r="J1141" s="96"/>
      <c r="K1141" s="96"/>
      <c r="L1141" s="96"/>
      <c r="M1141" s="15"/>
      <c r="N1141" s="15"/>
      <c r="O1141" s="15"/>
      <c r="P1141" s="15"/>
      <c r="Q1141" s="15"/>
      <c r="R1141" s="15"/>
    </row>
    <row r="1142" spans="1:18" x14ac:dyDescent="0.25">
      <c r="A1142" s="70">
        <v>430101</v>
      </c>
      <c r="B1142" s="7" t="s">
        <v>1203</v>
      </c>
      <c r="C1142" s="96">
        <f>SUMIF(Data[EconCode],DetailTB[[#This Row],[EconCode]],Data[Amount])</f>
        <v>0</v>
      </c>
      <c r="D1142" s="96" t="str">
        <f>LEFT(DetailTB[[#This Row],[EconCode]],6)</f>
        <v>430101</v>
      </c>
      <c r="E1142" s="96" t="str">
        <f>LEFT(DetailTB[[#This Row],[EconCode]],4)</f>
        <v>4301</v>
      </c>
      <c r="F1142" s="96" t="str">
        <f>LEFT(DetailTB[[#This Row],[EconCode]],2)</f>
        <v>43</v>
      </c>
      <c r="G1142" s="96"/>
      <c r="H1142" s="96"/>
      <c r="I1142" s="96"/>
      <c r="J1142" s="96"/>
      <c r="K1142" s="96"/>
      <c r="L1142" s="96"/>
      <c r="M1142" s="15"/>
      <c r="N1142" s="15"/>
      <c r="O1142" s="15"/>
      <c r="P1142" s="15"/>
      <c r="Q1142" s="15"/>
      <c r="R1142" s="15"/>
    </row>
    <row r="1143" spans="1:18" x14ac:dyDescent="0.25">
      <c r="A1143" s="70">
        <v>43010101</v>
      </c>
      <c r="B1143" s="8" t="s">
        <v>1204</v>
      </c>
      <c r="C1143" s="96">
        <f>SUMIF(Data[EconCode],DetailTB[[#This Row],[EconCode]],Data[Amount])</f>
        <v>0</v>
      </c>
      <c r="D1143" s="96" t="str">
        <f>LEFT(DetailTB[[#This Row],[EconCode]],6)</f>
        <v>430101</v>
      </c>
      <c r="E1143" s="96" t="str">
        <f>LEFT(DetailTB[[#This Row],[EconCode]],4)</f>
        <v>4301</v>
      </c>
      <c r="F1143" s="96" t="str">
        <f>LEFT(DetailTB[[#This Row],[EconCode]],2)</f>
        <v>43</v>
      </c>
      <c r="G1143" s="96"/>
      <c r="H1143" s="96"/>
      <c r="I1143" s="96"/>
      <c r="J1143" s="96"/>
      <c r="K1143" s="96"/>
      <c r="L1143" s="96"/>
      <c r="M1143" s="15"/>
      <c r="N1143" s="15"/>
      <c r="O1143" s="15"/>
      <c r="P1143" s="15"/>
      <c r="Q1143" s="15"/>
      <c r="R1143" s="15"/>
    </row>
    <row r="1144" spans="1:18" x14ac:dyDescent="0.25">
      <c r="A1144" s="70">
        <v>43010102</v>
      </c>
      <c r="B1144" s="8" t="s">
        <v>1205</v>
      </c>
      <c r="C1144" s="96">
        <f>SUMIF(Data[EconCode],DetailTB[[#This Row],[EconCode]],Data[Amount])</f>
        <v>0</v>
      </c>
      <c r="D1144" s="96" t="str">
        <f>LEFT(DetailTB[[#This Row],[EconCode]],6)</f>
        <v>430101</v>
      </c>
      <c r="E1144" s="96" t="str">
        <f>LEFT(DetailTB[[#This Row],[EconCode]],4)</f>
        <v>4301</v>
      </c>
      <c r="F1144" s="96" t="str">
        <f>LEFT(DetailTB[[#This Row],[EconCode]],2)</f>
        <v>43</v>
      </c>
      <c r="G1144" s="96"/>
      <c r="H1144" s="96"/>
      <c r="I1144" s="96"/>
      <c r="J1144" s="96"/>
      <c r="K1144" s="96"/>
      <c r="L1144" s="96"/>
      <c r="M1144" s="15"/>
      <c r="N1144" s="15"/>
      <c r="O1144" s="15"/>
      <c r="P1144" s="15"/>
      <c r="Q1144" s="15"/>
      <c r="R1144" s="15"/>
    </row>
    <row r="1145" spans="1:18" x14ac:dyDescent="0.25">
      <c r="A1145" s="70">
        <v>43010103</v>
      </c>
      <c r="B1145" s="8" t="s">
        <v>1206</v>
      </c>
      <c r="C1145" s="96">
        <f>SUMIF(Data[EconCode],DetailTB[[#This Row],[EconCode]],Data[Amount])</f>
        <v>0</v>
      </c>
      <c r="D1145" s="96" t="str">
        <f>LEFT(DetailTB[[#This Row],[EconCode]],6)</f>
        <v>430101</v>
      </c>
      <c r="E1145" s="96" t="str">
        <f>LEFT(DetailTB[[#This Row],[EconCode]],4)</f>
        <v>4301</v>
      </c>
      <c r="F1145" s="96" t="str">
        <f>LEFT(DetailTB[[#This Row],[EconCode]],2)</f>
        <v>43</v>
      </c>
      <c r="G1145" s="96"/>
      <c r="H1145" s="96"/>
      <c r="I1145" s="96"/>
      <c r="J1145" s="96"/>
      <c r="K1145" s="96"/>
      <c r="L1145" s="96"/>
      <c r="M1145" s="15"/>
      <c r="N1145" s="15"/>
      <c r="O1145" s="15"/>
      <c r="P1145" s="15"/>
      <c r="Q1145" s="15"/>
      <c r="R1145" s="15"/>
    </row>
    <row r="1146" spans="1:18" x14ac:dyDescent="0.25">
      <c r="A1146" s="70">
        <v>43010104</v>
      </c>
      <c r="B1146" s="8" t="s">
        <v>1207</v>
      </c>
      <c r="C1146" s="96">
        <f>SUMIF(Data[EconCode],DetailTB[[#This Row],[EconCode]],Data[Amount])</f>
        <v>0</v>
      </c>
      <c r="D1146" s="96" t="str">
        <f>LEFT(DetailTB[[#This Row],[EconCode]],6)</f>
        <v>430101</v>
      </c>
      <c r="E1146" s="96" t="str">
        <f>LEFT(DetailTB[[#This Row],[EconCode]],4)</f>
        <v>4301</v>
      </c>
      <c r="F1146" s="96" t="str">
        <f>LEFT(DetailTB[[#This Row],[EconCode]],2)</f>
        <v>43</v>
      </c>
      <c r="G1146" s="96"/>
      <c r="H1146" s="96"/>
      <c r="I1146" s="96"/>
      <c r="J1146" s="96"/>
      <c r="K1146" s="96"/>
      <c r="L1146" s="96"/>
      <c r="M1146" s="15"/>
      <c r="N1146" s="15"/>
      <c r="O1146" s="15"/>
      <c r="P1146" s="15"/>
      <c r="Q1146" s="15"/>
      <c r="R1146" s="15"/>
    </row>
    <row r="1147" spans="1:18" x14ac:dyDescent="0.25">
      <c r="A1147" s="70">
        <v>430102</v>
      </c>
      <c r="B1147" s="7" t="s">
        <v>1208</v>
      </c>
      <c r="C1147" s="96">
        <f>SUMIF(Data[EconCode],DetailTB[[#This Row],[EconCode]],Data[Amount])</f>
        <v>0</v>
      </c>
      <c r="D1147" s="96" t="str">
        <f>LEFT(DetailTB[[#This Row],[EconCode]],6)</f>
        <v>430102</v>
      </c>
      <c r="E1147" s="96" t="str">
        <f>LEFT(DetailTB[[#This Row],[EconCode]],4)</f>
        <v>4301</v>
      </c>
      <c r="F1147" s="96" t="str">
        <f>LEFT(DetailTB[[#This Row],[EconCode]],2)</f>
        <v>43</v>
      </c>
      <c r="G1147" s="96"/>
      <c r="H1147" s="96"/>
      <c r="I1147" s="96"/>
      <c r="J1147" s="96"/>
      <c r="K1147" s="96"/>
      <c r="L1147" s="96"/>
      <c r="M1147" s="15"/>
      <c r="N1147" s="15"/>
      <c r="O1147" s="15"/>
      <c r="P1147" s="15"/>
      <c r="Q1147" s="15"/>
      <c r="R1147" s="15"/>
    </row>
    <row r="1148" spans="1:18" x14ac:dyDescent="0.25">
      <c r="A1148" s="70">
        <v>43010201</v>
      </c>
      <c r="B1148" s="8" t="s">
        <v>1209</v>
      </c>
      <c r="C1148" s="96">
        <f>SUMIF(Data[EconCode],DetailTB[[#This Row],[EconCode]],Data[Amount])</f>
        <v>0</v>
      </c>
      <c r="D1148" s="96" t="str">
        <f>LEFT(DetailTB[[#This Row],[EconCode]],6)</f>
        <v>430102</v>
      </c>
      <c r="E1148" s="96" t="str">
        <f>LEFT(DetailTB[[#This Row],[EconCode]],4)</f>
        <v>4301</v>
      </c>
      <c r="F1148" s="96" t="str">
        <f>LEFT(DetailTB[[#This Row],[EconCode]],2)</f>
        <v>43</v>
      </c>
      <c r="G1148" s="96"/>
      <c r="H1148" s="96"/>
      <c r="I1148" s="96"/>
      <c r="J1148" s="96"/>
      <c r="K1148" s="96"/>
      <c r="L1148" s="96"/>
      <c r="M1148" s="15"/>
      <c r="N1148" s="15"/>
      <c r="O1148" s="15"/>
      <c r="P1148" s="15"/>
      <c r="Q1148" s="15"/>
      <c r="R1148" s="15"/>
    </row>
    <row r="1149" spans="1:18" x14ac:dyDescent="0.25">
      <c r="A1149" s="70">
        <v>43010202</v>
      </c>
      <c r="B1149" s="8" t="s">
        <v>1210</v>
      </c>
      <c r="C1149" s="96">
        <f>SUMIF(Data[EconCode],DetailTB[[#This Row],[EconCode]],Data[Amount])</f>
        <v>0</v>
      </c>
      <c r="D1149" s="96" t="str">
        <f>LEFT(DetailTB[[#This Row],[EconCode]],6)</f>
        <v>430102</v>
      </c>
      <c r="E1149" s="96" t="str">
        <f>LEFT(DetailTB[[#This Row],[EconCode]],4)</f>
        <v>4301</v>
      </c>
      <c r="F1149" s="96" t="str">
        <f>LEFT(DetailTB[[#This Row],[EconCode]],2)</f>
        <v>43</v>
      </c>
      <c r="G1149" s="96"/>
      <c r="H1149" s="96"/>
      <c r="I1149" s="96"/>
      <c r="J1149" s="96"/>
      <c r="K1149" s="96"/>
      <c r="L1149" s="96"/>
      <c r="M1149" s="15"/>
      <c r="N1149" s="15"/>
      <c r="O1149" s="15"/>
      <c r="P1149" s="15"/>
      <c r="Q1149" s="15"/>
      <c r="R1149" s="15"/>
    </row>
    <row r="1150" spans="1:18" x14ac:dyDescent="0.25">
      <c r="A1150" s="70">
        <v>43010203</v>
      </c>
      <c r="B1150" s="8" t="s">
        <v>1211</v>
      </c>
      <c r="C1150" s="96">
        <f>SUMIF(Data[EconCode],DetailTB[[#This Row],[EconCode]],Data[Amount])</f>
        <v>0</v>
      </c>
      <c r="D1150" s="96" t="str">
        <f>LEFT(DetailTB[[#This Row],[EconCode]],6)</f>
        <v>430102</v>
      </c>
      <c r="E1150" s="96" t="str">
        <f>LEFT(DetailTB[[#This Row],[EconCode]],4)</f>
        <v>4301</v>
      </c>
      <c r="F1150" s="96" t="str">
        <f>LEFT(DetailTB[[#This Row],[EconCode]],2)</f>
        <v>43</v>
      </c>
      <c r="G1150" s="96"/>
      <c r="H1150" s="96"/>
      <c r="I1150" s="96"/>
      <c r="J1150" s="96"/>
      <c r="K1150" s="96"/>
      <c r="L1150" s="96"/>
      <c r="M1150" s="15"/>
      <c r="N1150" s="15"/>
      <c r="O1150" s="15"/>
      <c r="P1150" s="15"/>
      <c r="Q1150" s="15"/>
      <c r="R1150" s="15"/>
    </row>
    <row r="1151" spans="1:18" x14ac:dyDescent="0.25">
      <c r="A1151" s="70">
        <v>43010204</v>
      </c>
      <c r="B1151" s="8" t="s">
        <v>1212</v>
      </c>
      <c r="C1151" s="96">
        <f>SUMIF(Data[EconCode],DetailTB[[#This Row],[EconCode]],Data[Amount])</f>
        <v>0</v>
      </c>
      <c r="D1151" s="96" t="str">
        <f>LEFT(DetailTB[[#This Row],[EconCode]],6)</f>
        <v>430102</v>
      </c>
      <c r="E1151" s="96" t="str">
        <f>LEFT(DetailTB[[#This Row],[EconCode]],4)</f>
        <v>4301</v>
      </c>
      <c r="F1151" s="96" t="str">
        <f>LEFT(DetailTB[[#This Row],[EconCode]],2)</f>
        <v>43</v>
      </c>
      <c r="G1151" s="96"/>
      <c r="H1151" s="96"/>
      <c r="I1151" s="96"/>
      <c r="J1151" s="96"/>
      <c r="K1151" s="96"/>
      <c r="L1151" s="96"/>
      <c r="M1151" s="15"/>
      <c r="N1151" s="15"/>
      <c r="O1151" s="15"/>
      <c r="P1151" s="15"/>
      <c r="Q1151" s="15"/>
      <c r="R1151" s="15"/>
    </row>
    <row r="1152" spans="1:18" x14ac:dyDescent="0.25">
      <c r="A1152" s="70">
        <v>43010205</v>
      </c>
      <c r="B1152" s="8" t="s">
        <v>1213</v>
      </c>
      <c r="C1152" s="96">
        <f>SUMIF(Data[EconCode],DetailTB[[#This Row],[EconCode]],Data[Amount])</f>
        <v>0</v>
      </c>
      <c r="D1152" s="96" t="str">
        <f>LEFT(DetailTB[[#This Row],[EconCode]],6)</f>
        <v>430102</v>
      </c>
      <c r="E1152" s="96" t="str">
        <f>LEFT(DetailTB[[#This Row],[EconCode]],4)</f>
        <v>4301</v>
      </c>
      <c r="F1152" s="96" t="str">
        <f>LEFT(DetailTB[[#This Row],[EconCode]],2)</f>
        <v>43</v>
      </c>
      <c r="G1152" s="96"/>
      <c r="H1152" s="96"/>
      <c r="I1152" s="96"/>
      <c r="J1152" s="96"/>
      <c r="K1152" s="96"/>
      <c r="L1152" s="96"/>
      <c r="M1152" s="15"/>
      <c r="N1152" s="15"/>
      <c r="O1152" s="15"/>
      <c r="P1152" s="15"/>
      <c r="Q1152" s="15"/>
      <c r="R1152" s="15"/>
    </row>
    <row r="1153" spans="1:18" x14ac:dyDescent="0.25">
      <c r="A1153" s="70">
        <v>43010206</v>
      </c>
      <c r="B1153" s="8" t="s">
        <v>1214</v>
      </c>
      <c r="C1153" s="96">
        <f>SUMIF(Data[EconCode],DetailTB[[#This Row],[EconCode]],Data[Amount])</f>
        <v>0</v>
      </c>
      <c r="D1153" s="96" t="str">
        <f>LEFT(DetailTB[[#This Row],[EconCode]],6)</f>
        <v>430102</v>
      </c>
      <c r="E1153" s="96" t="str">
        <f>LEFT(DetailTB[[#This Row],[EconCode]],4)</f>
        <v>4301</v>
      </c>
      <c r="F1153" s="96" t="str">
        <f>LEFT(DetailTB[[#This Row],[EconCode]],2)</f>
        <v>43</v>
      </c>
      <c r="G1153" s="96"/>
      <c r="H1153" s="96"/>
      <c r="I1153" s="96"/>
      <c r="J1153" s="96"/>
      <c r="K1153" s="96"/>
      <c r="L1153" s="96"/>
      <c r="M1153" s="15"/>
      <c r="N1153" s="15"/>
      <c r="O1153" s="15"/>
      <c r="P1153" s="15"/>
      <c r="Q1153" s="15"/>
      <c r="R1153" s="15"/>
    </row>
    <row r="1154" spans="1:18" x14ac:dyDescent="0.25">
      <c r="A1154" s="70">
        <v>43010207</v>
      </c>
      <c r="B1154" s="8" t="s">
        <v>1215</v>
      </c>
      <c r="C1154" s="96">
        <f>SUMIF(Data[EconCode],DetailTB[[#This Row],[EconCode]],Data[Amount])</f>
        <v>0</v>
      </c>
      <c r="D1154" s="96" t="str">
        <f>LEFT(DetailTB[[#This Row],[EconCode]],6)</f>
        <v>430102</v>
      </c>
      <c r="E1154" s="96" t="str">
        <f>LEFT(DetailTB[[#This Row],[EconCode]],4)</f>
        <v>4301</v>
      </c>
      <c r="F1154" s="96" t="str">
        <f>LEFT(DetailTB[[#This Row],[EconCode]],2)</f>
        <v>43</v>
      </c>
      <c r="G1154" s="96"/>
      <c r="H1154" s="96"/>
      <c r="I1154" s="96"/>
      <c r="J1154" s="96"/>
      <c r="K1154" s="96"/>
      <c r="L1154" s="96"/>
      <c r="M1154" s="15"/>
      <c r="N1154" s="15"/>
      <c r="O1154" s="15"/>
      <c r="P1154" s="15"/>
      <c r="Q1154" s="15"/>
      <c r="R1154" s="15"/>
    </row>
    <row r="1155" spans="1:18" x14ac:dyDescent="0.25">
      <c r="A1155" s="70">
        <v>43010208</v>
      </c>
      <c r="B1155" s="8" t="s">
        <v>1216</v>
      </c>
      <c r="C1155" s="96">
        <f>SUMIF(Data[EconCode],DetailTB[[#This Row],[EconCode]],Data[Amount])</f>
        <v>0</v>
      </c>
      <c r="D1155" s="96" t="str">
        <f>LEFT(DetailTB[[#This Row],[EconCode]],6)</f>
        <v>430102</v>
      </c>
      <c r="E1155" s="96" t="str">
        <f>LEFT(DetailTB[[#This Row],[EconCode]],4)</f>
        <v>4301</v>
      </c>
      <c r="F1155" s="96" t="str">
        <f>LEFT(DetailTB[[#This Row],[EconCode]],2)</f>
        <v>43</v>
      </c>
      <c r="G1155" s="96"/>
      <c r="H1155" s="96"/>
      <c r="I1155" s="96"/>
      <c r="J1155" s="96"/>
      <c r="K1155" s="96"/>
      <c r="L1155" s="96"/>
      <c r="M1155" s="15"/>
      <c r="N1155" s="15"/>
      <c r="O1155" s="15"/>
      <c r="P1155" s="15"/>
      <c r="Q1155" s="15"/>
      <c r="R1155" s="15"/>
    </row>
    <row r="1156" spans="1:18" x14ac:dyDescent="0.25">
      <c r="A1156" s="70">
        <v>43010209</v>
      </c>
      <c r="B1156" s="8" t="s">
        <v>1217</v>
      </c>
      <c r="C1156" s="96">
        <f>SUMIF(Data[EconCode],DetailTB[[#This Row],[EconCode]],Data[Amount])</f>
        <v>0</v>
      </c>
      <c r="D1156" s="96" t="str">
        <f>LEFT(DetailTB[[#This Row],[EconCode]],6)</f>
        <v>430102</v>
      </c>
      <c r="E1156" s="96" t="str">
        <f>LEFT(DetailTB[[#This Row],[EconCode]],4)</f>
        <v>4301</v>
      </c>
      <c r="F1156" s="96" t="str">
        <f>LEFT(DetailTB[[#This Row],[EconCode]],2)</f>
        <v>43</v>
      </c>
      <c r="G1156" s="96"/>
      <c r="H1156" s="96"/>
      <c r="I1156" s="96"/>
      <c r="J1156" s="96"/>
      <c r="K1156" s="96"/>
      <c r="L1156" s="96"/>
      <c r="M1156" s="15"/>
      <c r="N1156" s="15"/>
      <c r="O1156" s="15"/>
      <c r="P1156" s="15"/>
      <c r="Q1156" s="15"/>
      <c r="R1156" s="15"/>
    </row>
    <row r="1157" spans="1:18" x14ac:dyDescent="0.25">
      <c r="A1157" s="70">
        <v>43010210</v>
      </c>
      <c r="B1157" s="8" t="s">
        <v>1218</v>
      </c>
      <c r="C1157" s="96">
        <f>SUMIF(Data[EconCode],DetailTB[[#This Row],[EconCode]],Data[Amount])</f>
        <v>0</v>
      </c>
      <c r="D1157" s="96" t="str">
        <f>LEFT(DetailTB[[#This Row],[EconCode]],6)</f>
        <v>430102</v>
      </c>
      <c r="E1157" s="96" t="str">
        <f>LEFT(DetailTB[[#This Row],[EconCode]],4)</f>
        <v>4301</v>
      </c>
      <c r="F1157" s="96" t="str">
        <f>LEFT(DetailTB[[#This Row],[EconCode]],2)</f>
        <v>43</v>
      </c>
      <c r="G1157" s="96"/>
      <c r="H1157" s="96"/>
      <c r="I1157" s="96"/>
      <c r="J1157" s="96"/>
      <c r="K1157" s="96"/>
      <c r="L1157" s="96"/>
      <c r="M1157" s="15"/>
      <c r="N1157" s="15"/>
      <c r="O1157" s="15"/>
      <c r="P1157" s="15"/>
      <c r="Q1157" s="15"/>
      <c r="R1157" s="15"/>
    </row>
    <row r="1158" spans="1:18" x14ac:dyDescent="0.25">
      <c r="A1158" s="70">
        <v>43010211</v>
      </c>
      <c r="B1158" s="8" t="s">
        <v>1219</v>
      </c>
      <c r="C1158" s="96">
        <f>SUMIF(Data[EconCode],DetailTB[[#This Row],[EconCode]],Data[Amount])</f>
        <v>0</v>
      </c>
      <c r="D1158" s="96" t="str">
        <f>LEFT(DetailTB[[#This Row],[EconCode]],6)</f>
        <v>430102</v>
      </c>
      <c r="E1158" s="96" t="str">
        <f>LEFT(DetailTB[[#This Row],[EconCode]],4)</f>
        <v>4301</v>
      </c>
      <c r="F1158" s="96" t="str">
        <f>LEFT(DetailTB[[#This Row],[EconCode]],2)</f>
        <v>43</v>
      </c>
      <c r="G1158" s="96"/>
      <c r="H1158" s="96"/>
      <c r="I1158" s="96"/>
      <c r="J1158" s="96"/>
      <c r="K1158" s="96"/>
      <c r="L1158" s="96"/>
      <c r="M1158" s="15"/>
      <c r="N1158" s="15"/>
      <c r="O1158" s="15"/>
      <c r="P1158" s="15"/>
      <c r="Q1158" s="15"/>
      <c r="R1158" s="15"/>
    </row>
    <row r="1159" spans="1:18" x14ac:dyDescent="0.25">
      <c r="A1159" s="70">
        <v>430103</v>
      </c>
      <c r="B1159" s="7" t="s">
        <v>1220</v>
      </c>
      <c r="C1159" s="96">
        <f>SUMIF(Data[EconCode],DetailTB[[#This Row],[EconCode]],Data[Amount])</f>
        <v>0</v>
      </c>
      <c r="D1159" s="96" t="str">
        <f>LEFT(DetailTB[[#This Row],[EconCode]],6)</f>
        <v>430103</v>
      </c>
      <c r="E1159" s="96" t="str">
        <f>LEFT(DetailTB[[#This Row],[EconCode]],4)</f>
        <v>4301</v>
      </c>
      <c r="F1159" s="96" t="str">
        <f>LEFT(DetailTB[[#This Row],[EconCode]],2)</f>
        <v>43</v>
      </c>
      <c r="G1159" s="96"/>
      <c r="H1159" s="96"/>
      <c r="I1159" s="96"/>
      <c r="J1159" s="96"/>
      <c r="K1159" s="96"/>
      <c r="L1159" s="96"/>
      <c r="M1159" s="15"/>
      <c r="N1159" s="15"/>
      <c r="O1159" s="15"/>
      <c r="P1159" s="15"/>
      <c r="Q1159" s="15"/>
      <c r="R1159" s="15"/>
    </row>
    <row r="1160" spans="1:18" x14ac:dyDescent="0.25">
      <c r="A1160" s="70">
        <v>43010301</v>
      </c>
      <c r="B1160" s="8" t="s">
        <v>1221</v>
      </c>
      <c r="C1160" s="96">
        <f>SUMIF(Data[EconCode],DetailTB[[#This Row],[EconCode]],Data[Amount])</f>
        <v>0</v>
      </c>
      <c r="D1160" s="96" t="str">
        <f>LEFT(DetailTB[[#This Row],[EconCode]],6)</f>
        <v>430103</v>
      </c>
      <c r="E1160" s="96" t="str">
        <f>LEFT(DetailTB[[#This Row],[EconCode]],4)</f>
        <v>4301</v>
      </c>
      <c r="F1160" s="96" t="str">
        <f>LEFT(DetailTB[[#This Row],[EconCode]],2)</f>
        <v>43</v>
      </c>
      <c r="G1160" s="96"/>
      <c r="H1160" s="96"/>
      <c r="I1160" s="96"/>
      <c r="J1160" s="96"/>
      <c r="K1160" s="96"/>
      <c r="L1160" s="96"/>
      <c r="M1160" s="15"/>
      <c r="N1160" s="15"/>
      <c r="O1160" s="15"/>
      <c r="P1160" s="15"/>
      <c r="Q1160" s="15"/>
      <c r="R1160" s="15"/>
    </row>
    <row r="1161" spans="1:18" x14ac:dyDescent="0.25">
      <c r="A1161" s="70">
        <v>43010302</v>
      </c>
      <c r="B1161" s="8" t="s">
        <v>1222</v>
      </c>
      <c r="C1161" s="96">
        <f>SUMIF(Data[EconCode],DetailTB[[#This Row],[EconCode]],Data[Amount])</f>
        <v>0</v>
      </c>
      <c r="D1161" s="96" t="str">
        <f>LEFT(DetailTB[[#This Row],[EconCode]],6)</f>
        <v>430103</v>
      </c>
      <c r="E1161" s="96" t="str">
        <f>LEFT(DetailTB[[#This Row],[EconCode]],4)</f>
        <v>4301</v>
      </c>
      <c r="F1161" s="96" t="str">
        <f>LEFT(DetailTB[[#This Row],[EconCode]],2)</f>
        <v>43</v>
      </c>
      <c r="G1161" s="96"/>
      <c r="H1161" s="96"/>
      <c r="I1161" s="96"/>
      <c r="J1161" s="96"/>
      <c r="K1161" s="96"/>
      <c r="L1161" s="96"/>
      <c r="M1161" s="15"/>
      <c r="N1161" s="15"/>
      <c r="O1161" s="15"/>
      <c r="P1161" s="15"/>
      <c r="Q1161" s="15"/>
      <c r="R1161" s="15"/>
    </row>
    <row r="1162" spans="1:18" x14ac:dyDescent="0.25">
      <c r="A1162" s="70">
        <v>43010303</v>
      </c>
      <c r="B1162" s="8" t="s">
        <v>1223</v>
      </c>
      <c r="C1162" s="96">
        <f>SUMIF(Data[EconCode],DetailTB[[#This Row],[EconCode]],Data[Amount])</f>
        <v>0</v>
      </c>
      <c r="D1162" s="96" t="str">
        <f>LEFT(DetailTB[[#This Row],[EconCode]],6)</f>
        <v>430103</v>
      </c>
      <c r="E1162" s="96" t="str">
        <f>LEFT(DetailTB[[#This Row],[EconCode]],4)</f>
        <v>4301</v>
      </c>
      <c r="F1162" s="96" t="str">
        <f>LEFT(DetailTB[[#This Row],[EconCode]],2)</f>
        <v>43</v>
      </c>
      <c r="G1162" s="96"/>
      <c r="H1162" s="96"/>
      <c r="I1162" s="96"/>
      <c r="J1162" s="96"/>
      <c r="K1162" s="96"/>
      <c r="L1162" s="96"/>
      <c r="M1162" s="15"/>
      <c r="N1162" s="15"/>
      <c r="O1162" s="15"/>
      <c r="P1162" s="15"/>
      <c r="Q1162" s="15"/>
      <c r="R1162" s="15"/>
    </row>
    <row r="1163" spans="1:18" x14ac:dyDescent="0.25">
      <c r="A1163" s="70">
        <v>43010304</v>
      </c>
      <c r="B1163" s="8" t="s">
        <v>1224</v>
      </c>
      <c r="C1163" s="96">
        <f>SUMIF(Data[EconCode],DetailTB[[#This Row],[EconCode]],Data[Amount])</f>
        <v>0</v>
      </c>
      <c r="D1163" s="96" t="str">
        <f>LEFT(DetailTB[[#This Row],[EconCode]],6)</f>
        <v>430103</v>
      </c>
      <c r="E1163" s="96" t="str">
        <f>LEFT(DetailTB[[#This Row],[EconCode]],4)</f>
        <v>4301</v>
      </c>
      <c r="F1163" s="96" t="str">
        <f>LEFT(DetailTB[[#This Row],[EconCode]],2)</f>
        <v>43</v>
      </c>
      <c r="G1163" s="96"/>
      <c r="H1163" s="96"/>
      <c r="I1163" s="96"/>
      <c r="J1163" s="96"/>
      <c r="K1163" s="96"/>
      <c r="L1163" s="96"/>
      <c r="M1163" s="15"/>
      <c r="N1163" s="15"/>
      <c r="O1163" s="15"/>
      <c r="P1163" s="15"/>
      <c r="Q1163" s="15"/>
      <c r="R1163" s="15"/>
    </row>
    <row r="1164" spans="1:18" x14ac:dyDescent="0.25">
      <c r="A1164" s="70">
        <v>43010305</v>
      </c>
      <c r="B1164" s="8" t="s">
        <v>1225</v>
      </c>
      <c r="C1164" s="96">
        <f>SUMIF(Data[EconCode],DetailTB[[#This Row],[EconCode]],Data[Amount])</f>
        <v>0</v>
      </c>
      <c r="D1164" s="96" t="str">
        <f>LEFT(DetailTB[[#This Row],[EconCode]],6)</f>
        <v>430103</v>
      </c>
      <c r="E1164" s="96" t="str">
        <f>LEFT(DetailTB[[#This Row],[EconCode]],4)</f>
        <v>4301</v>
      </c>
      <c r="F1164" s="96" t="str">
        <f>LEFT(DetailTB[[#This Row],[EconCode]],2)</f>
        <v>43</v>
      </c>
      <c r="G1164" s="96"/>
      <c r="H1164" s="96"/>
      <c r="I1164" s="96"/>
      <c r="J1164" s="96"/>
      <c r="K1164" s="96"/>
      <c r="L1164" s="96"/>
      <c r="M1164" s="15"/>
      <c r="N1164" s="15"/>
      <c r="O1164" s="15"/>
      <c r="P1164" s="15"/>
      <c r="Q1164" s="15"/>
      <c r="R1164" s="15"/>
    </row>
    <row r="1165" spans="1:18" x14ac:dyDescent="0.25">
      <c r="A1165" s="70">
        <v>430104</v>
      </c>
      <c r="B1165" s="7" t="s">
        <v>1226</v>
      </c>
      <c r="C1165" s="96">
        <f>SUMIF(Data[EconCode],DetailTB[[#This Row],[EconCode]],Data[Amount])</f>
        <v>0</v>
      </c>
      <c r="D1165" s="96" t="str">
        <f>LEFT(DetailTB[[#This Row],[EconCode]],6)</f>
        <v>430104</v>
      </c>
      <c r="E1165" s="96" t="str">
        <f>LEFT(DetailTB[[#This Row],[EconCode]],4)</f>
        <v>4301</v>
      </c>
      <c r="F1165" s="96" t="str">
        <f>LEFT(DetailTB[[#This Row],[EconCode]],2)</f>
        <v>43</v>
      </c>
      <c r="G1165" s="96"/>
      <c r="H1165" s="96"/>
      <c r="I1165" s="96"/>
      <c r="J1165" s="96"/>
      <c r="K1165" s="96"/>
      <c r="L1165" s="96"/>
      <c r="M1165" s="15"/>
      <c r="N1165" s="15"/>
      <c r="O1165" s="15"/>
      <c r="P1165" s="15"/>
      <c r="Q1165" s="15"/>
      <c r="R1165" s="15"/>
    </row>
    <row r="1166" spans="1:18" x14ac:dyDescent="0.25">
      <c r="A1166" s="70">
        <v>43010401</v>
      </c>
      <c r="B1166" s="8" t="s">
        <v>1227</v>
      </c>
      <c r="C1166" s="96">
        <f>SUMIF(Data[EconCode],DetailTB[[#This Row],[EconCode]],Data[Amount])</f>
        <v>0</v>
      </c>
      <c r="D1166" s="96" t="str">
        <f>LEFT(DetailTB[[#This Row],[EconCode]],6)</f>
        <v>430104</v>
      </c>
      <c r="E1166" s="96" t="str">
        <f>LEFT(DetailTB[[#This Row],[EconCode]],4)</f>
        <v>4301</v>
      </c>
      <c r="F1166" s="96" t="str">
        <f>LEFT(DetailTB[[#This Row],[EconCode]],2)</f>
        <v>43</v>
      </c>
      <c r="G1166" s="96"/>
      <c r="H1166" s="96"/>
      <c r="I1166" s="96"/>
      <c r="J1166" s="96"/>
      <c r="K1166" s="96"/>
      <c r="L1166" s="96"/>
      <c r="M1166" s="15"/>
      <c r="N1166" s="15"/>
      <c r="O1166" s="15"/>
      <c r="P1166" s="15"/>
      <c r="Q1166" s="15"/>
      <c r="R1166" s="15"/>
    </row>
    <row r="1167" spans="1:18" x14ac:dyDescent="0.25">
      <c r="A1167" s="70">
        <v>43010402</v>
      </c>
      <c r="B1167" s="8" t="s">
        <v>1228</v>
      </c>
      <c r="C1167" s="96">
        <f>SUMIF(Data[EconCode],DetailTB[[#This Row],[EconCode]],Data[Amount])</f>
        <v>0</v>
      </c>
      <c r="D1167" s="96" t="str">
        <f>LEFT(DetailTB[[#This Row],[EconCode]],6)</f>
        <v>430104</v>
      </c>
      <c r="E1167" s="96" t="str">
        <f>LEFT(DetailTB[[#This Row],[EconCode]],4)</f>
        <v>4301</v>
      </c>
      <c r="F1167" s="96" t="str">
        <f>LEFT(DetailTB[[#This Row],[EconCode]],2)</f>
        <v>43</v>
      </c>
      <c r="G1167" s="96"/>
      <c r="H1167" s="96"/>
      <c r="I1167" s="96"/>
      <c r="J1167" s="96"/>
      <c r="K1167" s="96"/>
      <c r="L1167" s="96"/>
      <c r="M1167" s="15"/>
      <c r="N1167" s="15"/>
      <c r="O1167" s="15"/>
      <c r="P1167" s="15"/>
      <c r="Q1167" s="15"/>
      <c r="R1167" s="15"/>
    </row>
    <row r="1168" spans="1:18" x14ac:dyDescent="0.25">
      <c r="A1168" s="70">
        <v>43010403</v>
      </c>
      <c r="B1168" s="8" t="s">
        <v>1229</v>
      </c>
      <c r="C1168" s="96">
        <f>SUMIF(Data[EconCode],DetailTB[[#This Row],[EconCode]],Data[Amount])</f>
        <v>0</v>
      </c>
      <c r="D1168" s="96" t="str">
        <f>LEFT(DetailTB[[#This Row],[EconCode]],6)</f>
        <v>430104</v>
      </c>
      <c r="E1168" s="96" t="str">
        <f>LEFT(DetailTB[[#This Row],[EconCode]],4)</f>
        <v>4301</v>
      </c>
      <c r="F1168" s="96" t="str">
        <f>LEFT(DetailTB[[#This Row],[EconCode]],2)</f>
        <v>43</v>
      </c>
      <c r="G1168" s="96"/>
      <c r="H1168" s="96"/>
      <c r="I1168" s="96"/>
      <c r="J1168" s="96"/>
      <c r="K1168" s="96"/>
      <c r="L1168" s="96"/>
      <c r="M1168" s="15"/>
      <c r="N1168" s="15"/>
      <c r="O1168" s="15"/>
      <c r="P1168" s="15"/>
      <c r="Q1168" s="15"/>
      <c r="R1168" s="15"/>
    </row>
    <row r="1169" spans="1:18" x14ac:dyDescent="0.25">
      <c r="A1169" s="70">
        <v>43010404</v>
      </c>
      <c r="B1169" s="8" t="s">
        <v>1230</v>
      </c>
      <c r="C1169" s="96">
        <f>SUMIF(Data[EconCode],DetailTB[[#This Row],[EconCode]],Data[Amount])</f>
        <v>0</v>
      </c>
      <c r="D1169" s="96" t="str">
        <f>LEFT(DetailTB[[#This Row],[EconCode]],6)</f>
        <v>430104</v>
      </c>
      <c r="E1169" s="96" t="str">
        <f>LEFT(DetailTB[[#This Row],[EconCode]],4)</f>
        <v>4301</v>
      </c>
      <c r="F1169" s="96" t="str">
        <f>LEFT(DetailTB[[#This Row],[EconCode]],2)</f>
        <v>43</v>
      </c>
      <c r="G1169" s="96"/>
      <c r="H1169" s="96"/>
      <c r="I1169" s="96"/>
      <c r="J1169" s="96"/>
      <c r="K1169" s="96"/>
      <c r="L1169" s="96"/>
      <c r="M1169" s="15"/>
      <c r="N1169" s="15"/>
      <c r="O1169" s="15"/>
      <c r="P1169" s="15"/>
      <c r="Q1169" s="15"/>
      <c r="R1169" s="15"/>
    </row>
    <row r="1170" spans="1:18" x14ac:dyDescent="0.25">
      <c r="A1170" s="70">
        <v>43010405</v>
      </c>
      <c r="B1170" s="8" t="s">
        <v>1231</v>
      </c>
      <c r="C1170" s="96">
        <f>SUMIF(Data[EconCode],DetailTB[[#This Row],[EconCode]],Data[Amount])</f>
        <v>0</v>
      </c>
      <c r="D1170" s="96" t="str">
        <f>LEFT(DetailTB[[#This Row],[EconCode]],6)</f>
        <v>430104</v>
      </c>
      <c r="E1170" s="96" t="str">
        <f>LEFT(DetailTB[[#This Row],[EconCode]],4)</f>
        <v>4301</v>
      </c>
      <c r="F1170" s="96" t="str">
        <f>LEFT(DetailTB[[#This Row],[EconCode]],2)</f>
        <v>43</v>
      </c>
      <c r="G1170" s="96"/>
      <c r="H1170" s="96"/>
      <c r="I1170" s="96"/>
      <c r="J1170" s="96"/>
      <c r="K1170" s="96"/>
      <c r="L1170" s="96"/>
      <c r="M1170" s="15"/>
      <c r="N1170" s="15"/>
      <c r="O1170" s="15"/>
      <c r="P1170" s="15"/>
      <c r="Q1170" s="15"/>
      <c r="R1170" s="15"/>
    </row>
    <row r="1171" spans="1:18" x14ac:dyDescent="0.25">
      <c r="A1171" s="70">
        <v>43010406</v>
      </c>
      <c r="B1171" s="8" t="s">
        <v>1232</v>
      </c>
      <c r="C1171" s="96">
        <f>SUMIF(Data[EconCode],DetailTB[[#This Row],[EconCode]],Data[Amount])</f>
        <v>0</v>
      </c>
      <c r="D1171" s="96" t="str">
        <f>LEFT(DetailTB[[#This Row],[EconCode]],6)</f>
        <v>430104</v>
      </c>
      <c r="E1171" s="96" t="str">
        <f>LEFT(DetailTB[[#This Row],[EconCode]],4)</f>
        <v>4301</v>
      </c>
      <c r="F1171" s="96" t="str">
        <f>LEFT(DetailTB[[#This Row],[EconCode]],2)</f>
        <v>43</v>
      </c>
      <c r="G1171" s="96"/>
      <c r="H1171" s="96"/>
      <c r="I1171" s="96"/>
      <c r="J1171" s="96"/>
      <c r="K1171" s="96"/>
      <c r="L1171" s="96"/>
      <c r="M1171" s="15"/>
      <c r="N1171" s="15"/>
      <c r="O1171" s="15"/>
      <c r="P1171" s="15"/>
      <c r="Q1171" s="15"/>
      <c r="R1171" s="15"/>
    </row>
    <row r="1172" spans="1:18" x14ac:dyDescent="0.25">
      <c r="A1172" s="70">
        <v>43010407</v>
      </c>
      <c r="B1172" s="8" t="s">
        <v>1233</v>
      </c>
      <c r="C1172" s="96">
        <f>SUMIF(Data[EconCode],DetailTB[[#This Row],[EconCode]],Data[Amount])</f>
        <v>0</v>
      </c>
      <c r="D1172" s="96" t="str">
        <f>LEFT(DetailTB[[#This Row],[EconCode]],6)</f>
        <v>430104</v>
      </c>
      <c r="E1172" s="96" t="str">
        <f>LEFT(DetailTB[[#This Row],[EconCode]],4)</f>
        <v>4301</v>
      </c>
      <c r="F1172" s="96" t="str">
        <f>LEFT(DetailTB[[#This Row],[EconCode]],2)</f>
        <v>43</v>
      </c>
      <c r="G1172" s="96"/>
      <c r="H1172" s="96"/>
      <c r="I1172" s="96"/>
      <c r="J1172" s="96"/>
      <c r="K1172" s="96"/>
      <c r="L1172" s="96"/>
      <c r="M1172" s="15"/>
      <c r="N1172" s="15"/>
      <c r="O1172" s="15"/>
      <c r="P1172" s="15"/>
      <c r="Q1172" s="15"/>
      <c r="R1172" s="15"/>
    </row>
    <row r="1173" spans="1:18" x14ac:dyDescent="0.25">
      <c r="A1173" s="70">
        <v>43010408</v>
      </c>
      <c r="B1173" s="8" t="s">
        <v>1234</v>
      </c>
      <c r="C1173" s="96">
        <f>SUMIF(Data[EconCode],DetailTB[[#This Row],[EconCode]],Data[Amount])</f>
        <v>0</v>
      </c>
      <c r="D1173" s="96" t="str">
        <f>LEFT(DetailTB[[#This Row],[EconCode]],6)</f>
        <v>430104</v>
      </c>
      <c r="E1173" s="96" t="str">
        <f>LEFT(DetailTB[[#This Row],[EconCode]],4)</f>
        <v>4301</v>
      </c>
      <c r="F1173" s="96" t="str">
        <f>LEFT(DetailTB[[#This Row],[EconCode]],2)</f>
        <v>43</v>
      </c>
      <c r="G1173" s="96"/>
      <c r="H1173" s="96"/>
      <c r="I1173" s="96"/>
      <c r="J1173" s="96"/>
      <c r="K1173" s="96"/>
      <c r="L1173" s="96"/>
      <c r="M1173" s="15"/>
      <c r="N1173" s="15"/>
      <c r="O1173" s="15"/>
      <c r="P1173" s="15"/>
      <c r="Q1173" s="15"/>
      <c r="R1173" s="15"/>
    </row>
    <row r="1174" spans="1:18" x14ac:dyDescent="0.25">
      <c r="A1174" s="70">
        <v>430105</v>
      </c>
      <c r="B1174" s="7" t="s">
        <v>1235</v>
      </c>
      <c r="C1174" s="96">
        <f>SUMIF(Data[EconCode],DetailTB[[#This Row],[EconCode]],Data[Amount])</f>
        <v>0</v>
      </c>
      <c r="D1174" s="96" t="str">
        <f>LEFT(DetailTB[[#This Row],[EconCode]],6)</f>
        <v>430105</v>
      </c>
      <c r="E1174" s="96" t="str">
        <f>LEFT(DetailTB[[#This Row],[EconCode]],4)</f>
        <v>4301</v>
      </c>
      <c r="F1174" s="96" t="str">
        <f>LEFT(DetailTB[[#This Row],[EconCode]],2)</f>
        <v>43</v>
      </c>
      <c r="G1174" s="96"/>
      <c r="H1174" s="96"/>
      <c r="I1174" s="96"/>
      <c r="J1174" s="96"/>
      <c r="K1174" s="96"/>
      <c r="L1174" s="96"/>
      <c r="M1174" s="15"/>
      <c r="N1174" s="15"/>
      <c r="O1174" s="15"/>
      <c r="P1174" s="15"/>
      <c r="Q1174" s="15"/>
      <c r="R1174" s="15"/>
    </row>
    <row r="1175" spans="1:18" x14ac:dyDescent="0.25">
      <c r="A1175" s="70">
        <v>43010501</v>
      </c>
      <c r="B1175" s="8" t="s">
        <v>1236</v>
      </c>
      <c r="C1175" s="96">
        <f>SUMIF(Data[EconCode],DetailTB[[#This Row],[EconCode]],Data[Amount])</f>
        <v>0</v>
      </c>
      <c r="D1175" s="96" t="str">
        <f>LEFT(DetailTB[[#This Row],[EconCode]],6)</f>
        <v>430105</v>
      </c>
      <c r="E1175" s="96" t="str">
        <f>LEFT(DetailTB[[#This Row],[EconCode]],4)</f>
        <v>4301</v>
      </c>
      <c r="F1175" s="96" t="str">
        <f>LEFT(DetailTB[[#This Row],[EconCode]],2)</f>
        <v>43</v>
      </c>
      <c r="G1175" s="96"/>
      <c r="H1175" s="96"/>
      <c r="I1175" s="96"/>
      <c r="J1175" s="96"/>
      <c r="K1175" s="96"/>
      <c r="L1175" s="96"/>
      <c r="M1175" s="15"/>
      <c r="N1175" s="15"/>
      <c r="O1175" s="15"/>
      <c r="P1175" s="15"/>
      <c r="Q1175" s="15"/>
      <c r="R1175" s="15"/>
    </row>
    <row r="1176" spans="1:18" x14ac:dyDescent="0.25">
      <c r="A1176" s="70">
        <v>43010502</v>
      </c>
      <c r="B1176" s="8" t="s">
        <v>1237</v>
      </c>
      <c r="C1176" s="96">
        <f>SUMIF(Data[EconCode],DetailTB[[#This Row],[EconCode]],Data[Amount])</f>
        <v>0</v>
      </c>
      <c r="D1176" s="96" t="str">
        <f>LEFT(DetailTB[[#This Row],[EconCode]],6)</f>
        <v>430105</v>
      </c>
      <c r="E1176" s="96" t="str">
        <f>LEFT(DetailTB[[#This Row],[EconCode]],4)</f>
        <v>4301</v>
      </c>
      <c r="F1176" s="96" t="str">
        <f>LEFT(DetailTB[[#This Row],[EconCode]],2)</f>
        <v>43</v>
      </c>
      <c r="G1176" s="96"/>
      <c r="H1176" s="96"/>
      <c r="I1176" s="96"/>
      <c r="J1176" s="96"/>
      <c r="K1176" s="96"/>
      <c r="L1176" s="96"/>
      <c r="M1176" s="15"/>
      <c r="N1176" s="15"/>
      <c r="O1176" s="15"/>
      <c r="P1176" s="15"/>
      <c r="Q1176" s="15"/>
      <c r="R1176" s="15"/>
    </row>
    <row r="1177" spans="1:18" x14ac:dyDescent="0.25">
      <c r="A1177" s="70">
        <v>43010503</v>
      </c>
      <c r="B1177" s="8" t="s">
        <v>1238</v>
      </c>
      <c r="C1177" s="96">
        <f>SUMIF(Data[EconCode],DetailTB[[#This Row],[EconCode]],Data[Amount])</f>
        <v>0</v>
      </c>
      <c r="D1177" s="96" t="str">
        <f>LEFT(DetailTB[[#This Row],[EconCode]],6)</f>
        <v>430105</v>
      </c>
      <c r="E1177" s="96" t="str">
        <f>LEFT(DetailTB[[#This Row],[EconCode]],4)</f>
        <v>4301</v>
      </c>
      <c r="F1177" s="96" t="str">
        <f>LEFT(DetailTB[[#This Row],[EconCode]],2)</f>
        <v>43</v>
      </c>
      <c r="G1177" s="96"/>
      <c r="H1177" s="96"/>
      <c r="I1177" s="96"/>
      <c r="J1177" s="96"/>
      <c r="K1177" s="96"/>
      <c r="L1177" s="96"/>
      <c r="M1177" s="15"/>
      <c r="N1177" s="15"/>
      <c r="O1177" s="15"/>
      <c r="P1177" s="15"/>
      <c r="Q1177" s="15"/>
      <c r="R1177" s="15"/>
    </row>
    <row r="1178" spans="1:18" x14ac:dyDescent="0.25">
      <c r="A1178" s="70">
        <v>43010504</v>
      </c>
      <c r="B1178" s="8" t="s">
        <v>1239</v>
      </c>
      <c r="C1178" s="96">
        <f>SUMIF(Data[EconCode],DetailTB[[#This Row],[EconCode]],Data[Amount])</f>
        <v>0</v>
      </c>
      <c r="D1178" s="96" t="str">
        <f>LEFT(DetailTB[[#This Row],[EconCode]],6)</f>
        <v>430105</v>
      </c>
      <c r="E1178" s="96" t="str">
        <f>LEFT(DetailTB[[#This Row],[EconCode]],4)</f>
        <v>4301</v>
      </c>
      <c r="F1178" s="96" t="str">
        <f>LEFT(DetailTB[[#This Row],[EconCode]],2)</f>
        <v>43</v>
      </c>
      <c r="G1178" s="96"/>
      <c r="H1178" s="96"/>
      <c r="I1178" s="96"/>
      <c r="J1178" s="96"/>
      <c r="K1178" s="96"/>
      <c r="L1178" s="96"/>
      <c r="M1178" s="15"/>
      <c r="N1178" s="15"/>
      <c r="O1178" s="15"/>
      <c r="P1178" s="15"/>
      <c r="Q1178" s="15"/>
      <c r="R1178" s="15"/>
    </row>
    <row r="1179" spans="1:18" x14ac:dyDescent="0.25">
      <c r="A1179" s="70">
        <v>43010505</v>
      </c>
      <c r="B1179" s="8" t="s">
        <v>1240</v>
      </c>
      <c r="C1179" s="96">
        <f>SUMIF(Data[EconCode],DetailTB[[#This Row],[EconCode]],Data[Amount])</f>
        <v>0</v>
      </c>
      <c r="D1179" s="96" t="str">
        <f>LEFT(DetailTB[[#This Row],[EconCode]],6)</f>
        <v>430105</v>
      </c>
      <c r="E1179" s="96" t="str">
        <f>LEFT(DetailTB[[#This Row],[EconCode]],4)</f>
        <v>4301</v>
      </c>
      <c r="F1179" s="96" t="str">
        <f>LEFT(DetailTB[[#This Row],[EconCode]],2)</f>
        <v>43</v>
      </c>
      <c r="G1179" s="96"/>
      <c r="H1179" s="96"/>
      <c r="I1179" s="96"/>
      <c r="J1179" s="96"/>
      <c r="K1179" s="96"/>
      <c r="L1179" s="96"/>
      <c r="M1179" s="15"/>
      <c r="N1179" s="15"/>
      <c r="O1179" s="15"/>
      <c r="P1179" s="15"/>
      <c r="Q1179" s="15"/>
      <c r="R1179" s="15"/>
    </row>
    <row r="1180" spans="1:18" x14ac:dyDescent="0.25">
      <c r="A1180" s="70">
        <v>43010506</v>
      </c>
      <c r="B1180" s="8" t="s">
        <v>1241</v>
      </c>
      <c r="C1180" s="96">
        <f>SUMIF(Data[EconCode],DetailTB[[#This Row],[EconCode]],Data[Amount])</f>
        <v>0</v>
      </c>
      <c r="D1180" s="96" t="str">
        <f>LEFT(DetailTB[[#This Row],[EconCode]],6)</f>
        <v>430105</v>
      </c>
      <c r="E1180" s="96" t="str">
        <f>LEFT(DetailTB[[#This Row],[EconCode]],4)</f>
        <v>4301</v>
      </c>
      <c r="F1180" s="96" t="str">
        <f>LEFT(DetailTB[[#This Row],[EconCode]],2)</f>
        <v>43</v>
      </c>
      <c r="G1180" s="96"/>
      <c r="H1180" s="96"/>
      <c r="I1180" s="96"/>
      <c r="J1180" s="96"/>
      <c r="K1180" s="96"/>
      <c r="L1180" s="96"/>
      <c r="M1180" s="15"/>
      <c r="N1180" s="15"/>
      <c r="O1180" s="15"/>
      <c r="P1180" s="15"/>
      <c r="Q1180" s="15"/>
      <c r="R1180" s="15"/>
    </row>
    <row r="1181" spans="1:18" x14ac:dyDescent="0.25">
      <c r="A1181" s="70">
        <v>43010507</v>
      </c>
      <c r="B1181" s="8" t="s">
        <v>1242</v>
      </c>
      <c r="C1181" s="96">
        <f>SUMIF(Data[EconCode],DetailTB[[#This Row],[EconCode]],Data[Amount])</f>
        <v>0</v>
      </c>
      <c r="D1181" s="96" t="str">
        <f>LEFT(DetailTB[[#This Row],[EconCode]],6)</f>
        <v>430105</v>
      </c>
      <c r="E1181" s="96" t="str">
        <f>LEFT(DetailTB[[#This Row],[EconCode]],4)</f>
        <v>4301</v>
      </c>
      <c r="F1181" s="96" t="str">
        <f>LEFT(DetailTB[[#This Row],[EconCode]],2)</f>
        <v>43</v>
      </c>
      <c r="G1181" s="96"/>
      <c r="H1181" s="96"/>
      <c r="I1181" s="96"/>
      <c r="J1181" s="96"/>
      <c r="K1181" s="96"/>
      <c r="L1181" s="96"/>
      <c r="M1181" s="15"/>
      <c r="N1181" s="15"/>
      <c r="O1181" s="15"/>
      <c r="P1181" s="15"/>
      <c r="Q1181" s="15"/>
      <c r="R1181" s="15"/>
    </row>
    <row r="1182" spans="1:18" x14ac:dyDescent="0.25">
      <c r="A1182" s="70">
        <v>43010511</v>
      </c>
      <c r="B1182" s="8" t="s">
        <v>1243</v>
      </c>
      <c r="C1182" s="96">
        <f>SUMIF(Data[EconCode],DetailTB[[#This Row],[EconCode]],Data[Amount])</f>
        <v>0</v>
      </c>
      <c r="D1182" s="96" t="str">
        <f>LEFT(DetailTB[[#This Row],[EconCode]],6)</f>
        <v>430105</v>
      </c>
      <c r="E1182" s="96" t="str">
        <f>LEFT(DetailTB[[#This Row],[EconCode]],4)</f>
        <v>4301</v>
      </c>
      <c r="F1182" s="96" t="str">
        <f>LEFT(DetailTB[[#This Row],[EconCode]],2)</f>
        <v>43</v>
      </c>
      <c r="G1182" s="96"/>
      <c r="H1182" s="96"/>
      <c r="I1182" s="96"/>
      <c r="J1182" s="96"/>
      <c r="K1182" s="96"/>
      <c r="L1182" s="96"/>
      <c r="M1182" s="15"/>
      <c r="N1182" s="15"/>
      <c r="O1182" s="15"/>
      <c r="P1182" s="15"/>
      <c r="Q1182" s="15"/>
      <c r="R1182" s="15"/>
    </row>
    <row r="1183" spans="1:18" x14ac:dyDescent="0.25">
      <c r="A1183" s="70">
        <v>43010512</v>
      </c>
      <c r="B1183" s="8" t="s">
        <v>1244</v>
      </c>
      <c r="C1183" s="96">
        <f>SUMIF(Data[EconCode],DetailTB[[#This Row],[EconCode]],Data[Amount])</f>
        <v>0</v>
      </c>
      <c r="D1183" s="96" t="str">
        <f>LEFT(DetailTB[[#This Row],[EconCode]],6)</f>
        <v>430105</v>
      </c>
      <c r="E1183" s="96" t="str">
        <f>LEFT(DetailTB[[#This Row],[EconCode]],4)</f>
        <v>4301</v>
      </c>
      <c r="F1183" s="96" t="str">
        <f>LEFT(DetailTB[[#This Row],[EconCode]],2)</f>
        <v>43</v>
      </c>
      <c r="G1183" s="96"/>
      <c r="H1183" s="96"/>
      <c r="I1183" s="96"/>
      <c r="J1183" s="96"/>
      <c r="K1183" s="96"/>
      <c r="L1183" s="96"/>
      <c r="M1183" s="15"/>
      <c r="N1183" s="15"/>
      <c r="O1183" s="15"/>
      <c r="P1183" s="15"/>
      <c r="Q1183" s="15"/>
      <c r="R1183" s="15"/>
    </row>
    <row r="1184" spans="1:18" x14ac:dyDescent="0.25">
      <c r="A1184" s="70">
        <v>430106</v>
      </c>
      <c r="B1184" s="7" t="s">
        <v>1245</v>
      </c>
      <c r="C1184" s="96">
        <f>SUMIF(Data[EconCode],DetailTB[[#This Row],[EconCode]],Data[Amount])</f>
        <v>0</v>
      </c>
      <c r="D1184" s="96" t="str">
        <f>LEFT(DetailTB[[#This Row],[EconCode]],6)</f>
        <v>430106</v>
      </c>
      <c r="E1184" s="96" t="str">
        <f>LEFT(DetailTB[[#This Row],[EconCode]],4)</f>
        <v>4301</v>
      </c>
      <c r="F1184" s="96" t="str">
        <f>LEFT(DetailTB[[#This Row],[EconCode]],2)</f>
        <v>43</v>
      </c>
      <c r="G1184" s="96"/>
      <c r="H1184" s="96"/>
      <c r="I1184" s="96"/>
      <c r="J1184" s="96"/>
      <c r="K1184" s="96"/>
      <c r="L1184" s="96"/>
      <c r="M1184" s="15"/>
      <c r="N1184" s="15"/>
      <c r="O1184" s="15"/>
      <c r="P1184" s="15"/>
      <c r="Q1184" s="15"/>
      <c r="R1184" s="15"/>
    </row>
    <row r="1185" spans="1:18" x14ac:dyDescent="0.25">
      <c r="A1185" s="70">
        <v>43010601</v>
      </c>
      <c r="B1185" s="8" t="s">
        <v>1246</v>
      </c>
      <c r="C1185" s="96">
        <f>SUMIF(Data[EconCode],DetailTB[[#This Row],[EconCode]],Data[Amount])</f>
        <v>0</v>
      </c>
      <c r="D1185" s="96" t="str">
        <f>LEFT(DetailTB[[#This Row],[EconCode]],6)</f>
        <v>430106</v>
      </c>
      <c r="E1185" s="96" t="str">
        <f>LEFT(DetailTB[[#This Row],[EconCode]],4)</f>
        <v>4301</v>
      </c>
      <c r="F1185" s="96" t="str">
        <f>LEFT(DetailTB[[#This Row],[EconCode]],2)</f>
        <v>43</v>
      </c>
      <c r="G1185" s="96"/>
      <c r="H1185" s="96"/>
      <c r="I1185" s="96"/>
      <c r="J1185" s="96"/>
      <c r="K1185" s="96"/>
      <c r="L1185" s="96"/>
      <c r="M1185" s="15"/>
      <c r="N1185" s="15"/>
      <c r="O1185" s="15"/>
      <c r="P1185" s="15"/>
      <c r="Q1185" s="15"/>
      <c r="R1185" s="15"/>
    </row>
    <row r="1186" spans="1:18" x14ac:dyDescent="0.25">
      <c r="A1186" s="70">
        <v>43010602</v>
      </c>
      <c r="B1186" s="8" t="s">
        <v>1247</v>
      </c>
      <c r="C1186" s="96">
        <f>SUMIF(Data[EconCode],DetailTB[[#This Row],[EconCode]],Data[Amount])</f>
        <v>0</v>
      </c>
      <c r="D1186" s="96" t="str">
        <f>LEFT(DetailTB[[#This Row],[EconCode]],6)</f>
        <v>430106</v>
      </c>
      <c r="E1186" s="96" t="str">
        <f>LEFT(DetailTB[[#This Row],[EconCode]],4)</f>
        <v>4301</v>
      </c>
      <c r="F1186" s="96" t="str">
        <f>LEFT(DetailTB[[#This Row],[EconCode]],2)</f>
        <v>43</v>
      </c>
      <c r="G1186" s="96"/>
      <c r="H1186" s="96"/>
      <c r="I1186" s="96"/>
      <c r="J1186" s="96"/>
      <c r="K1186" s="96"/>
      <c r="L1186" s="96"/>
      <c r="M1186" s="15"/>
      <c r="N1186" s="15"/>
      <c r="O1186" s="15"/>
      <c r="P1186" s="15"/>
      <c r="Q1186" s="15"/>
      <c r="R1186" s="15"/>
    </row>
    <row r="1187" spans="1:18" x14ac:dyDescent="0.25">
      <c r="A1187" s="70">
        <v>43010603</v>
      </c>
      <c r="B1187" s="8" t="s">
        <v>1248</v>
      </c>
      <c r="C1187" s="96">
        <f>SUMIF(Data[EconCode],DetailTB[[#This Row],[EconCode]],Data[Amount])</f>
        <v>0</v>
      </c>
      <c r="D1187" s="96" t="str">
        <f>LEFT(DetailTB[[#This Row],[EconCode]],6)</f>
        <v>430106</v>
      </c>
      <c r="E1187" s="96" t="str">
        <f>LEFT(DetailTB[[#This Row],[EconCode]],4)</f>
        <v>4301</v>
      </c>
      <c r="F1187" s="96" t="str">
        <f>LEFT(DetailTB[[#This Row],[EconCode]],2)</f>
        <v>43</v>
      </c>
      <c r="G1187" s="96"/>
      <c r="H1187" s="96"/>
      <c r="I1187" s="96"/>
      <c r="J1187" s="96"/>
      <c r="K1187" s="96"/>
      <c r="L1187" s="96"/>
      <c r="M1187" s="15"/>
      <c r="N1187" s="15"/>
      <c r="O1187" s="15"/>
      <c r="P1187" s="15"/>
      <c r="Q1187" s="15"/>
      <c r="R1187" s="15"/>
    </row>
    <row r="1188" spans="1:18" x14ac:dyDescent="0.25">
      <c r="A1188" s="70">
        <v>43010508</v>
      </c>
      <c r="B1188" s="8" t="s">
        <v>1249</v>
      </c>
      <c r="C1188" s="96">
        <f>SUMIF(Data[EconCode],DetailTB[[#This Row],[EconCode]],Data[Amount])</f>
        <v>0</v>
      </c>
      <c r="D1188" s="96" t="str">
        <f>LEFT(DetailTB[[#This Row],[EconCode]],6)</f>
        <v>430105</v>
      </c>
      <c r="E1188" s="96" t="str">
        <f>LEFT(DetailTB[[#This Row],[EconCode]],4)</f>
        <v>4301</v>
      </c>
      <c r="F1188" s="96" t="str">
        <f>LEFT(DetailTB[[#This Row],[EconCode]],2)</f>
        <v>43</v>
      </c>
      <c r="G1188" s="96"/>
      <c r="H1188" s="96"/>
      <c r="I1188" s="96"/>
      <c r="J1188" s="96"/>
      <c r="K1188" s="96"/>
      <c r="L1188" s="96"/>
      <c r="M1188" s="15"/>
      <c r="N1188" s="15"/>
      <c r="O1188" s="15"/>
      <c r="P1188" s="15"/>
      <c r="Q1188" s="15"/>
      <c r="R1188" s="15"/>
    </row>
    <row r="1189" spans="1:18" x14ac:dyDescent="0.25">
      <c r="A1189" s="70">
        <v>43010509</v>
      </c>
      <c r="B1189" s="8" t="s">
        <v>1250</v>
      </c>
      <c r="C1189" s="96">
        <f>SUMIF(Data[EconCode],DetailTB[[#This Row],[EconCode]],Data[Amount])</f>
        <v>0</v>
      </c>
      <c r="D1189" s="96" t="str">
        <f>LEFT(DetailTB[[#This Row],[EconCode]],6)</f>
        <v>430105</v>
      </c>
      <c r="E1189" s="96" t="str">
        <f>LEFT(DetailTB[[#This Row],[EconCode]],4)</f>
        <v>4301</v>
      </c>
      <c r="F1189" s="96" t="str">
        <f>LEFT(DetailTB[[#This Row],[EconCode]],2)</f>
        <v>43</v>
      </c>
      <c r="G1189" s="96"/>
      <c r="H1189" s="96"/>
      <c r="I1189" s="96"/>
      <c r="J1189" s="96"/>
      <c r="K1189" s="96"/>
      <c r="L1189" s="96"/>
      <c r="M1189" s="15"/>
      <c r="N1189" s="15"/>
      <c r="O1189" s="15"/>
      <c r="P1189" s="15"/>
      <c r="Q1189" s="15"/>
      <c r="R1189" s="15"/>
    </row>
    <row r="1190" spans="1:18" x14ac:dyDescent="0.25">
      <c r="A1190" s="70">
        <v>43010510</v>
      </c>
      <c r="B1190" s="8" t="s">
        <v>1251</v>
      </c>
      <c r="C1190" s="96">
        <f>SUMIF(Data[EconCode],DetailTB[[#This Row],[EconCode]],Data[Amount])</f>
        <v>0</v>
      </c>
      <c r="D1190" s="96" t="str">
        <f>LEFT(DetailTB[[#This Row],[EconCode]],6)</f>
        <v>430105</v>
      </c>
      <c r="E1190" s="96" t="str">
        <f>LEFT(DetailTB[[#This Row],[EconCode]],4)</f>
        <v>4301</v>
      </c>
      <c r="F1190" s="96" t="str">
        <f>LEFT(DetailTB[[#This Row],[EconCode]],2)</f>
        <v>43</v>
      </c>
      <c r="G1190" s="96"/>
      <c r="H1190" s="96"/>
      <c r="I1190" s="96"/>
      <c r="J1190" s="96"/>
      <c r="K1190" s="96"/>
      <c r="L1190" s="96"/>
      <c r="M1190" s="15"/>
      <c r="N1190" s="15"/>
      <c r="O1190" s="15"/>
      <c r="P1190" s="15"/>
      <c r="Q1190" s="15"/>
      <c r="R1190" s="15"/>
    </row>
    <row r="1191" spans="1:18" x14ac:dyDescent="0.25">
      <c r="A1191" s="70">
        <v>43010604</v>
      </c>
      <c r="B1191" s="8" t="s">
        <v>1252</v>
      </c>
      <c r="C1191" s="96">
        <f>SUMIF(Data[EconCode],DetailTB[[#This Row],[EconCode]],Data[Amount])</f>
        <v>0</v>
      </c>
      <c r="D1191" s="96" t="str">
        <f>LEFT(DetailTB[[#This Row],[EconCode]],6)</f>
        <v>430106</v>
      </c>
      <c r="E1191" s="96" t="str">
        <f>LEFT(DetailTB[[#This Row],[EconCode]],4)</f>
        <v>4301</v>
      </c>
      <c r="F1191" s="96" t="str">
        <f>LEFT(DetailTB[[#This Row],[EconCode]],2)</f>
        <v>43</v>
      </c>
      <c r="G1191" s="96"/>
      <c r="H1191" s="96"/>
      <c r="I1191" s="96"/>
      <c r="J1191" s="96"/>
      <c r="K1191" s="96"/>
      <c r="L1191" s="96"/>
      <c r="M1191" s="15"/>
      <c r="N1191" s="15"/>
      <c r="O1191" s="15"/>
      <c r="P1191" s="15"/>
      <c r="Q1191" s="15"/>
      <c r="R1191" s="15"/>
    </row>
    <row r="1192" spans="1:18" x14ac:dyDescent="0.25">
      <c r="A1192" s="70">
        <v>43010605</v>
      </c>
      <c r="B1192" s="8" t="s">
        <v>1253</v>
      </c>
      <c r="C1192" s="96">
        <f>SUMIF(Data[EconCode],DetailTB[[#This Row],[EconCode]],Data[Amount])</f>
        <v>0</v>
      </c>
      <c r="D1192" s="96" t="str">
        <f>LEFT(DetailTB[[#This Row],[EconCode]],6)</f>
        <v>430106</v>
      </c>
      <c r="E1192" s="96" t="str">
        <f>LEFT(DetailTB[[#This Row],[EconCode]],4)</f>
        <v>4301</v>
      </c>
      <c r="F1192" s="96" t="str">
        <f>LEFT(DetailTB[[#This Row],[EconCode]],2)</f>
        <v>43</v>
      </c>
      <c r="G1192" s="96"/>
      <c r="H1192" s="96"/>
      <c r="I1192" s="96"/>
      <c r="J1192" s="96"/>
      <c r="K1192" s="96"/>
      <c r="L1192" s="96"/>
      <c r="M1192" s="15"/>
      <c r="N1192" s="15"/>
      <c r="O1192" s="15"/>
      <c r="P1192" s="15"/>
      <c r="Q1192" s="15"/>
      <c r="R1192" s="15"/>
    </row>
    <row r="1193" spans="1:18" x14ac:dyDescent="0.25">
      <c r="A1193" s="70">
        <v>43010606</v>
      </c>
      <c r="B1193" s="8" t="s">
        <v>1254</v>
      </c>
      <c r="C1193" s="96">
        <f>SUMIF(Data[EconCode],DetailTB[[#This Row],[EconCode]],Data[Amount])</f>
        <v>0</v>
      </c>
      <c r="D1193" s="96" t="str">
        <f>LEFT(DetailTB[[#This Row],[EconCode]],6)</f>
        <v>430106</v>
      </c>
      <c r="E1193" s="96" t="str">
        <f>LEFT(DetailTB[[#This Row],[EconCode]],4)</f>
        <v>4301</v>
      </c>
      <c r="F1193" s="96" t="str">
        <f>LEFT(DetailTB[[#This Row],[EconCode]],2)</f>
        <v>43</v>
      </c>
      <c r="G1193" s="96"/>
      <c r="H1193" s="96"/>
      <c r="I1193" s="96"/>
      <c r="J1193" s="96"/>
      <c r="K1193" s="96"/>
      <c r="L1193" s="96"/>
      <c r="M1193" s="15"/>
      <c r="N1193" s="15"/>
      <c r="O1193" s="15"/>
      <c r="P1193" s="15"/>
      <c r="Q1193" s="15"/>
      <c r="R1193" s="15"/>
    </row>
    <row r="1194" spans="1:18" x14ac:dyDescent="0.25">
      <c r="A1194" s="70">
        <v>4302</v>
      </c>
      <c r="B1194" s="7" t="s">
        <v>1255</v>
      </c>
      <c r="C1194" s="96">
        <f>SUMIF(Data[EconCode],DetailTB[[#This Row],[EconCode]],Data[Amount])</f>
        <v>0</v>
      </c>
      <c r="D1194" s="96" t="str">
        <f>LEFT(DetailTB[[#This Row],[EconCode]],6)</f>
        <v>4302</v>
      </c>
      <c r="E1194" s="96" t="str">
        <f>LEFT(DetailTB[[#This Row],[EconCode]],4)</f>
        <v>4302</v>
      </c>
      <c r="F1194" s="96" t="str">
        <f>LEFT(DetailTB[[#This Row],[EconCode]],2)</f>
        <v>43</v>
      </c>
      <c r="G1194" s="96"/>
      <c r="H1194" s="96"/>
      <c r="I1194" s="96"/>
      <c r="J1194" s="96"/>
      <c r="K1194" s="96"/>
      <c r="L1194" s="96"/>
      <c r="M1194" s="15"/>
      <c r="N1194" s="15"/>
      <c r="O1194" s="15"/>
      <c r="P1194" s="15"/>
      <c r="Q1194" s="15"/>
      <c r="R1194" s="15"/>
    </row>
    <row r="1195" spans="1:18" x14ac:dyDescent="0.25">
      <c r="A1195" s="70">
        <v>430201</v>
      </c>
      <c r="B1195" s="7" t="s">
        <v>1256</v>
      </c>
      <c r="C1195" s="96">
        <f>SUMIF(Data[EconCode],DetailTB[[#This Row],[EconCode]],Data[Amount])</f>
        <v>0</v>
      </c>
      <c r="D1195" s="96" t="str">
        <f>LEFT(DetailTB[[#This Row],[EconCode]],6)</f>
        <v>430201</v>
      </c>
      <c r="E1195" s="96" t="str">
        <f>LEFT(DetailTB[[#This Row],[EconCode]],4)</f>
        <v>4302</v>
      </c>
      <c r="F1195" s="96" t="str">
        <f>LEFT(DetailTB[[#This Row],[EconCode]],2)</f>
        <v>43</v>
      </c>
      <c r="G1195" s="96"/>
      <c r="H1195" s="96"/>
      <c r="I1195" s="96"/>
      <c r="J1195" s="96"/>
      <c r="K1195" s="96"/>
      <c r="L1195" s="96"/>
      <c r="M1195" s="15"/>
      <c r="N1195" s="15"/>
      <c r="O1195" s="15"/>
      <c r="P1195" s="15"/>
      <c r="Q1195" s="15"/>
      <c r="R1195" s="15"/>
    </row>
    <row r="1196" spans="1:18" x14ac:dyDescent="0.25">
      <c r="A1196" s="70">
        <v>43020101</v>
      </c>
      <c r="B1196" s="8" t="s">
        <v>1257</v>
      </c>
      <c r="C1196" s="96">
        <f>SUMIF(Data[EconCode],DetailTB[[#This Row],[EconCode]],Data[Amount])</f>
        <v>0</v>
      </c>
      <c r="D1196" s="96" t="str">
        <f>LEFT(DetailTB[[#This Row],[EconCode]],6)</f>
        <v>430201</v>
      </c>
      <c r="E1196" s="96" t="str">
        <f>LEFT(DetailTB[[#This Row],[EconCode]],4)</f>
        <v>4302</v>
      </c>
      <c r="F1196" s="96" t="str">
        <f>LEFT(DetailTB[[#This Row],[EconCode]],2)</f>
        <v>43</v>
      </c>
      <c r="G1196" s="96"/>
      <c r="H1196" s="96"/>
      <c r="I1196" s="96"/>
      <c r="J1196" s="96"/>
      <c r="K1196" s="96"/>
      <c r="L1196" s="96"/>
      <c r="M1196" s="15"/>
      <c r="N1196" s="15"/>
      <c r="O1196" s="15"/>
      <c r="P1196" s="15"/>
      <c r="Q1196" s="15"/>
      <c r="R1196" s="15"/>
    </row>
    <row r="1197" spans="1:18" x14ac:dyDescent="0.25">
      <c r="A1197" s="70">
        <v>43020102</v>
      </c>
      <c r="B1197" s="8" t="s">
        <v>1258</v>
      </c>
      <c r="C1197" s="96">
        <f>SUMIF(Data[EconCode],DetailTB[[#This Row],[EconCode]],Data[Amount])</f>
        <v>0</v>
      </c>
      <c r="D1197" s="96" t="str">
        <f>LEFT(DetailTB[[#This Row],[EconCode]],6)</f>
        <v>430201</v>
      </c>
      <c r="E1197" s="96" t="str">
        <f>LEFT(DetailTB[[#This Row],[EconCode]],4)</f>
        <v>4302</v>
      </c>
      <c r="F1197" s="96" t="str">
        <f>LEFT(DetailTB[[#This Row],[EconCode]],2)</f>
        <v>43</v>
      </c>
      <c r="G1197" s="96"/>
      <c r="H1197" s="96"/>
      <c r="I1197" s="96"/>
      <c r="J1197" s="96"/>
      <c r="K1197" s="96"/>
      <c r="L1197" s="96"/>
      <c r="M1197" s="15"/>
      <c r="N1197" s="15"/>
      <c r="O1197" s="15"/>
      <c r="P1197" s="15"/>
      <c r="Q1197" s="15"/>
      <c r="R1197" s="15"/>
    </row>
    <row r="1198" spans="1:18" x14ac:dyDescent="0.25">
      <c r="A1198" s="70">
        <v>43020103</v>
      </c>
      <c r="B1198" s="8" t="s">
        <v>1259</v>
      </c>
      <c r="C1198" s="96">
        <f>SUMIF(Data[EconCode],DetailTB[[#This Row],[EconCode]],Data[Amount])</f>
        <v>0</v>
      </c>
      <c r="D1198" s="96" t="str">
        <f>LEFT(DetailTB[[#This Row],[EconCode]],6)</f>
        <v>430201</v>
      </c>
      <c r="E1198" s="96" t="str">
        <f>LEFT(DetailTB[[#This Row],[EconCode]],4)</f>
        <v>4302</v>
      </c>
      <c r="F1198" s="96" t="str">
        <f>LEFT(DetailTB[[#This Row],[EconCode]],2)</f>
        <v>43</v>
      </c>
      <c r="G1198" s="96"/>
      <c r="H1198" s="96"/>
      <c r="I1198" s="96"/>
      <c r="J1198" s="96"/>
      <c r="K1198" s="96"/>
      <c r="L1198" s="96"/>
      <c r="M1198" s="15"/>
      <c r="N1198" s="15"/>
      <c r="O1198" s="15"/>
      <c r="P1198" s="15"/>
      <c r="Q1198" s="15"/>
      <c r="R1198" s="15"/>
    </row>
    <row r="1199" spans="1:18" x14ac:dyDescent="0.25">
      <c r="A1199" s="70">
        <v>43020104</v>
      </c>
      <c r="B1199" s="8" t="s">
        <v>1260</v>
      </c>
      <c r="C1199" s="96">
        <f>SUMIF(Data[EconCode],DetailTB[[#This Row],[EconCode]],Data[Amount])</f>
        <v>0</v>
      </c>
      <c r="D1199" s="96" t="str">
        <f>LEFT(DetailTB[[#This Row],[EconCode]],6)</f>
        <v>430201</v>
      </c>
      <c r="E1199" s="96" t="str">
        <f>LEFT(DetailTB[[#This Row],[EconCode]],4)</f>
        <v>4302</v>
      </c>
      <c r="F1199" s="96" t="str">
        <f>LEFT(DetailTB[[#This Row],[EconCode]],2)</f>
        <v>43</v>
      </c>
      <c r="G1199" s="96"/>
      <c r="H1199" s="96"/>
      <c r="I1199" s="96"/>
      <c r="J1199" s="96"/>
      <c r="K1199" s="96"/>
      <c r="L1199" s="96"/>
      <c r="M1199" s="15"/>
      <c r="N1199" s="15"/>
      <c r="O1199" s="15"/>
      <c r="P1199" s="15"/>
      <c r="Q1199" s="15"/>
      <c r="R1199" s="15"/>
    </row>
    <row r="1200" spans="1:18" x14ac:dyDescent="0.25">
      <c r="A1200" s="70">
        <v>430202</v>
      </c>
      <c r="B1200" s="7" t="s">
        <v>1261</v>
      </c>
      <c r="C1200" s="96">
        <f>SUMIF(Data[EconCode],DetailTB[[#This Row],[EconCode]],Data[Amount])</f>
        <v>0</v>
      </c>
      <c r="D1200" s="96" t="str">
        <f>LEFT(DetailTB[[#This Row],[EconCode]],6)</f>
        <v>430202</v>
      </c>
      <c r="E1200" s="96" t="str">
        <f>LEFT(DetailTB[[#This Row],[EconCode]],4)</f>
        <v>4302</v>
      </c>
      <c r="F1200" s="96" t="str">
        <f>LEFT(DetailTB[[#This Row],[EconCode]],2)</f>
        <v>43</v>
      </c>
      <c r="G1200" s="96"/>
      <c r="H1200" s="96"/>
      <c r="I1200" s="96"/>
      <c r="J1200" s="96"/>
      <c r="K1200" s="96"/>
      <c r="L1200" s="96"/>
      <c r="M1200" s="15"/>
      <c r="N1200" s="15"/>
      <c r="O1200" s="15"/>
      <c r="P1200" s="15"/>
      <c r="Q1200" s="15"/>
      <c r="R1200" s="15"/>
    </row>
    <row r="1201" spans="1:18" x14ac:dyDescent="0.25">
      <c r="A1201" s="70">
        <v>43020201</v>
      </c>
      <c r="B1201" s="8" t="s">
        <v>1262</v>
      </c>
      <c r="C1201" s="96">
        <f>SUMIF(Data[EconCode],DetailTB[[#This Row],[EconCode]],Data[Amount])</f>
        <v>0</v>
      </c>
      <c r="D1201" s="96" t="str">
        <f>LEFT(DetailTB[[#This Row],[EconCode]],6)</f>
        <v>430202</v>
      </c>
      <c r="E1201" s="96" t="str">
        <f>LEFT(DetailTB[[#This Row],[EconCode]],4)</f>
        <v>4302</v>
      </c>
      <c r="F1201" s="96" t="str">
        <f>LEFT(DetailTB[[#This Row],[EconCode]],2)</f>
        <v>43</v>
      </c>
      <c r="G1201" s="96"/>
      <c r="H1201" s="96"/>
      <c r="I1201" s="96"/>
      <c r="J1201" s="96"/>
      <c r="K1201" s="96"/>
      <c r="L1201" s="96"/>
      <c r="M1201" s="15"/>
      <c r="N1201" s="15"/>
      <c r="O1201" s="15"/>
      <c r="P1201" s="15"/>
      <c r="Q1201" s="15"/>
      <c r="R1201" s="15"/>
    </row>
    <row r="1202" spans="1:18" x14ac:dyDescent="0.25">
      <c r="A1202" s="70">
        <v>43020202</v>
      </c>
      <c r="B1202" s="8" t="s">
        <v>1263</v>
      </c>
      <c r="C1202" s="96">
        <f>SUMIF(Data[EconCode],DetailTB[[#This Row],[EconCode]],Data[Amount])</f>
        <v>0</v>
      </c>
      <c r="D1202" s="96" t="str">
        <f>LEFT(DetailTB[[#This Row],[EconCode]],6)</f>
        <v>430202</v>
      </c>
      <c r="E1202" s="96" t="str">
        <f>LEFT(DetailTB[[#This Row],[EconCode]],4)</f>
        <v>4302</v>
      </c>
      <c r="F1202" s="96" t="str">
        <f>LEFT(DetailTB[[#This Row],[EconCode]],2)</f>
        <v>43</v>
      </c>
      <c r="G1202" s="96"/>
      <c r="H1202" s="96"/>
      <c r="I1202" s="96"/>
      <c r="J1202" s="96"/>
      <c r="K1202" s="96"/>
      <c r="L1202" s="96"/>
      <c r="M1202" s="15"/>
      <c r="N1202" s="15"/>
      <c r="O1202" s="15"/>
      <c r="P1202" s="15"/>
      <c r="Q1202" s="15"/>
      <c r="R1202" s="15"/>
    </row>
    <row r="1203" spans="1:18" x14ac:dyDescent="0.25">
      <c r="A1203" s="70">
        <v>43020203</v>
      </c>
      <c r="B1203" s="8" t="s">
        <v>1264</v>
      </c>
      <c r="C1203" s="96">
        <f>SUMIF(Data[EconCode],DetailTB[[#This Row],[EconCode]],Data[Amount])</f>
        <v>0</v>
      </c>
      <c r="D1203" s="96" t="str">
        <f>LEFT(DetailTB[[#This Row],[EconCode]],6)</f>
        <v>430202</v>
      </c>
      <c r="E1203" s="96" t="str">
        <f>LEFT(DetailTB[[#This Row],[EconCode]],4)</f>
        <v>4302</v>
      </c>
      <c r="F1203" s="96" t="str">
        <f>LEFT(DetailTB[[#This Row],[EconCode]],2)</f>
        <v>43</v>
      </c>
      <c r="G1203" s="96"/>
      <c r="H1203" s="96"/>
      <c r="I1203" s="96"/>
      <c r="J1203" s="96"/>
      <c r="K1203" s="96"/>
      <c r="L1203" s="96"/>
      <c r="M1203" s="15"/>
      <c r="N1203" s="15"/>
      <c r="O1203" s="15"/>
      <c r="P1203" s="15"/>
      <c r="Q1203" s="15"/>
      <c r="R1203" s="15"/>
    </row>
    <row r="1204" spans="1:18" x14ac:dyDescent="0.25">
      <c r="A1204" s="70">
        <v>43020204</v>
      </c>
      <c r="B1204" s="8" t="s">
        <v>1265</v>
      </c>
      <c r="C1204" s="96">
        <f>SUMIF(Data[EconCode],DetailTB[[#This Row],[EconCode]],Data[Amount])</f>
        <v>0</v>
      </c>
      <c r="D1204" s="96" t="str">
        <f>LEFT(DetailTB[[#This Row],[EconCode]],6)</f>
        <v>430202</v>
      </c>
      <c r="E1204" s="96" t="str">
        <f>LEFT(DetailTB[[#This Row],[EconCode]],4)</f>
        <v>4302</v>
      </c>
      <c r="F1204" s="96" t="str">
        <f>LEFT(DetailTB[[#This Row],[EconCode]],2)</f>
        <v>43</v>
      </c>
      <c r="G1204" s="96"/>
      <c r="H1204" s="96"/>
      <c r="I1204" s="96"/>
      <c r="J1204" s="96"/>
      <c r="K1204" s="96"/>
      <c r="L1204" s="96"/>
      <c r="M1204" s="15"/>
      <c r="N1204" s="15"/>
      <c r="O1204" s="15"/>
      <c r="P1204" s="15"/>
      <c r="Q1204" s="15"/>
      <c r="R1204" s="15"/>
    </row>
    <row r="1205" spans="1:18" x14ac:dyDescent="0.25">
      <c r="A1205" s="70">
        <v>43020205</v>
      </c>
      <c r="B1205" s="8" t="s">
        <v>1266</v>
      </c>
      <c r="C1205" s="96">
        <f>SUMIF(Data[EconCode],DetailTB[[#This Row],[EconCode]],Data[Amount])</f>
        <v>0</v>
      </c>
      <c r="D1205" s="96" t="str">
        <f>LEFT(DetailTB[[#This Row],[EconCode]],6)</f>
        <v>430202</v>
      </c>
      <c r="E1205" s="96" t="str">
        <f>LEFT(DetailTB[[#This Row],[EconCode]],4)</f>
        <v>4302</v>
      </c>
      <c r="F1205" s="96" t="str">
        <f>LEFT(DetailTB[[#This Row],[EconCode]],2)</f>
        <v>43</v>
      </c>
      <c r="G1205" s="96"/>
      <c r="H1205" s="96"/>
      <c r="I1205" s="96"/>
      <c r="J1205" s="96"/>
      <c r="K1205" s="96"/>
      <c r="L1205" s="96"/>
      <c r="M1205" s="15"/>
      <c r="N1205" s="15"/>
      <c r="O1205" s="15"/>
      <c r="P1205" s="15"/>
      <c r="Q1205" s="15"/>
      <c r="R1205" s="15"/>
    </row>
    <row r="1206" spans="1:18" x14ac:dyDescent="0.25">
      <c r="A1206" s="70">
        <v>43020206</v>
      </c>
      <c r="B1206" s="8" t="s">
        <v>1267</v>
      </c>
      <c r="C1206" s="96">
        <f>SUMIF(Data[EconCode],DetailTB[[#This Row],[EconCode]],Data[Amount])</f>
        <v>0</v>
      </c>
      <c r="D1206" s="96" t="str">
        <f>LEFT(DetailTB[[#This Row],[EconCode]],6)</f>
        <v>430202</v>
      </c>
      <c r="E1206" s="96" t="str">
        <f>LEFT(DetailTB[[#This Row],[EconCode]],4)</f>
        <v>4302</v>
      </c>
      <c r="F1206" s="96" t="str">
        <f>LEFT(DetailTB[[#This Row],[EconCode]],2)</f>
        <v>43</v>
      </c>
      <c r="G1206" s="96"/>
      <c r="H1206" s="96"/>
      <c r="I1206" s="96"/>
      <c r="J1206" s="96"/>
      <c r="K1206" s="96"/>
      <c r="L1206" s="96"/>
      <c r="M1206" s="15"/>
      <c r="N1206" s="15"/>
      <c r="O1206" s="15"/>
      <c r="P1206" s="15"/>
      <c r="Q1206" s="15"/>
      <c r="R1206" s="15"/>
    </row>
    <row r="1207" spans="1:18" x14ac:dyDescent="0.25">
      <c r="A1207" s="70">
        <v>43020207</v>
      </c>
      <c r="B1207" s="8" t="s">
        <v>1268</v>
      </c>
      <c r="C1207" s="96">
        <f>SUMIF(Data[EconCode],DetailTB[[#This Row],[EconCode]],Data[Amount])</f>
        <v>0</v>
      </c>
      <c r="D1207" s="96" t="str">
        <f>LEFT(DetailTB[[#This Row],[EconCode]],6)</f>
        <v>430202</v>
      </c>
      <c r="E1207" s="96" t="str">
        <f>LEFT(DetailTB[[#This Row],[EconCode]],4)</f>
        <v>4302</v>
      </c>
      <c r="F1207" s="96" t="str">
        <f>LEFT(DetailTB[[#This Row],[EconCode]],2)</f>
        <v>43</v>
      </c>
      <c r="G1207" s="96"/>
      <c r="H1207" s="96"/>
      <c r="I1207" s="96"/>
      <c r="J1207" s="96"/>
      <c r="K1207" s="96"/>
      <c r="L1207" s="96"/>
      <c r="M1207" s="15"/>
      <c r="N1207" s="15"/>
      <c r="O1207" s="15"/>
      <c r="P1207" s="15"/>
      <c r="Q1207" s="15"/>
      <c r="R1207" s="15"/>
    </row>
    <row r="1208" spans="1:18" x14ac:dyDescent="0.25">
      <c r="A1208" s="70">
        <v>43020208</v>
      </c>
      <c r="B1208" s="8" t="s">
        <v>1269</v>
      </c>
      <c r="C1208" s="96">
        <f>SUMIF(Data[EconCode],DetailTB[[#This Row],[EconCode]],Data[Amount])</f>
        <v>0</v>
      </c>
      <c r="D1208" s="96" t="str">
        <f>LEFT(DetailTB[[#This Row],[EconCode]],6)</f>
        <v>430202</v>
      </c>
      <c r="E1208" s="96" t="str">
        <f>LEFT(DetailTB[[#This Row],[EconCode]],4)</f>
        <v>4302</v>
      </c>
      <c r="F1208" s="96" t="str">
        <f>LEFT(DetailTB[[#This Row],[EconCode]],2)</f>
        <v>43</v>
      </c>
      <c r="G1208" s="96"/>
      <c r="H1208" s="96"/>
      <c r="I1208" s="96"/>
      <c r="J1208" s="96"/>
      <c r="K1208" s="96"/>
      <c r="L1208" s="96"/>
      <c r="M1208" s="15"/>
      <c r="N1208" s="15"/>
      <c r="O1208" s="15"/>
      <c r="P1208" s="15"/>
      <c r="Q1208" s="15"/>
      <c r="R1208" s="15"/>
    </row>
    <row r="1209" spans="1:18" x14ac:dyDescent="0.25">
      <c r="A1209" s="70">
        <v>43020209</v>
      </c>
      <c r="B1209" s="8" t="s">
        <v>1270</v>
      </c>
      <c r="C1209" s="96">
        <f>SUMIF(Data[EconCode],DetailTB[[#This Row],[EconCode]],Data[Amount])</f>
        <v>0</v>
      </c>
      <c r="D1209" s="96" t="str">
        <f>LEFT(DetailTB[[#This Row],[EconCode]],6)</f>
        <v>430202</v>
      </c>
      <c r="E1209" s="96" t="str">
        <f>LEFT(DetailTB[[#This Row],[EconCode]],4)</f>
        <v>4302</v>
      </c>
      <c r="F1209" s="96" t="str">
        <f>LEFT(DetailTB[[#This Row],[EconCode]],2)</f>
        <v>43</v>
      </c>
      <c r="G1209" s="96"/>
      <c r="H1209" s="96"/>
      <c r="I1209" s="96"/>
      <c r="J1209" s="96"/>
      <c r="K1209" s="96"/>
      <c r="L1209" s="96"/>
      <c r="M1209" s="15"/>
      <c r="N1209" s="15"/>
      <c r="O1209" s="15"/>
      <c r="P1209" s="15"/>
      <c r="Q1209" s="15"/>
      <c r="R1209" s="15"/>
    </row>
    <row r="1210" spans="1:18" x14ac:dyDescent="0.25">
      <c r="A1210" s="70">
        <v>43020210</v>
      </c>
      <c r="B1210" s="8" t="s">
        <v>1271</v>
      </c>
      <c r="C1210" s="96">
        <f>SUMIF(Data[EconCode],DetailTB[[#This Row],[EconCode]],Data[Amount])</f>
        <v>0</v>
      </c>
      <c r="D1210" s="96" t="str">
        <f>LEFT(DetailTB[[#This Row],[EconCode]],6)</f>
        <v>430202</v>
      </c>
      <c r="E1210" s="96" t="str">
        <f>LEFT(DetailTB[[#This Row],[EconCode]],4)</f>
        <v>4302</v>
      </c>
      <c r="F1210" s="96" t="str">
        <f>LEFT(DetailTB[[#This Row],[EconCode]],2)</f>
        <v>43</v>
      </c>
      <c r="G1210" s="96"/>
      <c r="H1210" s="96"/>
      <c r="I1210" s="96"/>
      <c r="J1210" s="96"/>
      <c r="K1210" s="96"/>
      <c r="L1210" s="96"/>
      <c r="M1210" s="15"/>
      <c r="N1210" s="15"/>
      <c r="O1210" s="15"/>
      <c r="P1210" s="15"/>
      <c r="Q1210" s="15"/>
      <c r="R1210" s="15"/>
    </row>
    <row r="1211" spans="1:18" x14ac:dyDescent="0.25">
      <c r="A1211" s="70">
        <v>43020211</v>
      </c>
      <c r="B1211" s="8" t="s">
        <v>1272</v>
      </c>
      <c r="C1211" s="96">
        <f>SUMIF(Data[EconCode],DetailTB[[#This Row],[EconCode]],Data[Amount])</f>
        <v>0</v>
      </c>
      <c r="D1211" s="96" t="str">
        <f>LEFT(DetailTB[[#This Row],[EconCode]],6)</f>
        <v>430202</v>
      </c>
      <c r="E1211" s="96" t="str">
        <f>LEFT(DetailTB[[#This Row],[EconCode]],4)</f>
        <v>4302</v>
      </c>
      <c r="F1211" s="96" t="str">
        <f>LEFT(DetailTB[[#This Row],[EconCode]],2)</f>
        <v>43</v>
      </c>
      <c r="G1211" s="96"/>
      <c r="H1211" s="96"/>
      <c r="I1211" s="96"/>
      <c r="J1211" s="96"/>
      <c r="K1211" s="96"/>
      <c r="L1211" s="96"/>
      <c r="M1211" s="15"/>
      <c r="N1211" s="15"/>
      <c r="O1211" s="15"/>
      <c r="P1211" s="15"/>
      <c r="Q1211" s="15"/>
      <c r="R1211" s="15"/>
    </row>
    <row r="1212" spans="1:18" x14ac:dyDescent="0.25">
      <c r="A1212" s="70">
        <v>430203</v>
      </c>
      <c r="B1212" s="7" t="s">
        <v>1273</v>
      </c>
      <c r="C1212" s="96">
        <f>SUMIF(Data[EconCode],DetailTB[[#This Row],[EconCode]],Data[Amount])</f>
        <v>0</v>
      </c>
      <c r="D1212" s="96" t="str">
        <f>LEFT(DetailTB[[#This Row],[EconCode]],6)</f>
        <v>430203</v>
      </c>
      <c r="E1212" s="96" t="str">
        <f>LEFT(DetailTB[[#This Row],[EconCode]],4)</f>
        <v>4302</v>
      </c>
      <c r="F1212" s="96" t="str">
        <f>LEFT(DetailTB[[#This Row],[EconCode]],2)</f>
        <v>43</v>
      </c>
      <c r="G1212" s="96"/>
      <c r="H1212" s="96"/>
      <c r="I1212" s="96"/>
      <c r="J1212" s="96"/>
      <c r="K1212" s="96"/>
      <c r="L1212" s="96"/>
      <c r="M1212" s="15"/>
      <c r="N1212" s="15"/>
      <c r="O1212" s="15"/>
      <c r="P1212" s="15"/>
      <c r="Q1212" s="15"/>
      <c r="R1212" s="15"/>
    </row>
    <row r="1213" spans="1:18" x14ac:dyDescent="0.25">
      <c r="A1213" s="70">
        <v>43020301</v>
      </c>
      <c r="B1213" s="8" t="s">
        <v>1274</v>
      </c>
      <c r="C1213" s="96">
        <f>SUMIF(Data[EconCode],DetailTB[[#This Row],[EconCode]],Data[Amount])</f>
        <v>0</v>
      </c>
      <c r="D1213" s="96" t="str">
        <f>LEFT(DetailTB[[#This Row],[EconCode]],6)</f>
        <v>430203</v>
      </c>
      <c r="E1213" s="96" t="str">
        <f>LEFT(DetailTB[[#This Row],[EconCode]],4)</f>
        <v>4302</v>
      </c>
      <c r="F1213" s="96" t="str">
        <f>LEFT(DetailTB[[#This Row],[EconCode]],2)</f>
        <v>43</v>
      </c>
      <c r="G1213" s="96"/>
      <c r="H1213" s="96"/>
      <c r="I1213" s="96"/>
      <c r="J1213" s="96"/>
      <c r="K1213" s="96"/>
      <c r="L1213" s="96"/>
      <c r="M1213" s="15"/>
      <c r="N1213" s="15"/>
      <c r="O1213" s="15"/>
      <c r="P1213" s="15"/>
      <c r="Q1213" s="15"/>
      <c r="R1213" s="15"/>
    </row>
    <row r="1214" spans="1:18" x14ac:dyDescent="0.25">
      <c r="A1214" s="70">
        <v>43020302</v>
      </c>
      <c r="B1214" s="8" t="s">
        <v>1275</v>
      </c>
      <c r="C1214" s="96">
        <f>SUMIF(Data[EconCode],DetailTB[[#This Row],[EconCode]],Data[Amount])</f>
        <v>0</v>
      </c>
      <c r="D1214" s="96" t="str">
        <f>LEFT(DetailTB[[#This Row],[EconCode]],6)</f>
        <v>430203</v>
      </c>
      <c r="E1214" s="96" t="str">
        <f>LEFT(DetailTB[[#This Row],[EconCode]],4)</f>
        <v>4302</v>
      </c>
      <c r="F1214" s="96" t="str">
        <f>LEFT(DetailTB[[#This Row],[EconCode]],2)</f>
        <v>43</v>
      </c>
      <c r="G1214" s="96"/>
      <c r="H1214" s="96"/>
      <c r="I1214" s="96"/>
      <c r="J1214" s="96"/>
      <c r="K1214" s="96"/>
      <c r="L1214" s="96"/>
      <c r="M1214" s="15"/>
      <c r="N1214" s="15"/>
      <c r="O1214" s="15"/>
      <c r="P1214" s="15"/>
      <c r="Q1214" s="15"/>
      <c r="R1214" s="15"/>
    </row>
    <row r="1215" spans="1:18" x14ac:dyDescent="0.25">
      <c r="A1215" s="70">
        <v>43020303</v>
      </c>
      <c r="B1215" s="8" t="s">
        <v>1276</v>
      </c>
      <c r="C1215" s="96">
        <f>SUMIF(Data[EconCode],DetailTB[[#This Row],[EconCode]],Data[Amount])</f>
        <v>0</v>
      </c>
      <c r="D1215" s="96" t="str">
        <f>LEFT(DetailTB[[#This Row],[EconCode]],6)</f>
        <v>430203</v>
      </c>
      <c r="E1215" s="96" t="str">
        <f>LEFT(DetailTB[[#This Row],[EconCode]],4)</f>
        <v>4302</v>
      </c>
      <c r="F1215" s="96" t="str">
        <f>LEFT(DetailTB[[#This Row],[EconCode]],2)</f>
        <v>43</v>
      </c>
      <c r="G1215" s="96"/>
      <c r="H1215" s="96"/>
      <c r="I1215" s="96"/>
      <c r="J1215" s="96"/>
      <c r="K1215" s="96"/>
      <c r="L1215" s="96"/>
      <c r="M1215" s="15"/>
      <c r="N1215" s="15"/>
      <c r="O1215" s="15"/>
      <c r="P1215" s="15"/>
      <c r="Q1215" s="15"/>
      <c r="R1215" s="15"/>
    </row>
    <row r="1216" spans="1:18" x14ac:dyDescent="0.25">
      <c r="A1216" s="70">
        <v>43020304</v>
      </c>
      <c r="B1216" s="8" t="s">
        <v>1277</v>
      </c>
      <c r="C1216" s="96">
        <f>SUMIF(Data[EconCode],DetailTB[[#This Row],[EconCode]],Data[Amount])</f>
        <v>0</v>
      </c>
      <c r="D1216" s="96" t="str">
        <f>LEFT(DetailTB[[#This Row],[EconCode]],6)</f>
        <v>430203</v>
      </c>
      <c r="E1216" s="96" t="str">
        <f>LEFT(DetailTB[[#This Row],[EconCode]],4)</f>
        <v>4302</v>
      </c>
      <c r="F1216" s="96" t="str">
        <f>LEFT(DetailTB[[#This Row],[EconCode]],2)</f>
        <v>43</v>
      </c>
      <c r="G1216" s="96"/>
      <c r="H1216" s="96"/>
      <c r="I1216" s="96"/>
      <c r="J1216" s="96"/>
      <c r="K1216" s="96"/>
      <c r="L1216" s="96"/>
      <c r="M1216" s="15"/>
      <c r="N1216" s="15"/>
      <c r="O1216" s="15"/>
      <c r="P1216" s="15"/>
      <c r="Q1216" s="15"/>
      <c r="R1216" s="15"/>
    </row>
    <row r="1217" spans="1:18" x14ac:dyDescent="0.25">
      <c r="A1217" s="70">
        <v>43020305</v>
      </c>
      <c r="B1217" s="8" t="s">
        <v>1278</v>
      </c>
      <c r="C1217" s="96">
        <f>SUMIF(Data[EconCode],DetailTB[[#This Row],[EconCode]],Data[Amount])</f>
        <v>0</v>
      </c>
      <c r="D1217" s="96" t="str">
        <f>LEFT(DetailTB[[#This Row],[EconCode]],6)</f>
        <v>430203</v>
      </c>
      <c r="E1217" s="96" t="str">
        <f>LEFT(DetailTB[[#This Row],[EconCode]],4)</f>
        <v>4302</v>
      </c>
      <c r="F1217" s="96" t="str">
        <f>LEFT(DetailTB[[#This Row],[EconCode]],2)</f>
        <v>43</v>
      </c>
      <c r="G1217" s="96"/>
      <c r="H1217" s="96"/>
      <c r="I1217" s="96"/>
      <c r="J1217" s="96"/>
      <c r="K1217" s="96"/>
      <c r="L1217" s="96"/>
      <c r="M1217" s="15"/>
      <c r="N1217" s="15"/>
      <c r="O1217" s="15"/>
      <c r="P1217" s="15"/>
      <c r="Q1217" s="15"/>
      <c r="R1217" s="15"/>
    </row>
    <row r="1218" spans="1:18" x14ac:dyDescent="0.25">
      <c r="A1218" s="70">
        <v>430204</v>
      </c>
      <c r="B1218" s="7" t="s">
        <v>1279</v>
      </c>
      <c r="C1218" s="96">
        <f>SUMIF(Data[EconCode],DetailTB[[#This Row],[EconCode]],Data[Amount])</f>
        <v>0</v>
      </c>
      <c r="D1218" s="96" t="str">
        <f>LEFT(DetailTB[[#This Row],[EconCode]],6)</f>
        <v>430204</v>
      </c>
      <c r="E1218" s="96" t="str">
        <f>LEFT(DetailTB[[#This Row],[EconCode]],4)</f>
        <v>4302</v>
      </c>
      <c r="F1218" s="96" t="str">
        <f>LEFT(DetailTB[[#This Row],[EconCode]],2)</f>
        <v>43</v>
      </c>
      <c r="G1218" s="96"/>
      <c r="H1218" s="96"/>
      <c r="I1218" s="96"/>
      <c r="J1218" s="96"/>
      <c r="K1218" s="96"/>
      <c r="L1218" s="96"/>
      <c r="M1218" s="15"/>
      <c r="N1218" s="15"/>
      <c r="O1218" s="15"/>
      <c r="P1218" s="15"/>
      <c r="Q1218" s="15"/>
      <c r="R1218" s="15"/>
    </row>
    <row r="1219" spans="1:18" x14ac:dyDescent="0.25">
      <c r="A1219" s="70">
        <v>43020401</v>
      </c>
      <c r="B1219" s="8" t="s">
        <v>1280</v>
      </c>
      <c r="C1219" s="96">
        <f>SUMIF(Data[EconCode],DetailTB[[#This Row],[EconCode]],Data[Amount])</f>
        <v>0</v>
      </c>
      <c r="D1219" s="96" t="str">
        <f>LEFT(DetailTB[[#This Row],[EconCode]],6)</f>
        <v>430204</v>
      </c>
      <c r="E1219" s="96" t="str">
        <f>LEFT(DetailTB[[#This Row],[EconCode]],4)</f>
        <v>4302</v>
      </c>
      <c r="F1219" s="96" t="str">
        <f>LEFT(DetailTB[[#This Row],[EconCode]],2)</f>
        <v>43</v>
      </c>
      <c r="G1219" s="96"/>
      <c r="H1219" s="96"/>
      <c r="I1219" s="96"/>
      <c r="J1219" s="96"/>
      <c r="K1219" s="96"/>
      <c r="L1219" s="96"/>
      <c r="M1219" s="15"/>
      <c r="N1219" s="15"/>
      <c r="O1219" s="15"/>
      <c r="P1219" s="15"/>
      <c r="Q1219" s="15"/>
      <c r="R1219" s="15"/>
    </row>
    <row r="1220" spans="1:18" x14ac:dyDescent="0.25">
      <c r="A1220" s="70">
        <v>43020402</v>
      </c>
      <c r="B1220" s="8" t="s">
        <v>1281</v>
      </c>
      <c r="C1220" s="96">
        <f>SUMIF(Data[EconCode],DetailTB[[#This Row],[EconCode]],Data[Amount])</f>
        <v>0</v>
      </c>
      <c r="D1220" s="96" t="str">
        <f>LEFT(DetailTB[[#This Row],[EconCode]],6)</f>
        <v>430204</v>
      </c>
      <c r="E1220" s="96" t="str">
        <f>LEFT(DetailTB[[#This Row],[EconCode]],4)</f>
        <v>4302</v>
      </c>
      <c r="F1220" s="96" t="str">
        <f>LEFT(DetailTB[[#This Row],[EconCode]],2)</f>
        <v>43</v>
      </c>
      <c r="G1220" s="96"/>
      <c r="H1220" s="96"/>
      <c r="I1220" s="96"/>
      <c r="J1220" s="96"/>
      <c r="K1220" s="96"/>
      <c r="L1220" s="96"/>
      <c r="M1220" s="15"/>
      <c r="N1220" s="15"/>
      <c r="O1220" s="15"/>
      <c r="P1220" s="15"/>
      <c r="Q1220" s="15"/>
      <c r="R1220" s="15"/>
    </row>
    <row r="1221" spans="1:18" x14ac:dyDescent="0.25">
      <c r="A1221" s="70">
        <v>43020403</v>
      </c>
      <c r="B1221" s="8" t="s">
        <v>1282</v>
      </c>
      <c r="C1221" s="96">
        <f>SUMIF(Data[EconCode],DetailTB[[#This Row],[EconCode]],Data[Amount])</f>
        <v>0</v>
      </c>
      <c r="D1221" s="96" t="str">
        <f>LEFT(DetailTB[[#This Row],[EconCode]],6)</f>
        <v>430204</v>
      </c>
      <c r="E1221" s="96" t="str">
        <f>LEFT(DetailTB[[#This Row],[EconCode]],4)</f>
        <v>4302</v>
      </c>
      <c r="F1221" s="96" t="str">
        <f>LEFT(DetailTB[[#This Row],[EconCode]],2)</f>
        <v>43</v>
      </c>
      <c r="G1221" s="96"/>
      <c r="H1221" s="96"/>
      <c r="I1221" s="96"/>
      <c r="J1221" s="96"/>
      <c r="K1221" s="96"/>
      <c r="L1221" s="96"/>
      <c r="M1221" s="15"/>
      <c r="N1221" s="15"/>
      <c r="O1221" s="15"/>
      <c r="P1221" s="15"/>
      <c r="Q1221" s="15"/>
      <c r="R1221" s="15"/>
    </row>
    <row r="1222" spans="1:18" x14ac:dyDescent="0.25">
      <c r="A1222" s="70">
        <v>43020404</v>
      </c>
      <c r="B1222" s="8" t="s">
        <v>1283</v>
      </c>
      <c r="C1222" s="96">
        <f>SUMIF(Data[EconCode],DetailTB[[#This Row],[EconCode]],Data[Amount])</f>
        <v>0</v>
      </c>
      <c r="D1222" s="96" t="str">
        <f>LEFT(DetailTB[[#This Row],[EconCode]],6)</f>
        <v>430204</v>
      </c>
      <c r="E1222" s="96" t="str">
        <f>LEFT(DetailTB[[#This Row],[EconCode]],4)</f>
        <v>4302</v>
      </c>
      <c r="F1222" s="96" t="str">
        <f>LEFT(DetailTB[[#This Row],[EconCode]],2)</f>
        <v>43</v>
      </c>
      <c r="G1222" s="96"/>
      <c r="H1222" s="96"/>
      <c r="I1222" s="96"/>
      <c r="J1222" s="96"/>
      <c r="K1222" s="96"/>
      <c r="L1222" s="96"/>
      <c r="M1222" s="15"/>
      <c r="N1222" s="15"/>
      <c r="O1222" s="15"/>
      <c r="P1222" s="15"/>
      <c r="Q1222" s="15"/>
      <c r="R1222" s="15"/>
    </row>
    <row r="1223" spans="1:18" x14ac:dyDescent="0.25">
      <c r="A1223" s="70">
        <v>43020405</v>
      </c>
      <c r="B1223" s="8" t="s">
        <v>1284</v>
      </c>
      <c r="C1223" s="96">
        <f>SUMIF(Data[EconCode],DetailTB[[#This Row],[EconCode]],Data[Amount])</f>
        <v>0</v>
      </c>
      <c r="D1223" s="96" t="str">
        <f>LEFT(DetailTB[[#This Row],[EconCode]],6)</f>
        <v>430204</v>
      </c>
      <c r="E1223" s="96" t="str">
        <f>LEFT(DetailTB[[#This Row],[EconCode]],4)</f>
        <v>4302</v>
      </c>
      <c r="F1223" s="96" t="str">
        <f>LEFT(DetailTB[[#This Row],[EconCode]],2)</f>
        <v>43</v>
      </c>
      <c r="G1223" s="96"/>
      <c r="H1223" s="96"/>
      <c r="I1223" s="96"/>
      <c r="J1223" s="96"/>
      <c r="K1223" s="96"/>
      <c r="L1223" s="96"/>
      <c r="M1223" s="15"/>
      <c r="N1223" s="15"/>
      <c r="O1223" s="15"/>
      <c r="P1223" s="15"/>
      <c r="Q1223" s="15"/>
      <c r="R1223" s="15"/>
    </row>
    <row r="1224" spans="1:18" x14ac:dyDescent="0.25">
      <c r="A1224" s="70">
        <v>43020406</v>
      </c>
      <c r="B1224" s="8" t="s">
        <v>1285</v>
      </c>
      <c r="C1224" s="96">
        <f>SUMIF(Data[EconCode],DetailTB[[#This Row],[EconCode]],Data[Amount])</f>
        <v>0</v>
      </c>
      <c r="D1224" s="96" t="str">
        <f>LEFT(DetailTB[[#This Row],[EconCode]],6)</f>
        <v>430204</v>
      </c>
      <c r="E1224" s="96" t="str">
        <f>LEFT(DetailTB[[#This Row],[EconCode]],4)</f>
        <v>4302</v>
      </c>
      <c r="F1224" s="96" t="str">
        <f>LEFT(DetailTB[[#This Row],[EconCode]],2)</f>
        <v>43</v>
      </c>
      <c r="G1224" s="96"/>
      <c r="H1224" s="96"/>
      <c r="I1224" s="96"/>
      <c r="J1224" s="96"/>
      <c r="K1224" s="96"/>
      <c r="L1224" s="96"/>
      <c r="M1224" s="15"/>
      <c r="N1224" s="15"/>
      <c r="O1224" s="15"/>
      <c r="P1224" s="15"/>
      <c r="Q1224" s="15"/>
      <c r="R1224" s="15"/>
    </row>
    <row r="1225" spans="1:18" x14ac:dyDescent="0.25">
      <c r="A1225" s="70">
        <v>43020407</v>
      </c>
      <c r="B1225" s="8" t="s">
        <v>1286</v>
      </c>
      <c r="C1225" s="96">
        <f>SUMIF(Data[EconCode],DetailTB[[#This Row],[EconCode]],Data[Amount])</f>
        <v>0</v>
      </c>
      <c r="D1225" s="96" t="str">
        <f>LEFT(DetailTB[[#This Row],[EconCode]],6)</f>
        <v>430204</v>
      </c>
      <c r="E1225" s="96" t="str">
        <f>LEFT(DetailTB[[#This Row],[EconCode]],4)</f>
        <v>4302</v>
      </c>
      <c r="F1225" s="96" t="str">
        <f>LEFT(DetailTB[[#This Row],[EconCode]],2)</f>
        <v>43</v>
      </c>
      <c r="G1225" s="96"/>
      <c r="H1225" s="96"/>
      <c r="I1225" s="96"/>
      <c r="J1225" s="96"/>
      <c r="K1225" s="96"/>
      <c r="L1225" s="96"/>
      <c r="M1225" s="15"/>
      <c r="N1225" s="15"/>
      <c r="O1225" s="15"/>
      <c r="P1225" s="15"/>
      <c r="Q1225" s="15"/>
      <c r="R1225" s="15"/>
    </row>
    <row r="1226" spans="1:18" x14ac:dyDescent="0.25">
      <c r="A1226" s="70">
        <v>43020408</v>
      </c>
      <c r="B1226" s="8" t="s">
        <v>1287</v>
      </c>
      <c r="C1226" s="96">
        <f>SUMIF(Data[EconCode],DetailTB[[#This Row],[EconCode]],Data[Amount])</f>
        <v>0</v>
      </c>
      <c r="D1226" s="96" t="str">
        <f>LEFT(DetailTB[[#This Row],[EconCode]],6)</f>
        <v>430204</v>
      </c>
      <c r="E1226" s="96" t="str">
        <f>LEFT(DetailTB[[#This Row],[EconCode]],4)</f>
        <v>4302</v>
      </c>
      <c r="F1226" s="96" t="str">
        <f>LEFT(DetailTB[[#This Row],[EconCode]],2)</f>
        <v>43</v>
      </c>
      <c r="G1226" s="96"/>
      <c r="H1226" s="96"/>
      <c r="I1226" s="96"/>
      <c r="J1226" s="96"/>
      <c r="K1226" s="96"/>
      <c r="L1226" s="96"/>
      <c r="M1226" s="15"/>
      <c r="N1226" s="15"/>
      <c r="O1226" s="15"/>
      <c r="P1226" s="15"/>
      <c r="Q1226" s="15"/>
      <c r="R1226" s="15"/>
    </row>
    <row r="1227" spans="1:18" x14ac:dyDescent="0.25">
      <c r="A1227" s="70">
        <v>430205</v>
      </c>
      <c r="B1227" s="7" t="s">
        <v>1288</v>
      </c>
      <c r="C1227" s="96">
        <f>SUMIF(Data[EconCode],DetailTB[[#This Row],[EconCode]],Data[Amount])</f>
        <v>0</v>
      </c>
      <c r="D1227" s="96" t="str">
        <f>LEFT(DetailTB[[#This Row],[EconCode]],6)</f>
        <v>430205</v>
      </c>
      <c r="E1227" s="96" t="str">
        <f>LEFT(DetailTB[[#This Row],[EconCode]],4)</f>
        <v>4302</v>
      </c>
      <c r="F1227" s="96" t="str">
        <f>LEFT(DetailTB[[#This Row],[EconCode]],2)</f>
        <v>43</v>
      </c>
      <c r="G1227" s="96"/>
      <c r="H1227" s="96"/>
      <c r="I1227" s="96"/>
      <c r="J1227" s="96"/>
      <c r="K1227" s="96"/>
      <c r="L1227" s="96"/>
      <c r="M1227" s="15"/>
      <c r="N1227" s="15"/>
      <c r="O1227" s="15"/>
      <c r="P1227" s="15"/>
      <c r="Q1227" s="15"/>
      <c r="R1227" s="15"/>
    </row>
    <row r="1228" spans="1:18" x14ac:dyDescent="0.25">
      <c r="A1228" s="70">
        <v>43020501</v>
      </c>
      <c r="B1228" s="8" t="s">
        <v>1289</v>
      </c>
      <c r="C1228" s="96">
        <f>SUMIF(Data[EconCode],DetailTB[[#This Row],[EconCode]],Data[Amount])</f>
        <v>0</v>
      </c>
      <c r="D1228" s="96" t="str">
        <f>LEFT(DetailTB[[#This Row],[EconCode]],6)</f>
        <v>430205</v>
      </c>
      <c r="E1228" s="96" t="str">
        <f>LEFT(DetailTB[[#This Row],[EconCode]],4)</f>
        <v>4302</v>
      </c>
      <c r="F1228" s="96" t="str">
        <f>LEFT(DetailTB[[#This Row],[EconCode]],2)</f>
        <v>43</v>
      </c>
      <c r="G1228" s="96"/>
      <c r="H1228" s="96"/>
      <c r="I1228" s="96"/>
      <c r="J1228" s="96"/>
      <c r="K1228" s="96"/>
      <c r="L1228" s="96"/>
      <c r="M1228" s="15"/>
      <c r="N1228" s="15"/>
      <c r="O1228" s="15"/>
      <c r="P1228" s="15"/>
      <c r="Q1228" s="15"/>
      <c r="R1228" s="15"/>
    </row>
    <row r="1229" spans="1:18" x14ac:dyDescent="0.25">
      <c r="A1229" s="70">
        <v>43020502</v>
      </c>
      <c r="B1229" s="8" t="s">
        <v>1290</v>
      </c>
      <c r="C1229" s="96">
        <f>SUMIF(Data[EconCode],DetailTB[[#This Row],[EconCode]],Data[Amount])</f>
        <v>0</v>
      </c>
      <c r="D1229" s="96" t="str">
        <f>LEFT(DetailTB[[#This Row],[EconCode]],6)</f>
        <v>430205</v>
      </c>
      <c r="E1229" s="96" t="str">
        <f>LEFT(DetailTB[[#This Row],[EconCode]],4)</f>
        <v>4302</v>
      </c>
      <c r="F1229" s="96" t="str">
        <f>LEFT(DetailTB[[#This Row],[EconCode]],2)</f>
        <v>43</v>
      </c>
      <c r="G1229" s="96"/>
      <c r="H1229" s="96"/>
      <c r="I1229" s="96"/>
      <c r="J1229" s="96"/>
      <c r="K1229" s="96"/>
      <c r="L1229" s="96"/>
      <c r="M1229" s="15"/>
      <c r="N1229" s="15"/>
      <c r="O1229" s="15"/>
      <c r="P1229" s="15"/>
      <c r="Q1229" s="15"/>
      <c r="R1229" s="15"/>
    </row>
    <row r="1230" spans="1:18" x14ac:dyDescent="0.25">
      <c r="A1230" s="70">
        <v>43020503</v>
      </c>
      <c r="B1230" s="8" t="s">
        <v>1291</v>
      </c>
      <c r="C1230" s="96">
        <f>SUMIF(Data[EconCode],DetailTB[[#This Row],[EconCode]],Data[Amount])</f>
        <v>0</v>
      </c>
      <c r="D1230" s="96" t="str">
        <f>LEFT(DetailTB[[#This Row],[EconCode]],6)</f>
        <v>430205</v>
      </c>
      <c r="E1230" s="96" t="str">
        <f>LEFT(DetailTB[[#This Row],[EconCode]],4)</f>
        <v>4302</v>
      </c>
      <c r="F1230" s="96" t="str">
        <f>LEFT(DetailTB[[#This Row],[EconCode]],2)</f>
        <v>43</v>
      </c>
      <c r="G1230" s="96"/>
      <c r="H1230" s="96"/>
      <c r="I1230" s="96"/>
      <c r="J1230" s="96"/>
      <c r="K1230" s="96"/>
      <c r="L1230" s="96"/>
      <c r="M1230" s="15"/>
      <c r="N1230" s="15"/>
      <c r="O1230" s="15"/>
      <c r="P1230" s="15"/>
      <c r="Q1230" s="15"/>
      <c r="R1230" s="15"/>
    </row>
    <row r="1231" spans="1:18" x14ac:dyDescent="0.25">
      <c r="A1231" s="70">
        <v>43020504</v>
      </c>
      <c r="B1231" s="8" t="s">
        <v>1292</v>
      </c>
      <c r="C1231" s="96">
        <f>SUMIF(Data[EconCode],DetailTB[[#This Row],[EconCode]],Data[Amount])</f>
        <v>0</v>
      </c>
      <c r="D1231" s="96" t="str">
        <f>LEFT(DetailTB[[#This Row],[EconCode]],6)</f>
        <v>430205</v>
      </c>
      <c r="E1231" s="96" t="str">
        <f>LEFT(DetailTB[[#This Row],[EconCode]],4)</f>
        <v>4302</v>
      </c>
      <c r="F1231" s="96" t="str">
        <f>LEFT(DetailTB[[#This Row],[EconCode]],2)</f>
        <v>43</v>
      </c>
      <c r="G1231" s="96"/>
      <c r="H1231" s="96"/>
      <c r="I1231" s="96"/>
      <c r="J1231" s="96"/>
      <c r="K1231" s="96"/>
      <c r="L1231" s="96"/>
      <c r="M1231" s="15"/>
      <c r="N1231" s="15"/>
      <c r="O1231" s="15"/>
      <c r="P1231" s="15"/>
      <c r="Q1231" s="15"/>
      <c r="R1231" s="15"/>
    </row>
    <row r="1232" spans="1:18" x14ac:dyDescent="0.25">
      <c r="A1232" s="70">
        <v>43020505</v>
      </c>
      <c r="B1232" s="8" t="s">
        <v>1293</v>
      </c>
      <c r="C1232" s="96">
        <f>SUMIF(Data[EconCode],DetailTB[[#This Row],[EconCode]],Data[Amount])</f>
        <v>0</v>
      </c>
      <c r="D1232" s="96" t="str">
        <f>LEFT(DetailTB[[#This Row],[EconCode]],6)</f>
        <v>430205</v>
      </c>
      <c r="E1232" s="96" t="str">
        <f>LEFT(DetailTB[[#This Row],[EconCode]],4)</f>
        <v>4302</v>
      </c>
      <c r="F1232" s="96" t="str">
        <f>LEFT(DetailTB[[#This Row],[EconCode]],2)</f>
        <v>43</v>
      </c>
      <c r="G1232" s="96"/>
      <c r="H1232" s="96"/>
      <c r="I1232" s="96"/>
      <c r="J1232" s="96"/>
      <c r="K1232" s="96"/>
      <c r="L1232" s="96"/>
      <c r="M1232" s="15"/>
      <c r="N1232" s="15"/>
      <c r="O1232" s="15"/>
      <c r="P1232" s="15"/>
      <c r="Q1232" s="15"/>
      <c r="R1232" s="15"/>
    </row>
    <row r="1233" spans="1:18" x14ac:dyDescent="0.25">
      <c r="A1233" s="70">
        <v>43020506</v>
      </c>
      <c r="B1233" s="8" t="s">
        <v>1294</v>
      </c>
      <c r="C1233" s="96">
        <f>SUMIF(Data[EconCode],DetailTB[[#This Row],[EconCode]],Data[Amount])</f>
        <v>0</v>
      </c>
      <c r="D1233" s="96" t="str">
        <f>LEFT(DetailTB[[#This Row],[EconCode]],6)</f>
        <v>430205</v>
      </c>
      <c r="E1233" s="96" t="str">
        <f>LEFT(DetailTB[[#This Row],[EconCode]],4)</f>
        <v>4302</v>
      </c>
      <c r="F1233" s="96" t="str">
        <f>LEFT(DetailTB[[#This Row],[EconCode]],2)</f>
        <v>43</v>
      </c>
      <c r="G1233" s="96"/>
      <c r="H1233" s="96"/>
      <c r="I1233" s="96"/>
      <c r="J1233" s="96"/>
      <c r="K1233" s="96"/>
      <c r="L1233" s="96"/>
      <c r="M1233" s="15"/>
      <c r="N1233" s="15"/>
      <c r="O1233" s="15"/>
      <c r="P1233" s="15"/>
      <c r="Q1233" s="15"/>
      <c r="R1233" s="15"/>
    </row>
    <row r="1234" spans="1:18" x14ac:dyDescent="0.25">
      <c r="A1234" s="70">
        <v>43020507</v>
      </c>
      <c r="B1234" s="8" t="s">
        <v>1295</v>
      </c>
      <c r="C1234" s="96">
        <f>SUMIF(Data[EconCode],DetailTB[[#This Row],[EconCode]],Data[Amount])</f>
        <v>0</v>
      </c>
      <c r="D1234" s="96" t="str">
        <f>LEFT(DetailTB[[#This Row],[EconCode]],6)</f>
        <v>430205</v>
      </c>
      <c r="E1234" s="96" t="str">
        <f>LEFT(DetailTB[[#This Row],[EconCode]],4)</f>
        <v>4302</v>
      </c>
      <c r="F1234" s="96" t="str">
        <f>LEFT(DetailTB[[#This Row],[EconCode]],2)</f>
        <v>43</v>
      </c>
      <c r="G1234" s="96"/>
      <c r="H1234" s="96"/>
      <c r="I1234" s="96"/>
      <c r="J1234" s="96"/>
      <c r="K1234" s="96"/>
      <c r="L1234" s="96"/>
      <c r="M1234" s="15"/>
      <c r="N1234" s="15"/>
      <c r="O1234" s="15"/>
      <c r="P1234" s="15"/>
      <c r="Q1234" s="15"/>
      <c r="R1234" s="15"/>
    </row>
    <row r="1235" spans="1:18" x14ac:dyDescent="0.25">
      <c r="A1235" s="70">
        <v>43020511</v>
      </c>
      <c r="B1235" s="8" t="s">
        <v>1296</v>
      </c>
      <c r="C1235" s="96">
        <f>SUMIF(Data[EconCode],DetailTB[[#This Row],[EconCode]],Data[Amount])</f>
        <v>0</v>
      </c>
      <c r="D1235" s="96" t="str">
        <f>LEFT(DetailTB[[#This Row],[EconCode]],6)</f>
        <v>430205</v>
      </c>
      <c r="E1235" s="96" t="str">
        <f>LEFT(DetailTB[[#This Row],[EconCode]],4)</f>
        <v>4302</v>
      </c>
      <c r="F1235" s="96" t="str">
        <f>LEFT(DetailTB[[#This Row],[EconCode]],2)</f>
        <v>43</v>
      </c>
      <c r="G1235" s="96"/>
      <c r="H1235" s="96"/>
      <c r="I1235" s="96"/>
      <c r="J1235" s="96"/>
      <c r="K1235" s="96"/>
      <c r="L1235" s="96"/>
      <c r="M1235" s="15"/>
      <c r="N1235" s="15"/>
      <c r="O1235" s="15"/>
      <c r="P1235" s="15"/>
      <c r="Q1235" s="15"/>
      <c r="R1235" s="15"/>
    </row>
    <row r="1236" spans="1:18" x14ac:dyDescent="0.25">
      <c r="A1236" s="70">
        <v>43020512</v>
      </c>
      <c r="B1236" s="8" t="s">
        <v>1297</v>
      </c>
      <c r="C1236" s="96">
        <f>SUMIF(Data[EconCode],DetailTB[[#This Row],[EconCode]],Data[Amount])</f>
        <v>0</v>
      </c>
      <c r="D1236" s="96" t="str">
        <f>LEFT(DetailTB[[#This Row],[EconCode]],6)</f>
        <v>430205</v>
      </c>
      <c r="E1236" s="96" t="str">
        <f>LEFT(DetailTB[[#This Row],[EconCode]],4)</f>
        <v>4302</v>
      </c>
      <c r="F1236" s="96" t="str">
        <f>LEFT(DetailTB[[#This Row],[EconCode]],2)</f>
        <v>43</v>
      </c>
      <c r="G1236" s="96"/>
      <c r="H1236" s="96"/>
      <c r="I1236" s="96"/>
      <c r="J1236" s="96"/>
      <c r="K1236" s="96"/>
      <c r="L1236" s="96"/>
      <c r="M1236" s="15"/>
      <c r="N1236" s="15"/>
      <c r="O1236" s="15"/>
      <c r="P1236" s="15"/>
      <c r="Q1236" s="15"/>
      <c r="R1236" s="15"/>
    </row>
    <row r="1237" spans="1:18" x14ac:dyDescent="0.25">
      <c r="A1237" s="70">
        <v>430206</v>
      </c>
      <c r="B1237" s="7" t="s">
        <v>1298</v>
      </c>
      <c r="C1237" s="96">
        <f>SUMIF(Data[EconCode],DetailTB[[#This Row],[EconCode]],Data[Amount])</f>
        <v>0</v>
      </c>
      <c r="D1237" s="96" t="str">
        <f>LEFT(DetailTB[[#This Row],[EconCode]],6)</f>
        <v>430206</v>
      </c>
      <c r="E1237" s="96" t="str">
        <f>LEFT(DetailTB[[#This Row],[EconCode]],4)</f>
        <v>4302</v>
      </c>
      <c r="F1237" s="96" t="str">
        <f>LEFT(DetailTB[[#This Row],[EconCode]],2)</f>
        <v>43</v>
      </c>
      <c r="G1237" s="96"/>
      <c r="H1237" s="96"/>
      <c r="I1237" s="96"/>
      <c r="J1237" s="96"/>
      <c r="K1237" s="96"/>
      <c r="L1237" s="96"/>
      <c r="M1237" s="15"/>
      <c r="N1237" s="15"/>
      <c r="O1237" s="15"/>
      <c r="P1237" s="15"/>
      <c r="Q1237" s="15"/>
      <c r="R1237" s="15"/>
    </row>
    <row r="1238" spans="1:18" x14ac:dyDescent="0.25">
      <c r="A1238" s="70">
        <v>43020601</v>
      </c>
      <c r="B1238" s="8" t="s">
        <v>1299</v>
      </c>
      <c r="C1238" s="96">
        <f>SUMIF(Data[EconCode],DetailTB[[#This Row],[EconCode]],Data[Amount])</f>
        <v>0</v>
      </c>
      <c r="D1238" s="96" t="str">
        <f>LEFT(DetailTB[[#This Row],[EconCode]],6)</f>
        <v>430206</v>
      </c>
      <c r="E1238" s="96" t="str">
        <f>LEFT(DetailTB[[#This Row],[EconCode]],4)</f>
        <v>4302</v>
      </c>
      <c r="F1238" s="96" t="str">
        <f>LEFT(DetailTB[[#This Row],[EconCode]],2)</f>
        <v>43</v>
      </c>
      <c r="G1238" s="96"/>
      <c r="H1238" s="96"/>
      <c r="I1238" s="96"/>
      <c r="J1238" s="96"/>
      <c r="K1238" s="96"/>
      <c r="L1238" s="96"/>
      <c r="M1238" s="15"/>
      <c r="N1238" s="15"/>
      <c r="O1238" s="15"/>
      <c r="P1238" s="15"/>
      <c r="Q1238" s="15"/>
      <c r="R1238" s="15"/>
    </row>
    <row r="1239" spans="1:18" x14ac:dyDescent="0.25">
      <c r="A1239" s="70">
        <v>43020602</v>
      </c>
      <c r="B1239" s="8" t="s">
        <v>1300</v>
      </c>
      <c r="C1239" s="96">
        <f>SUMIF(Data[EconCode],DetailTB[[#This Row],[EconCode]],Data[Amount])</f>
        <v>0</v>
      </c>
      <c r="D1239" s="96" t="str">
        <f>LEFT(DetailTB[[#This Row],[EconCode]],6)</f>
        <v>430206</v>
      </c>
      <c r="E1239" s="96" t="str">
        <f>LEFT(DetailTB[[#This Row],[EconCode]],4)</f>
        <v>4302</v>
      </c>
      <c r="F1239" s="96" t="str">
        <f>LEFT(DetailTB[[#This Row],[EconCode]],2)</f>
        <v>43</v>
      </c>
      <c r="G1239" s="96"/>
      <c r="H1239" s="96"/>
      <c r="I1239" s="96"/>
      <c r="J1239" s="96"/>
      <c r="K1239" s="96"/>
      <c r="L1239" s="96"/>
      <c r="M1239" s="15"/>
      <c r="N1239" s="15"/>
      <c r="O1239" s="15"/>
      <c r="P1239" s="15"/>
      <c r="Q1239" s="15"/>
      <c r="R1239" s="15"/>
    </row>
    <row r="1240" spans="1:18" x14ac:dyDescent="0.25">
      <c r="A1240" s="70">
        <v>43020603</v>
      </c>
      <c r="B1240" s="8" t="s">
        <v>1301</v>
      </c>
      <c r="C1240" s="96">
        <f>SUMIF(Data[EconCode],DetailTB[[#This Row],[EconCode]],Data[Amount])</f>
        <v>0</v>
      </c>
      <c r="D1240" s="96" t="str">
        <f>LEFT(DetailTB[[#This Row],[EconCode]],6)</f>
        <v>430206</v>
      </c>
      <c r="E1240" s="96" t="str">
        <f>LEFT(DetailTB[[#This Row],[EconCode]],4)</f>
        <v>4302</v>
      </c>
      <c r="F1240" s="96" t="str">
        <f>LEFT(DetailTB[[#This Row],[EconCode]],2)</f>
        <v>43</v>
      </c>
      <c r="G1240" s="96"/>
      <c r="H1240" s="96"/>
      <c r="I1240" s="96"/>
      <c r="J1240" s="96"/>
      <c r="K1240" s="96"/>
      <c r="L1240" s="96"/>
      <c r="M1240" s="15"/>
      <c r="N1240" s="15"/>
      <c r="O1240" s="15"/>
      <c r="P1240" s="15"/>
      <c r="Q1240" s="15"/>
      <c r="R1240" s="15"/>
    </row>
    <row r="1241" spans="1:18" x14ac:dyDescent="0.25">
      <c r="A1241" s="70">
        <v>43020508</v>
      </c>
      <c r="B1241" s="8" t="s">
        <v>1302</v>
      </c>
      <c r="C1241" s="96">
        <f>SUMIF(Data[EconCode],DetailTB[[#This Row],[EconCode]],Data[Amount])</f>
        <v>0</v>
      </c>
      <c r="D1241" s="96" t="str">
        <f>LEFT(DetailTB[[#This Row],[EconCode]],6)</f>
        <v>430205</v>
      </c>
      <c r="E1241" s="96" t="str">
        <f>LEFT(DetailTB[[#This Row],[EconCode]],4)</f>
        <v>4302</v>
      </c>
      <c r="F1241" s="96" t="str">
        <f>LEFT(DetailTB[[#This Row],[EconCode]],2)</f>
        <v>43</v>
      </c>
      <c r="G1241" s="96"/>
      <c r="H1241" s="96"/>
      <c r="I1241" s="96"/>
      <c r="J1241" s="96"/>
      <c r="K1241" s="96"/>
      <c r="L1241" s="96"/>
      <c r="M1241" s="15"/>
      <c r="N1241" s="15"/>
      <c r="O1241" s="15"/>
      <c r="P1241" s="15"/>
      <c r="Q1241" s="15"/>
      <c r="R1241" s="15"/>
    </row>
    <row r="1242" spans="1:18" x14ac:dyDescent="0.25">
      <c r="A1242" s="70">
        <v>43020509</v>
      </c>
      <c r="B1242" s="8" t="s">
        <v>1303</v>
      </c>
      <c r="C1242" s="96">
        <f>SUMIF(Data[EconCode],DetailTB[[#This Row],[EconCode]],Data[Amount])</f>
        <v>0</v>
      </c>
      <c r="D1242" s="96" t="str">
        <f>LEFT(DetailTB[[#This Row],[EconCode]],6)</f>
        <v>430205</v>
      </c>
      <c r="E1242" s="96" t="str">
        <f>LEFT(DetailTB[[#This Row],[EconCode]],4)</f>
        <v>4302</v>
      </c>
      <c r="F1242" s="96" t="str">
        <f>LEFT(DetailTB[[#This Row],[EconCode]],2)</f>
        <v>43</v>
      </c>
      <c r="G1242" s="96"/>
      <c r="H1242" s="96"/>
      <c r="I1242" s="96"/>
      <c r="J1242" s="96"/>
      <c r="K1242" s="96"/>
      <c r="L1242" s="96"/>
      <c r="M1242" s="15"/>
      <c r="N1242" s="15"/>
      <c r="O1242" s="15"/>
      <c r="P1242" s="15"/>
      <c r="Q1242" s="15"/>
      <c r="R1242" s="15"/>
    </row>
    <row r="1243" spans="1:18" x14ac:dyDescent="0.25">
      <c r="A1243" s="70">
        <v>43020510</v>
      </c>
      <c r="B1243" s="8" t="s">
        <v>1304</v>
      </c>
      <c r="C1243" s="96">
        <f>SUMIF(Data[EconCode],DetailTB[[#This Row],[EconCode]],Data[Amount])</f>
        <v>0</v>
      </c>
      <c r="D1243" s="96" t="str">
        <f>LEFT(DetailTB[[#This Row],[EconCode]],6)</f>
        <v>430205</v>
      </c>
      <c r="E1243" s="96" t="str">
        <f>LEFT(DetailTB[[#This Row],[EconCode]],4)</f>
        <v>4302</v>
      </c>
      <c r="F1243" s="96" t="str">
        <f>LEFT(DetailTB[[#This Row],[EconCode]],2)</f>
        <v>43</v>
      </c>
      <c r="G1243" s="96"/>
      <c r="H1243" s="96"/>
      <c r="I1243" s="96"/>
      <c r="J1243" s="96"/>
      <c r="K1243" s="96"/>
      <c r="L1243" s="96"/>
      <c r="M1243" s="15"/>
      <c r="N1243" s="15"/>
      <c r="O1243" s="15"/>
      <c r="P1243" s="15"/>
      <c r="Q1243" s="15"/>
      <c r="R1243" s="15"/>
    </row>
    <row r="1244" spans="1:18" x14ac:dyDescent="0.25">
      <c r="A1244" s="70">
        <v>43020604</v>
      </c>
      <c r="B1244" s="8" t="s">
        <v>1305</v>
      </c>
      <c r="C1244" s="96">
        <f>SUMIF(Data[EconCode],DetailTB[[#This Row],[EconCode]],Data[Amount])</f>
        <v>0</v>
      </c>
      <c r="D1244" s="96" t="str">
        <f>LEFT(DetailTB[[#This Row],[EconCode]],6)</f>
        <v>430206</v>
      </c>
      <c r="E1244" s="96" t="str">
        <f>LEFT(DetailTB[[#This Row],[EconCode]],4)</f>
        <v>4302</v>
      </c>
      <c r="F1244" s="96" t="str">
        <f>LEFT(DetailTB[[#This Row],[EconCode]],2)</f>
        <v>43</v>
      </c>
      <c r="G1244" s="96"/>
      <c r="H1244" s="96"/>
      <c r="I1244" s="96"/>
      <c r="J1244" s="96"/>
      <c r="K1244" s="96"/>
      <c r="L1244" s="96"/>
      <c r="M1244" s="15"/>
      <c r="N1244" s="15"/>
      <c r="O1244" s="15"/>
      <c r="P1244" s="15"/>
      <c r="Q1244" s="15"/>
      <c r="R1244" s="15"/>
    </row>
    <row r="1245" spans="1:18" x14ac:dyDescent="0.25">
      <c r="A1245" s="70">
        <v>43020605</v>
      </c>
      <c r="B1245" s="8" t="s">
        <v>1306</v>
      </c>
      <c r="C1245" s="96">
        <f>SUMIF(Data[EconCode],DetailTB[[#This Row],[EconCode]],Data[Amount])</f>
        <v>0</v>
      </c>
      <c r="D1245" s="96" t="str">
        <f>LEFT(DetailTB[[#This Row],[EconCode]],6)</f>
        <v>430206</v>
      </c>
      <c r="E1245" s="96" t="str">
        <f>LEFT(DetailTB[[#This Row],[EconCode]],4)</f>
        <v>4302</v>
      </c>
      <c r="F1245" s="96" t="str">
        <f>LEFT(DetailTB[[#This Row],[EconCode]],2)</f>
        <v>43</v>
      </c>
      <c r="G1245" s="96"/>
      <c r="H1245" s="96"/>
      <c r="I1245" s="96"/>
      <c r="J1245" s="96"/>
      <c r="K1245" s="96"/>
      <c r="L1245" s="96"/>
      <c r="M1245" s="15"/>
      <c r="N1245" s="15"/>
      <c r="O1245" s="15"/>
      <c r="P1245" s="15"/>
      <c r="Q1245" s="15"/>
      <c r="R1245" s="15"/>
    </row>
    <row r="1246" spans="1:18" x14ac:dyDescent="0.25">
      <c r="A1246" s="70">
        <v>43020606</v>
      </c>
      <c r="B1246" s="8" t="s">
        <v>1307</v>
      </c>
      <c r="C1246" s="96">
        <f>SUMIF(Data[EconCode],DetailTB[[#This Row],[EconCode]],Data[Amount])</f>
        <v>0</v>
      </c>
      <c r="D1246" s="96" t="str">
        <f>LEFT(DetailTB[[#This Row],[EconCode]],6)</f>
        <v>430206</v>
      </c>
      <c r="E1246" s="96" t="str">
        <f>LEFT(DetailTB[[#This Row],[EconCode]],4)</f>
        <v>4302</v>
      </c>
      <c r="F1246" s="96" t="str">
        <f>LEFT(DetailTB[[#This Row],[EconCode]],2)</f>
        <v>43</v>
      </c>
      <c r="G1246" s="96"/>
      <c r="H1246" s="96"/>
      <c r="I1246" s="96"/>
      <c r="J1246" s="96"/>
      <c r="K1246" s="96"/>
      <c r="L1246" s="96"/>
      <c r="M1246" s="15"/>
      <c r="N1246" s="15"/>
      <c r="O1246" s="15"/>
      <c r="P1246" s="15"/>
      <c r="Q1246" s="15"/>
      <c r="R1246" s="15"/>
    </row>
    <row r="1247" spans="1:18" x14ac:dyDescent="0.25">
      <c r="A1247" s="70">
        <v>4303</v>
      </c>
      <c r="B1247" s="7" t="s">
        <v>1308</v>
      </c>
      <c r="C1247" s="96">
        <f>SUMIF(Data[EconCode],DetailTB[[#This Row],[EconCode]],Data[Amount])</f>
        <v>0</v>
      </c>
      <c r="D1247" s="96" t="str">
        <f>LEFT(DetailTB[[#This Row],[EconCode]],6)</f>
        <v>4303</v>
      </c>
      <c r="E1247" s="96" t="str">
        <f>LEFT(DetailTB[[#This Row],[EconCode]],4)</f>
        <v>4303</v>
      </c>
      <c r="F1247" s="96" t="str">
        <f>LEFT(DetailTB[[#This Row],[EconCode]],2)</f>
        <v>43</v>
      </c>
      <c r="G1247" s="96"/>
      <c r="H1247" s="96"/>
      <c r="I1247" s="96"/>
      <c r="J1247" s="96"/>
      <c r="K1247" s="96"/>
      <c r="L1247" s="96"/>
      <c r="M1247" s="15"/>
      <c r="N1247" s="15"/>
      <c r="O1247" s="15"/>
      <c r="P1247" s="15"/>
      <c r="Q1247" s="15"/>
      <c r="R1247" s="15"/>
    </row>
    <row r="1248" spans="1:18" x14ac:dyDescent="0.25">
      <c r="A1248" s="70">
        <v>430301</v>
      </c>
      <c r="B1248" s="8" t="s">
        <v>1308</v>
      </c>
      <c r="C1248" s="96">
        <f>SUMIF(Data[EconCode],DetailTB[[#This Row],[EconCode]],Data[Amount])</f>
        <v>0</v>
      </c>
      <c r="D1248" s="96" t="str">
        <f>LEFT(DetailTB[[#This Row],[EconCode]],6)</f>
        <v>430301</v>
      </c>
      <c r="E1248" s="96" t="str">
        <f>LEFT(DetailTB[[#This Row],[EconCode]],4)</f>
        <v>4303</v>
      </c>
      <c r="F1248" s="96" t="str">
        <f>LEFT(DetailTB[[#This Row],[EconCode]],2)</f>
        <v>43</v>
      </c>
      <c r="G1248" s="96"/>
      <c r="H1248" s="96"/>
      <c r="I1248" s="96"/>
      <c r="J1248" s="96"/>
      <c r="K1248" s="96"/>
      <c r="L1248" s="96"/>
      <c r="M1248" s="15"/>
      <c r="N1248" s="15"/>
      <c r="O1248" s="15"/>
      <c r="P1248" s="15"/>
      <c r="Q1248" s="15"/>
      <c r="R1248" s="15"/>
    </row>
    <row r="1249" spans="1:18" x14ac:dyDescent="0.25">
      <c r="A1249" s="70">
        <v>43030101</v>
      </c>
      <c r="B1249" s="8" t="s">
        <v>1309</v>
      </c>
      <c r="C1249" s="96">
        <f>SUMIF(Data[EconCode],DetailTB[[#This Row],[EconCode]],Data[Amount])</f>
        <v>0</v>
      </c>
      <c r="D1249" s="96" t="str">
        <f>LEFT(DetailTB[[#This Row],[EconCode]],6)</f>
        <v>430301</v>
      </c>
      <c r="E1249" s="96" t="str">
        <f>LEFT(DetailTB[[#This Row],[EconCode]],4)</f>
        <v>4303</v>
      </c>
      <c r="F1249" s="96" t="str">
        <f>LEFT(DetailTB[[#This Row],[EconCode]],2)</f>
        <v>43</v>
      </c>
      <c r="G1249" s="96"/>
      <c r="H1249" s="96"/>
      <c r="I1249" s="96"/>
      <c r="J1249" s="96"/>
      <c r="K1249" s="96"/>
      <c r="L1249" s="96"/>
      <c r="M1249" s="15"/>
      <c r="N1249" s="15"/>
      <c r="O1249" s="15"/>
      <c r="P1249" s="15"/>
      <c r="Q1249" s="15"/>
      <c r="R1249" s="15"/>
    </row>
    <row r="1250" spans="1:18" x14ac:dyDescent="0.25">
      <c r="A1250" s="70">
        <v>43030102</v>
      </c>
      <c r="B1250" s="8" t="s">
        <v>1310</v>
      </c>
      <c r="C1250" s="96">
        <f>SUMIF(Data[EconCode],DetailTB[[#This Row],[EconCode]],Data[Amount])</f>
        <v>0</v>
      </c>
      <c r="D1250" s="96" t="str">
        <f>LEFT(DetailTB[[#This Row],[EconCode]],6)</f>
        <v>430301</v>
      </c>
      <c r="E1250" s="96" t="str">
        <f>LEFT(DetailTB[[#This Row],[EconCode]],4)</f>
        <v>4303</v>
      </c>
      <c r="F1250" s="96" t="str">
        <f>LEFT(DetailTB[[#This Row],[EconCode]],2)</f>
        <v>43</v>
      </c>
      <c r="G1250" s="96"/>
      <c r="H1250" s="96"/>
      <c r="I1250" s="96"/>
      <c r="J1250" s="96"/>
      <c r="K1250" s="96"/>
      <c r="L1250" s="96"/>
      <c r="M1250" s="15"/>
      <c r="N1250" s="15"/>
      <c r="O1250" s="15"/>
      <c r="P1250" s="15"/>
      <c r="Q1250" s="15"/>
      <c r="R1250" s="15"/>
    </row>
    <row r="1251" spans="1:18" x14ac:dyDescent="0.25">
      <c r="A1251" s="70">
        <v>43030103</v>
      </c>
      <c r="B1251" s="8" t="s">
        <v>1311</v>
      </c>
      <c r="C1251" s="96">
        <f>SUMIF(Data[EconCode],DetailTB[[#This Row],[EconCode]],Data[Amount])</f>
        <v>0</v>
      </c>
      <c r="D1251" s="96" t="str">
        <f>LEFT(DetailTB[[#This Row],[EconCode]],6)</f>
        <v>430301</v>
      </c>
      <c r="E1251" s="96" t="str">
        <f>LEFT(DetailTB[[#This Row],[EconCode]],4)</f>
        <v>4303</v>
      </c>
      <c r="F1251" s="96" t="str">
        <f>LEFT(DetailTB[[#This Row],[EconCode]],2)</f>
        <v>43</v>
      </c>
      <c r="G1251" s="96"/>
      <c r="H1251" s="96"/>
      <c r="I1251" s="96"/>
      <c r="J1251" s="96"/>
      <c r="K1251" s="96"/>
      <c r="L1251" s="96"/>
      <c r="M1251" s="15"/>
      <c r="N1251" s="15"/>
      <c r="O1251" s="15"/>
      <c r="P1251" s="15"/>
      <c r="Q1251" s="15"/>
      <c r="R1251" s="15"/>
    </row>
    <row r="1252" spans="1:18" x14ac:dyDescent="0.25">
      <c r="A1252" s="70">
        <v>43030104</v>
      </c>
      <c r="B1252" s="8" t="s">
        <v>1312</v>
      </c>
      <c r="C1252" s="96">
        <f>SUMIF(Data[EconCode],DetailTB[[#This Row],[EconCode]],Data[Amount])</f>
        <v>0</v>
      </c>
      <c r="D1252" s="96" t="str">
        <f>LEFT(DetailTB[[#This Row],[EconCode]],6)</f>
        <v>430301</v>
      </c>
      <c r="E1252" s="96" t="str">
        <f>LEFT(DetailTB[[#This Row],[EconCode]],4)</f>
        <v>4303</v>
      </c>
      <c r="F1252" s="96" t="str">
        <f>LEFT(DetailTB[[#This Row],[EconCode]],2)</f>
        <v>43</v>
      </c>
      <c r="G1252" s="96"/>
      <c r="H1252" s="96"/>
      <c r="I1252" s="96"/>
      <c r="J1252" s="96"/>
      <c r="K1252" s="96"/>
      <c r="L1252" s="96"/>
      <c r="M1252" s="15"/>
      <c r="N1252" s="15"/>
      <c r="O1252" s="15"/>
      <c r="P1252" s="15"/>
      <c r="Q1252" s="15"/>
      <c r="R1252" s="15"/>
    </row>
    <row r="1253" spans="1:18" x14ac:dyDescent="0.25">
      <c r="A1253" s="70">
        <v>43030105</v>
      </c>
      <c r="B1253" s="8" t="s">
        <v>1313</v>
      </c>
      <c r="C1253" s="96">
        <f>SUMIF(Data[EconCode],DetailTB[[#This Row],[EconCode]],Data[Amount])</f>
        <v>0</v>
      </c>
      <c r="D1253" s="96" t="str">
        <f>LEFT(DetailTB[[#This Row],[EconCode]],6)</f>
        <v>430301</v>
      </c>
      <c r="E1253" s="96" t="str">
        <f>LEFT(DetailTB[[#This Row],[EconCode]],4)</f>
        <v>4303</v>
      </c>
      <c r="F1253" s="96" t="str">
        <f>LEFT(DetailTB[[#This Row],[EconCode]],2)</f>
        <v>43</v>
      </c>
      <c r="G1253" s="96"/>
      <c r="H1253" s="96"/>
      <c r="I1253" s="96"/>
      <c r="J1253" s="96"/>
      <c r="K1253" s="96"/>
      <c r="L1253" s="96"/>
      <c r="M1253" s="15"/>
      <c r="N1253" s="15"/>
      <c r="O1253" s="15"/>
      <c r="P1253" s="15"/>
      <c r="Q1253" s="15"/>
      <c r="R1253" s="15"/>
    </row>
    <row r="1254" spans="1:18" x14ac:dyDescent="0.25">
      <c r="A1254" s="70">
        <v>43030106</v>
      </c>
      <c r="B1254" s="8" t="s">
        <v>1314</v>
      </c>
      <c r="C1254" s="96">
        <f>SUMIF(Data[EconCode],DetailTB[[#This Row],[EconCode]],Data[Amount])</f>
        <v>0</v>
      </c>
      <c r="D1254" s="96" t="str">
        <f>LEFT(DetailTB[[#This Row],[EconCode]],6)</f>
        <v>430301</v>
      </c>
      <c r="E1254" s="96" t="str">
        <f>LEFT(DetailTB[[#This Row],[EconCode]],4)</f>
        <v>4303</v>
      </c>
      <c r="F1254" s="96" t="str">
        <f>LEFT(DetailTB[[#This Row],[EconCode]],2)</f>
        <v>43</v>
      </c>
      <c r="G1254" s="96"/>
      <c r="H1254" s="96"/>
      <c r="I1254" s="96"/>
      <c r="J1254" s="96"/>
      <c r="K1254" s="96"/>
      <c r="L1254" s="96"/>
      <c r="M1254" s="15"/>
      <c r="N1254" s="15"/>
      <c r="O1254" s="15"/>
      <c r="P1254" s="15"/>
      <c r="Q1254" s="15"/>
      <c r="R1254" s="15"/>
    </row>
    <row r="1255" spans="1:18" x14ac:dyDescent="0.25">
      <c r="A1255" s="70">
        <v>43030107</v>
      </c>
      <c r="B1255" s="8" t="s">
        <v>1315</v>
      </c>
      <c r="C1255" s="96">
        <f>SUMIF(Data[EconCode],DetailTB[[#This Row],[EconCode]],Data[Amount])</f>
        <v>0</v>
      </c>
      <c r="D1255" s="96" t="str">
        <f>LEFT(DetailTB[[#This Row],[EconCode]],6)</f>
        <v>430301</v>
      </c>
      <c r="E1255" s="96" t="str">
        <f>LEFT(DetailTB[[#This Row],[EconCode]],4)</f>
        <v>4303</v>
      </c>
      <c r="F1255" s="96" t="str">
        <f>LEFT(DetailTB[[#This Row],[EconCode]],2)</f>
        <v>43</v>
      </c>
      <c r="G1255" s="96"/>
      <c r="H1255" s="96"/>
      <c r="I1255" s="96"/>
      <c r="J1255" s="96"/>
      <c r="K1255" s="96"/>
      <c r="L1255" s="96"/>
      <c r="M1255" s="15"/>
      <c r="N1255" s="15"/>
      <c r="O1255" s="15"/>
      <c r="P1255" s="15"/>
      <c r="Q1255" s="15"/>
      <c r="R1255" s="15"/>
    </row>
    <row r="1256" spans="1:18" x14ac:dyDescent="0.25">
      <c r="A1256" s="70">
        <v>44</v>
      </c>
      <c r="B1256" s="7" t="s">
        <v>1316</v>
      </c>
      <c r="C1256" s="96">
        <f>SUMIF(Data[EconCode],DetailTB[[#This Row],[EconCode]],Data[Amount])</f>
        <v>0</v>
      </c>
      <c r="D1256" s="96" t="str">
        <f>LEFT(DetailTB[[#This Row],[EconCode]],6)</f>
        <v>44</v>
      </c>
      <c r="E1256" s="96" t="str">
        <f>LEFT(DetailTB[[#This Row],[EconCode]],4)</f>
        <v>44</v>
      </c>
      <c r="F1256" s="96" t="str">
        <f>LEFT(DetailTB[[#This Row],[EconCode]],2)</f>
        <v>44</v>
      </c>
      <c r="G1256" s="96"/>
      <c r="H1256" s="96"/>
      <c r="I1256" s="96"/>
      <c r="J1256" s="96"/>
      <c r="K1256" s="96"/>
      <c r="L1256" s="96"/>
      <c r="M1256" s="15"/>
      <c r="N1256" s="15"/>
      <c r="O1256" s="15"/>
      <c r="P1256" s="15"/>
      <c r="Q1256" s="15"/>
      <c r="R1256" s="15"/>
    </row>
    <row r="1257" spans="1:18" x14ac:dyDescent="0.25">
      <c r="A1257" s="70">
        <v>4401</v>
      </c>
      <c r="B1257" s="7" t="s">
        <v>1316</v>
      </c>
      <c r="C1257" s="96">
        <f>SUMIF(Data[EconCode],DetailTB[[#This Row],[EconCode]],Data[Amount])</f>
        <v>0</v>
      </c>
      <c r="D1257" s="96" t="str">
        <f>LEFT(DetailTB[[#This Row],[EconCode]],6)</f>
        <v>4401</v>
      </c>
      <c r="E1257" s="96" t="str">
        <f>LEFT(DetailTB[[#This Row],[EconCode]],4)</f>
        <v>4401</v>
      </c>
      <c r="F1257" s="96" t="str">
        <f>LEFT(DetailTB[[#This Row],[EconCode]],2)</f>
        <v>44</v>
      </c>
      <c r="G1257" s="96"/>
      <c r="H1257" s="96"/>
      <c r="I1257" s="96"/>
      <c r="J1257" s="96"/>
      <c r="K1257" s="96"/>
      <c r="L1257" s="96"/>
      <c r="M1257" s="15"/>
      <c r="N1257" s="15"/>
      <c r="O1257" s="15"/>
      <c r="P1257" s="15"/>
      <c r="Q1257" s="15"/>
      <c r="R1257" s="15"/>
    </row>
    <row r="1258" spans="1:18" x14ac:dyDescent="0.25">
      <c r="A1258" s="70">
        <v>440101</v>
      </c>
      <c r="B1258" s="7" t="s">
        <v>1317</v>
      </c>
      <c r="C1258" s="96">
        <f>SUMIF(Data[EconCode],DetailTB[[#This Row],[EconCode]],Data[Amount])</f>
        <v>0</v>
      </c>
      <c r="D1258" s="96" t="str">
        <f>LEFT(DetailTB[[#This Row],[EconCode]],6)</f>
        <v>440101</v>
      </c>
      <c r="E1258" s="96" t="str">
        <f>LEFT(DetailTB[[#This Row],[EconCode]],4)</f>
        <v>4401</v>
      </c>
      <c r="F1258" s="96" t="str">
        <f>LEFT(DetailTB[[#This Row],[EconCode]],2)</f>
        <v>44</v>
      </c>
      <c r="G1258" s="96"/>
      <c r="H1258" s="96"/>
      <c r="I1258" s="96"/>
      <c r="J1258" s="96"/>
      <c r="K1258" s="96"/>
      <c r="L1258" s="96"/>
      <c r="M1258" s="15"/>
      <c r="N1258" s="15"/>
      <c r="O1258" s="15"/>
      <c r="P1258" s="15"/>
      <c r="Q1258" s="15"/>
      <c r="R1258" s="15"/>
    </row>
    <row r="1259" spans="1:18" x14ac:dyDescent="0.25">
      <c r="A1259" s="70">
        <v>44010101</v>
      </c>
      <c r="B1259" s="8" t="s">
        <v>1318</v>
      </c>
      <c r="C1259" s="96">
        <f>SUMIF(Data[EconCode],DetailTB[[#This Row],[EconCode]],Data[Amount])</f>
        <v>0</v>
      </c>
      <c r="D1259" s="96" t="str">
        <f>LEFT(DetailTB[[#This Row],[EconCode]],6)</f>
        <v>440101</v>
      </c>
      <c r="E1259" s="96" t="str">
        <f>LEFT(DetailTB[[#This Row],[EconCode]],4)</f>
        <v>4401</v>
      </c>
      <c r="F1259" s="96" t="str">
        <f>LEFT(DetailTB[[#This Row],[EconCode]],2)</f>
        <v>44</v>
      </c>
      <c r="G1259" s="96"/>
      <c r="H1259" s="96"/>
      <c r="I1259" s="96"/>
      <c r="J1259" s="96"/>
      <c r="K1259" s="96"/>
      <c r="L1259" s="96"/>
      <c r="M1259" s="15"/>
      <c r="N1259" s="15"/>
      <c r="O1259" s="15"/>
      <c r="P1259" s="15"/>
      <c r="Q1259" s="15"/>
      <c r="R1259" s="15"/>
    </row>
    <row r="1260" spans="1:18" x14ac:dyDescent="0.25">
      <c r="A1260" s="70">
        <v>440102</v>
      </c>
      <c r="B1260" s="8" t="s">
        <v>1319</v>
      </c>
      <c r="C1260" s="96">
        <f>SUMIF(Data[EconCode],DetailTB[[#This Row],[EconCode]],Data[Amount])</f>
        <v>0</v>
      </c>
      <c r="D1260" s="96" t="str">
        <f>LEFT(DetailTB[[#This Row],[EconCode]],6)</f>
        <v>440102</v>
      </c>
      <c r="E1260" s="96" t="str">
        <f>LEFT(DetailTB[[#This Row],[EconCode]],4)</f>
        <v>4401</v>
      </c>
      <c r="F1260" s="96" t="str">
        <f>LEFT(DetailTB[[#This Row],[EconCode]],2)</f>
        <v>44</v>
      </c>
      <c r="G1260" s="96"/>
      <c r="H1260" s="96"/>
      <c r="I1260" s="96"/>
      <c r="J1260" s="96"/>
      <c r="K1260" s="96"/>
      <c r="L1260" s="96"/>
      <c r="M1260" s="15"/>
      <c r="N1260" s="15"/>
      <c r="O1260" s="15"/>
      <c r="P1260" s="15"/>
      <c r="Q1260" s="15"/>
      <c r="R1260" s="15"/>
    </row>
    <row r="1261" spans="1:18" x14ac:dyDescent="0.25">
      <c r="A1261" s="70">
        <v>44010201</v>
      </c>
      <c r="B1261" s="8" t="s">
        <v>1320</v>
      </c>
      <c r="C1261" s="96">
        <f>SUMIF(Data[EconCode],DetailTB[[#This Row],[EconCode]],Data[Amount])</f>
        <v>0</v>
      </c>
      <c r="D1261" s="96" t="str">
        <f>LEFT(DetailTB[[#This Row],[EconCode]],6)</f>
        <v>440102</v>
      </c>
      <c r="E1261" s="96" t="str">
        <f>LEFT(DetailTB[[#This Row],[EconCode]],4)</f>
        <v>4401</v>
      </c>
      <c r="F1261" s="96" t="str">
        <f>LEFT(DetailTB[[#This Row],[EconCode]],2)</f>
        <v>44</v>
      </c>
      <c r="G1261" s="96"/>
      <c r="H1261" s="96"/>
      <c r="I1261" s="96"/>
      <c r="J1261" s="96"/>
      <c r="K1261" s="96"/>
      <c r="L1261" s="96"/>
      <c r="M1261" s="15"/>
      <c r="N1261" s="15"/>
      <c r="O1261" s="15"/>
      <c r="P1261" s="15"/>
      <c r="Q1261" s="15"/>
      <c r="R1261" s="15"/>
    </row>
    <row r="1262" spans="1:18" x14ac:dyDescent="0.25">
      <c r="A1262" s="70">
        <v>44010202</v>
      </c>
      <c r="B1262" s="8" t="s">
        <v>1321</v>
      </c>
      <c r="C1262" s="96">
        <f>SUMIF(Data[EconCode],DetailTB[[#This Row],[EconCode]],Data[Amount])</f>
        <v>0</v>
      </c>
      <c r="D1262" s="96" t="str">
        <f>LEFT(DetailTB[[#This Row],[EconCode]],6)</f>
        <v>440102</v>
      </c>
      <c r="E1262" s="96" t="str">
        <f>LEFT(DetailTB[[#This Row],[EconCode]],4)</f>
        <v>4401</v>
      </c>
      <c r="F1262" s="96" t="str">
        <f>LEFT(DetailTB[[#This Row],[EconCode]],2)</f>
        <v>44</v>
      </c>
      <c r="G1262" s="96"/>
      <c r="H1262" s="96"/>
      <c r="I1262" s="96"/>
      <c r="J1262" s="96"/>
      <c r="K1262" s="96"/>
      <c r="L1262" s="96"/>
      <c r="M1262" s="15"/>
      <c r="N1262" s="15"/>
      <c r="O1262" s="15"/>
      <c r="P1262" s="15"/>
      <c r="Q1262" s="15"/>
      <c r="R1262" s="15"/>
    </row>
    <row r="1263" spans="1:18" x14ac:dyDescent="0.25">
      <c r="A1263" s="70">
        <v>44010203</v>
      </c>
      <c r="B1263" s="8" t="s">
        <v>1322</v>
      </c>
      <c r="C1263" s="96">
        <f>SUMIF(Data[EconCode],DetailTB[[#This Row],[EconCode]],Data[Amount])</f>
        <v>0</v>
      </c>
      <c r="D1263" s="96" t="str">
        <f>LEFT(DetailTB[[#This Row],[EconCode]],6)</f>
        <v>440102</v>
      </c>
      <c r="E1263" s="96" t="str">
        <f>LEFT(DetailTB[[#This Row],[EconCode]],4)</f>
        <v>4401</v>
      </c>
      <c r="F1263" s="96" t="str">
        <f>LEFT(DetailTB[[#This Row],[EconCode]],2)</f>
        <v>44</v>
      </c>
      <c r="G1263" s="96"/>
      <c r="H1263" s="96"/>
      <c r="I1263" s="96"/>
      <c r="J1263" s="96"/>
      <c r="K1263" s="96"/>
      <c r="L1263" s="96"/>
      <c r="M1263" s="15"/>
      <c r="N1263" s="15"/>
      <c r="O1263" s="15"/>
      <c r="P1263" s="15"/>
      <c r="Q1263" s="15"/>
      <c r="R1263" s="15"/>
    </row>
    <row r="1264" spans="1:18" x14ac:dyDescent="0.25">
      <c r="A1264" s="70">
        <v>44010204</v>
      </c>
      <c r="B1264" s="8" t="s">
        <v>1323</v>
      </c>
      <c r="C1264" s="96">
        <f>SUMIF(Data[EconCode],DetailTB[[#This Row],[EconCode]],Data[Amount])</f>
        <v>0</v>
      </c>
      <c r="D1264" s="96" t="str">
        <f>LEFT(DetailTB[[#This Row],[EconCode]],6)</f>
        <v>440102</v>
      </c>
      <c r="E1264" s="96" t="str">
        <f>LEFT(DetailTB[[#This Row],[EconCode]],4)</f>
        <v>4401</v>
      </c>
      <c r="F1264" s="96" t="str">
        <f>LEFT(DetailTB[[#This Row],[EconCode]],2)</f>
        <v>44</v>
      </c>
      <c r="G1264" s="96"/>
      <c r="H1264" s="96"/>
      <c r="I1264" s="96"/>
      <c r="J1264" s="96"/>
      <c r="K1264" s="96"/>
      <c r="L1264" s="96"/>
      <c r="M1264" s="15"/>
      <c r="N1264" s="15"/>
      <c r="O1264" s="15"/>
      <c r="P1264" s="15"/>
      <c r="Q1264" s="15"/>
      <c r="R1264" s="15"/>
    </row>
    <row r="1265" spans="1:18" x14ac:dyDescent="0.25">
      <c r="A1265" s="70">
        <v>44010205</v>
      </c>
      <c r="B1265" s="8" t="s">
        <v>1324</v>
      </c>
      <c r="C1265" s="96">
        <f>SUMIF(Data[EconCode],DetailTB[[#This Row],[EconCode]],Data[Amount])</f>
        <v>0</v>
      </c>
      <c r="D1265" s="96" t="str">
        <f>LEFT(DetailTB[[#This Row],[EconCode]],6)</f>
        <v>440102</v>
      </c>
      <c r="E1265" s="96" t="str">
        <f>LEFT(DetailTB[[#This Row],[EconCode]],4)</f>
        <v>4401</v>
      </c>
      <c r="F1265" s="96" t="str">
        <f>LEFT(DetailTB[[#This Row],[EconCode]],2)</f>
        <v>44</v>
      </c>
      <c r="G1265" s="96"/>
      <c r="H1265" s="96"/>
      <c r="I1265" s="96"/>
      <c r="J1265" s="96"/>
      <c r="K1265" s="96"/>
      <c r="L1265" s="96"/>
      <c r="M1265" s="15"/>
      <c r="N1265" s="15"/>
      <c r="O1265" s="15"/>
      <c r="P1265" s="15"/>
      <c r="Q1265" s="15"/>
      <c r="R1265" s="15"/>
    </row>
    <row r="1266" spans="1:18" x14ac:dyDescent="0.25">
      <c r="A1266" s="70">
        <v>45</v>
      </c>
      <c r="B1266" s="7" t="s">
        <v>1361</v>
      </c>
      <c r="C1266" s="96">
        <f>SUMIF(Data[EconCode],DetailTB[[#This Row],[EconCode]],Data[Amount])</f>
        <v>0</v>
      </c>
      <c r="D1266" s="96" t="str">
        <f>LEFT(DetailTB[[#This Row],[EconCode]],6)</f>
        <v>45</v>
      </c>
      <c r="E1266" s="96" t="str">
        <f>LEFT(DetailTB[[#This Row],[EconCode]],4)</f>
        <v>45</v>
      </c>
      <c r="F1266" s="96" t="str">
        <f>LEFT(DetailTB[[#This Row],[EconCode]],2)</f>
        <v>45</v>
      </c>
      <c r="G1266" s="96"/>
      <c r="H1266" s="96"/>
      <c r="I1266" s="96"/>
      <c r="J1266" s="96"/>
      <c r="K1266" s="96"/>
      <c r="L1266" s="96"/>
      <c r="M1266" s="15"/>
      <c r="N1266" s="15"/>
      <c r="O1266" s="15"/>
      <c r="P1266" s="15"/>
      <c r="Q1266" s="15"/>
      <c r="R1266" s="15"/>
    </row>
    <row r="1267" spans="1:18" x14ac:dyDescent="0.25">
      <c r="A1267" s="70">
        <v>4501</v>
      </c>
      <c r="B1267" s="7" t="s">
        <v>1361</v>
      </c>
      <c r="C1267" s="96">
        <f>SUMIF(Data[EconCode],DetailTB[[#This Row],[EconCode]],Data[Amount])</f>
        <v>0</v>
      </c>
      <c r="D1267" s="96" t="str">
        <f>LEFT(DetailTB[[#This Row],[EconCode]],6)</f>
        <v>4501</v>
      </c>
      <c r="E1267" s="96" t="str">
        <f>LEFT(DetailTB[[#This Row],[EconCode]],4)</f>
        <v>4501</v>
      </c>
      <c r="F1267" s="96" t="str">
        <f>LEFT(DetailTB[[#This Row],[EconCode]],2)</f>
        <v>45</v>
      </c>
      <c r="G1267" s="96"/>
      <c r="H1267" s="96"/>
      <c r="I1267" s="96"/>
      <c r="J1267" s="96"/>
      <c r="K1267" s="96"/>
      <c r="L1267" s="96"/>
      <c r="M1267" s="15"/>
      <c r="N1267" s="15"/>
      <c r="O1267" s="15"/>
      <c r="P1267" s="15"/>
      <c r="Q1267" s="15"/>
      <c r="R1267" s="15"/>
    </row>
    <row r="1268" spans="1:18" x14ac:dyDescent="0.25">
      <c r="A1268" s="70">
        <v>450101</v>
      </c>
      <c r="B1268" s="7" t="s">
        <v>1361</v>
      </c>
      <c r="C1268" s="96">
        <f>SUMIF(Data[EconCode],DetailTB[[#This Row],[EconCode]],Data[Amount])</f>
        <v>0</v>
      </c>
      <c r="D1268" s="96" t="str">
        <f>LEFT(DetailTB[[#This Row],[EconCode]],6)</f>
        <v>450101</v>
      </c>
      <c r="E1268" s="96" t="str">
        <f>LEFT(DetailTB[[#This Row],[EconCode]],4)</f>
        <v>4501</v>
      </c>
      <c r="F1268" s="96" t="str">
        <f>LEFT(DetailTB[[#This Row],[EconCode]],2)</f>
        <v>45</v>
      </c>
      <c r="G1268" s="96"/>
      <c r="H1268" s="96"/>
      <c r="I1268" s="96"/>
      <c r="J1268" s="96"/>
      <c r="K1268" s="96"/>
      <c r="L1268" s="96"/>
      <c r="M1268" s="15"/>
      <c r="N1268" s="15"/>
      <c r="O1268" s="15"/>
      <c r="P1268" s="15"/>
      <c r="Q1268" s="15"/>
      <c r="R1268" s="15"/>
    </row>
    <row r="1269" spans="1:18" x14ac:dyDescent="0.25">
      <c r="A1269" s="70">
        <v>45010101</v>
      </c>
      <c r="B1269" s="8" t="s">
        <v>1362</v>
      </c>
      <c r="C1269" s="96">
        <f>SUMIF(Data[EconCode],DetailTB[[#This Row],[EconCode]],Data[Amount])</f>
        <v>0</v>
      </c>
      <c r="D1269" s="96" t="str">
        <f>LEFT(DetailTB[[#This Row],[EconCode]],6)</f>
        <v>450101</v>
      </c>
      <c r="E1269" s="96" t="str">
        <f>LEFT(DetailTB[[#This Row],[EconCode]],4)</f>
        <v>4501</v>
      </c>
      <c r="F1269" s="96" t="str">
        <f>LEFT(DetailTB[[#This Row],[EconCode]],2)</f>
        <v>45</v>
      </c>
      <c r="G1269" s="96"/>
      <c r="H1269" s="96"/>
      <c r="I1269" s="96"/>
      <c r="J1269" s="96"/>
      <c r="K1269" s="96"/>
      <c r="L1269" s="96"/>
      <c r="M1269" s="15"/>
      <c r="N1269" s="15"/>
      <c r="O1269" s="15"/>
      <c r="P1269" s="15"/>
      <c r="Q1269" s="15"/>
      <c r="R1269" s="15"/>
    </row>
    <row r="1270" spans="1:18" x14ac:dyDescent="0.25">
      <c r="A1270" s="70">
        <v>45010102</v>
      </c>
      <c r="B1270" s="8" t="s">
        <v>1363</v>
      </c>
      <c r="C1270" s="96">
        <f>SUMIF(Data[EconCode],DetailTB[[#This Row],[EconCode]],Data[Amount])</f>
        <v>0</v>
      </c>
      <c r="D1270" s="96" t="str">
        <f>LEFT(DetailTB[[#This Row],[EconCode]],6)</f>
        <v>450101</v>
      </c>
      <c r="E1270" s="96" t="str">
        <f>LEFT(DetailTB[[#This Row],[EconCode]],4)</f>
        <v>4501</v>
      </c>
      <c r="F1270" s="96" t="str">
        <f>LEFT(DetailTB[[#This Row],[EconCode]],2)</f>
        <v>45</v>
      </c>
      <c r="G1270" s="96"/>
      <c r="H1270" s="96"/>
      <c r="I1270" s="96"/>
      <c r="J1270" s="96"/>
      <c r="K1270" s="96"/>
      <c r="L1270" s="96"/>
      <c r="M1270" s="15"/>
      <c r="N1270" s="15"/>
      <c r="O1270" s="15"/>
      <c r="P1270" s="15"/>
      <c r="Q1270" s="15"/>
      <c r="R1270" s="15"/>
    </row>
    <row r="1271" spans="1:18" x14ac:dyDescent="0.25">
      <c r="A1271" s="70">
        <v>45010103</v>
      </c>
      <c r="B1271" s="8" t="s">
        <v>1364</v>
      </c>
      <c r="C1271" s="96">
        <f>SUMIF(Data[EconCode],DetailTB[[#This Row],[EconCode]],Data[Amount])</f>
        <v>0</v>
      </c>
      <c r="D1271" s="96" t="str">
        <f>LEFT(DetailTB[[#This Row],[EconCode]],6)</f>
        <v>450101</v>
      </c>
      <c r="E1271" s="96" t="str">
        <f>LEFT(DetailTB[[#This Row],[EconCode]],4)</f>
        <v>4501</v>
      </c>
      <c r="F1271" s="96" t="str">
        <f>LEFT(DetailTB[[#This Row],[EconCode]],2)</f>
        <v>45</v>
      </c>
      <c r="G1271" s="96"/>
      <c r="H1271" s="96"/>
      <c r="I1271" s="96"/>
      <c r="J1271" s="96"/>
      <c r="K1271" s="96"/>
      <c r="L1271" s="96"/>
      <c r="M1271" s="15"/>
      <c r="N1271" s="15"/>
      <c r="O1271" s="15"/>
      <c r="P1271" s="15"/>
      <c r="Q1271" s="15"/>
      <c r="R1271" s="15"/>
    </row>
    <row r="1272" spans="1:18" x14ac:dyDescent="0.25">
      <c r="A1272" s="70">
        <v>45010104</v>
      </c>
      <c r="B1272" s="8" t="s">
        <v>1365</v>
      </c>
      <c r="C1272" s="96">
        <f>SUMIF(Data[EconCode],DetailTB[[#This Row],[EconCode]],Data[Amount])</f>
        <v>0</v>
      </c>
      <c r="D1272" s="96" t="str">
        <f>LEFT(DetailTB[[#This Row],[EconCode]],6)</f>
        <v>450101</v>
      </c>
      <c r="E1272" s="96" t="str">
        <f>LEFT(DetailTB[[#This Row],[EconCode]],4)</f>
        <v>4501</v>
      </c>
      <c r="F1272" s="96" t="str">
        <f>LEFT(DetailTB[[#This Row],[EconCode]],2)</f>
        <v>45</v>
      </c>
      <c r="G1272" s="96"/>
      <c r="H1272" s="96"/>
      <c r="I1272" s="96"/>
      <c r="J1272" s="96"/>
      <c r="K1272" s="96"/>
      <c r="L1272" s="96"/>
      <c r="M1272" s="15"/>
      <c r="N1272" s="15"/>
      <c r="O1272" s="15"/>
      <c r="P1272" s="15"/>
      <c r="Q1272" s="15"/>
      <c r="R1272" s="15"/>
    </row>
    <row r="1273" spans="1:18" x14ac:dyDescent="0.25">
      <c r="A1273" s="70">
        <v>45010105</v>
      </c>
      <c r="B1273" s="8" t="s">
        <v>1366</v>
      </c>
      <c r="C1273" s="96">
        <f>SUMIF(Data[EconCode],DetailTB[[#This Row],[EconCode]],Data[Amount])</f>
        <v>0</v>
      </c>
      <c r="D1273" s="96" t="str">
        <f>LEFT(DetailTB[[#This Row],[EconCode]],6)</f>
        <v>450101</v>
      </c>
      <c r="E1273" s="96" t="str">
        <f>LEFT(DetailTB[[#This Row],[EconCode]],4)</f>
        <v>4501</v>
      </c>
      <c r="F1273" s="96" t="str">
        <f>LEFT(DetailTB[[#This Row],[EconCode]],2)</f>
        <v>45</v>
      </c>
      <c r="G1273" s="96"/>
      <c r="H1273" s="96"/>
      <c r="I1273" s="96"/>
      <c r="J1273" s="96"/>
      <c r="K1273" s="96"/>
      <c r="L1273" s="96"/>
      <c r="M1273" s="15"/>
      <c r="N1273" s="15"/>
      <c r="O1273" s="15"/>
      <c r="P1273" s="15"/>
      <c r="Q1273" s="15"/>
      <c r="R1273" s="15"/>
    </row>
    <row r="1274" spans="1:18" x14ac:dyDescent="0.25">
      <c r="A1274" s="70">
        <v>46</v>
      </c>
      <c r="B1274" s="7" t="s">
        <v>1325</v>
      </c>
      <c r="C1274" s="93">
        <f>SUMIF(Data[EconCode],DetailTB[[#This Row],[EconCode]],Data[Amount])</f>
        <v>0</v>
      </c>
      <c r="D1274" s="93" t="str">
        <f>LEFT(DetailTB[[#This Row],[EconCode]],6)</f>
        <v>46</v>
      </c>
      <c r="E1274" s="93" t="str">
        <f>LEFT(DetailTB[[#This Row],[EconCode]],4)</f>
        <v>46</v>
      </c>
      <c r="F1274" s="93" t="str">
        <f>LEFT(DetailTB[[#This Row],[EconCode]],2)</f>
        <v>46</v>
      </c>
      <c r="G1274" s="93"/>
      <c r="H1274" s="93"/>
      <c r="I1274" s="93"/>
      <c r="J1274" s="93"/>
      <c r="K1274" s="93"/>
      <c r="L1274" s="93"/>
      <c r="M1274" s="15"/>
      <c r="N1274" s="15"/>
      <c r="O1274" s="15"/>
      <c r="P1274" s="15"/>
      <c r="Q1274" s="15"/>
      <c r="R1274" s="15"/>
    </row>
    <row r="1275" spans="1:18" x14ac:dyDescent="0.25">
      <c r="A1275" s="70">
        <v>4601</v>
      </c>
      <c r="B1275" s="7" t="s">
        <v>39</v>
      </c>
      <c r="C1275" s="93">
        <f>SUMIF(Data[EconCode],DetailTB[[#This Row],[EconCode]],Data[Amount])</f>
        <v>0</v>
      </c>
      <c r="D1275" s="93" t="str">
        <f>LEFT(DetailTB[[#This Row],[EconCode]],6)</f>
        <v>4601</v>
      </c>
      <c r="E1275" s="93" t="str">
        <f>LEFT(DetailTB[[#This Row],[EconCode]],4)</f>
        <v>4601</v>
      </c>
      <c r="F1275" s="93" t="str">
        <f>LEFT(DetailTB[[#This Row],[EconCode]],2)</f>
        <v>46</v>
      </c>
      <c r="G1275" s="93"/>
      <c r="H1275" s="93"/>
      <c r="I1275" s="93"/>
      <c r="J1275" s="93"/>
      <c r="K1275" s="93"/>
      <c r="L1275" s="93"/>
      <c r="M1275" s="15"/>
      <c r="N1275" s="15"/>
      <c r="O1275" s="15"/>
      <c r="P1275" s="15"/>
      <c r="Q1275" s="15"/>
      <c r="R1275" s="15"/>
    </row>
    <row r="1276" spans="1:18" x14ac:dyDescent="0.25">
      <c r="A1276" s="70">
        <v>460101</v>
      </c>
      <c r="B1276" s="7" t="s">
        <v>1326</v>
      </c>
      <c r="C1276" s="93">
        <f>SUMIF(Data[EconCode],DetailTB[[#This Row],[EconCode]],Data[Amount])</f>
        <v>0</v>
      </c>
      <c r="D1276" s="93" t="str">
        <f>LEFT(DetailTB[[#This Row],[EconCode]],6)</f>
        <v>460101</v>
      </c>
      <c r="E1276" s="93" t="str">
        <f>LEFT(DetailTB[[#This Row],[EconCode]],4)</f>
        <v>4601</v>
      </c>
      <c r="F1276" s="93" t="str">
        <f>LEFT(DetailTB[[#This Row],[EconCode]],2)</f>
        <v>46</v>
      </c>
      <c r="G1276" s="93"/>
      <c r="H1276" s="93"/>
      <c r="I1276" s="93"/>
      <c r="J1276" s="93"/>
      <c r="K1276" s="93"/>
      <c r="L1276" s="93"/>
      <c r="M1276" s="15"/>
      <c r="N1276" s="15"/>
      <c r="O1276" s="15"/>
      <c r="P1276" s="15"/>
      <c r="Q1276" s="15"/>
      <c r="R1276" s="15"/>
    </row>
    <row r="1277" spans="1:18" x14ac:dyDescent="0.25">
      <c r="A1277" s="70">
        <v>46010101</v>
      </c>
      <c r="B1277" s="8" t="s">
        <v>1402</v>
      </c>
      <c r="C1277" s="71">
        <f>SUMIF(Data[EconCode],DetailTB[[#This Row],[EconCode]],Data[Amount])</f>
        <v>-4190</v>
      </c>
      <c r="D1277" s="58" t="str">
        <f>LEFT(DetailTB[[#This Row],[EconCode]],6)</f>
        <v>460101</v>
      </c>
      <c r="E1277" s="58" t="str">
        <f>LEFT(DetailTB[[#This Row],[EconCode]],4)</f>
        <v>4601</v>
      </c>
      <c r="F1277" s="58" t="str">
        <f>LEFT(DetailTB[[#This Row],[EconCode]],2)</f>
        <v>46</v>
      </c>
      <c r="G1277" s="65"/>
      <c r="H1277" s="65"/>
      <c r="I1277" s="66" t="s">
        <v>1503</v>
      </c>
      <c r="J1277" s="65"/>
      <c r="K1277" s="65"/>
      <c r="L1277" s="65"/>
      <c r="M1277" s="15"/>
      <c r="N1277" s="15"/>
      <c r="O1277" s="15"/>
      <c r="P1277" s="15"/>
      <c r="Q1277" s="15"/>
      <c r="R1277" s="15"/>
    </row>
    <row r="1278" spans="1:18" x14ac:dyDescent="0.25">
      <c r="A1278" s="70">
        <v>46010102</v>
      </c>
      <c r="B1278" s="8" t="s">
        <v>1403</v>
      </c>
      <c r="C1278" s="71">
        <f>SUMIF(Data[EconCode],DetailTB[[#This Row],[EconCode]],Data[Amount])</f>
        <v>-8000</v>
      </c>
      <c r="D1278" s="58" t="str">
        <f>LEFT(DetailTB[[#This Row],[EconCode]],6)</f>
        <v>460101</v>
      </c>
      <c r="E1278" s="58" t="str">
        <f>LEFT(DetailTB[[#This Row],[EconCode]],4)</f>
        <v>4601</v>
      </c>
      <c r="F1278" s="58" t="str">
        <f>LEFT(DetailTB[[#This Row],[EconCode]],2)</f>
        <v>46</v>
      </c>
      <c r="G1278" s="65"/>
      <c r="H1278" s="65"/>
      <c r="I1278" s="65"/>
      <c r="J1278" s="66" t="s">
        <v>1538</v>
      </c>
      <c r="K1278" s="65"/>
      <c r="L1278" s="65"/>
      <c r="M1278" s="15"/>
      <c r="N1278" s="15"/>
      <c r="O1278" s="15"/>
      <c r="P1278" s="15"/>
      <c r="Q1278" s="15"/>
      <c r="R1278" s="15"/>
    </row>
    <row r="1279" spans="1:18" x14ac:dyDescent="0.25">
      <c r="A1279" s="70">
        <v>46010103</v>
      </c>
      <c r="B1279" s="8" t="s">
        <v>1327</v>
      </c>
      <c r="C1279" s="96">
        <f>SUMIF(Data[EconCode],DetailTB[[#This Row],[EconCode]],Data[Amount])</f>
        <v>0</v>
      </c>
      <c r="D1279" s="96" t="str">
        <f>LEFT(DetailTB[[#This Row],[EconCode]],6)</f>
        <v>460101</v>
      </c>
      <c r="E1279" s="96" t="str">
        <f>LEFT(DetailTB[[#This Row],[EconCode]],4)</f>
        <v>4601</v>
      </c>
      <c r="F1279" s="96" t="str">
        <f>LEFT(DetailTB[[#This Row],[EconCode]],2)</f>
        <v>46</v>
      </c>
      <c r="G1279" s="96"/>
      <c r="H1279" s="96"/>
      <c r="I1279" s="96"/>
      <c r="J1279" s="96"/>
      <c r="K1279" s="96"/>
      <c r="L1279" s="96"/>
      <c r="M1279" s="15"/>
      <c r="N1279" s="15"/>
      <c r="O1279" s="15"/>
      <c r="P1279" s="15"/>
      <c r="Q1279" s="15"/>
      <c r="R1279" s="15"/>
    </row>
    <row r="1280" spans="1:18" x14ac:dyDescent="0.25">
      <c r="A1280" s="70">
        <v>460102</v>
      </c>
      <c r="B1280" s="7" t="s">
        <v>1328</v>
      </c>
      <c r="C1280" s="93">
        <f>SUMIF(Data[EconCode],DetailTB[[#This Row],[EconCode]],Data[Amount])</f>
        <v>0</v>
      </c>
      <c r="D1280" s="93" t="str">
        <f>LEFT(DetailTB[[#This Row],[EconCode]],6)</f>
        <v>460102</v>
      </c>
      <c r="E1280" s="93" t="str">
        <f>LEFT(DetailTB[[#This Row],[EconCode]],4)</f>
        <v>4601</v>
      </c>
      <c r="F1280" s="93" t="str">
        <f>LEFT(DetailTB[[#This Row],[EconCode]],2)</f>
        <v>46</v>
      </c>
      <c r="G1280" s="93"/>
      <c r="H1280" s="93"/>
      <c r="I1280" s="93"/>
      <c r="J1280" s="93"/>
      <c r="K1280" s="93"/>
      <c r="L1280" s="93"/>
      <c r="M1280" s="15"/>
      <c r="N1280" s="15" t="s">
        <v>1608</v>
      </c>
      <c r="O1280" s="15"/>
      <c r="P1280" s="15"/>
      <c r="Q1280" s="15"/>
      <c r="R1280" s="15"/>
    </row>
    <row r="1281" spans="1:18" x14ac:dyDescent="0.25">
      <c r="A1281" s="70">
        <v>46010201</v>
      </c>
      <c r="B1281" s="8" t="s">
        <v>1329</v>
      </c>
      <c r="C1281" s="71">
        <f>SUMIF(Data[EconCode],DetailTB[[#This Row],[EconCode]],Data[Amount])</f>
        <v>0</v>
      </c>
      <c r="D1281" s="58" t="str">
        <f>LEFT(DetailTB[[#This Row],[EconCode]],6)</f>
        <v>460102</v>
      </c>
      <c r="E1281" s="58" t="str">
        <f>LEFT(DetailTB[[#This Row],[EconCode]],4)</f>
        <v>4601</v>
      </c>
      <c r="F1281" s="58" t="str">
        <f>LEFT(DetailTB[[#This Row],[EconCode]],2)</f>
        <v>46</v>
      </c>
      <c r="G1281" s="65"/>
      <c r="H1281" s="66" t="s">
        <v>1623</v>
      </c>
      <c r="I1281" s="65"/>
      <c r="J1281" s="65"/>
      <c r="K1281" s="65"/>
      <c r="L1281" s="65"/>
      <c r="M1281" s="15"/>
      <c r="N1281" s="15"/>
      <c r="O1281" s="15"/>
      <c r="P1281" s="15"/>
      <c r="Q1281" s="15"/>
      <c r="R1281" s="15"/>
    </row>
    <row r="1282" spans="1:18" x14ac:dyDescent="0.25">
      <c r="A1282" s="70">
        <v>46010202</v>
      </c>
      <c r="B1282" s="8" t="s">
        <v>1330</v>
      </c>
      <c r="C1282" s="71">
        <f>SUMIF(Data[EconCode],DetailTB[[#This Row],[EconCode]],Data[Amount])</f>
        <v>0</v>
      </c>
      <c r="D1282" s="58" t="str">
        <f>LEFT(DetailTB[[#This Row],[EconCode]],6)</f>
        <v>460102</v>
      </c>
      <c r="E1282" s="58" t="str">
        <f>LEFT(DetailTB[[#This Row],[EconCode]],4)</f>
        <v>4601</v>
      </c>
      <c r="F1282" s="58" t="str">
        <f>LEFT(DetailTB[[#This Row],[EconCode]],2)</f>
        <v>46</v>
      </c>
      <c r="G1282" s="65"/>
      <c r="H1282" s="66" t="s">
        <v>1623</v>
      </c>
      <c r="I1282" s="65"/>
      <c r="J1282" s="65"/>
      <c r="K1282" s="65"/>
      <c r="L1282" s="65"/>
      <c r="M1282" s="15"/>
      <c r="N1282" s="15"/>
      <c r="O1282" s="15"/>
      <c r="P1282" s="15"/>
      <c r="Q1282" s="15"/>
      <c r="R1282" s="15"/>
    </row>
    <row r="1283" spans="1:18" x14ac:dyDescent="0.25">
      <c r="A1283" s="70">
        <v>46010203</v>
      </c>
      <c r="B1283" s="8" t="s">
        <v>1404</v>
      </c>
      <c r="C1283" s="71">
        <f>SUMIF(Data[EconCode],DetailTB[[#This Row],[EconCode]],Data[Amount])</f>
        <v>0</v>
      </c>
      <c r="D1283" s="58" t="str">
        <f>LEFT(DetailTB[[#This Row],[EconCode]],6)</f>
        <v>460102</v>
      </c>
      <c r="E1283" s="58" t="str">
        <f>LEFT(DetailTB[[#This Row],[EconCode]],4)</f>
        <v>4601</v>
      </c>
      <c r="F1283" s="58" t="str">
        <f>LEFT(DetailTB[[#This Row],[EconCode]],2)</f>
        <v>46</v>
      </c>
      <c r="G1283" s="65"/>
      <c r="H1283" s="74"/>
      <c r="I1283" s="65"/>
      <c r="J1283" s="65"/>
      <c r="K1283" s="65"/>
      <c r="L1283" s="66" t="s">
        <v>1546</v>
      </c>
      <c r="M1283" s="15"/>
      <c r="N1283" s="15"/>
      <c r="O1283" s="15"/>
      <c r="P1283" s="15"/>
      <c r="Q1283" s="15"/>
      <c r="R1283" s="15"/>
    </row>
    <row r="1284" spans="1:18" x14ac:dyDescent="0.25">
      <c r="A1284" s="70">
        <v>460103</v>
      </c>
      <c r="B1284" s="7" t="s">
        <v>1331</v>
      </c>
      <c r="C1284" s="93">
        <f>SUMIF(Data[EconCode],DetailTB[[#This Row],[EconCode]],Data[Amount])</f>
        <v>0</v>
      </c>
      <c r="D1284" s="93" t="str">
        <f>LEFT(DetailTB[[#This Row],[EconCode]],6)</f>
        <v>460103</v>
      </c>
      <c r="E1284" s="93" t="str">
        <f>LEFT(DetailTB[[#This Row],[EconCode]],4)</f>
        <v>4601</v>
      </c>
      <c r="F1284" s="93" t="str">
        <f>LEFT(DetailTB[[#This Row],[EconCode]],2)</f>
        <v>46</v>
      </c>
      <c r="G1284" s="93"/>
      <c r="H1284" s="93"/>
      <c r="I1284" s="93"/>
      <c r="J1284" s="93"/>
      <c r="K1284" s="93"/>
      <c r="L1284" s="93"/>
      <c r="M1284" s="15"/>
      <c r="N1284" s="15"/>
      <c r="O1284" s="15"/>
      <c r="P1284" s="15"/>
      <c r="Q1284" s="15"/>
      <c r="R1284" s="15"/>
    </row>
    <row r="1285" spans="1:18" x14ac:dyDescent="0.25">
      <c r="A1285" s="70">
        <v>46010301</v>
      </c>
      <c r="B1285" s="8" t="s">
        <v>1332</v>
      </c>
      <c r="C1285" s="71">
        <f>SUMIF(Data[EconCode],DetailTB[[#This Row],[EconCode]],Data[Amount])</f>
        <v>0</v>
      </c>
      <c r="D1285" s="58" t="str">
        <f>LEFT(DetailTB[[#This Row],[EconCode]],6)</f>
        <v>460103</v>
      </c>
      <c r="E1285" s="58" t="str">
        <f>LEFT(DetailTB[[#This Row],[EconCode]],4)</f>
        <v>4601</v>
      </c>
      <c r="F1285" s="58" t="str">
        <f>LEFT(DetailTB[[#This Row],[EconCode]],2)</f>
        <v>46</v>
      </c>
      <c r="G1285" s="65"/>
      <c r="H1285" s="66" t="s">
        <v>1623</v>
      </c>
      <c r="I1285" s="65"/>
      <c r="J1285" s="65"/>
      <c r="K1285" s="65"/>
      <c r="L1285" s="65"/>
      <c r="M1285" s="15"/>
      <c r="N1285" s="15"/>
      <c r="O1285" s="15"/>
      <c r="P1285" s="15"/>
      <c r="Q1285" s="15"/>
      <c r="R1285" s="15"/>
    </row>
    <row r="1286" spans="1:18" x14ac:dyDescent="0.25">
      <c r="A1286" s="70">
        <v>460104</v>
      </c>
      <c r="B1286" s="7" t="s">
        <v>1333</v>
      </c>
      <c r="C1286" s="93">
        <f>SUMIF(Data[EconCode],DetailTB[[#This Row],[EconCode]],Data[Amount])</f>
        <v>0</v>
      </c>
      <c r="D1286" s="93" t="str">
        <f>LEFT(DetailTB[[#This Row],[EconCode]],6)</f>
        <v>460104</v>
      </c>
      <c r="E1286" s="93" t="str">
        <f>LEFT(DetailTB[[#This Row],[EconCode]],4)</f>
        <v>4601</v>
      </c>
      <c r="F1286" s="93" t="str">
        <f>LEFT(DetailTB[[#This Row],[EconCode]],2)</f>
        <v>46</v>
      </c>
      <c r="G1286" s="93"/>
      <c r="H1286" s="93"/>
      <c r="I1286" s="93"/>
      <c r="J1286" s="93"/>
      <c r="K1286" s="93"/>
      <c r="L1286" s="93"/>
      <c r="M1286" s="15"/>
      <c r="N1286" s="15"/>
      <c r="O1286" s="15"/>
      <c r="P1286" s="15"/>
      <c r="Q1286" s="15"/>
      <c r="R1286" s="15"/>
    </row>
    <row r="1287" spans="1:18" x14ac:dyDescent="0.25">
      <c r="A1287" s="70">
        <v>46010401</v>
      </c>
      <c r="B1287" s="8" t="s">
        <v>1334</v>
      </c>
      <c r="C1287" s="71">
        <f>SUMIF(Data[EconCode],DetailTB[[#This Row],[EconCode]],Data[Amount])</f>
        <v>0</v>
      </c>
      <c r="D1287" s="58" t="str">
        <f>LEFT(DetailTB[[#This Row],[EconCode]],6)</f>
        <v>460104</v>
      </c>
      <c r="E1287" s="58" t="str">
        <f>LEFT(DetailTB[[#This Row],[EconCode]],4)</f>
        <v>4601</v>
      </c>
      <c r="F1287" s="58" t="str">
        <f>LEFT(DetailTB[[#This Row],[EconCode]],2)</f>
        <v>46</v>
      </c>
      <c r="G1287" s="65"/>
      <c r="H1287" s="66" t="s">
        <v>1623</v>
      </c>
      <c r="I1287" s="65"/>
      <c r="J1287" s="65"/>
      <c r="K1287" s="65"/>
      <c r="L1287" s="65"/>
      <c r="M1287" s="15"/>
      <c r="N1287" s="15"/>
      <c r="O1287" s="15"/>
      <c r="P1287" s="15"/>
      <c r="Q1287" s="15"/>
      <c r="R1287" s="15"/>
    </row>
    <row r="1288" spans="1:18" x14ac:dyDescent="0.25">
      <c r="A1288" s="70">
        <v>46010402</v>
      </c>
      <c r="B1288" s="8" t="s">
        <v>1335</v>
      </c>
      <c r="C1288" s="71">
        <f>SUMIF(Data[EconCode],DetailTB[[#This Row],[EconCode]],Data[Amount])</f>
        <v>0</v>
      </c>
      <c r="D1288" s="58" t="str">
        <f>LEFT(DetailTB[[#This Row],[EconCode]],6)</f>
        <v>460104</v>
      </c>
      <c r="E1288" s="58" t="str">
        <f>LEFT(DetailTB[[#This Row],[EconCode]],4)</f>
        <v>4601</v>
      </c>
      <c r="F1288" s="58" t="str">
        <f>LEFT(DetailTB[[#This Row],[EconCode]],2)</f>
        <v>46</v>
      </c>
      <c r="G1288" s="65"/>
      <c r="H1288" s="66" t="s">
        <v>1623</v>
      </c>
      <c r="I1288" s="65"/>
      <c r="J1288" s="65"/>
      <c r="K1288" s="65"/>
      <c r="L1288" s="65"/>
      <c r="M1288" s="15"/>
      <c r="N1288" s="15"/>
      <c r="O1288" s="15"/>
      <c r="P1288" s="15"/>
      <c r="Q1288" s="15"/>
      <c r="R1288" s="15"/>
    </row>
    <row r="1289" spans="1:18" x14ac:dyDescent="0.25">
      <c r="A1289" s="70">
        <v>46010403</v>
      </c>
      <c r="B1289" s="8" t="s">
        <v>1336</v>
      </c>
      <c r="C1289" s="71">
        <f>SUMIF(Data[EconCode],DetailTB[[#This Row],[EconCode]],Data[Amount])</f>
        <v>0</v>
      </c>
      <c r="D1289" s="58" t="str">
        <f>LEFT(DetailTB[[#This Row],[EconCode]],6)</f>
        <v>460104</v>
      </c>
      <c r="E1289" s="58" t="str">
        <f>LEFT(DetailTB[[#This Row],[EconCode]],4)</f>
        <v>4601</v>
      </c>
      <c r="F1289" s="58" t="str">
        <f>LEFT(DetailTB[[#This Row],[EconCode]],2)</f>
        <v>46</v>
      </c>
      <c r="G1289" s="65"/>
      <c r="H1289" s="66" t="s">
        <v>1623</v>
      </c>
      <c r="I1289" s="65"/>
      <c r="J1289" s="65"/>
      <c r="K1289" s="65"/>
      <c r="L1289" s="65"/>
      <c r="M1289" s="15"/>
      <c r="N1289" s="15"/>
      <c r="O1289" s="15"/>
      <c r="P1289" s="15"/>
      <c r="Q1289" s="15"/>
      <c r="R1289" s="15"/>
    </row>
    <row r="1290" spans="1:18" x14ac:dyDescent="0.25">
      <c r="A1290" s="70">
        <v>46010404</v>
      </c>
      <c r="B1290" s="8" t="s">
        <v>1337</v>
      </c>
      <c r="C1290" s="71">
        <f>SUMIF(Data[EconCode],DetailTB[[#This Row],[EconCode]],Data[Amount])</f>
        <v>0</v>
      </c>
      <c r="D1290" s="58" t="str">
        <f>LEFT(DetailTB[[#This Row],[EconCode]],6)</f>
        <v>460104</v>
      </c>
      <c r="E1290" s="58" t="str">
        <f>LEFT(DetailTB[[#This Row],[EconCode]],4)</f>
        <v>4601</v>
      </c>
      <c r="F1290" s="58" t="str">
        <f>LEFT(DetailTB[[#This Row],[EconCode]],2)</f>
        <v>46</v>
      </c>
      <c r="G1290" s="65"/>
      <c r="H1290" s="66" t="s">
        <v>1623</v>
      </c>
      <c r="I1290" s="65"/>
      <c r="J1290" s="65"/>
      <c r="K1290" s="65"/>
      <c r="L1290" s="65"/>
      <c r="M1290" s="15"/>
      <c r="N1290" s="15"/>
      <c r="O1290" s="15"/>
      <c r="P1290" s="15"/>
      <c r="Q1290" s="15"/>
      <c r="R1290" s="15"/>
    </row>
    <row r="1291" spans="1:18" x14ac:dyDescent="0.25">
      <c r="A1291" s="70">
        <v>46010405</v>
      </c>
      <c r="B1291" s="8" t="s">
        <v>1338</v>
      </c>
      <c r="C1291" s="71">
        <f>SUMIF(Data[EconCode],DetailTB[[#This Row],[EconCode]],Data[Amount])</f>
        <v>0</v>
      </c>
      <c r="D1291" s="58" t="str">
        <f>LEFT(DetailTB[[#This Row],[EconCode]],6)</f>
        <v>460104</v>
      </c>
      <c r="E1291" s="58" t="str">
        <f>LEFT(DetailTB[[#This Row],[EconCode]],4)</f>
        <v>4601</v>
      </c>
      <c r="F1291" s="58" t="str">
        <f>LEFT(DetailTB[[#This Row],[EconCode]],2)</f>
        <v>46</v>
      </c>
      <c r="G1291" s="65"/>
      <c r="H1291" s="66" t="s">
        <v>1623</v>
      </c>
      <c r="I1291" s="65"/>
      <c r="J1291" s="65"/>
      <c r="K1291" s="65"/>
      <c r="L1291" s="65"/>
      <c r="M1291" s="15"/>
      <c r="N1291" s="15"/>
      <c r="O1291" s="15"/>
      <c r="P1291" s="15"/>
      <c r="Q1291" s="15"/>
      <c r="R1291" s="15"/>
    </row>
    <row r="1292" spans="1:18" x14ac:dyDescent="0.25">
      <c r="A1292" s="70">
        <v>46010406</v>
      </c>
      <c r="B1292" s="8" t="s">
        <v>1332</v>
      </c>
      <c r="C1292" s="71">
        <f>SUMIF(Data[EconCode],DetailTB[[#This Row],[EconCode]],Data[Amount])</f>
        <v>0</v>
      </c>
      <c r="D1292" s="58" t="str">
        <f>LEFT(DetailTB[[#This Row],[EconCode]],6)</f>
        <v>460104</v>
      </c>
      <c r="E1292" s="58" t="str">
        <f>LEFT(DetailTB[[#This Row],[EconCode]],4)</f>
        <v>4601</v>
      </c>
      <c r="F1292" s="58" t="str">
        <f>LEFT(DetailTB[[#This Row],[EconCode]],2)</f>
        <v>46</v>
      </c>
      <c r="G1292" s="65"/>
      <c r="H1292" s="66" t="s">
        <v>1623</v>
      </c>
      <c r="I1292" s="65"/>
      <c r="J1292" s="65"/>
      <c r="K1292" s="65"/>
      <c r="L1292" s="65"/>
      <c r="M1292" s="15"/>
      <c r="N1292" s="15"/>
      <c r="O1292" s="15"/>
      <c r="P1292" s="15"/>
      <c r="Q1292" s="15"/>
      <c r="R1292" s="15"/>
    </row>
    <row r="1293" spans="1:18" x14ac:dyDescent="0.25">
      <c r="A1293" s="70">
        <v>46010407</v>
      </c>
      <c r="B1293" s="8" t="s">
        <v>1339</v>
      </c>
      <c r="C1293" s="71">
        <f>SUMIF(Data[EconCode],DetailTB[[#This Row],[EconCode]],Data[Amount])</f>
        <v>0</v>
      </c>
      <c r="D1293" s="58" t="str">
        <f>LEFT(DetailTB[[#This Row],[EconCode]],6)</f>
        <v>460104</v>
      </c>
      <c r="E1293" s="58" t="str">
        <f>LEFT(DetailTB[[#This Row],[EconCode]],4)</f>
        <v>4601</v>
      </c>
      <c r="F1293" s="58" t="str">
        <f>LEFT(DetailTB[[#This Row],[EconCode]],2)</f>
        <v>46</v>
      </c>
      <c r="G1293" s="65"/>
      <c r="H1293" s="66" t="s">
        <v>1623</v>
      </c>
      <c r="I1293" s="65"/>
      <c r="J1293" s="65"/>
      <c r="K1293" s="65"/>
      <c r="L1293" s="65"/>
      <c r="M1293" s="15"/>
      <c r="N1293" s="15"/>
      <c r="O1293" s="15"/>
      <c r="P1293" s="15"/>
      <c r="Q1293" s="15"/>
      <c r="R1293" s="15"/>
    </row>
    <row r="1294" spans="1:18" x14ac:dyDescent="0.25">
      <c r="A1294" s="70">
        <v>4602</v>
      </c>
      <c r="B1294" s="7" t="s">
        <v>1340</v>
      </c>
      <c r="C1294" s="93">
        <f>SUMIF(Data[EconCode],DetailTB[[#This Row],[EconCode]],Data[Amount])</f>
        <v>0</v>
      </c>
      <c r="D1294" s="93" t="str">
        <f>LEFT(DetailTB[[#This Row],[EconCode]],6)</f>
        <v>4602</v>
      </c>
      <c r="E1294" s="93" t="str">
        <f>LEFT(DetailTB[[#This Row],[EconCode]],4)</f>
        <v>4602</v>
      </c>
      <c r="F1294" s="93" t="str">
        <f>LEFT(DetailTB[[#This Row],[EconCode]],2)</f>
        <v>46</v>
      </c>
      <c r="G1294" s="93"/>
      <c r="H1294" s="93"/>
      <c r="I1294" s="93"/>
      <c r="J1294" s="93"/>
      <c r="K1294" s="93"/>
      <c r="L1294" s="93"/>
      <c r="M1294" s="15"/>
      <c r="N1294" s="15"/>
      <c r="O1294" s="15"/>
      <c r="P1294" s="15"/>
      <c r="Q1294" s="15"/>
      <c r="R1294" s="15"/>
    </row>
    <row r="1295" spans="1:18" x14ac:dyDescent="0.25">
      <c r="A1295" s="70">
        <v>460201</v>
      </c>
      <c r="B1295" s="7" t="s">
        <v>1340</v>
      </c>
      <c r="C1295" s="93">
        <f>SUMIF(Data[EconCode],DetailTB[[#This Row],[EconCode]],Data[Amount])</f>
        <v>0</v>
      </c>
      <c r="D1295" s="93" t="str">
        <f>LEFT(DetailTB[[#This Row],[EconCode]],6)</f>
        <v>460201</v>
      </c>
      <c r="E1295" s="93" t="str">
        <f>LEFT(DetailTB[[#This Row],[EconCode]],4)</f>
        <v>4602</v>
      </c>
      <c r="F1295" s="93" t="str">
        <f>LEFT(DetailTB[[#This Row],[EconCode]],2)</f>
        <v>46</v>
      </c>
      <c r="G1295" s="93"/>
      <c r="H1295" s="93"/>
      <c r="I1295" s="93"/>
      <c r="J1295" s="93"/>
      <c r="K1295" s="93"/>
      <c r="L1295" s="93"/>
      <c r="M1295" s="15"/>
      <c r="N1295" s="15"/>
      <c r="O1295" s="15"/>
      <c r="P1295" s="15"/>
      <c r="Q1295" s="15"/>
      <c r="R1295" s="15"/>
    </row>
    <row r="1296" spans="1:18" x14ac:dyDescent="0.25">
      <c r="A1296" s="70">
        <v>46020101</v>
      </c>
      <c r="B1296" s="8" t="s">
        <v>1617</v>
      </c>
      <c r="C1296" s="71">
        <f>SUMIF(Data[EconCode],DetailTB[[#This Row],[EconCode]],Data[Amount])</f>
        <v>0</v>
      </c>
      <c r="D1296" s="58" t="str">
        <f>LEFT(DetailTB[[#This Row],[EconCode]],6)</f>
        <v>460201</v>
      </c>
      <c r="E1296" s="58" t="str">
        <f>LEFT(DetailTB[[#This Row],[EconCode]],4)</f>
        <v>4602</v>
      </c>
      <c r="F1296" s="58" t="str">
        <f>LEFT(DetailTB[[#This Row],[EconCode]],2)</f>
        <v>46</v>
      </c>
      <c r="G1296" s="65"/>
      <c r="H1296" s="65"/>
      <c r="I1296" s="65"/>
      <c r="J1296" s="65"/>
      <c r="K1296" s="66" t="s">
        <v>1553</v>
      </c>
      <c r="L1296" s="65"/>
      <c r="M1296" s="15"/>
      <c r="N1296" s="15"/>
      <c r="O1296" s="15"/>
      <c r="P1296" s="15"/>
      <c r="Q1296" s="15"/>
      <c r="R1296" s="15"/>
    </row>
    <row r="1297" spans="1:18" x14ac:dyDescent="0.25">
      <c r="A1297" s="70">
        <v>46020102</v>
      </c>
      <c r="B1297" s="8" t="s">
        <v>1341</v>
      </c>
      <c r="C1297" s="71">
        <f>SUMIF(Data[EconCode],DetailTB[[#This Row],[EconCode]],Data[Amount])</f>
        <v>0</v>
      </c>
      <c r="D1297" s="58" t="str">
        <f>LEFT(DetailTB[[#This Row],[EconCode]],6)</f>
        <v>460201</v>
      </c>
      <c r="E1297" s="58" t="str">
        <f>LEFT(DetailTB[[#This Row],[EconCode]],4)</f>
        <v>4602</v>
      </c>
      <c r="F1297" s="58" t="str">
        <f>LEFT(DetailTB[[#This Row],[EconCode]],2)</f>
        <v>46</v>
      </c>
      <c r="G1297" s="65"/>
      <c r="H1297" s="65"/>
      <c r="I1297" s="65"/>
      <c r="J1297" s="65"/>
      <c r="K1297" s="132"/>
      <c r="L1297" s="65"/>
      <c r="M1297" s="15"/>
      <c r="N1297" s="15"/>
      <c r="O1297" s="15"/>
      <c r="P1297" s="15"/>
      <c r="Q1297" s="15"/>
      <c r="R1297" s="15"/>
    </row>
    <row r="1298" spans="1:18" x14ac:dyDescent="0.25">
      <c r="A1298" s="70">
        <v>46020103</v>
      </c>
      <c r="B1298" s="8" t="s">
        <v>1342</v>
      </c>
      <c r="C1298" s="71">
        <f>SUMIF(Data[EconCode],DetailTB[[#This Row],[EconCode]],Data[Amount])</f>
        <v>-7000</v>
      </c>
      <c r="D1298" s="58" t="str">
        <f>LEFT(DetailTB[[#This Row],[EconCode]],6)</f>
        <v>460201</v>
      </c>
      <c r="E1298" s="58" t="str">
        <f>LEFT(DetailTB[[#This Row],[EconCode]],4)</f>
        <v>4602</v>
      </c>
      <c r="F1298" s="58" t="str">
        <f>LEFT(DetailTB[[#This Row],[EconCode]],2)</f>
        <v>46</v>
      </c>
      <c r="G1298" s="65"/>
      <c r="H1298" s="65"/>
      <c r="I1298" s="65"/>
      <c r="J1298" s="65"/>
      <c r="K1298" s="66" t="s">
        <v>1552</v>
      </c>
      <c r="L1298" s="65"/>
      <c r="M1298" s="15"/>
      <c r="N1298" s="15" t="s">
        <v>1611</v>
      </c>
      <c r="O1298" s="15"/>
      <c r="P1298" s="15"/>
      <c r="Q1298" s="15"/>
      <c r="R1298" s="15"/>
    </row>
    <row r="1299" spans="1:18" x14ac:dyDescent="0.25">
      <c r="A1299" s="70">
        <v>46020104</v>
      </c>
      <c r="B1299" s="8" t="s">
        <v>1415</v>
      </c>
      <c r="C1299" s="71">
        <f>SUMIF(Data[EconCode],DetailTB[[#This Row],[EconCode]],Data[Amount])</f>
        <v>-4000</v>
      </c>
      <c r="D1299" s="58" t="str">
        <f>LEFT(DetailTB[[#This Row],[EconCode]],6)</f>
        <v>460201</v>
      </c>
      <c r="E1299" s="58" t="str">
        <f>LEFT(DetailTB[[#This Row],[EconCode]],4)</f>
        <v>4602</v>
      </c>
      <c r="F1299" s="58" t="str">
        <f>LEFT(DetailTB[[#This Row],[EconCode]],2)</f>
        <v>46</v>
      </c>
      <c r="G1299" s="65"/>
      <c r="H1299" s="65"/>
      <c r="I1299" s="65"/>
      <c r="J1299" s="65"/>
      <c r="K1299" s="66" t="s">
        <v>1551</v>
      </c>
      <c r="L1299" s="65"/>
      <c r="M1299" s="15"/>
      <c r="N1299" s="15"/>
      <c r="O1299" s="15"/>
      <c r="P1299" s="15"/>
      <c r="Q1299" s="15"/>
      <c r="R1299" s="15"/>
    </row>
    <row r="1300" spans="1:18" x14ac:dyDescent="0.25">
      <c r="A1300" s="70">
        <v>46020105</v>
      </c>
      <c r="B1300" s="8" t="s">
        <v>1627</v>
      </c>
      <c r="C1300" s="71">
        <f>SUMIF(Data[EconCode],DetailTB[[#This Row],[EconCode]],Data[Amount])</f>
        <v>0</v>
      </c>
      <c r="D1300" s="58" t="str">
        <f>LEFT(DetailTB[[#This Row],[EconCode]],6)</f>
        <v>460201</v>
      </c>
      <c r="E1300" s="58" t="str">
        <f>LEFT(DetailTB[[#This Row],[EconCode]],4)</f>
        <v>4602</v>
      </c>
      <c r="F1300" s="58" t="str">
        <f>LEFT(DetailTB[[#This Row],[EconCode]],2)</f>
        <v>46</v>
      </c>
      <c r="G1300" s="65"/>
      <c r="H1300" s="65"/>
      <c r="I1300" s="65"/>
      <c r="J1300" s="65"/>
      <c r="K1300" s="66"/>
      <c r="L1300" s="65"/>
      <c r="M1300" s="15"/>
      <c r="N1300" s="15"/>
      <c r="O1300" s="15"/>
      <c r="P1300" s="15"/>
      <c r="Q1300" s="15"/>
      <c r="R1300" s="15"/>
    </row>
    <row r="1301" spans="1:18" x14ac:dyDescent="0.25">
      <c r="A1301" s="70">
        <v>47</v>
      </c>
      <c r="B1301" s="7" t="s">
        <v>1343</v>
      </c>
      <c r="C1301" s="96">
        <f>SUMIF(Data[EconCode],DetailTB[[#This Row],[EconCode]],Data[Amount])</f>
        <v>0</v>
      </c>
      <c r="D1301" s="96" t="str">
        <f>LEFT(DetailTB[[#This Row],[EconCode]],6)</f>
        <v>47</v>
      </c>
      <c r="E1301" s="96" t="str">
        <f>LEFT(DetailTB[[#This Row],[EconCode]],4)</f>
        <v>47</v>
      </c>
      <c r="F1301" s="96" t="str">
        <f>LEFT(DetailTB[[#This Row],[EconCode]],2)</f>
        <v>47</v>
      </c>
      <c r="G1301" s="96"/>
      <c r="H1301" s="96"/>
      <c r="I1301" s="96"/>
      <c r="J1301" s="96"/>
      <c r="K1301" s="96"/>
      <c r="L1301" s="96"/>
      <c r="M1301" s="15"/>
      <c r="N1301" s="15"/>
      <c r="O1301" s="15"/>
      <c r="P1301" s="15"/>
      <c r="Q1301" s="15"/>
      <c r="R1301" s="15"/>
    </row>
    <row r="1302" spans="1:18" x14ac:dyDescent="0.25">
      <c r="A1302" s="70">
        <v>4701</v>
      </c>
      <c r="B1302" s="7" t="s">
        <v>1344</v>
      </c>
      <c r="C1302" s="96">
        <f>SUMIF(Data[EconCode],DetailTB[[#This Row],[EconCode]],Data[Amount])</f>
        <v>0</v>
      </c>
      <c r="D1302" s="96" t="str">
        <f>LEFT(DetailTB[[#This Row],[EconCode]],6)</f>
        <v>4701</v>
      </c>
      <c r="E1302" s="96" t="str">
        <f>LEFT(DetailTB[[#This Row],[EconCode]],4)</f>
        <v>4701</v>
      </c>
      <c r="F1302" s="96" t="str">
        <f>LEFT(DetailTB[[#This Row],[EconCode]],2)</f>
        <v>47</v>
      </c>
      <c r="G1302" s="96"/>
      <c r="H1302" s="96"/>
      <c r="I1302" s="96"/>
      <c r="J1302" s="96"/>
      <c r="K1302" s="96"/>
      <c r="L1302" s="96"/>
      <c r="M1302" s="15"/>
      <c r="N1302" s="15" t="s">
        <v>1612</v>
      </c>
      <c r="O1302" s="15"/>
      <c r="P1302" s="15"/>
      <c r="Q1302" s="15"/>
      <c r="R1302" s="15"/>
    </row>
    <row r="1303" spans="1:18" x14ac:dyDescent="0.25">
      <c r="A1303" s="70">
        <v>470101</v>
      </c>
      <c r="B1303" s="7" t="s">
        <v>1344</v>
      </c>
      <c r="C1303" s="96">
        <f>SUMIF(Data[EconCode],DetailTB[[#This Row],[EconCode]],Data[Amount])</f>
        <v>0</v>
      </c>
      <c r="D1303" s="96" t="str">
        <f>LEFT(DetailTB[[#This Row],[EconCode]],6)</f>
        <v>470101</v>
      </c>
      <c r="E1303" s="96" t="str">
        <f>LEFT(DetailTB[[#This Row],[EconCode]],4)</f>
        <v>4701</v>
      </c>
      <c r="F1303" s="96" t="str">
        <f>LEFT(DetailTB[[#This Row],[EconCode]],2)</f>
        <v>47</v>
      </c>
      <c r="G1303" s="96"/>
      <c r="H1303" s="96"/>
      <c r="I1303" s="96"/>
      <c r="J1303" s="96"/>
      <c r="K1303" s="96"/>
      <c r="L1303" s="96"/>
      <c r="M1303" s="15"/>
      <c r="N1303" s="15"/>
      <c r="O1303" s="15"/>
      <c r="P1303" s="15"/>
      <c r="Q1303" s="15"/>
      <c r="R1303" s="15"/>
    </row>
    <row r="1304" spans="1:18" x14ac:dyDescent="0.25">
      <c r="A1304" s="70">
        <v>47010101</v>
      </c>
      <c r="B1304" s="8" t="s">
        <v>1344</v>
      </c>
      <c r="C1304" s="96">
        <f>SUMIF(Data[EconCode],DetailTB[[#This Row],[EconCode]],Data[Amount])</f>
        <v>0</v>
      </c>
      <c r="D1304" s="96" t="str">
        <f>LEFT(DetailTB[[#This Row],[EconCode]],6)</f>
        <v>470101</v>
      </c>
      <c r="E1304" s="96" t="str">
        <f>LEFT(DetailTB[[#This Row],[EconCode]],4)</f>
        <v>4701</v>
      </c>
      <c r="F1304" s="96" t="str">
        <f>LEFT(DetailTB[[#This Row],[EconCode]],2)</f>
        <v>47</v>
      </c>
      <c r="G1304" s="96"/>
      <c r="H1304" s="96"/>
      <c r="I1304" s="96"/>
      <c r="J1304" s="96"/>
      <c r="K1304" s="96"/>
      <c r="L1304" s="96"/>
      <c r="M1304" s="15"/>
      <c r="N1304" s="15"/>
      <c r="O1304" s="15"/>
      <c r="P1304" s="15"/>
      <c r="Q1304" s="15"/>
      <c r="R1304" s="15"/>
    </row>
    <row r="1305" spans="1:18" x14ac:dyDescent="0.25">
      <c r="A1305" s="70">
        <v>47010102</v>
      </c>
      <c r="B1305" s="8" t="s">
        <v>1345</v>
      </c>
      <c r="C1305" s="96">
        <f>SUMIF(Data[EconCode],DetailTB[[#This Row],[EconCode]],Data[Amount])</f>
        <v>0</v>
      </c>
      <c r="D1305" s="96" t="str">
        <f>LEFT(DetailTB[[#This Row],[EconCode]],6)</f>
        <v>470101</v>
      </c>
      <c r="E1305" s="96" t="str">
        <f>LEFT(DetailTB[[#This Row],[EconCode]],4)</f>
        <v>4701</v>
      </c>
      <c r="F1305" s="96" t="str">
        <f>LEFT(DetailTB[[#This Row],[EconCode]],2)</f>
        <v>47</v>
      </c>
      <c r="G1305" s="96"/>
      <c r="H1305" s="96"/>
      <c r="I1305" s="96"/>
      <c r="J1305" s="96"/>
      <c r="K1305" s="96"/>
      <c r="L1305" s="96"/>
      <c r="M1305" s="15"/>
      <c r="N1305" s="15"/>
      <c r="O1305" s="15"/>
      <c r="P1305" s="15"/>
      <c r="Q1305" s="15"/>
      <c r="R1305" s="15"/>
    </row>
    <row r="1306" spans="1:18" x14ac:dyDescent="0.25">
      <c r="A1306" s="70">
        <v>4702</v>
      </c>
      <c r="B1306" s="8" t="s">
        <v>1359</v>
      </c>
      <c r="C1306" s="96">
        <f>SUMIF(Data[EconCode],DetailTB[[#This Row],[EconCode]],Data[Amount])</f>
        <v>0</v>
      </c>
      <c r="D1306" s="96" t="str">
        <f>LEFT(DetailTB[[#This Row],[EconCode]],6)</f>
        <v>4702</v>
      </c>
      <c r="E1306" s="96" t="str">
        <f>LEFT(DetailTB[[#This Row],[EconCode]],4)</f>
        <v>4702</v>
      </c>
      <c r="F1306" s="96" t="str">
        <f>LEFT(DetailTB[[#This Row],[EconCode]],2)</f>
        <v>47</v>
      </c>
      <c r="G1306" s="96"/>
      <c r="H1306" s="96"/>
      <c r="I1306" s="96"/>
      <c r="J1306" s="96"/>
      <c r="K1306" s="96"/>
      <c r="L1306" s="96"/>
      <c r="M1306" s="15"/>
      <c r="N1306" s="15"/>
      <c r="O1306" s="15"/>
      <c r="P1306" s="15"/>
      <c r="Q1306" s="15"/>
      <c r="R1306" s="15"/>
    </row>
    <row r="1307" spans="1:18" x14ac:dyDescent="0.25">
      <c r="A1307" s="70">
        <v>470201</v>
      </c>
      <c r="B1307" s="8" t="s">
        <v>1359</v>
      </c>
      <c r="C1307" s="96">
        <f>SUMIF(Data[EconCode],DetailTB[[#This Row],[EconCode]],Data[Amount])</f>
        <v>0</v>
      </c>
      <c r="D1307" s="96" t="str">
        <f>LEFT(DetailTB[[#This Row],[EconCode]],6)</f>
        <v>470201</v>
      </c>
      <c r="E1307" s="96" t="str">
        <f>LEFT(DetailTB[[#This Row],[EconCode]],4)</f>
        <v>4702</v>
      </c>
      <c r="F1307" s="96" t="str">
        <f>LEFT(DetailTB[[#This Row],[EconCode]],2)</f>
        <v>47</v>
      </c>
      <c r="G1307" s="96"/>
      <c r="H1307" s="96"/>
      <c r="I1307" s="96"/>
      <c r="J1307" s="96"/>
      <c r="K1307" s="96"/>
      <c r="L1307" s="96"/>
      <c r="M1307" s="15"/>
      <c r="N1307" s="15"/>
      <c r="O1307" s="15"/>
      <c r="P1307" s="15"/>
      <c r="Q1307" s="15"/>
      <c r="R1307" s="15"/>
    </row>
    <row r="1308" spans="1:18" x14ac:dyDescent="0.25">
      <c r="A1308" s="70">
        <v>47020101</v>
      </c>
      <c r="B1308" s="8" t="s">
        <v>1360</v>
      </c>
      <c r="C1308" s="96">
        <f>SUMIF(Data[EconCode],DetailTB[[#This Row],[EconCode]],Data[Amount])</f>
        <v>0</v>
      </c>
      <c r="D1308" s="96" t="str">
        <f>LEFT(DetailTB[[#This Row],[EconCode]],6)</f>
        <v>470201</v>
      </c>
      <c r="E1308" s="96" t="str">
        <f>LEFT(DetailTB[[#This Row],[EconCode]],4)</f>
        <v>4702</v>
      </c>
      <c r="F1308" s="96" t="str">
        <f>LEFT(DetailTB[[#This Row],[EconCode]],2)</f>
        <v>47</v>
      </c>
      <c r="G1308" s="96"/>
      <c r="H1308" s="96"/>
      <c r="I1308" s="96"/>
      <c r="J1308" s="96"/>
      <c r="K1308" s="96"/>
      <c r="L1308" s="96"/>
      <c r="M1308" s="15"/>
      <c r="N1308" s="15"/>
      <c r="O1308" s="15"/>
      <c r="P1308" s="15"/>
      <c r="Q1308" s="15"/>
      <c r="R1308" s="15"/>
    </row>
    <row r="1309" spans="1:18" x14ac:dyDescent="0.25">
      <c r="A1309" s="11"/>
      <c r="B1309" s="10"/>
      <c r="C1309" s="46"/>
      <c r="D1309" s="15"/>
      <c r="E1309" s="15"/>
      <c r="F1309" s="15"/>
      <c r="G1309" s="60"/>
      <c r="H1309" s="61"/>
      <c r="I1309" s="60"/>
      <c r="J1309" s="61"/>
      <c r="K1309" s="61"/>
      <c r="L1309" s="61"/>
      <c r="M1309" s="15"/>
      <c r="N1309" s="15"/>
      <c r="O1309" s="15"/>
      <c r="P1309" s="15"/>
      <c r="Q1309" s="15"/>
      <c r="R1309" s="15"/>
    </row>
    <row r="1310" spans="1:18" x14ac:dyDescent="0.25">
      <c r="A1310" s="11"/>
      <c r="B1310" s="10"/>
      <c r="C1310" s="46"/>
      <c r="D1310" s="15"/>
      <c r="E1310" s="15"/>
      <c r="F1310" s="15"/>
      <c r="G1310" s="60"/>
      <c r="H1310" s="61"/>
      <c r="I1310" s="60"/>
      <c r="J1310" s="61"/>
      <c r="K1310" s="61"/>
      <c r="L1310" s="61"/>
      <c r="M1310" s="15"/>
      <c r="N1310" s="15"/>
      <c r="O1310" s="15"/>
      <c r="P1310" s="15"/>
      <c r="Q1310" s="15"/>
      <c r="R1310" s="15"/>
    </row>
    <row r="1311" spans="1:18" x14ac:dyDescent="0.25">
      <c r="A1311" s="11"/>
      <c r="B1311" s="136" t="s">
        <v>1357</v>
      </c>
      <c r="C1311" s="47">
        <f>SUM(C2:C1310)</f>
        <v>0</v>
      </c>
      <c r="D1311" s="15"/>
      <c r="E1311" s="15"/>
      <c r="F1311" s="15"/>
      <c r="G1311" s="60"/>
      <c r="H1311" s="61"/>
      <c r="I1311" s="60"/>
      <c r="J1311" s="61"/>
      <c r="K1311" s="61"/>
      <c r="L1311" s="61"/>
      <c r="M1311" s="15"/>
      <c r="N1311" s="15"/>
      <c r="O1311" s="15"/>
      <c r="P1311" s="15"/>
      <c r="Q1311" s="15"/>
      <c r="R1311" s="15"/>
    </row>
    <row r="1312" spans="1:18" x14ac:dyDescent="0.25">
      <c r="A1312" s="11"/>
      <c r="B1312" s="10"/>
      <c r="C1312" s="46"/>
      <c r="D1312" s="15"/>
      <c r="E1312" s="15"/>
      <c r="F1312" s="15"/>
      <c r="G1312" s="60"/>
      <c r="H1312" s="61"/>
      <c r="I1312" s="60"/>
      <c r="J1312" s="61"/>
      <c r="K1312" s="61"/>
      <c r="L1312" s="61"/>
      <c r="M1312" s="15"/>
      <c r="N1312" s="15"/>
      <c r="O1312" s="15"/>
      <c r="P1312" s="15"/>
      <c r="Q1312" s="15"/>
      <c r="R1312" s="15"/>
    </row>
    <row r="1313" spans="1:18" x14ac:dyDescent="0.25">
      <c r="A1313" s="11"/>
      <c r="B1313" s="10"/>
      <c r="C1313" s="46"/>
      <c r="D1313" s="15"/>
      <c r="E1313" s="15"/>
      <c r="F1313" s="15"/>
      <c r="G1313" s="60"/>
      <c r="H1313" s="61"/>
      <c r="I1313" s="60"/>
      <c r="J1313" s="61"/>
      <c r="K1313" s="61"/>
      <c r="L1313" s="61"/>
      <c r="M1313" s="15"/>
      <c r="N1313" s="15"/>
      <c r="O1313" s="15"/>
      <c r="P1313" s="15"/>
      <c r="Q1313" s="15"/>
      <c r="R1313" s="15"/>
    </row>
    <row r="1314" spans="1:18" x14ac:dyDescent="0.25">
      <c r="A1314" s="11"/>
      <c r="B1314" s="10"/>
      <c r="C1314" s="46"/>
      <c r="D1314" s="15"/>
      <c r="E1314" s="15"/>
      <c r="F1314" s="15"/>
      <c r="G1314" s="60"/>
      <c r="H1314" s="61"/>
      <c r="I1314" s="60"/>
      <c r="J1314" s="61"/>
      <c r="K1314" s="61"/>
      <c r="L1314" s="61"/>
      <c r="M1314" s="15"/>
      <c r="N1314" s="15"/>
      <c r="O1314" s="15"/>
      <c r="P1314" s="15"/>
      <c r="Q1314" s="15"/>
      <c r="R1314" s="15"/>
    </row>
  </sheetData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1"/>
  <sheetViews>
    <sheetView workbookViewId="0">
      <selection activeCell="S12" sqref="S12"/>
    </sheetView>
  </sheetViews>
  <sheetFormatPr defaultRowHeight="15" x14ac:dyDescent="0.25"/>
  <cols>
    <col min="1" max="15" width="9.85546875" customWidth="1"/>
  </cols>
  <sheetData>
    <row r="1" spans="1:15" s="142" customFormat="1" ht="45" x14ac:dyDescent="0.25">
      <c r="A1" s="142" t="s">
        <v>1443</v>
      </c>
      <c r="B1" s="142" t="s">
        <v>1444</v>
      </c>
      <c r="C1" s="142" t="s">
        <v>1445</v>
      </c>
      <c r="D1" s="142" t="s">
        <v>1446</v>
      </c>
      <c r="E1" s="142" t="s">
        <v>1447</v>
      </c>
      <c r="F1" s="142" t="s">
        <v>1448</v>
      </c>
      <c r="G1" s="142" t="s">
        <v>1449</v>
      </c>
      <c r="H1" s="142" t="s">
        <v>1450</v>
      </c>
      <c r="I1" s="142" t="s">
        <v>1451</v>
      </c>
      <c r="J1" s="142" t="s">
        <v>1453</v>
      </c>
      <c r="K1" s="142" t="s">
        <v>1454</v>
      </c>
      <c r="L1" s="142" t="s">
        <v>1455</v>
      </c>
      <c r="M1" s="142" t="s">
        <v>1456</v>
      </c>
      <c r="N1" s="142" t="s">
        <v>1457</v>
      </c>
      <c r="O1" s="127" t="s">
        <v>1452</v>
      </c>
    </row>
    <row r="2" spans="1:15" x14ac:dyDescent="0.25">
      <c r="A2" s="15" t="str">
        <f>'Cap Ex Data'!A2</f>
        <v xml:space="preserve">Grant to ABU/IAR&amp;support to other Agric. Projs </v>
      </c>
      <c r="B2" s="15" t="str">
        <f>'Cap Ex Data'!B2</f>
        <v>021500100100</v>
      </c>
      <c r="C2" s="15">
        <f>'Cap Ex Data'!C2</f>
        <v>23040113</v>
      </c>
      <c r="D2" s="15" t="str">
        <f>'Cap Ex Data'!D2</f>
        <v>70482</v>
      </c>
      <c r="E2" s="15" t="str">
        <f>'Cap Ex Data'!E2</f>
        <v>00010000010103</v>
      </c>
      <c r="F2" s="15" t="str">
        <f>'Cap Ex Data'!F2</f>
        <v>03101</v>
      </c>
      <c r="G2" s="15" t="str">
        <f>'Cap Ex Data'!G2</f>
        <v>318x1000</v>
      </c>
      <c r="H2" s="15">
        <f>'Cap Ex Data'!H2</f>
        <v>10</v>
      </c>
      <c r="I2" s="15">
        <f>'Cap Ex Data'!I2</f>
        <v>3.2310986105196347</v>
      </c>
      <c r="J2" s="15">
        <f>'Cap Ex Data'!J2</f>
        <v>0</v>
      </c>
      <c r="K2" s="15">
        <f>'Cap Ex Data'!K2</f>
        <v>0</v>
      </c>
      <c r="L2" s="15">
        <f>'Cap Ex Data'!L2</f>
        <v>0</v>
      </c>
      <c r="M2" s="15">
        <f>'Cap Ex Data'!M2</f>
        <v>0</v>
      </c>
      <c r="N2" s="15">
        <f>'Cap Ex Data'!N2</f>
        <v>3.2310986105196347</v>
      </c>
      <c r="O2" s="61" t="str">
        <f>LEFT(B2,2)</f>
        <v>02</v>
      </c>
    </row>
    <row r="3" spans="1:15" x14ac:dyDescent="0.25">
      <c r="A3" s="15" t="str">
        <f>'Cap Ex Data'!A3</f>
        <v xml:space="preserve">Leventis Foundation  </v>
      </c>
      <c r="B3" s="15" t="str">
        <f>'Cap Ex Data'!B3</f>
        <v>021500100100</v>
      </c>
      <c r="C3" s="15">
        <f>'Cap Ex Data'!C3</f>
        <v>23040114</v>
      </c>
      <c r="D3" s="15" t="str">
        <f>'Cap Ex Data'!D3</f>
        <v>70482</v>
      </c>
      <c r="E3" s="15" t="str">
        <f>'Cap Ex Data'!E3</f>
        <v>00010000010103</v>
      </c>
      <c r="F3" s="15" t="str">
        <f>'Cap Ex Data'!F3</f>
        <v>03101</v>
      </c>
      <c r="G3" s="15" t="str">
        <f>'Cap Ex Data'!G3</f>
        <v>318x1000</v>
      </c>
      <c r="H3" s="15">
        <f>'Cap Ex Data'!H3</f>
        <v>40</v>
      </c>
      <c r="I3" s="15">
        <f>'Cap Ex Data'!I3</f>
        <v>12.924394442078539</v>
      </c>
      <c r="J3" s="15">
        <f>'Cap Ex Data'!J3</f>
        <v>0</v>
      </c>
      <c r="K3" s="15">
        <f>'Cap Ex Data'!K3</f>
        <v>0</v>
      </c>
      <c r="L3" s="15">
        <f>'Cap Ex Data'!L3</f>
        <v>0</v>
      </c>
      <c r="M3" s="15">
        <f>'Cap Ex Data'!M3</f>
        <v>0</v>
      </c>
      <c r="N3" s="15">
        <f>'Cap Ex Data'!N3</f>
        <v>12.924394442078539</v>
      </c>
      <c r="O3" s="61" t="str">
        <f t="shared" ref="O3:O66" si="0">LEFT(B3,2)</f>
        <v>02</v>
      </c>
    </row>
    <row r="4" spans="1:15" x14ac:dyDescent="0.25">
      <c r="A4" s="15" t="str">
        <f>'Cap Ex Data'!A4</f>
        <v xml:space="preserve">Growth Enhancement Support Scheme </v>
      </c>
      <c r="B4" s="15" t="str">
        <f>'Cap Ex Data'!B4</f>
        <v>021500100100</v>
      </c>
      <c r="C4" s="15">
        <f>'Cap Ex Data'!C4</f>
        <v>23040118</v>
      </c>
      <c r="D4" s="15" t="str">
        <f>'Cap Ex Data'!D4</f>
        <v>70421</v>
      </c>
      <c r="E4" s="15">
        <f>'Cap Ex Data'!E4</f>
        <v>0</v>
      </c>
      <c r="F4" s="15" t="str">
        <f>'Cap Ex Data'!F4</f>
        <v>03101</v>
      </c>
      <c r="G4" s="15" t="str">
        <f>'Cap Ex Data'!G4</f>
        <v>318x1000</v>
      </c>
      <c r="H4" s="15">
        <f>'Cap Ex Data'!H4</f>
        <v>3650</v>
      </c>
      <c r="I4" s="15">
        <f>'Cap Ex Data'!I4</f>
        <v>1179.3509928396668</v>
      </c>
      <c r="J4" s="15">
        <f>'Cap Ex Data'!J4</f>
        <v>0</v>
      </c>
      <c r="K4" s="15">
        <f>'Cap Ex Data'!K4</f>
        <v>0</v>
      </c>
      <c r="L4" s="15">
        <f>'Cap Ex Data'!L4</f>
        <v>0</v>
      </c>
      <c r="M4" s="15">
        <f>'Cap Ex Data'!M4</f>
        <v>0</v>
      </c>
      <c r="N4" s="15">
        <f>'Cap Ex Data'!N4</f>
        <v>1179.3509928396668</v>
      </c>
      <c r="O4" s="61" t="str">
        <f t="shared" si="0"/>
        <v>02</v>
      </c>
    </row>
    <row r="5" spans="1:15" x14ac:dyDescent="0.25">
      <c r="A5" s="15" t="str">
        <f>'Cap Ex Data'!A5</f>
        <v>Strategic Grain Stores Silos at B/Gwari, Saminaka&amp;Kafanchan &amp; Constr.of New one at Giwa</v>
      </c>
      <c r="B5" s="15" t="str">
        <f>'Cap Ex Data'!B5</f>
        <v>021500100100</v>
      </c>
      <c r="C5" s="15">
        <f>'Cap Ex Data'!C5</f>
        <v>23020134</v>
      </c>
      <c r="D5" s="15" t="str">
        <f>'Cap Ex Data'!D5</f>
        <v>70421</v>
      </c>
      <c r="E5" s="15" t="str">
        <f>'Cap Ex Data'!E5</f>
        <v>00010000030101</v>
      </c>
      <c r="F5" s="15" t="str">
        <f>'Cap Ex Data'!F5</f>
        <v>03101</v>
      </c>
      <c r="G5" s="15" t="str">
        <f>'Cap Ex Data'!G5</f>
        <v>318x1000</v>
      </c>
      <c r="H5" s="15">
        <f>'Cap Ex Data'!H5</f>
        <v>589.01157000000001</v>
      </c>
      <c r="I5" s="15">
        <f>'Cap Ex Data'!I5</f>
        <v>190.31544654069884</v>
      </c>
      <c r="J5" s="15">
        <f>'Cap Ex Data'!J5</f>
        <v>0</v>
      </c>
      <c r="K5" s="15">
        <f>'Cap Ex Data'!K5</f>
        <v>0</v>
      </c>
      <c r="L5" s="15">
        <f>'Cap Ex Data'!L5</f>
        <v>0</v>
      </c>
      <c r="M5" s="15">
        <f>'Cap Ex Data'!M5</f>
        <v>0</v>
      </c>
      <c r="N5" s="15">
        <f>'Cap Ex Data'!N5</f>
        <v>190.31544654069884</v>
      </c>
      <c r="O5" s="61" t="str">
        <f t="shared" si="0"/>
        <v>02</v>
      </c>
    </row>
    <row r="6" spans="1:15" x14ac:dyDescent="0.25">
      <c r="A6" s="15" t="str">
        <f>'Cap Ex Data'!A6</f>
        <v xml:space="preserve">Purchase of Tractors &amp; Farm Tools </v>
      </c>
      <c r="B6" s="15" t="str">
        <f>'Cap Ex Data'!B6</f>
        <v>021500100100</v>
      </c>
      <c r="C6" s="15">
        <f>'Cap Ex Data'!C6</f>
        <v>23010127</v>
      </c>
      <c r="D6" s="15" t="str">
        <f>'Cap Ex Data'!D6</f>
        <v>70421</v>
      </c>
      <c r="E6" s="15" t="str">
        <f>'Cap Ex Data'!E6</f>
        <v>00010000030101</v>
      </c>
      <c r="F6" s="15" t="str">
        <f>'Cap Ex Data'!F6</f>
        <v>03101</v>
      </c>
      <c r="G6" s="15" t="str">
        <f>'Cap Ex Data'!G6</f>
        <v>318x1000</v>
      </c>
      <c r="H6" s="15">
        <f>'Cap Ex Data'!H6</f>
        <v>500</v>
      </c>
      <c r="I6" s="15">
        <f>'Cap Ex Data'!I6</f>
        <v>161.55493052598175</v>
      </c>
      <c r="J6" s="15">
        <f>'Cap Ex Data'!J6</f>
        <v>0</v>
      </c>
      <c r="K6" s="15">
        <f>'Cap Ex Data'!K6</f>
        <v>0</v>
      </c>
      <c r="L6" s="15">
        <f>'Cap Ex Data'!L6</f>
        <v>0</v>
      </c>
      <c r="M6" s="15">
        <f>'Cap Ex Data'!M6</f>
        <v>0</v>
      </c>
      <c r="N6" s="15">
        <f>'Cap Ex Data'!N6</f>
        <v>161.55493052598175</v>
      </c>
      <c r="O6" s="61" t="str">
        <f t="shared" si="0"/>
        <v>02</v>
      </c>
    </row>
    <row r="7" spans="1:15" x14ac:dyDescent="0.25">
      <c r="A7" s="15" t="str">
        <f>'Cap Ex Data'!A7</f>
        <v xml:space="preserve">Maintenance of Plant and Equipment </v>
      </c>
      <c r="B7" s="15" t="str">
        <f>'Cap Ex Data'!B7</f>
        <v>021500100100</v>
      </c>
      <c r="C7" s="15">
        <f>'Cap Ex Data'!C7</f>
        <v>23030130</v>
      </c>
      <c r="D7" s="15" t="str">
        <f>'Cap Ex Data'!D7</f>
        <v>70421</v>
      </c>
      <c r="E7" s="15" t="str">
        <f>'Cap Ex Data'!E7</f>
        <v>00010000030101</v>
      </c>
      <c r="F7" s="15" t="str">
        <f>'Cap Ex Data'!F7</f>
        <v>03101</v>
      </c>
      <c r="G7" s="15" t="str">
        <f>'Cap Ex Data'!G7</f>
        <v>318x1000</v>
      </c>
      <c r="H7" s="15">
        <f>'Cap Ex Data'!H7</f>
        <v>21</v>
      </c>
      <c r="I7" s="15">
        <f>'Cap Ex Data'!I7</f>
        <v>6.7853070820912329</v>
      </c>
      <c r="J7" s="15">
        <f>'Cap Ex Data'!J7</f>
        <v>0</v>
      </c>
      <c r="K7" s="15">
        <f>'Cap Ex Data'!K7</f>
        <v>0</v>
      </c>
      <c r="L7" s="15">
        <f>'Cap Ex Data'!L7</f>
        <v>0</v>
      </c>
      <c r="M7" s="15">
        <f>'Cap Ex Data'!M7</f>
        <v>0</v>
      </c>
      <c r="N7" s="15">
        <f>'Cap Ex Data'!N7</f>
        <v>6.7853070820912329</v>
      </c>
      <c r="O7" s="61" t="str">
        <f t="shared" si="0"/>
        <v>02</v>
      </c>
    </row>
    <row r="8" spans="1:15" x14ac:dyDescent="0.25">
      <c r="A8" s="15" t="str">
        <f>'Cap Ex Data'!A8</f>
        <v xml:space="preserve">Commercial Agric Credit Scheme (Bank of Agric) </v>
      </c>
      <c r="B8" s="15" t="str">
        <f>'Cap Ex Data'!B8</f>
        <v>021500100100</v>
      </c>
      <c r="C8" s="15">
        <f>'Cap Ex Data'!C8</f>
        <v>23040122</v>
      </c>
      <c r="D8" s="15" t="str">
        <f>'Cap Ex Data'!D8</f>
        <v>70421</v>
      </c>
      <c r="E8" s="15" t="str">
        <f>'Cap Ex Data'!E8</f>
        <v>00010000020101</v>
      </c>
      <c r="F8" s="15" t="str">
        <f>'Cap Ex Data'!F8</f>
        <v>03101</v>
      </c>
      <c r="G8" s="15" t="str">
        <f>'Cap Ex Data'!G8</f>
        <v>318x1000</v>
      </c>
      <c r="H8" s="15">
        <f>'Cap Ex Data'!H8</f>
        <v>1000</v>
      </c>
      <c r="I8" s="15">
        <f>'Cap Ex Data'!I8</f>
        <v>323.10986105196349</v>
      </c>
      <c r="J8" s="15">
        <f>'Cap Ex Data'!J8</f>
        <v>0</v>
      </c>
      <c r="K8" s="15">
        <f>'Cap Ex Data'!K8</f>
        <v>0</v>
      </c>
      <c r="L8" s="15">
        <f>'Cap Ex Data'!L8</f>
        <v>0</v>
      </c>
      <c r="M8" s="15">
        <f>'Cap Ex Data'!M8</f>
        <v>0</v>
      </c>
      <c r="N8" s="15">
        <f>'Cap Ex Data'!N8</f>
        <v>323.10986105196349</v>
      </c>
      <c r="O8" s="61" t="str">
        <f t="shared" si="0"/>
        <v>02</v>
      </c>
    </row>
    <row r="9" spans="1:15" x14ac:dyDescent="0.25">
      <c r="A9" s="15" t="str">
        <f>'Cap Ex Data'!A9</f>
        <v xml:space="preserve">Renovation of State Irrigation Scheme </v>
      </c>
      <c r="B9" s="15" t="str">
        <f>'Cap Ex Data'!B9</f>
        <v>021500100100</v>
      </c>
      <c r="C9" s="15">
        <f>'Cap Ex Data'!C9</f>
        <v>23030127</v>
      </c>
      <c r="D9" s="15" t="str">
        <f>'Cap Ex Data'!D9</f>
        <v>70421</v>
      </c>
      <c r="E9" s="15" t="str">
        <f>'Cap Ex Data'!E9</f>
        <v>00010000030105</v>
      </c>
      <c r="F9" s="15" t="str">
        <f>'Cap Ex Data'!F9</f>
        <v>03101</v>
      </c>
      <c r="G9" s="15" t="str">
        <f>'Cap Ex Data'!G9</f>
        <v>318x1000</v>
      </c>
      <c r="H9" s="15">
        <f>'Cap Ex Data'!H9</f>
        <v>89.409120000000001</v>
      </c>
      <c r="I9" s="15">
        <f>'Cap Ex Data'!I9</f>
        <v>28.888968339978327</v>
      </c>
      <c r="J9" s="15">
        <f>'Cap Ex Data'!J9</f>
        <v>0</v>
      </c>
      <c r="K9" s="15">
        <f>'Cap Ex Data'!K9</f>
        <v>0</v>
      </c>
      <c r="L9" s="15">
        <f>'Cap Ex Data'!L9</f>
        <v>0</v>
      </c>
      <c r="M9" s="15">
        <f>'Cap Ex Data'!M9</f>
        <v>0</v>
      </c>
      <c r="N9" s="15">
        <f>'Cap Ex Data'!N9</f>
        <v>28.888968339978327</v>
      </c>
      <c r="O9" s="61" t="str">
        <f t="shared" si="0"/>
        <v>02</v>
      </c>
    </row>
    <row r="10" spans="1:15" x14ac:dyDescent="0.25">
      <c r="A10" s="15" t="str">
        <f>'Cap Ex Data'!A10</f>
        <v xml:space="preserve">Nerica Rice Project </v>
      </c>
      <c r="B10" s="15" t="str">
        <f>'Cap Ex Data'!B10</f>
        <v>021510200100</v>
      </c>
      <c r="C10" s="15">
        <f>'Cap Ex Data'!C10</f>
        <v>23040129</v>
      </c>
      <c r="D10" s="15" t="str">
        <f>'Cap Ex Data'!D10</f>
        <v>70421</v>
      </c>
      <c r="E10" s="15" t="str">
        <f>'Cap Ex Data'!E10</f>
        <v>00010000030107</v>
      </c>
      <c r="F10" s="15" t="str">
        <f>'Cap Ex Data'!F10</f>
        <v>03101</v>
      </c>
      <c r="G10" s="15" t="str">
        <f>'Cap Ex Data'!G10</f>
        <v>318x1000</v>
      </c>
      <c r="H10" s="15">
        <f>'Cap Ex Data'!H10</f>
        <v>18</v>
      </c>
      <c r="I10" s="15">
        <f>'Cap Ex Data'!I10</f>
        <v>5.8159774989353421</v>
      </c>
      <c r="J10" s="15">
        <f>'Cap Ex Data'!J10</f>
        <v>0</v>
      </c>
      <c r="K10" s="15">
        <f>'Cap Ex Data'!K10</f>
        <v>0</v>
      </c>
      <c r="L10" s="15">
        <f>'Cap Ex Data'!L10</f>
        <v>0</v>
      </c>
      <c r="M10" s="15">
        <f>'Cap Ex Data'!M10</f>
        <v>0</v>
      </c>
      <c r="N10" s="15">
        <f>'Cap Ex Data'!N10</f>
        <v>5.8159774989353421</v>
      </c>
      <c r="O10" s="61" t="str">
        <f t="shared" si="0"/>
        <v>02</v>
      </c>
    </row>
    <row r="11" spans="1:15" x14ac:dyDescent="0.25">
      <c r="A11" s="15" t="str">
        <f>'Cap Ex Data'!A11</f>
        <v xml:space="preserve">Community Based Agric.&amp;Rural Dev. Project </v>
      </c>
      <c r="B11" s="15" t="str">
        <f>'Cap Ex Data'!B11</f>
        <v>021510200100</v>
      </c>
      <c r="C11" s="15">
        <f>'Cap Ex Data'!C11</f>
        <v>23040130</v>
      </c>
      <c r="D11" s="15" t="str">
        <f>'Cap Ex Data'!D11</f>
        <v>70421</v>
      </c>
      <c r="E11" s="15" t="str">
        <f>'Cap Ex Data'!E11</f>
        <v>00010000030108</v>
      </c>
      <c r="F11" s="15" t="str">
        <f>'Cap Ex Data'!F11</f>
        <v>03101</v>
      </c>
      <c r="G11" s="15" t="str">
        <f>'Cap Ex Data'!G11</f>
        <v>318x1000</v>
      </c>
      <c r="H11" s="15">
        <f>'Cap Ex Data'!H11</f>
        <v>90</v>
      </c>
      <c r="I11" s="15">
        <f>'Cap Ex Data'!I11</f>
        <v>29.079887494676711</v>
      </c>
      <c r="J11" s="15" t="str">
        <f>'Cap Ex Data'!J11</f>
        <v>LOAN EXT</v>
      </c>
      <c r="K11" s="15">
        <f>'Cap Ex Data'!K11</f>
        <v>25</v>
      </c>
      <c r="L11" s="15">
        <f>'Cap Ex Data'!L11</f>
        <v>0</v>
      </c>
      <c r="M11" s="15" t="str">
        <f>'Cap Ex Data'!M11</f>
        <v>AfDB</v>
      </c>
      <c r="N11" s="15">
        <f>'Cap Ex Data'!N11</f>
        <v>29.079887494676711</v>
      </c>
      <c r="O11" s="61" t="str">
        <f t="shared" si="0"/>
        <v>02</v>
      </c>
    </row>
    <row r="12" spans="1:15" x14ac:dyDescent="0.25">
      <c r="A12" s="15" t="str">
        <f>'Cap Ex Data'!A12</f>
        <v xml:space="preserve">Lead States (Commercial) Agriculture. </v>
      </c>
      <c r="B12" s="15" t="str">
        <f>'Cap Ex Data'!B12</f>
        <v>021510200100</v>
      </c>
      <c r="C12" s="15">
        <f>'Cap Ex Data'!C12</f>
        <v>23040132</v>
      </c>
      <c r="D12" s="15" t="str">
        <f>'Cap Ex Data'!D12</f>
        <v>70421</v>
      </c>
      <c r="E12" s="15" t="str">
        <f>'Cap Ex Data'!E12</f>
        <v>00010000030110</v>
      </c>
      <c r="F12" s="15" t="str">
        <f>'Cap Ex Data'!F12</f>
        <v>03101</v>
      </c>
      <c r="G12" s="15" t="str">
        <f>'Cap Ex Data'!G12</f>
        <v>318x1000</v>
      </c>
      <c r="H12" s="15">
        <f>'Cap Ex Data'!H12</f>
        <v>1050</v>
      </c>
      <c r="I12" s="15">
        <f>'Cap Ex Data'!I12</f>
        <v>339.26535410456165</v>
      </c>
      <c r="J12" s="15" t="str">
        <f>'Cap Ex Data'!J12</f>
        <v>LOAN EXT</v>
      </c>
      <c r="K12" s="15">
        <f>'Cap Ex Data'!K12</f>
        <v>277</v>
      </c>
      <c r="L12" s="15">
        <f>'Cap Ex Data'!L12</f>
        <v>0</v>
      </c>
      <c r="M12" s="15" t="str">
        <f>'Cap Ex Data'!M12</f>
        <v>IDA</v>
      </c>
      <c r="N12" s="15">
        <f>'Cap Ex Data'!N12</f>
        <v>339.26535410456165</v>
      </c>
      <c r="O12" s="61" t="str">
        <f t="shared" si="0"/>
        <v>02</v>
      </c>
    </row>
    <row r="13" spans="1:15" x14ac:dyDescent="0.25">
      <c r="A13" s="15" t="str">
        <f>'Cap Ex Data'!A13</f>
        <v>Community  Based Irrigation Scheme &amp;  Purchases of Irrigation Pumps</v>
      </c>
      <c r="B13" s="15" t="str">
        <f>'Cap Ex Data'!B13</f>
        <v>021510200100</v>
      </c>
      <c r="C13" s="15">
        <f>'Cap Ex Data'!C13</f>
        <v>23040133</v>
      </c>
      <c r="D13" s="15" t="str">
        <f>'Cap Ex Data'!D13</f>
        <v>70421</v>
      </c>
      <c r="E13" s="15" t="str">
        <f>'Cap Ex Data'!E13</f>
        <v>00010000030111</v>
      </c>
      <c r="F13" s="15" t="str">
        <f>'Cap Ex Data'!F13</f>
        <v>03101</v>
      </c>
      <c r="G13" s="15" t="str">
        <f>'Cap Ex Data'!G13</f>
        <v>318x1000</v>
      </c>
      <c r="H13" s="15">
        <f>'Cap Ex Data'!H13</f>
        <v>4.2904</v>
      </c>
      <c r="I13" s="15">
        <f>'Cap Ex Data'!I13</f>
        <v>1.386270547857344</v>
      </c>
      <c r="J13" s="15">
        <f>'Cap Ex Data'!J13</f>
        <v>0</v>
      </c>
      <c r="K13" s="15">
        <f>'Cap Ex Data'!K13</f>
        <v>0</v>
      </c>
      <c r="L13" s="15">
        <f>'Cap Ex Data'!L13</f>
        <v>0</v>
      </c>
      <c r="M13" s="15">
        <f>'Cap Ex Data'!M13</f>
        <v>0</v>
      </c>
      <c r="N13" s="15">
        <f>'Cap Ex Data'!N13</f>
        <v>1.386270547857344</v>
      </c>
      <c r="O13" s="61" t="str">
        <f t="shared" si="0"/>
        <v>02</v>
      </c>
    </row>
    <row r="14" spans="1:15" x14ac:dyDescent="0.25">
      <c r="A14" s="15" t="str">
        <f>'Cap Ex Data'!A14</f>
        <v xml:space="preserve">National Fadama Programme III (IDA) </v>
      </c>
      <c r="B14" s="15" t="str">
        <f>'Cap Ex Data'!B14</f>
        <v>021510200100</v>
      </c>
      <c r="C14" s="15">
        <f>'Cap Ex Data'!C14</f>
        <v>23040134</v>
      </c>
      <c r="D14" s="15" t="str">
        <f>'Cap Ex Data'!D14</f>
        <v>70421</v>
      </c>
      <c r="E14" s="15" t="str">
        <f>'Cap Ex Data'!E14</f>
        <v>00010000030112</v>
      </c>
      <c r="F14" s="15" t="str">
        <f>'Cap Ex Data'!F14</f>
        <v>03101</v>
      </c>
      <c r="G14" s="15" t="str">
        <f>'Cap Ex Data'!G14</f>
        <v>318x1000</v>
      </c>
      <c r="H14" s="15">
        <f>'Cap Ex Data'!H14</f>
        <v>191.6</v>
      </c>
      <c r="I14" s="15">
        <f>'Cap Ex Data'!I14</f>
        <v>61.907849377556204</v>
      </c>
      <c r="J14" s="15" t="str">
        <f>'Cap Ex Data'!J14</f>
        <v>LOAN EXT</v>
      </c>
      <c r="K14" s="15">
        <f>'Cap Ex Data'!K14</f>
        <v>50</v>
      </c>
      <c r="L14" s="15">
        <f>'Cap Ex Data'!L14</f>
        <v>0</v>
      </c>
      <c r="M14" s="15" t="str">
        <f>'Cap Ex Data'!M14</f>
        <v>IDA</v>
      </c>
      <c r="N14" s="15">
        <f>'Cap Ex Data'!N14</f>
        <v>61.907849377556204</v>
      </c>
      <c r="O14" s="61" t="str">
        <f t="shared" si="0"/>
        <v>02</v>
      </c>
    </row>
    <row r="15" spans="1:15" x14ac:dyDescent="0.25">
      <c r="A15" s="15" t="str">
        <f>'Cap Ex Data'!A15</f>
        <v xml:space="preserve">Purchase of Irrigation Pump </v>
      </c>
      <c r="B15" s="15" t="str">
        <f>'Cap Ex Data'!B15</f>
        <v>021510200100</v>
      </c>
      <c r="C15" s="15">
        <f>'Cap Ex Data'!C15</f>
        <v>23010104</v>
      </c>
      <c r="D15" s="15" t="str">
        <f>'Cap Ex Data'!D15</f>
        <v>70421</v>
      </c>
      <c r="E15" s="15" t="str">
        <f>'Cap Ex Data'!E15</f>
        <v>00010000030113</v>
      </c>
      <c r="F15" s="15" t="str">
        <f>'Cap Ex Data'!F15</f>
        <v>03101</v>
      </c>
      <c r="G15" s="15" t="str">
        <f>'Cap Ex Data'!G15</f>
        <v>318x1000</v>
      </c>
      <c r="H15" s="15">
        <f>'Cap Ex Data'!H15</f>
        <v>350</v>
      </c>
      <c r="I15" s="15">
        <f>'Cap Ex Data'!I15</f>
        <v>113.08845136818722</v>
      </c>
      <c r="J15" s="15">
        <f>'Cap Ex Data'!J15</f>
        <v>0</v>
      </c>
      <c r="K15" s="15">
        <f>'Cap Ex Data'!K15</f>
        <v>0</v>
      </c>
      <c r="L15" s="15">
        <f>'Cap Ex Data'!L15</f>
        <v>0</v>
      </c>
      <c r="M15" s="15">
        <f>'Cap Ex Data'!M15</f>
        <v>0</v>
      </c>
      <c r="N15" s="15">
        <f>'Cap Ex Data'!N15</f>
        <v>113.08845136818722</v>
      </c>
      <c r="O15" s="61" t="str">
        <f t="shared" si="0"/>
        <v>02</v>
      </c>
    </row>
    <row r="16" spans="1:15" x14ac:dyDescent="0.25">
      <c r="A16" s="15" t="str">
        <f>'Cap Ex Data'!A16</f>
        <v xml:space="preserve">Maint. of Vet. Centres Provision of Lab. Fac. </v>
      </c>
      <c r="B16" s="15" t="str">
        <f>'Cap Ex Data'!B16</f>
        <v>021500100100</v>
      </c>
      <c r="C16" s="15">
        <f>'Cap Ex Data'!C16</f>
        <v>23030131</v>
      </c>
      <c r="D16" s="15" t="str">
        <f>'Cap Ex Data'!D16</f>
        <v>70482</v>
      </c>
      <c r="E16" s="15" t="str">
        <f>'Cap Ex Data'!E16</f>
        <v>00010000030115</v>
      </c>
      <c r="F16" s="15" t="str">
        <f>'Cap Ex Data'!F16</f>
        <v>03101</v>
      </c>
      <c r="G16" s="15" t="str">
        <f>'Cap Ex Data'!G16</f>
        <v>318x1000</v>
      </c>
      <c r="H16" s="15">
        <f>'Cap Ex Data'!H16</f>
        <v>14.051285</v>
      </c>
      <c r="I16" s="15">
        <f>'Cap Ex Data'!I16</f>
        <v>4.5401087439515386</v>
      </c>
      <c r="J16" s="15">
        <f>'Cap Ex Data'!J16</f>
        <v>0</v>
      </c>
      <c r="K16" s="15">
        <f>'Cap Ex Data'!K16</f>
        <v>0</v>
      </c>
      <c r="L16" s="15">
        <f>'Cap Ex Data'!L16</f>
        <v>0</v>
      </c>
      <c r="M16" s="15">
        <f>'Cap Ex Data'!M16</f>
        <v>0</v>
      </c>
      <c r="N16" s="15">
        <f>'Cap Ex Data'!N16</f>
        <v>4.5401087439515386</v>
      </c>
      <c r="O16" s="61" t="str">
        <f t="shared" si="0"/>
        <v>02</v>
      </c>
    </row>
    <row r="17" spans="1:15" x14ac:dyDescent="0.25">
      <c r="A17" s="15" t="str">
        <f>'Cap Ex Data'!A17</f>
        <v xml:space="preserve">Ren. of 3 State Abattoirs in Kad, Zaria &amp; Kaf. </v>
      </c>
      <c r="B17" s="15" t="str">
        <f>'Cap Ex Data'!B17</f>
        <v>021500100100</v>
      </c>
      <c r="C17" s="15">
        <f>'Cap Ex Data'!C17</f>
        <v>23030132</v>
      </c>
      <c r="D17" s="15" t="str">
        <f>'Cap Ex Data'!D17</f>
        <v>70482</v>
      </c>
      <c r="E17" s="15" t="str">
        <f>'Cap Ex Data'!E17</f>
        <v>00010000030118</v>
      </c>
      <c r="F17" s="15" t="str">
        <f>'Cap Ex Data'!F17</f>
        <v>03101</v>
      </c>
      <c r="G17" s="15" t="str">
        <f>'Cap Ex Data'!G17</f>
        <v>318x1000</v>
      </c>
      <c r="H17" s="15">
        <f>'Cap Ex Data'!H17</f>
        <v>19.211465</v>
      </c>
      <c r="I17" s="15">
        <f>'Cap Ex Data'!I17</f>
        <v>6.2074137867546595</v>
      </c>
      <c r="J17" s="15">
        <f>'Cap Ex Data'!J17</f>
        <v>0</v>
      </c>
      <c r="K17" s="15">
        <f>'Cap Ex Data'!K17</f>
        <v>0</v>
      </c>
      <c r="L17" s="15">
        <f>'Cap Ex Data'!L17</f>
        <v>0</v>
      </c>
      <c r="M17" s="15">
        <f>'Cap Ex Data'!M17</f>
        <v>0</v>
      </c>
      <c r="N17" s="15">
        <f>'Cap Ex Data'!N17</f>
        <v>6.2074137867546595</v>
      </c>
      <c r="O17" s="61" t="str">
        <f t="shared" si="0"/>
        <v>02</v>
      </c>
    </row>
    <row r="18" spans="1:15" x14ac:dyDescent="0.25">
      <c r="A18" s="15" t="str">
        <f>'Cap Ex Data'!A18</f>
        <v>Rehabhilitation &amp; Activation of  Fish Hatchery  at Headquarters</v>
      </c>
      <c r="B18" s="15" t="str">
        <f>'Cap Ex Data'!B18</f>
        <v>021500100100</v>
      </c>
      <c r="C18" s="15">
        <f>'Cap Ex Data'!C18</f>
        <v>23030133</v>
      </c>
      <c r="D18" s="15" t="str">
        <f>'Cap Ex Data'!D18</f>
        <v>70423</v>
      </c>
      <c r="E18" s="15" t="str">
        <f>'Cap Ex Data'!E18</f>
        <v>00010000030118</v>
      </c>
      <c r="F18" s="15" t="str">
        <f>'Cap Ex Data'!F18</f>
        <v>03101</v>
      </c>
      <c r="G18" s="15" t="str">
        <f>'Cap Ex Data'!G18</f>
        <v>318x1000</v>
      </c>
      <c r="H18" s="15">
        <f>'Cap Ex Data'!H18</f>
        <v>13.326829999999999</v>
      </c>
      <c r="I18" s="15">
        <f>'Cap Ex Data'!I18</f>
        <v>4.3060301895631383</v>
      </c>
      <c r="J18" s="15">
        <f>'Cap Ex Data'!J18</f>
        <v>0</v>
      </c>
      <c r="K18" s="15">
        <f>'Cap Ex Data'!K18</f>
        <v>0</v>
      </c>
      <c r="L18" s="15">
        <f>'Cap Ex Data'!L18</f>
        <v>0</v>
      </c>
      <c r="M18" s="15">
        <f>'Cap Ex Data'!M18</f>
        <v>0</v>
      </c>
      <c r="N18" s="15">
        <f>'Cap Ex Data'!N18</f>
        <v>4.3060301895631383</v>
      </c>
      <c r="O18" s="61" t="str">
        <f t="shared" si="0"/>
        <v>02</v>
      </c>
    </row>
    <row r="19" spans="1:15" x14ac:dyDescent="0.25">
      <c r="A19" s="15" t="str">
        <f>'Cap Ex Data'!A19</f>
        <v xml:space="preserve">Rehabilitation of Cooperative Institute Ikara </v>
      </c>
      <c r="B19" s="15" t="str">
        <f>'Cap Ex Data'!B19</f>
        <v>021500100100</v>
      </c>
      <c r="C19" s="15">
        <f>'Cap Ex Data'!C19</f>
        <v>23030134</v>
      </c>
      <c r="D19" s="15" t="str">
        <f>'Cap Ex Data'!D19</f>
        <v>70482</v>
      </c>
      <c r="E19" s="15" t="str">
        <f>'Cap Ex Data'!E19</f>
        <v>00010000030122</v>
      </c>
      <c r="F19" s="15" t="str">
        <f>'Cap Ex Data'!F19</f>
        <v>03101</v>
      </c>
      <c r="G19" s="15" t="str">
        <f>'Cap Ex Data'!G19</f>
        <v>318x1000</v>
      </c>
      <c r="H19" s="15">
        <f>'Cap Ex Data'!H19</f>
        <v>1.22052</v>
      </c>
      <c r="I19" s="15">
        <f>'Cap Ex Data'!I19</f>
        <v>0.39436204761114246</v>
      </c>
      <c r="J19" s="15">
        <f>'Cap Ex Data'!J19</f>
        <v>0</v>
      </c>
      <c r="K19" s="15">
        <f>'Cap Ex Data'!K19</f>
        <v>0</v>
      </c>
      <c r="L19" s="15">
        <f>'Cap Ex Data'!L19</f>
        <v>0</v>
      </c>
      <c r="M19" s="15">
        <f>'Cap Ex Data'!M19</f>
        <v>0</v>
      </c>
      <c r="N19" s="15">
        <f>'Cap Ex Data'!N19</f>
        <v>0.39436204761114246</v>
      </c>
      <c r="O19" s="61" t="str">
        <f t="shared" si="0"/>
        <v>02</v>
      </c>
    </row>
    <row r="20" spans="1:15" x14ac:dyDescent="0.25">
      <c r="A20" s="15" t="str">
        <f>'Cap Ex Data'!A20</f>
        <v xml:space="preserve">Partnership Between SMEDAN and Kaduna State  </v>
      </c>
      <c r="B20" s="15" t="str">
        <f>'Cap Ex Data'!B20</f>
        <v>022200100100</v>
      </c>
      <c r="C20" s="15">
        <f>'Cap Ex Data'!C20</f>
        <v>23040139</v>
      </c>
      <c r="D20" s="15" t="str">
        <f>'Cap Ex Data'!D20</f>
        <v>70487</v>
      </c>
      <c r="E20" s="15" t="str">
        <f>'Cap Ex Data'!E20</f>
        <v>00030000010104</v>
      </c>
      <c r="F20" s="15" t="str">
        <f>'Cap Ex Data'!F20</f>
        <v>03101</v>
      </c>
      <c r="G20" s="15" t="str">
        <f>'Cap Ex Data'!G20</f>
        <v>318x1000</v>
      </c>
      <c r="H20" s="15">
        <f>'Cap Ex Data'!H20</f>
        <v>1000</v>
      </c>
      <c r="I20" s="15">
        <f>'Cap Ex Data'!I20</f>
        <v>323.10986105196349</v>
      </c>
      <c r="J20" s="15">
        <f>'Cap Ex Data'!J20</f>
        <v>0</v>
      </c>
      <c r="K20" s="15">
        <f>'Cap Ex Data'!K20</f>
        <v>0</v>
      </c>
      <c r="L20" s="15">
        <f>'Cap Ex Data'!L20</f>
        <v>0</v>
      </c>
      <c r="M20" s="15">
        <f>'Cap Ex Data'!M20</f>
        <v>0</v>
      </c>
      <c r="N20" s="15">
        <f>'Cap Ex Data'!N20</f>
        <v>323.10986105196349</v>
      </c>
      <c r="O20" s="61" t="str">
        <f t="shared" si="0"/>
        <v>02</v>
      </c>
    </row>
    <row r="21" spans="1:15" x14ac:dyDescent="0.25">
      <c r="A21" s="15" t="str">
        <f>'Cap Ex Data'!A21</f>
        <v xml:space="preserve">EXPO Hall Trade Fair Ground </v>
      </c>
      <c r="B21" s="15" t="str">
        <f>'Cap Ex Data'!B21</f>
        <v>022200100100</v>
      </c>
      <c r="C21" s="15">
        <f>'Cap Ex Data'!C21</f>
        <v>23040140</v>
      </c>
      <c r="D21" s="15" t="str">
        <f>'Cap Ex Data'!D21</f>
        <v>70487</v>
      </c>
      <c r="E21" s="15" t="str">
        <f>'Cap Ex Data'!E21</f>
        <v>00030000010105</v>
      </c>
      <c r="F21" s="15" t="str">
        <f>'Cap Ex Data'!F21</f>
        <v>03101</v>
      </c>
      <c r="G21" s="15" t="str">
        <f>'Cap Ex Data'!G21</f>
        <v>318x1000</v>
      </c>
      <c r="H21" s="15">
        <f>'Cap Ex Data'!H21</f>
        <v>20</v>
      </c>
      <c r="I21" s="15">
        <f>'Cap Ex Data'!I21</f>
        <v>6.4621972210392693</v>
      </c>
      <c r="J21" s="15">
        <f>'Cap Ex Data'!J21</f>
        <v>0</v>
      </c>
      <c r="K21" s="15">
        <f>'Cap Ex Data'!K21</f>
        <v>0</v>
      </c>
      <c r="L21" s="15">
        <f>'Cap Ex Data'!L21</f>
        <v>0</v>
      </c>
      <c r="M21" s="15">
        <f>'Cap Ex Data'!M21</f>
        <v>0</v>
      </c>
      <c r="N21" s="15">
        <f>'Cap Ex Data'!N21</f>
        <v>6.4621972210392693</v>
      </c>
      <c r="O21" s="61" t="str">
        <f t="shared" si="0"/>
        <v>02</v>
      </c>
    </row>
    <row r="22" spans="1:15" x14ac:dyDescent="0.25">
      <c r="A22" s="15" t="str">
        <f>'Cap Ex Data'!A22</f>
        <v xml:space="preserve">Creation of Data Base/M&amp;E Business Premises Reg. </v>
      </c>
      <c r="B22" s="15" t="str">
        <f>'Cap Ex Data'!B22</f>
        <v>022200100100</v>
      </c>
      <c r="C22" s="15">
        <f>'Cap Ex Data'!C22</f>
        <v>23040141</v>
      </c>
      <c r="D22" s="15" t="str">
        <f>'Cap Ex Data'!D22</f>
        <v>70487</v>
      </c>
      <c r="E22" s="15" t="str">
        <f>'Cap Ex Data'!E22</f>
        <v>00030000010106</v>
      </c>
      <c r="F22" s="15" t="str">
        <f>'Cap Ex Data'!F22</f>
        <v>03101</v>
      </c>
      <c r="G22" s="15" t="str">
        <f>'Cap Ex Data'!G22</f>
        <v>318x1000</v>
      </c>
      <c r="H22" s="15">
        <f>'Cap Ex Data'!H22</f>
        <v>50</v>
      </c>
      <c r="I22" s="15">
        <f>'Cap Ex Data'!I22</f>
        <v>16.155493052598175</v>
      </c>
      <c r="J22" s="15">
        <f>'Cap Ex Data'!J22</f>
        <v>0</v>
      </c>
      <c r="K22" s="15">
        <f>'Cap Ex Data'!K22</f>
        <v>0</v>
      </c>
      <c r="L22" s="15">
        <f>'Cap Ex Data'!L22</f>
        <v>0</v>
      </c>
      <c r="M22" s="15">
        <f>'Cap Ex Data'!M22</f>
        <v>0</v>
      </c>
      <c r="N22" s="15">
        <f>'Cap Ex Data'!N22</f>
        <v>16.155493052598175</v>
      </c>
      <c r="O22" s="61" t="str">
        <f t="shared" si="0"/>
        <v>02</v>
      </c>
    </row>
    <row r="23" spans="1:15" x14ac:dyDescent="0.25">
      <c r="A23" s="15" t="str">
        <f>'Cap Ex Data'!A23</f>
        <v xml:space="preserve">Inland / Dry Port Development </v>
      </c>
      <c r="B23" s="15" t="str">
        <f>'Cap Ex Data'!B23</f>
        <v>022200100100</v>
      </c>
      <c r="C23" s="15">
        <f>'Cap Ex Data'!C23</f>
        <v>23020135</v>
      </c>
      <c r="D23" s="15" t="str">
        <f>'Cap Ex Data'!D23</f>
        <v>70487</v>
      </c>
      <c r="E23" s="15" t="str">
        <f>'Cap Ex Data'!E23</f>
        <v>00030000010107</v>
      </c>
      <c r="F23" s="15" t="str">
        <f>'Cap Ex Data'!F23</f>
        <v>03101</v>
      </c>
      <c r="G23" s="15" t="str">
        <f>'Cap Ex Data'!G23</f>
        <v>318x1000</v>
      </c>
      <c r="H23" s="15">
        <f>'Cap Ex Data'!H23</f>
        <v>200</v>
      </c>
      <c r="I23" s="15">
        <f>'Cap Ex Data'!I23</f>
        <v>64.621972210392698</v>
      </c>
      <c r="J23" s="15">
        <f>'Cap Ex Data'!J23</f>
        <v>0</v>
      </c>
      <c r="K23" s="15">
        <f>'Cap Ex Data'!K23</f>
        <v>0</v>
      </c>
      <c r="L23" s="15">
        <f>'Cap Ex Data'!L23</f>
        <v>0</v>
      </c>
      <c r="M23" s="15">
        <f>'Cap Ex Data'!M23</f>
        <v>0</v>
      </c>
      <c r="N23" s="15">
        <f>'Cap Ex Data'!N23</f>
        <v>64.621972210392698</v>
      </c>
      <c r="O23" s="61" t="str">
        <f t="shared" si="0"/>
        <v>02</v>
      </c>
    </row>
    <row r="24" spans="1:15" x14ac:dyDescent="0.25">
      <c r="A24" s="15" t="str">
        <f>'Cap Ex Data'!A24</f>
        <v xml:space="preserve">Business Support Centre (SMEDAN) </v>
      </c>
      <c r="B24" s="15" t="str">
        <f>'Cap Ex Data'!B24</f>
        <v>022200100100</v>
      </c>
      <c r="C24" s="15">
        <f>'Cap Ex Data'!C24</f>
        <v>23040142</v>
      </c>
      <c r="D24" s="15" t="str">
        <f>'Cap Ex Data'!D24</f>
        <v>70487</v>
      </c>
      <c r="E24" s="15" t="str">
        <f>'Cap Ex Data'!E24</f>
        <v>00030000010108</v>
      </c>
      <c r="F24" s="15" t="str">
        <f>'Cap Ex Data'!F24</f>
        <v>03101</v>
      </c>
      <c r="G24" s="15" t="str">
        <f>'Cap Ex Data'!G24</f>
        <v>318x1000</v>
      </c>
      <c r="H24" s="15">
        <f>'Cap Ex Data'!H24</f>
        <v>70</v>
      </c>
      <c r="I24" s="15">
        <f>'Cap Ex Data'!I24</f>
        <v>22.617690273637443</v>
      </c>
      <c r="J24" s="15">
        <f>'Cap Ex Data'!J24</f>
        <v>0</v>
      </c>
      <c r="K24" s="15">
        <f>'Cap Ex Data'!K24</f>
        <v>0</v>
      </c>
      <c r="L24" s="15">
        <f>'Cap Ex Data'!L24</f>
        <v>0</v>
      </c>
      <c r="M24" s="15">
        <f>'Cap Ex Data'!M24</f>
        <v>0</v>
      </c>
      <c r="N24" s="15">
        <f>'Cap Ex Data'!N24</f>
        <v>22.617690273637443</v>
      </c>
      <c r="O24" s="61" t="str">
        <f t="shared" si="0"/>
        <v>02</v>
      </c>
    </row>
    <row r="25" spans="1:15" x14ac:dyDescent="0.25">
      <c r="A25" s="15" t="str">
        <f>'Cap Ex Data'!A25</f>
        <v xml:space="preserve">Zaria Dam Holiday Resort </v>
      </c>
      <c r="B25" s="15" t="str">
        <f>'Cap Ex Data'!B25</f>
        <v>023600100100</v>
      </c>
      <c r="C25" s="15">
        <f>'Cap Ex Data'!C25</f>
        <v>23020136</v>
      </c>
      <c r="D25" s="15" t="str">
        <f>'Cap Ex Data'!D25</f>
        <v>70472</v>
      </c>
      <c r="E25" s="15" t="str">
        <f>'Cap Ex Data'!E25</f>
        <v>00080000020103</v>
      </c>
      <c r="F25" s="15" t="str">
        <f>'Cap Ex Data'!F25</f>
        <v>03101</v>
      </c>
      <c r="G25" s="15" t="str">
        <f>'Cap Ex Data'!G25</f>
        <v>318x1000</v>
      </c>
      <c r="H25" s="15">
        <f>'Cap Ex Data'!H25</f>
        <v>45.25911</v>
      </c>
      <c r="I25" s="15">
        <f>'Cap Ex Data'!I25</f>
        <v>14.623664743435532</v>
      </c>
      <c r="J25" s="15">
        <f>'Cap Ex Data'!J25</f>
        <v>0</v>
      </c>
      <c r="K25" s="15">
        <f>'Cap Ex Data'!K25</f>
        <v>0</v>
      </c>
      <c r="L25" s="15">
        <f>'Cap Ex Data'!L25</f>
        <v>0</v>
      </c>
      <c r="M25" s="15">
        <f>'Cap Ex Data'!M25</f>
        <v>0</v>
      </c>
      <c r="N25" s="15">
        <f>'Cap Ex Data'!N25</f>
        <v>14.623664743435532</v>
      </c>
      <c r="O25" s="61" t="str">
        <f t="shared" si="0"/>
        <v>02</v>
      </c>
    </row>
    <row r="26" spans="1:15" x14ac:dyDescent="0.25">
      <c r="A26" s="15" t="str">
        <f>'Cap Ex Data'!A26</f>
        <v xml:space="preserve">Development of Queen Amina Site at Turunku </v>
      </c>
      <c r="B26" s="15" t="str">
        <f>'Cap Ex Data'!B26</f>
        <v>023600100100</v>
      </c>
      <c r="C26" s="15">
        <f>'Cap Ex Data'!C26</f>
        <v>23020137</v>
      </c>
      <c r="D26" s="15" t="str">
        <f>'Cap Ex Data'!D26</f>
        <v>70472</v>
      </c>
      <c r="E26" s="15" t="str">
        <f>'Cap Ex Data'!E26</f>
        <v>00080000020104</v>
      </c>
      <c r="F26" s="15" t="str">
        <f>'Cap Ex Data'!F26</f>
        <v>03101</v>
      </c>
      <c r="G26" s="15" t="str">
        <f>'Cap Ex Data'!G26</f>
        <v>318x1000</v>
      </c>
      <c r="H26" s="15">
        <f>'Cap Ex Data'!H26</f>
        <v>209.10948500000001</v>
      </c>
      <c r="I26" s="15">
        <f>'Cap Ex Data'!I26</f>
        <v>67.565336642997636</v>
      </c>
      <c r="J26" s="15">
        <f>'Cap Ex Data'!J26</f>
        <v>0</v>
      </c>
      <c r="K26" s="15">
        <f>'Cap Ex Data'!K26</f>
        <v>0</v>
      </c>
      <c r="L26" s="15">
        <f>'Cap Ex Data'!L26</f>
        <v>0</v>
      </c>
      <c r="M26" s="15">
        <f>'Cap Ex Data'!M26</f>
        <v>0</v>
      </c>
      <c r="N26" s="15">
        <f>'Cap Ex Data'!N26</f>
        <v>67.565336642997636</v>
      </c>
      <c r="O26" s="61" t="str">
        <f t="shared" si="0"/>
        <v>02</v>
      </c>
    </row>
    <row r="27" spans="1:15" x14ac:dyDescent="0.25">
      <c r="A27" s="15" t="str">
        <f>'Cap Ex Data'!A27</f>
        <v>Execution of Phases II and III Facilities Development at Gen H.U.K Park</v>
      </c>
      <c r="B27" s="15" t="str">
        <f>'Cap Ex Data'!B27</f>
        <v>023600100100</v>
      </c>
      <c r="C27" s="15">
        <f>'Cap Ex Data'!C27</f>
        <v>23020138</v>
      </c>
      <c r="D27" s="15" t="str">
        <f>'Cap Ex Data'!D27</f>
        <v>70472</v>
      </c>
      <c r="E27" s="15" t="str">
        <f>'Cap Ex Data'!E27</f>
        <v>00080000020103</v>
      </c>
      <c r="F27" s="15" t="str">
        <f>'Cap Ex Data'!F27</f>
        <v>03101</v>
      </c>
      <c r="G27" s="15" t="str">
        <f>'Cap Ex Data'!G27</f>
        <v>318x1000</v>
      </c>
      <c r="H27" s="15">
        <f>'Cap Ex Data'!H27</f>
        <v>2</v>
      </c>
      <c r="I27" s="15">
        <f>'Cap Ex Data'!I27</f>
        <v>0.64621972210392697</v>
      </c>
      <c r="J27" s="15">
        <f>'Cap Ex Data'!J27</f>
        <v>0</v>
      </c>
      <c r="K27" s="15">
        <f>'Cap Ex Data'!K27</f>
        <v>0</v>
      </c>
      <c r="L27" s="15">
        <f>'Cap Ex Data'!L27</f>
        <v>0</v>
      </c>
      <c r="M27" s="15">
        <f>'Cap Ex Data'!M27</f>
        <v>0</v>
      </c>
      <c r="N27" s="15">
        <f>'Cap Ex Data'!N27</f>
        <v>0.64621972210392697</v>
      </c>
      <c r="O27" s="61" t="str">
        <f t="shared" si="0"/>
        <v>02</v>
      </c>
    </row>
    <row r="28" spans="1:15" x14ac:dyDescent="0.25">
      <c r="A28" s="15" t="str">
        <f>'Cap Ex Data'!A28</f>
        <v xml:space="preserve">Kagoro Hills Resort  </v>
      </c>
      <c r="B28" s="15" t="str">
        <f>'Cap Ex Data'!B28</f>
        <v>023600100100</v>
      </c>
      <c r="C28" s="15">
        <f>'Cap Ex Data'!C28</f>
        <v>23020139</v>
      </c>
      <c r="D28" s="15" t="str">
        <f>'Cap Ex Data'!D28</f>
        <v>70472</v>
      </c>
      <c r="E28" s="15" t="str">
        <f>'Cap Ex Data'!E28</f>
        <v>00080000020104</v>
      </c>
      <c r="F28" s="15" t="str">
        <f>'Cap Ex Data'!F28</f>
        <v>03101</v>
      </c>
      <c r="G28" s="15" t="str">
        <f>'Cap Ex Data'!G28</f>
        <v>318x1000</v>
      </c>
      <c r="H28" s="15">
        <f>'Cap Ex Data'!H28</f>
        <v>168.55781500000001</v>
      </c>
      <c r="I28" s="15">
        <f>'Cap Ex Data'!I28</f>
        <v>54.462692183872569</v>
      </c>
      <c r="J28" s="15">
        <f>'Cap Ex Data'!J28</f>
        <v>0</v>
      </c>
      <c r="K28" s="15">
        <f>'Cap Ex Data'!K28</f>
        <v>0</v>
      </c>
      <c r="L28" s="15">
        <f>'Cap Ex Data'!L28</f>
        <v>0</v>
      </c>
      <c r="M28" s="15">
        <f>'Cap Ex Data'!M28</f>
        <v>0</v>
      </c>
      <c r="N28" s="15">
        <f>'Cap Ex Data'!N28</f>
        <v>54.462692183872569</v>
      </c>
      <c r="O28" s="61" t="str">
        <f t="shared" si="0"/>
        <v>02</v>
      </c>
    </row>
    <row r="29" spans="1:15" x14ac:dyDescent="0.25">
      <c r="A29" s="15" t="str">
        <f>'Cap Ex Data'!A29</f>
        <v xml:space="preserve">Kangimi Dam Resort  </v>
      </c>
      <c r="B29" s="15" t="str">
        <f>'Cap Ex Data'!B29</f>
        <v>023600100100</v>
      </c>
      <c r="C29" s="15">
        <f>'Cap Ex Data'!C29</f>
        <v>23020140</v>
      </c>
      <c r="D29" s="15" t="str">
        <f>'Cap Ex Data'!D29</f>
        <v>70472</v>
      </c>
      <c r="E29" s="15" t="str">
        <f>'Cap Ex Data'!E29</f>
        <v>00080000020103</v>
      </c>
      <c r="F29" s="15" t="str">
        <f>'Cap Ex Data'!F29</f>
        <v>03101</v>
      </c>
      <c r="G29" s="15" t="str">
        <f>'Cap Ex Data'!G29</f>
        <v>318x1000</v>
      </c>
      <c r="H29" s="15">
        <f>'Cap Ex Data'!H29</f>
        <v>50</v>
      </c>
      <c r="I29" s="15">
        <f>'Cap Ex Data'!I29</f>
        <v>16.155493052598175</v>
      </c>
      <c r="J29" s="15">
        <f>'Cap Ex Data'!J29</f>
        <v>0</v>
      </c>
      <c r="K29" s="15">
        <f>'Cap Ex Data'!K29</f>
        <v>0</v>
      </c>
      <c r="L29" s="15">
        <f>'Cap Ex Data'!L29</f>
        <v>0</v>
      </c>
      <c r="M29" s="15">
        <f>'Cap Ex Data'!M29</f>
        <v>0</v>
      </c>
      <c r="N29" s="15">
        <f>'Cap Ex Data'!N29</f>
        <v>16.155493052598175</v>
      </c>
      <c r="O29" s="61" t="str">
        <f t="shared" si="0"/>
        <v>02</v>
      </c>
    </row>
    <row r="30" spans="1:15" x14ac:dyDescent="0.25">
      <c r="A30" s="15" t="str">
        <f>'Cap Ex Data'!A30</f>
        <v>General Rehabilitation of Gamji Multi-Purpose Thea atre</v>
      </c>
      <c r="B30" s="15" t="str">
        <f>'Cap Ex Data'!B30</f>
        <v>023600100100</v>
      </c>
      <c r="C30" s="15">
        <f>'Cap Ex Data'!C30</f>
        <v>23030135</v>
      </c>
      <c r="D30" s="15" t="str">
        <f>'Cap Ex Data'!D30</f>
        <v>70472</v>
      </c>
      <c r="E30" s="15" t="str">
        <f>'Cap Ex Data'!E30</f>
        <v>00080000020104</v>
      </c>
      <c r="F30" s="15" t="str">
        <f>'Cap Ex Data'!F30</f>
        <v>03101</v>
      </c>
      <c r="G30" s="15" t="str">
        <f>'Cap Ex Data'!G30</f>
        <v>318x1000</v>
      </c>
      <c r="H30" s="15">
        <f>'Cap Ex Data'!H30</f>
        <v>267</v>
      </c>
      <c r="I30" s="15">
        <f>'Cap Ex Data'!I30</f>
        <v>86.270332900874251</v>
      </c>
      <c r="J30" s="15">
        <f>'Cap Ex Data'!J30</f>
        <v>0</v>
      </c>
      <c r="K30" s="15">
        <f>'Cap Ex Data'!K30</f>
        <v>0</v>
      </c>
      <c r="L30" s="15">
        <f>'Cap Ex Data'!L30</f>
        <v>0</v>
      </c>
      <c r="M30" s="15">
        <f>'Cap Ex Data'!M30</f>
        <v>0</v>
      </c>
      <c r="N30" s="15">
        <f>'Cap Ex Data'!N30</f>
        <v>86.270332900874251</v>
      </c>
      <c r="O30" s="61" t="str">
        <f t="shared" si="0"/>
        <v>02</v>
      </c>
    </row>
    <row r="31" spans="1:15" x14ac:dyDescent="0.25">
      <c r="A31" s="15" t="str">
        <f>'Cap Ex Data'!A31</f>
        <v xml:space="preserve">Perimetre Wall Fence Phase II Zaria Motel </v>
      </c>
      <c r="B31" s="15" t="str">
        <f>'Cap Ex Data'!B31</f>
        <v>023600100100</v>
      </c>
      <c r="C31" s="15">
        <f>'Cap Ex Data'!C31</f>
        <v>23030136</v>
      </c>
      <c r="D31" s="15" t="str">
        <f>'Cap Ex Data'!D31</f>
        <v>70472</v>
      </c>
      <c r="E31" s="15" t="str">
        <f>'Cap Ex Data'!E31</f>
        <v>00080000020103</v>
      </c>
      <c r="F31" s="15" t="str">
        <f>'Cap Ex Data'!F31</f>
        <v>03101</v>
      </c>
      <c r="G31" s="15" t="str">
        <f>'Cap Ex Data'!G31</f>
        <v>318x1000</v>
      </c>
      <c r="H31" s="15">
        <f>'Cap Ex Data'!H31</f>
        <v>5</v>
      </c>
      <c r="I31" s="15">
        <f>'Cap Ex Data'!I31</f>
        <v>1.6155493052598173</v>
      </c>
      <c r="J31" s="15">
        <f>'Cap Ex Data'!J31</f>
        <v>0</v>
      </c>
      <c r="K31" s="15">
        <f>'Cap Ex Data'!K31</f>
        <v>0</v>
      </c>
      <c r="L31" s="15">
        <f>'Cap Ex Data'!L31</f>
        <v>0</v>
      </c>
      <c r="M31" s="15">
        <f>'Cap Ex Data'!M31</f>
        <v>0</v>
      </c>
      <c r="N31" s="15">
        <f>'Cap Ex Data'!N31</f>
        <v>1.6155493052598173</v>
      </c>
      <c r="O31" s="61" t="str">
        <f t="shared" si="0"/>
        <v>02</v>
      </c>
    </row>
    <row r="32" spans="1:15" x14ac:dyDescent="0.25">
      <c r="A32" s="15" t="str">
        <f>'Cap Ex Data'!A32</f>
        <v xml:space="preserve">Perimetre Wall Fence Phase II Kachia Motel </v>
      </c>
      <c r="B32" s="15" t="str">
        <f>'Cap Ex Data'!B32</f>
        <v>023600100100</v>
      </c>
      <c r="C32" s="15">
        <f>'Cap Ex Data'!C32</f>
        <v>23030137</v>
      </c>
      <c r="D32" s="15" t="str">
        <f>'Cap Ex Data'!D32</f>
        <v>70472</v>
      </c>
      <c r="E32" s="15" t="str">
        <f>'Cap Ex Data'!E32</f>
        <v>00080000020104</v>
      </c>
      <c r="F32" s="15" t="str">
        <f>'Cap Ex Data'!F32</f>
        <v>03101</v>
      </c>
      <c r="G32" s="15" t="str">
        <f>'Cap Ex Data'!G32</f>
        <v>318x1000</v>
      </c>
      <c r="H32" s="15">
        <f>'Cap Ex Data'!H32</f>
        <v>5</v>
      </c>
      <c r="I32" s="15">
        <f>'Cap Ex Data'!I32</f>
        <v>1.6155493052598173</v>
      </c>
      <c r="J32" s="15">
        <f>'Cap Ex Data'!J32</f>
        <v>0</v>
      </c>
      <c r="K32" s="15">
        <f>'Cap Ex Data'!K32</f>
        <v>0</v>
      </c>
      <c r="L32" s="15">
        <f>'Cap Ex Data'!L32</f>
        <v>0</v>
      </c>
      <c r="M32" s="15">
        <f>'Cap Ex Data'!M32</f>
        <v>0</v>
      </c>
      <c r="N32" s="15">
        <f>'Cap Ex Data'!N32</f>
        <v>1.6155493052598173</v>
      </c>
      <c r="O32" s="61" t="str">
        <f t="shared" si="0"/>
        <v>02</v>
      </c>
    </row>
    <row r="33" spans="1:15" x14ac:dyDescent="0.25">
      <c r="A33" s="15" t="str">
        <f>'Cap Ex Data'!A33</f>
        <v xml:space="preserve">2009 Rural Electrification Project </v>
      </c>
      <c r="B33" s="15" t="str">
        <f>'Cap Ex Data'!B33</f>
        <v>056300100100</v>
      </c>
      <c r="C33" s="15">
        <f>'Cap Ex Data'!C33</f>
        <v>23020141</v>
      </c>
      <c r="D33" s="15" t="str">
        <f>'Cap Ex Data'!D33</f>
        <v>70435</v>
      </c>
      <c r="E33" s="15" t="str">
        <f>'Cap Ex Data'!E33</f>
        <v>00030000020105</v>
      </c>
      <c r="F33" s="15" t="str">
        <f>'Cap Ex Data'!F33</f>
        <v>03101</v>
      </c>
      <c r="G33" s="15" t="str">
        <f>'Cap Ex Data'!G33</f>
        <v>318x1000</v>
      </c>
      <c r="H33" s="15">
        <f>'Cap Ex Data'!H33</f>
        <v>48.100085</v>
      </c>
      <c r="I33" s="15">
        <f>'Cap Ex Data'!I33</f>
        <v>15.541611780937632</v>
      </c>
      <c r="J33" s="15">
        <f>'Cap Ex Data'!J33</f>
        <v>0</v>
      </c>
      <c r="K33" s="15">
        <f>'Cap Ex Data'!K33</f>
        <v>0</v>
      </c>
      <c r="L33" s="15">
        <f>'Cap Ex Data'!L33</f>
        <v>0</v>
      </c>
      <c r="M33" s="15">
        <f>'Cap Ex Data'!M33</f>
        <v>0</v>
      </c>
      <c r="N33" s="15">
        <f>'Cap Ex Data'!N33</f>
        <v>15.541611780937632</v>
      </c>
      <c r="O33" s="61" t="str">
        <f t="shared" si="0"/>
        <v>05</v>
      </c>
    </row>
    <row r="34" spans="1:15" x14ac:dyDescent="0.25">
      <c r="A34" s="15" t="str">
        <f>'Cap Ex Data'!A34</f>
        <v xml:space="preserve">2010 Rural Electrification  </v>
      </c>
      <c r="B34" s="15" t="str">
        <f>'Cap Ex Data'!B34</f>
        <v>056300100100</v>
      </c>
      <c r="C34" s="15">
        <f>'Cap Ex Data'!C34</f>
        <v>23020142</v>
      </c>
      <c r="D34" s="15" t="str">
        <f>'Cap Ex Data'!D34</f>
        <v>70435</v>
      </c>
      <c r="E34" s="15" t="str">
        <f>'Cap Ex Data'!E34</f>
        <v>00030000020106</v>
      </c>
      <c r="F34" s="15" t="str">
        <f>'Cap Ex Data'!F34</f>
        <v>03101</v>
      </c>
      <c r="G34" s="15" t="str">
        <f>'Cap Ex Data'!G34</f>
        <v>318x1000</v>
      </c>
      <c r="H34" s="15">
        <f>'Cap Ex Data'!H34</f>
        <v>0.32702999999999999</v>
      </c>
      <c r="I34" s="15">
        <f>'Cap Ex Data'!I34</f>
        <v>0.10566661785982362</v>
      </c>
      <c r="J34" s="15">
        <f>'Cap Ex Data'!J34</f>
        <v>0</v>
      </c>
      <c r="K34" s="15">
        <f>'Cap Ex Data'!K34</f>
        <v>0</v>
      </c>
      <c r="L34" s="15">
        <f>'Cap Ex Data'!L34</f>
        <v>0</v>
      </c>
      <c r="M34" s="15">
        <f>'Cap Ex Data'!M34</f>
        <v>0</v>
      </c>
      <c r="N34" s="15">
        <f>'Cap Ex Data'!N34</f>
        <v>0.10566661785982362</v>
      </c>
      <c r="O34" s="61" t="str">
        <f t="shared" si="0"/>
        <v>05</v>
      </c>
    </row>
    <row r="35" spans="1:15" x14ac:dyDescent="0.25">
      <c r="A35" s="15" t="str">
        <f>'Cap Ex Data'!A35</f>
        <v xml:space="preserve">2008 New Electrification Projects </v>
      </c>
      <c r="B35" s="15" t="str">
        <f>'Cap Ex Data'!B35</f>
        <v>056300100100</v>
      </c>
      <c r="C35" s="15">
        <f>'Cap Ex Data'!C35</f>
        <v>23020143</v>
      </c>
      <c r="D35" s="15" t="str">
        <f>'Cap Ex Data'!D35</f>
        <v>70435</v>
      </c>
      <c r="E35" s="15" t="str">
        <f>'Cap Ex Data'!E35</f>
        <v>00030000020107</v>
      </c>
      <c r="F35" s="15" t="str">
        <f>'Cap Ex Data'!F35</f>
        <v>03101</v>
      </c>
      <c r="G35" s="15" t="str">
        <f>'Cap Ex Data'!G35</f>
        <v>318x1000</v>
      </c>
      <c r="H35" s="15">
        <f>'Cap Ex Data'!H35</f>
        <v>511.03804000000002</v>
      </c>
      <c r="I35" s="15">
        <f>'Cap Ex Data'!I35</f>
        <v>165.12143009666775</v>
      </c>
      <c r="J35" s="15">
        <f>'Cap Ex Data'!J35</f>
        <v>0</v>
      </c>
      <c r="K35" s="15">
        <f>'Cap Ex Data'!K35</f>
        <v>0</v>
      </c>
      <c r="L35" s="15">
        <f>'Cap Ex Data'!L35</f>
        <v>0</v>
      </c>
      <c r="M35" s="15">
        <f>'Cap Ex Data'!M35</f>
        <v>0</v>
      </c>
      <c r="N35" s="15">
        <f>'Cap Ex Data'!N35</f>
        <v>165.12143009666775</v>
      </c>
      <c r="O35" s="61" t="str">
        <f t="shared" si="0"/>
        <v>05</v>
      </c>
    </row>
    <row r="36" spans="1:15" x14ac:dyDescent="0.25">
      <c r="A36" s="15" t="str">
        <f>'Cap Ex Data'!A36</f>
        <v xml:space="preserve">2007 MDG Projects Rural Electrification </v>
      </c>
      <c r="B36" s="15" t="str">
        <f>'Cap Ex Data'!B36</f>
        <v>056300100100</v>
      </c>
      <c r="C36" s="15">
        <f>'Cap Ex Data'!C36</f>
        <v>23020144</v>
      </c>
      <c r="D36" s="15" t="str">
        <f>'Cap Ex Data'!D36</f>
        <v>70435</v>
      </c>
      <c r="E36" s="15" t="str">
        <f>'Cap Ex Data'!E36</f>
        <v>00030000020108</v>
      </c>
      <c r="F36" s="15" t="str">
        <f>'Cap Ex Data'!F36</f>
        <v>03101</v>
      </c>
      <c r="G36" s="15" t="str">
        <f>'Cap Ex Data'!G36</f>
        <v>318x1000</v>
      </c>
      <c r="H36" s="15">
        <f>'Cap Ex Data'!H36</f>
        <v>51.633719999999997</v>
      </c>
      <c r="I36" s="15">
        <f>'Cap Ex Data'!I36</f>
        <v>16.683364094795987</v>
      </c>
      <c r="J36" s="15">
        <f>'Cap Ex Data'!J36</f>
        <v>0</v>
      </c>
      <c r="K36" s="15">
        <f>'Cap Ex Data'!K36</f>
        <v>0</v>
      </c>
      <c r="L36" s="15">
        <f>'Cap Ex Data'!L36</f>
        <v>0</v>
      </c>
      <c r="M36" s="15">
        <f>'Cap Ex Data'!M36</f>
        <v>0</v>
      </c>
      <c r="N36" s="15">
        <f>'Cap Ex Data'!N36</f>
        <v>16.683364094795987</v>
      </c>
      <c r="O36" s="61" t="str">
        <f t="shared" si="0"/>
        <v>05</v>
      </c>
    </row>
    <row r="37" spans="1:15" x14ac:dyDescent="0.25">
      <c r="A37" s="15" t="str">
        <f>'Cap Ex Data'!A37</f>
        <v xml:space="preserve">Consultant to Handle Central Senatorial Zone </v>
      </c>
      <c r="B37" s="15" t="str">
        <f>'Cap Ex Data'!B37</f>
        <v>056300100100</v>
      </c>
      <c r="C37" s="15">
        <f>'Cap Ex Data'!C37</f>
        <v>23050128</v>
      </c>
      <c r="D37" s="15" t="str">
        <f>'Cap Ex Data'!D37</f>
        <v>70435</v>
      </c>
      <c r="E37" s="15" t="str">
        <f>'Cap Ex Data'!E37</f>
        <v>00030000020109</v>
      </c>
      <c r="F37" s="15" t="str">
        <f>'Cap Ex Data'!F37</f>
        <v>03101</v>
      </c>
      <c r="G37" s="15" t="str">
        <f>'Cap Ex Data'!G37</f>
        <v>318x1000</v>
      </c>
      <c r="H37" s="15">
        <f>'Cap Ex Data'!H37</f>
        <v>38.549410000000002</v>
      </c>
      <c r="I37" s="15">
        <f>'Cap Ex Data'!I37</f>
        <v>12.455694508735172</v>
      </c>
      <c r="J37" s="15">
        <f>'Cap Ex Data'!J37</f>
        <v>0</v>
      </c>
      <c r="K37" s="15">
        <f>'Cap Ex Data'!K37</f>
        <v>0</v>
      </c>
      <c r="L37" s="15">
        <f>'Cap Ex Data'!L37</f>
        <v>0</v>
      </c>
      <c r="M37" s="15">
        <f>'Cap Ex Data'!M37</f>
        <v>0</v>
      </c>
      <c r="N37" s="15">
        <f>'Cap Ex Data'!N37</f>
        <v>12.455694508735172</v>
      </c>
      <c r="O37" s="61" t="str">
        <f t="shared" si="0"/>
        <v>05</v>
      </c>
    </row>
    <row r="38" spans="1:15" x14ac:dyDescent="0.25">
      <c r="A38" s="15" t="str">
        <f>'Cap Ex Data'!A38</f>
        <v xml:space="preserve">Consultant to Handle Northern Senatorial Zone </v>
      </c>
      <c r="B38" s="15" t="str">
        <f>'Cap Ex Data'!B38</f>
        <v>056300100100</v>
      </c>
      <c r="C38" s="15">
        <f>'Cap Ex Data'!C38</f>
        <v>23050129</v>
      </c>
      <c r="D38" s="15" t="str">
        <f>'Cap Ex Data'!D38</f>
        <v>70435</v>
      </c>
      <c r="E38" s="15" t="str">
        <f>'Cap Ex Data'!E38</f>
        <v>00030000020110</v>
      </c>
      <c r="F38" s="15" t="str">
        <f>'Cap Ex Data'!F38</f>
        <v>03101</v>
      </c>
      <c r="G38" s="15" t="str">
        <f>'Cap Ex Data'!G38</f>
        <v>318x1000</v>
      </c>
      <c r="H38" s="15">
        <f>'Cap Ex Data'!H38</f>
        <v>28.549410000000002</v>
      </c>
      <c r="I38" s="15">
        <f>'Cap Ex Data'!I38</f>
        <v>9.2245958982155383</v>
      </c>
      <c r="J38" s="15">
        <f>'Cap Ex Data'!J38</f>
        <v>0</v>
      </c>
      <c r="K38" s="15">
        <f>'Cap Ex Data'!K38</f>
        <v>0</v>
      </c>
      <c r="L38" s="15">
        <f>'Cap Ex Data'!L38</f>
        <v>0</v>
      </c>
      <c r="M38" s="15">
        <f>'Cap Ex Data'!M38</f>
        <v>0</v>
      </c>
      <c r="N38" s="15">
        <f>'Cap Ex Data'!N38</f>
        <v>9.2245958982155383</v>
      </c>
      <c r="O38" s="61" t="str">
        <f t="shared" si="0"/>
        <v>05</v>
      </c>
    </row>
    <row r="39" spans="1:15" x14ac:dyDescent="0.25">
      <c r="A39" s="15" t="str">
        <f>'Cap Ex Data'!A39</f>
        <v xml:space="preserve">Consultant to Handle Southern Senatorial Zone </v>
      </c>
      <c r="B39" s="15" t="str">
        <f>'Cap Ex Data'!B39</f>
        <v>056300100100</v>
      </c>
      <c r="C39" s="15">
        <f>'Cap Ex Data'!C39</f>
        <v>23050130</v>
      </c>
      <c r="D39" s="15" t="str">
        <f>'Cap Ex Data'!D39</f>
        <v>70435</v>
      </c>
      <c r="E39" s="15" t="str">
        <f>'Cap Ex Data'!E39</f>
        <v>00030000020111</v>
      </c>
      <c r="F39" s="15" t="str">
        <f>'Cap Ex Data'!F39</f>
        <v>03101</v>
      </c>
      <c r="G39" s="15" t="str">
        <f>'Cap Ex Data'!G39</f>
        <v>318x1000</v>
      </c>
      <c r="H39" s="15">
        <f>'Cap Ex Data'!H39</f>
        <v>28.549410000000002</v>
      </c>
      <c r="I39" s="15">
        <f>'Cap Ex Data'!I39</f>
        <v>9.2245958982155383</v>
      </c>
      <c r="J39" s="15">
        <f>'Cap Ex Data'!J39</f>
        <v>0</v>
      </c>
      <c r="K39" s="15">
        <f>'Cap Ex Data'!K39</f>
        <v>0</v>
      </c>
      <c r="L39" s="15">
        <f>'Cap Ex Data'!L39</f>
        <v>0</v>
      </c>
      <c r="M39" s="15">
        <f>'Cap Ex Data'!M39</f>
        <v>0</v>
      </c>
      <c r="N39" s="15">
        <f>'Cap Ex Data'!N39</f>
        <v>9.2245958982155383</v>
      </c>
      <c r="O39" s="61" t="str">
        <f t="shared" si="0"/>
        <v>05</v>
      </c>
    </row>
    <row r="40" spans="1:15" x14ac:dyDescent="0.25">
      <c r="A40" s="15" t="str">
        <f>'Cap Ex Data'!A40</f>
        <v xml:space="preserve">External Electrification Within New Housing Estate </v>
      </c>
      <c r="B40" s="15" t="str">
        <f>'Cap Ex Data'!B40</f>
        <v>056300100100</v>
      </c>
      <c r="C40" s="15">
        <f>'Cap Ex Data'!C40</f>
        <v>23020145</v>
      </c>
      <c r="D40" s="15" t="str">
        <f>'Cap Ex Data'!D40</f>
        <v>70435</v>
      </c>
      <c r="E40" s="15" t="str">
        <f>'Cap Ex Data'!E40</f>
        <v>00030000020112</v>
      </c>
      <c r="F40" s="15" t="str">
        <f>'Cap Ex Data'!F40</f>
        <v>03101</v>
      </c>
      <c r="G40" s="15" t="str">
        <f>'Cap Ex Data'!G40</f>
        <v>318x1000</v>
      </c>
      <c r="H40" s="15">
        <f>'Cap Ex Data'!H40</f>
        <v>87.178150000000002</v>
      </c>
      <c r="I40" s="15">
        <f>'Cap Ex Data'!I40</f>
        <v>28.168119933267228</v>
      </c>
      <c r="J40" s="15">
        <f>'Cap Ex Data'!J40</f>
        <v>0</v>
      </c>
      <c r="K40" s="15">
        <f>'Cap Ex Data'!K40</f>
        <v>0</v>
      </c>
      <c r="L40" s="15">
        <f>'Cap Ex Data'!L40</f>
        <v>0</v>
      </c>
      <c r="M40" s="15">
        <f>'Cap Ex Data'!M40</f>
        <v>0</v>
      </c>
      <c r="N40" s="15">
        <f>'Cap Ex Data'!N40</f>
        <v>28.168119933267228</v>
      </c>
      <c r="O40" s="61" t="str">
        <f t="shared" si="0"/>
        <v>05</v>
      </c>
    </row>
    <row r="41" spans="1:15" x14ac:dyDescent="0.25">
      <c r="A41" s="15" t="str">
        <f>'Cap Ex Data'!A41</f>
        <v xml:space="preserve">FGN Abandoned Electrification Projects. </v>
      </c>
      <c r="B41" s="15" t="str">
        <f>'Cap Ex Data'!B41</f>
        <v>056300100100</v>
      </c>
      <c r="C41" s="15">
        <f>'Cap Ex Data'!C41</f>
        <v>23020146</v>
      </c>
      <c r="D41" s="15" t="str">
        <f>'Cap Ex Data'!D41</f>
        <v>70435</v>
      </c>
      <c r="E41" s="15" t="str">
        <f>'Cap Ex Data'!E41</f>
        <v>00030000020113</v>
      </c>
      <c r="F41" s="15" t="str">
        <f>'Cap Ex Data'!F41</f>
        <v>03101</v>
      </c>
      <c r="G41" s="15" t="str">
        <f>'Cap Ex Data'!G41</f>
        <v>318x1000</v>
      </c>
      <c r="H41" s="15">
        <f>'Cap Ex Data'!H41</f>
        <v>20.734670000000001</v>
      </c>
      <c r="I41" s="15">
        <f>'Cap Ex Data'!I41</f>
        <v>6.6995763426583155</v>
      </c>
      <c r="J41" s="15">
        <f>'Cap Ex Data'!J41</f>
        <v>0</v>
      </c>
      <c r="K41" s="15">
        <f>'Cap Ex Data'!K41</f>
        <v>0</v>
      </c>
      <c r="L41" s="15">
        <f>'Cap Ex Data'!L41</f>
        <v>0</v>
      </c>
      <c r="M41" s="15">
        <f>'Cap Ex Data'!M41</f>
        <v>0</v>
      </c>
      <c r="N41" s="15">
        <f>'Cap Ex Data'!N41</f>
        <v>6.6995763426583155</v>
      </c>
      <c r="O41" s="61" t="str">
        <f t="shared" si="0"/>
        <v>05</v>
      </c>
    </row>
    <row r="42" spans="1:15" x14ac:dyDescent="0.25">
      <c r="A42" s="15" t="str">
        <f>'Cap Ex Data'!A42</f>
        <v xml:space="preserve">Purchase/Installation of Transformers </v>
      </c>
      <c r="B42" s="15" t="str">
        <f>'Cap Ex Data'!B42</f>
        <v>056300100100</v>
      </c>
      <c r="C42" s="15">
        <f>'Cap Ex Data'!C42</f>
        <v>23010105</v>
      </c>
      <c r="D42" s="15" t="str">
        <f>'Cap Ex Data'!D42</f>
        <v>70435</v>
      </c>
      <c r="E42" s="15" t="str">
        <f>'Cap Ex Data'!E42</f>
        <v>00030000020114</v>
      </c>
      <c r="F42" s="15" t="str">
        <f>'Cap Ex Data'!F42</f>
        <v>03101</v>
      </c>
      <c r="G42" s="15" t="str">
        <f>'Cap Ex Data'!G42</f>
        <v>318x1000</v>
      </c>
      <c r="H42" s="15">
        <f>'Cap Ex Data'!H42</f>
        <v>450.00000499999999</v>
      </c>
      <c r="I42" s="15">
        <f>'Cap Ex Data'!I42</f>
        <v>145.39943908893287</v>
      </c>
      <c r="J42" s="15">
        <f>'Cap Ex Data'!J42</f>
        <v>0</v>
      </c>
      <c r="K42" s="15">
        <f>'Cap Ex Data'!K42</f>
        <v>0</v>
      </c>
      <c r="L42" s="15">
        <f>'Cap Ex Data'!L42</f>
        <v>0</v>
      </c>
      <c r="M42" s="15">
        <f>'Cap Ex Data'!M42</f>
        <v>0</v>
      </c>
      <c r="N42" s="15">
        <f>'Cap Ex Data'!N42</f>
        <v>145.39943908893287</v>
      </c>
      <c r="O42" s="61" t="str">
        <f t="shared" si="0"/>
        <v>05</v>
      </c>
    </row>
    <row r="43" spans="1:15" x14ac:dyDescent="0.25">
      <c r="A43" s="15" t="str">
        <f>'Cap Ex Data'!A43</f>
        <v xml:space="preserve">Rehab. of Damaged Electrification Network </v>
      </c>
      <c r="B43" s="15" t="str">
        <f>'Cap Ex Data'!B43</f>
        <v>056300100100</v>
      </c>
      <c r="C43" s="15">
        <f>'Cap Ex Data'!C43</f>
        <v>23030138</v>
      </c>
      <c r="D43" s="15" t="str">
        <f>'Cap Ex Data'!D43</f>
        <v>70435</v>
      </c>
      <c r="E43" s="15" t="str">
        <f>'Cap Ex Data'!E43</f>
        <v>00030000020115</v>
      </c>
      <c r="F43" s="15" t="str">
        <f>'Cap Ex Data'!F43</f>
        <v>03101</v>
      </c>
      <c r="G43" s="15" t="str">
        <f>'Cap Ex Data'!G43</f>
        <v>318x1000</v>
      </c>
      <c r="H43" s="15">
        <f>'Cap Ex Data'!H43</f>
        <v>19.91282</v>
      </c>
      <c r="I43" s="15">
        <f>'Cap Ex Data'!I43</f>
        <v>6.4340285033527591</v>
      </c>
      <c r="J43" s="15">
        <f>'Cap Ex Data'!J43</f>
        <v>0</v>
      </c>
      <c r="K43" s="15">
        <f>'Cap Ex Data'!K43</f>
        <v>0</v>
      </c>
      <c r="L43" s="15">
        <f>'Cap Ex Data'!L43</f>
        <v>0</v>
      </c>
      <c r="M43" s="15">
        <f>'Cap Ex Data'!M43</f>
        <v>0</v>
      </c>
      <c r="N43" s="15">
        <f>'Cap Ex Data'!N43</f>
        <v>6.4340285033527591</v>
      </c>
      <c r="O43" s="61" t="str">
        <f t="shared" si="0"/>
        <v>05</v>
      </c>
    </row>
    <row r="44" spans="1:15" x14ac:dyDescent="0.25">
      <c r="A44" s="15" t="str">
        <f>'Cap Ex Data'!A44</f>
        <v>Electrification of U/Makera-Binna-Karofi  in Zaria LGA</v>
      </c>
      <c r="B44" s="15" t="str">
        <f>'Cap Ex Data'!B44</f>
        <v>056300100100</v>
      </c>
      <c r="C44" s="15">
        <f>'Cap Ex Data'!C44</f>
        <v>23020147</v>
      </c>
      <c r="D44" s="15" t="str">
        <f>'Cap Ex Data'!D44</f>
        <v>70435</v>
      </c>
      <c r="E44" s="15" t="str">
        <f>'Cap Ex Data'!E44</f>
        <v>00030000020116</v>
      </c>
      <c r="F44" s="15" t="str">
        <f>'Cap Ex Data'!F44</f>
        <v>03101</v>
      </c>
      <c r="G44" s="15" t="str">
        <f>'Cap Ex Data'!G44</f>
        <v>318x1000</v>
      </c>
      <c r="H44" s="15">
        <f>'Cap Ex Data'!H44</f>
        <v>40.779434999999999</v>
      </c>
      <c r="I44" s="15">
        <f>'Cap Ex Data'!I44</f>
        <v>13.176237576627576</v>
      </c>
      <c r="J44" s="15">
        <f>'Cap Ex Data'!J44</f>
        <v>0</v>
      </c>
      <c r="K44" s="15">
        <f>'Cap Ex Data'!K44</f>
        <v>0</v>
      </c>
      <c r="L44" s="15">
        <f>'Cap Ex Data'!L44</f>
        <v>0</v>
      </c>
      <c r="M44" s="15">
        <f>'Cap Ex Data'!M44</f>
        <v>0</v>
      </c>
      <c r="N44" s="15">
        <f>'Cap Ex Data'!N44</f>
        <v>13.176237576627576</v>
      </c>
      <c r="O44" s="61" t="str">
        <f t="shared" si="0"/>
        <v>05</v>
      </c>
    </row>
    <row r="45" spans="1:15" x14ac:dyDescent="0.25">
      <c r="A45" s="15" t="str">
        <f>'Cap Ex Data'!A45</f>
        <v xml:space="preserve">Rural Feeder Roads/Consultancy (State/LGA) </v>
      </c>
      <c r="B45" s="15" t="str">
        <f>'Cap Ex Data'!B45</f>
        <v>056300100100</v>
      </c>
      <c r="C45" s="15">
        <f>'Cap Ex Data'!C45</f>
        <v>23050131</v>
      </c>
      <c r="D45" s="15" t="str">
        <f>'Cap Ex Data'!D45</f>
        <v>70451</v>
      </c>
      <c r="E45" s="15" t="str">
        <f>'Cap Ex Data'!E45</f>
        <v>00150000010101</v>
      </c>
      <c r="F45" s="15" t="str">
        <f>'Cap Ex Data'!F45</f>
        <v>03101</v>
      </c>
      <c r="G45" s="15" t="str">
        <f>'Cap Ex Data'!G45</f>
        <v>318x1000</v>
      </c>
      <c r="H45" s="15">
        <f>'Cap Ex Data'!H45</f>
        <v>1858.433135</v>
      </c>
      <c r="I45" s="15">
        <f>'Cap Ex Data'!I45</f>
        <v>600.47807202421484</v>
      </c>
      <c r="J45" s="15">
        <f>'Cap Ex Data'!J45</f>
        <v>0</v>
      </c>
      <c r="K45" s="15">
        <f>'Cap Ex Data'!K45</f>
        <v>0</v>
      </c>
      <c r="L45" s="15">
        <f>'Cap Ex Data'!L45</f>
        <v>0</v>
      </c>
      <c r="M45" s="15">
        <f>'Cap Ex Data'!M45</f>
        <v>0</v>
      </c>
      <c r="N45" s="15">
        <f>'Cap Ex Data'!N45</f>
        <v>600.47807202421484</v>
      </c>
      <c r="O45" s="61" t="str">
        <f t="shared" si="0"/>
        <v>05</v>
      </c>
    </row>
    <row r="46" spans="1:15" x14ac:dyDescent="0.25">
      <c r="A46" s="15" t="str">
        <f>'Cap Ex Data'!A46</f>
        <v xml:space="preserve">Surfacing(Tarring) of Rural Feeder Roads </v>
      </c>
      <c r="B46" s="15" t="str">
        <f>'Cap Ex Data'!B46</f>
        <v>056300100100</v>
      </c>
      <c r="C46" s="15">
        <f>'Cap Ex Data'!C46</f>
        <v>23020148</v>
      </c>
      <c r="D46" s="15" t="str">
        <f>'Cap Ex Data'!D46</f>
        <v>70451</v>
      </c>
      <c r="E46" s="15" t="str">
        <f>'Cap Ex Data'!E46</f>
        <v>00150000010104</v>
      </c>
      <c r="F46" s="15" t="str">
        <f>'Cap Ex Data'!F46</f>
        <v>03101</v>
      </c>
      <c r="G46" s="15" t="str">
        <f>'Cap Ex Data'!G46</f>
        <v>318x1000</v>
      </c>
      <c r="H46" s="15">
        <f>'Cap Ex Data'!H46</f>
        <v>1682.7926950000001</v>
      </c>
      <c r="I46" s="15">
        <f>'Cap Ex Data'!I46</f>
        <v>543.72691386070915</v>
      </c>
      <c r="J46" s="15">
        <f>'Cap Ex Data'!J46</f>
        <v>0</v>
      </c>
      <c r="K46" s="15">
        <f>'Cap Ex Data'!K46</f>
        <v>0</v>
      </c>
      <c r="L46" s="15">
        <f>'Cap Ex Data'!L46</f>
        <v>0</v>
      </c>
      <c r="M46" s="15">
        <f>'Cap Ex Data'!M46</f>
        <v>0</v>
      </c>
      <c r="N46" s="15">
        <f>'Cap Ex Data'!N46</f>
        <v>543.72691386070915</v>
      </c>
      <c r="O46" s="61" t="str">
        <f t="shared" si="0"/>
        <v>05</v>
      </c>
    </row>
    <row r="47" spans="1:15" x14ac:dyDescent="0.25">
      <c r="A47" s="15" t="str">
        <f>'Cap Ex Data'!A47</f>
        <v>Access/Internal Roads to Mobile Police Squadron Base Zaria</v>
      </c>
      <c r="B47" s="15" t="str">
        <f>'Cap Ex Data'!B47</f>
        <v>022900100100</v>
      </c>
      <c r="C47" s="15">
        <f>'Cap Ex Data'!C47</f>
        <v>23020149</v>
      </c>
      <c r="D47" s="15" t="str">
        <f>'Cap Ex Data'!D47</f>
        <v>70451</v>
      </c>
      <c r="E47" s="15" t="str">
        <f>'Cap Ex Data'!E47</f>
        <v>00150000010105</v>
      </c>
      <c r="F47" s="15" t="str">
        <f>'Cap Ex Data'!F47</f>
        <v>03101</v>
      </c>
      <c r="G47" s="15" t="str">
        <f>'Cap Ex Data'!G47</f>
        <v>318x1000</v>
      </c>
      <c r="H47" s="15">
        <f>'Cap Ex Data'!H47</f>
        <v>97.786010000000005</v>
      </c>
      <c r="I47" s="15">
        <f>'Cap Ex Data'!I47</f>
        <v>31.59562410392591</v>
      </c>
      <c r="J47" s="15">
        <f>'Cap Ex Data'!J47</f>
        <v>0</v>
      </c>
      <c r="K47" s="15">
        <f>'Cap Ex Data'!K47</f>
        <v>0</v>
      </c>
      <c r="L47" s="15">
        <f>'Cap Ex Data'!L47</f>
        <v>0</v>
      </c>
      <c r="M47" s="15">
        <f>'Cap Ex Data'!M47</f>
        <v>0</v>
      </c>
      <c r="N47" s="15">
        <f>'Cap Ex Data'!N47</f>
        <v>31.59562410392591</v>
      </c>
      <c r="O47" s="61" t="str">
        <f t="shared" si="0"/>
        <v>02</v>
      </c>
    </row>
    <row r="48" spans="1:15" x14ac:dyDescent="0.25">
      <c r="A48" s="15" t="str">
        <f>'Cap Ex Data'!A48</f>
        <v xml:space="preserve">Constr.of Kaduna Township Roads (on going) </v>
      </c>
      <c r="B48" s="15" t="str">
        <f>'Cap Ex Data'!B48</f>
        <v>022900100100</v>
      </c>
      <c r="C48" s="15">
        <f>'Cap Ex Data'!C48</f>
        <v>23020150</v>
      </c>
      <c r="D48" s="15" t="str">
        <f>'Cap Ex Data'!D48</f>
        <v>70451</v>
      </c>
      <c r="E48" s="15" t="str">
        <f>'Cap Ex Data'!E48</f>
        <v>00150000010104</v>
      </c>
      <c r="F48" s="15" t="str">
        <f>'Cap Ex Data'!F48</f>
        <v>03101</v>
      </c>
      <c r="G48" s="15" t="str">
        <f>'Cap Ex Data'!G48</f>
        <v>318x1000</v>
      </c>
      <c r="H48" s="15">
        <f>'Cap Ex Data'!H48</f>
        <v>80.114109999999997</v>
      </c>
      <c r="I48" s="15">
        <f>'Cap Ex Data'!I48</f>
        <v>25.885658950401719</v>
      </c>
      <c r="J48" s="15">
        <f>'Cap Ex Data'!J48</f>
        <v>0</v>
      </c>
      <c r="K48" s="15">
        <f>'Cap Ex Data'!K48</f>
        <v>0</v>
      </c>
      <c r="L48" s="15">
        <f>'Cap Ex Data'!L48</f>
        <v>0</v>
      </c>
      <c r="M48" s="15">
        <f>'Cap Ex Data'!M48</f>
        <v>0</v>
      </c>
      <c r="N48" s="15">
        <f>'Cap Ex Data'!N48</f>
        <v>25.885658950401719</v>
      </c>
      <c r="O48" s="61" t="str">
        <f t="shared" si="0"/>
        <v>02</v>
      </c>
    </row>
    <row r="49" spans="1:15" x14ac:dyDescent="0.25">
      <c r="A49" s="15" t="str">
        <f>'Cap Ex Data'!A49</f>
        <v>Rehabilitation of B/Dodo - Kasuwa -  K/Kuyanbana Zaria city</v>
      </c>
      <c r="B49" s="15" t="str">
        <f>'Cap Ex Data'!B49</f>
        <v>022900100100</v>
      </c>
      <c r="C49" s="15">
        <f>'Cap Ex Data'!C49</f>
        <v>23020151</v>
      </c>
      <c r="D49" s="15" t="str">
        <f>'Cap Ex Data'!D49</f>
        <v>70451</v>
      </c>
      <c r="E49" s="15" t="str">
        <f>'Cap Ex Data'!E49</f>
        <v>00150000010105</v>
      </c>
      <c r="F49" s="15" t="str">
        <f>'Cap Ex Data'!F49</f>
        <v>03101</v>
      </c>
      <c r="G49" s="15" t="str">
        <f>'Cap Ex Data'!G49</f>
        <v>318x1000</v>
      </c>
      <c r="H49" s="15">
        <f>'Cap Ex Data'!H49</f>
        <v>77.122884999999997</v>
      </c>
      <c r="I49" s="15">
        <f>'Cap Ex Data'!I49</f>
        <v>24.919164656276557</v>
      </c>
      <c r="J49" s="15">
        <f>'Cap Ex Data'!J49</f>
        <v>0</v>
      </c>
      <c r="K49" s="15">
        <f>'Cap Ex Data'!K49</f>
        <v>0</v>
      </c>
      <c r="L49" s="15">
        <f>'Cap Ex Data'!L49</f>
        <v>0</v>
      </c>
      <c r="M49" s="15">
        <f>'Cap Ex Data'!M49</f>
        <v>0</v>
      </c>
      <c r="N49" s="15">
        <f>'Cap Ex Data'!N49</f>
        <v>24.919164656276557</v>
      </c>
      <c r="O49" s="61" t="str">
        <f t="shared" si="0"/>
        <v>02</v>
      </c>
    </row>
    <row r="50" spans="1:15" x14ac:dyDescent="0.25">
      <c r="A50" s="15" t="str">
        <f>'Cap Ex Data'!A50</f>
        <v xml:space="preserve">Bridges &amp; Culverts (General) </v>
      </c>
      <c r="B50" s="15" t="str">
        <f>'Cap Ex Data'!B50</f>
        <v>022900100100</v>
      </c>
      <c r="C50" s="15">
        <f>'Cap Ex Data'!C50</f>
        <v>23020152</v>
      </c>
      <c r="D50" s="15" t="str">
        <f>'Cap Ex Data'!D50</f>
        <v>70451</v>
      </c>
      <c r="E50" s="15" t="str">
        <f>'Cap Ex Data'!E50</f>
        <v>00150000010104</v>
      </c>
      <c r="F50" s="15" t="str">
        <f>'Cap Ex Data'!F50</f>
        <v>03101</v>
      </c>
      <c r="G50" s="15" t="str">
        <f>'Cap Ex Data'!G50</f>
        <v>318x1000</v>
      </c>
      <c r="H50" s="15">
        <f>'Cap Ex Data'!H50</f>
        <v>520.11721999999997</v>
      </c>
      <c r="I50" s="15">
        <f>'Cap Ex Data'!I50</f>
        <v>168.0550026849335</v>
      </c>
      <c r="J50" s="15">
        <f>'Cap Ex Data'!J50</f>
        <v>0</v>
      </c>
      <c r="K50" s="15">
        <f>'Cap Ex Data'!K50</f>
        <v>0</v>
      </c>
      <c r="L50" s="15">
        <f>'Cap Ex Data'!L50</f>
        <v>0</v>
      </c>
      <c r="M50" s="15">
        <f>'Cap Ex Data'!M50</f>
        <v>0</v>
      </c>
      <c r="N50" s="15">
        <f>'Cap Ex Data'!N50</f>
        <v>168.0550026849335</v>
      </c>
      <c r="O50" s="61" t="str">
        <f t="shared" si="0"/>
        <v>02</v>
      </c>
    </row>
    <row r="51" spans="1:15" x14ac:dyDescent="0.25">
      <c r="A51" s="15" t="str">
        <f>'Cap Ex Data'!A51</f>
        <v>Construction of 4th Bridge Across River Kaduna &amp; Approach Roads</v>
      </c>
      <c r="B51" s="15" t="str">
        <f>'Cap Ex Data'!B51</f>
        <v>022900100100</v>
      </c>
      <c r="C51" s="15">
        <f>'Cap Ex Data'!C51</f>
        <v>23020153</v>
      </c>
      <c r="D51" s="15" t="str">
        <f>'Cap Ex Data'!D51</f>
        <v>70451</v>
      </c>
      <c r="E51" s="15" t="str">
        <f>'Cap Ex Data'!E51</f>
        <v>00150000010105</v>
      </c>
      <c r="F51" s="15" t="str">
        <f>'Cap Ex Data'!F51</f>
        <v>03101</v>
      </c>
      <c r="G51" s="15" t="str">
        <f>'Cap Ex Data'!G51</f>
        <v>318x1000</v>
      </c>
      <c r="H51" s="15">
        <f>'Cap Ex Data'!H51</f>
        <v>330.21785</v>
      </c>
      <c r="I51" s="15">
        <f>'Cap Ex Data'!I51</f>
        <v>106.69664363037812</v>
      </c>
      <c r="J51" s="15">
        <f>'Cap Ex Data'!J51</f>
        <v>0</v>
      </c>
      <c r="K51" s="15">
        <f>'Cap Ex Data'!K51</f>
        <v>0</v>
      </c>
      <c r="L51" s="15">
        <f>'Cap Ex Data'!L51</f>
        <v>0</v>
      </c>
      <c r="M51" s="15">
        <f>'Cap Ex Data'!M51</f>
        <v>0</v>
      </c>
      <c r="N51" s="15">
        <f>'Cap Ex Data'!N51</f>
        <v>106.69664363037812</v>
      </c>
      <c r="O51" s="61" t="str">
        <f t="shared" si="0"/>
        <v>02</v>
      </c>
    </row>
    <row r="52" spans="1:15" x14ac:dyDescent="0.25">
      <c r="A52" s="15" t="str">
        <f>'Cap Ex Data'!A52</f>
        <v>Construction of Kafanchan Township and  University Complex Roads</v>
      </c>
      <c r="B52" s="15" t="str">
        <f>'Cap Ex Data'!B52</f>
        <v>022900100100</v>
      </c>
      <c r="C52" s="15">
        <f>'Cap Ex Data'!C52</f>
        <v>23020154</v>
      </c>
      <c r="D52" s="15" t="str">
        <f>'Cap Ex Data'!D52</f>
        <v>70451</v>
      </c>
      <c r="E52" s="15" t="str">
        <f>'Cap Ex Data'!E52</f>
        <v>00150000010104</v>
      </c>
      <c r="F52" s="15" t="str">
        <f>'Cap Ex Data'!F52</f>
        <v>03101</v>
      </c>
      <c r="G52" s="15" t="str">
        <f>'Cap Ex Data'!G52</f>
        <v>318x1000</v>
      </c>
      <c r="H52" s="15">
        <f>'Cap Ex Data'!H52</f>
        <v>189.36621</v>
      </c>
      <c r="I52" s="15">
        <f>'Cap Ex Data'!I52</f>
        <v>61.186089801036935</v>
      </c>
      <c r="J52" s="15">
        <f>'Cap Ex Data'!J52</f>
        <v>0</v>
      </c>
      <c r="K52" s="15">
        <f>'Cap Ex Data'!K52</f>
        <v>0</v>
      </c>
      <c r="L52" s="15">
        <f>'Cap Ex Data'!L52</f>
        <v>0</v>
      </c>
      <c r="M52" s="15">
        <f>'Cap Ex Data'!M52</f>
        <v>0</v>
      </c>
      <c r="N52" s="15">
        <f>'Cap Ex Data'!N52</f>
        <v>61.186089801036935</v>
      </c>
      <c r="O52" s="61" t="str">
        <f t="shared" si="0"/>
        <v>02</v>
      </c>
    </row>
    <row r="53" spans="1:15" x14ac:dyDescent="0.25">
      <c r="A53" s="15" t="str">
        <f>'Cap Ex Data'!A53</f>
        <v>Upgrading of U/Muchi Road Network Ishaku Rd U/Dosa and Market Road</v>
      </c>
      <c r="B53" s="15" t="str">
        <f>'Cap Ex Data'!B53</f>
        <v>022900100100</v>
      </c>
      <c r="C53" s="15">
        <f>'Cap Ex Data'!C53</f>
        <v>23020155</v>
      </c>
      <c r="D53" s="15" t="str">
        <f>'Cap Ex Data'!D53</f>
        <v>70451</v>
      </c>
      <c r="E53" s="15" t="str">
        <f>'Cap Ex Data'!E53</f>
        <v>00150000010105</v>
      </c>
      <c r="F53" s="15" t="str">
        <f>'Cap Ex Data'!F53</f>
        <v>03101</v>
      </c>
      <c r="G53" s="15" t="str">
        <f>'Cap Ex Data'!G53</f>
        <v>318x1000</v>
      </c>
      <c r="H53" s="15">
        <f>'Cap Ex Data'!H53</f>
        <v>15.452265000000001</v>
      </c>
      <c r="I53" s="15">
        <f>'Cap Ex Data'!I53</f>
        <v>4.9927791970881188</v>
      </c>
      <c r="J53" s="15">
        <f>'Cap Ex Data'!J53</f>
        <v>0</v>
      </c>
      <c r="K53" s="15">
        <f>'Cap Ex Data'!K53</f>
        <v>0</v>
      </c>
      <c r="L53" s="15">
        <f>'Cap Ex Data'!L53</f>
        <v>0</v>
      </c>
      <c r="M53" s="15">
        <f>'Cap Ex Data'!M53</f>
        <v>0</v>
      </c>
      <c r="N53" s="15">
        <f>'Cap Ex Data'!N53</f>
        <v>4.9927791970881188</v>
      </c>
      <c r="O53" s="61" t="str">
        <f t="shared" si="0"/>
        <v>02</v>
      </c>
    </row>
    <row r="54" spans="1:15" x14ac:dyDescent="0.25">
      <c r="A54" s="15" t="str">
        <f>'Cap Ex Data'!A54</f>
        <v xml:space="preserve">Access Road to Power Plant Kaduna </v>
      </c>
      <c r="B54" s="15" t="str">
        <f>'Cap Ex Data'!B54</f>
        <v>022900100100</v>
      </c>
      <c r="C54" s="15">
        <f>'Cap Ex Data'!C54</f>
        <v>23020156</v>
      </c>
      <c r="D54" s="15" t="str">
        <f>'Cap Ex Data'!D54</f>
        <v>70451</v>
      </c>
      <c r="E54" s="15" t="str">
        <f>'Cap Ex Data'!E54</f>
        <v>00150000010104</v>
      </c>
      <c r="F54" s="15" t="str">
        <f>'Cap Ex Data'!F54</f>
        <v>03101</v>
      </c>
      <c r="G54" s="15" t="str">
        <f>'Cap Ex Data'!G54</f>
        <v>318x1000</v>
      </c>
      <c r="H54" s="15">
        <f>'Cap Ex Data'!H54</f>
        <v>6.6487850000000002</v>
      </c>
      <c r="I54" s="15">
        <f>'Cap Ex Data'!I54</f>
        <v>2.1482879975143789</v>
      </c>
      <c r="J54" s="15">
        <f>'Cap Ex Data'!J54</f>
        <v>0</v>
      </c>
      <c r="K54" s="15">
        <f>'Cap Ex Data'!K54</f>
        <v>0</v>
      </c>
      <c r="L54" s="15">
        <f>'Cap Ex Data'!L54</f>
        <v>0</v>
      </c>
      <c r="M54" s="15">
        <f>'Cap Ex Data'!M54</f>
        <v>0</v>
      </c>
      <c r="N54" s="15">
        <f>'Cap Ex Data'!N54</f>
        <v>2.1482879975143789</v>
      </c>
      <c r="O54" s="61" t="str">
        <f t="shared" si="0"/>
        <v>02</v>
      </c>
    </row>
    <row r="55" spans="1:15" x14ac:dyDescent="0.25">
      <c r="A55" s="15" t="str">
        <f>'Cap Ex Data'!A55</f>
        <v xml:space="preserve">Constr. of Gwari  Avenue - Sabon Tasha Road </v>
      </c>
      <c r="B55" s="15" t="str">
        <f>'Cap Ex Data'!B55</f>
        <v>022900100100</v>
      </c>
      <c r="C55" s="15">
        <f>'Cap Ex Data'!C55</f>
        <v>23020157</v>
      </c>
      <c r="D55" s="15" t="str">
        <f>'Cap Ex Data'!D55</f>
        <v>70451</v>
      </c>
      <c r="E55" s="15" t="str">
        <f>'Cap Ex Data'!E55</f>
        <v>00150000010105</v>
      </c>
      <c r="F55" s="15" t="str">
        <f>'Cap Ex Data'!F55</f>
        <v>03101</v>
      </c>
      <c r="G55" s="15" t="str">
        <f>'Cap Ex Data'!G55</f>
        <v>318x1000</v>
      </c>
      <c r="H55" s="15">
        <f>'Cap Ex Data'!H55</f>
        <v>15.346875000000001</v>
      </c>
      <c r="I55" s="15">
        <f>'Cap Ex Data'!I55</f>
        <v>4.9587266488318518</v>
      </c>
      <c r="J55" s="15">
        <f>'Cap Ex Data'!J55</f>
        <v>0</v>
      </c>
      <c r="K55" s="15">
        <f>'Cap Ex Data'!K55</f>
        <v>0</v>
      </c>
      <c r="L55" s="15">
        <f>'Cap Ex Data'!L55</f>
        <v>0</v>
      </c>
      <c r="M55" s="15">
        <f>'Cap Ex Data'!M55</f>
        <v>0</v>
      </c>
      <c r="N55" s="15">
        <f>'Cap Ex Data'!N55</f>
        <v>4.9587266488318518</v>
      </c>
      <c r="O55" s="61" t="str">
        <f t="shared" si="0"/>
        <v>02</v>
      </c>
    </row>
    <row r="56" spans="1:15" x14ac:dyDescent="0.25">
      <c r="A56" s="15" t="str">
        <f>'Cap Ex Data'!A56</f>
        <v xml:space="preserve">Construction of Narayi - Bayan Dutse Road  </v>
      </c>
      <c r="B56" s="15" t="str">
        <f>'Cap Ex Data'!B56</f>
        <v>022900100100</v>
      </c>
      <c r="C56" s="15">
        <f>'Cap Ex Data'!C56</f>
        <v>23020158</v>
      </c>
      <c r="D56" s="15" t="str">
        <f>'Cap Ex Data'!D56</f>
        <v>70451</v>
      </c>
      <c r="E56" s="15" t="str">
        <f>'Cap Ex Data'!E56</f>
        <v>00150000010104</v>
      </c>
      <c r="F56" s="15" t="str">
        <f>'Cap Ex Data'!F56</f>
        <v>03101</v>
      </c>
      <c r="G56" s="15" t="str">
        <f>'Cap Ex Data'!G56</f>
        <v>318x1000</v>
      </c>
      <c r="H56" s="15">
        <f>'Cap Ex Data'!H56</f>
        <v>242.54309499999999</v>
      </c>
      <c r="I56" s="15">
        <f>'Cap Ex Data'!I56</f>
        <v>78.368065724563181</v>
      </c>
      <c r="J56" s="15">
        <f>'Cap Ex Data'!J56</f>
        <v>0</v>
      </c>
      <c r="K56" s="15">
        <f>'Cap Ex Data'!K56</f>
        <v>0</v>
      </c>
      <c r="L56" s="15">
        <f>'Cap Ex Data'!L56</f>
        <v>0</v>
      </c>
      <c r="M56" s="15">
        <f>'Cap Ex Data'!M56</f>
        <v>0</v>
      </c>
      <c r="N56" s="15">
        <f>'Cap Ex Data'!N56</f>
        <v>78.368065724563181</v>
      </c>
      <c r="O56" s="61" t="str">
        <f t="shared" si="0"/>
        <v>02</v>
      </c>
    </row>
    <row r="57" spans="1:15" x14ac:dyDescent="0.25">
      <c r="A57" s="15" t="str">
        <f>'Cap Ex Data'!A57</f>
        <v xml:space="preserve">Survey and Design of New Roads </v>
      </c>
      <c r="B57" s="15" t="str">
        <f>'Cap Ex Data'!B57</f>
        <v>022900100100</v>
      </c>
      <c r="C57" s="15">
        <f>'Cap Ex Data'!C57</f>
        <v>23040145</v>
      </c>
      <c r="D57" s="15" t="str">
        <f>'Cap Ex Data'!D57</f>
        <v>70451</v>
      </c>
      <c r="E57" s="15" t="str">
        <f>'Cap Ex Data'!E57</f>
        <v>00150000010105</v>
      </c>
      <c r="F57" s="15" t="str">
        <f>'Cap Ex Data'!F57</f>
        <v>03101</v>
      </c>
      <c r="G57" s="15" t="str">
        <f>'Cap Ex Data'!G57</f>
        <v>318x1000</v>
      </c>
      <c r="H57" s="15">
        <f>'Cap Ex Data'!H57</f>
        <v>1000</v>
      </c>
      <c r="I57" s="15">
        <f>'Cap Ex Data'!I57</f>
        <v>323.10986105196349</v>
      </c>
      <c r="J57" s="15">
        <f>'Cap Ex Data'!J57</f>
        <v>0</v>
      </c>
      <c r="K57" s="15">
        <f>'Cap Ex Data'!K57</f>
        <v>0</v>
      </c>
      <c r="L57" s="15">
        <f>'Cap Ex Data'!L57</f>
        <v>0</v>
      </c>
      <c r="M57" s="15">
        <f>'Cap Ex Data'!M57</f>
        <v>0</v>
      </c>
      <c r="N57" s="15">
        <f>'Cap Ex Data'!N57</f>
        <v>323.10986105196349</v>
      </c>
      <c r="O57" s="61" t="str">
        <f t="shared" si="0"/>
        <v>02</v>
      </c>
    </row>
    <row r="58" spans="1:15" x14ac:dyDescent="0.25">
      <c r="A58" s="15" t="str">
        <f>'Cap Ex Data'!A58</f>
        <v xml:space="preserve">Dogon Dawa-Sabon Layi-Old B/Gwari </v>
      </c>
      <c r="B58" s="15" t="str">
        <f>'Cap Ex Data'!B58</f>
        <v>022900100100</v>
      </c>
      <c r="C58" s="15">
        <f>'Cap Ex Data'!C58</f>
        <v>23020159</v>
      </c>
      <c r="D58" s="15" t="str">
        <f>'Cap Ex Data'!D58</f>
        <v>70451</v>
      </c>
      <c r="E58" s="15" t="str">
        <f>'Cap Ex Data'!E58</f>
        <v>00150000010104</v>
      </c>
      <c r="F58" s="15" t="str">
        <f>'Cap Ex Data'!F58</f>
        <v>03101</v>
      </c>
      <c r="G58" s="15" t="str">
        <f>'Cap Ex Data'!G58</f>
        <v>318x1000</v>
      </c>
      <c r="H58" s="15">
        <f>'Cap Ex Data'!H58</f>
        <v>1860.0880400000001</v>
      </c>
      <c r="I58" s="15">
        <f>'Cap Ex Data'!I58</f>
        <v>601.01278814881914</v>
      </c>
      <c r="J58" s="15">
        <f>'Cap Ex Data'!J58</f>
        <v>0</v>
      </c>
      <c r="K58" s="15">
        <f>'Cap Ex Data'!K58</f>
        <v>0</v>
      </c>
      <c r="L58" s="15">
        <f>'Cap Ex Data'!L58</f>
        <v>0</v>
      </c>
      <c r="M58" s="15">
        <f>'Cap Ex Data'!M58</f>
        <v>0</v>
      </c>
      <c r="N58" s="15">
        <f>'Cap Ex Data'!N58</f>
        <v>601.01278814881914</v>
      </c>
      <c r="O58" s="61" t="str">
        <f t="shared" si="0"/>
        <v>02</v>
      </c>
    </row>
    <row r="59" spans="1:15" x14ac:dyDescent="0.25">
      <c r="A59" s="15" t="str">
        <f>'Cap Ex Data'!A59</f>
        <v xml:space="preserve">Kagoro-Manchok-Mabushi </v>
      </c>
      <c r="B59" s="15" t="str">
        <f>'Cap Ex Data'!B59</f>
        <v>022900100100</v>
      </c>
      <c r="C59" s="15">
        <f>'Cap Ex Data'!C59</f>
        <v>23020160</v>
      </c>
      <c r="D59" s="15" t="str">
        <f>'Cap Ex Data'!D59</f>
        <v>70451</v>
      </c>
      <c r="E59" s="15" t="str">
        <f>'Cap Ex Data'!E59</f>
        <v>00150000010105</v>
      </c>
      <c r="F59" s="15" t="str">
        <f>'Cap Ex Data'!F59</f>
        <v>03101</v>
      </c>
      <c r="G59" s="15" t="str">
        <f>'Cap Ex Data'!G59</f>
        <v>318x1000</v>
      </c>
      <c r="H59" s="15">
        <f>'Cap Ex Data'!H59</f>
        <v>2504.0803799999999</v>
      </c>
      <c r="I59" s="15">
        <f>'Cap Ex Data'!I59</f>
        <v>809.09306364474787</v>
      </c>
      <c r="J59" s="15">
        <f>'Cap Ex Data'!J59</f>
        <v>0</v>
      </c>
      <c r="K59" s="15">
        <f>'Cap Ex Data'!K59</f>
        <v>0</v>
      </c>
      <c r="L59" s="15">
        <f>'Cap Ex Data'!L59</f>
        <v>0</v>
      </c>
      <c r="M59" s="15">
        <f>'Cap Ex Data'!M59</f>
        <v>0</v>
      </c>
      <c r="N59" s="15">
        <f>'Cap Ex Data'!N59</f>
        <v>809.09306364474787</v>
      </c>
      <c r="O59" s="61" t="str">
        <f t="shared" si="0"/>
        <v>02</v>
      </c>
    </row>
    <row r="60" spans="1:15" x14ac:dyDescent="0.25">
      <c r="A60" s="15" t="str">
        <f>'Cap Ex Data'!A60</f>
        <v xml:space="preserve">WAEC-GGSS Kawo-College Road-Layin Road </v>
      </c>
      <c r="B60" s="15" t="str">
        <f>'Cap Ex Data'!B60</f>
        <v>022900100100</v>
      </c>
      <c r="C60" s="15">
        <f>'Cap Ex Data'!C60</f>
        <v>23020161</v>
      </c>
      <c r="D60" s="15" t="str">
        <f>'Cap Ex Data'!D60</f>
        <v>70451</v>
      </c>
      <c r="E60" s="15" t="str">
        <f>'Cap Ex Data'!E60</f>
        <v>00150000010104</v>
      </c>
      <c r="F60" s="15" t="str">
        <f>'Cap Ex Data'!F60</f>
        <v>03101</v>
      </c>
      <c r="G60" s="15" t="str">
        <f>'Cap Ex Data'!G60</f>
        <v>318x1000</v>
      </c>
      <c r="H60" s="15">
        <f>'Cap Ex Data'!H60</f>
        <v>200</v>
      </c>
      <c r="I60" s="15">
        <f>'Cap Ex Data'!I60</f>
        <v>64.621972210392698</v>
      </c>
      <c r="J60" s="15">
        <f>'Cap Ex Data'!J60</f>
        <v>0</v>
      </c>
      <c r="K60" s="15">
        <f>'Cap Ex Data'!K60</f>
        <v>0</v>
      </c>
      <c r="L60" s="15">
        <f>'Cap Ex Data'!L60</f>
        <v>0</v>
      </c>
      <c r="M60" s="15">
        <f>'Cap Ex Data'!M60</f>
        <v>0</v>
      </c>
      <c r="N60" s="15">
        <f>'Cap Ex Data'!N60</f>
        <v>64.621972210392698</v>
      </c>
      <c r="O60" s="61" t="str">
        <f t="shared" si="0"/>
        <v>02</v>
      </c>
    </row>
    <row r="61" spans="1:15" x14ac:dyDescent="0.25">
      <c r="A61" s="15" t="str">
        <f>'Cap Ex Data'!A61</f>
        <v xml:space="preserve">Tanko Ayuba-NAFDAC-Post Office </v>
      </c>
      <c r="B61" s="15" t="str">
        <f>'Cap Ex Data'!B61</f>
        <v>022900100100</v>
      </c>
      <c r="C61" s="15">
        <f>'Cap Ex Data'!C61</f>
        <v>23020162</v>
      </c>
      <c r="D61" s="15" t="str">
        <f>'Cap Ex Data'!D61</f>
        <v>70451</v>
      </c>
      <c r="E61" s="15" t="str">
        <f>'Cap Ex Data'!E61</f>
        <v>00150000010105</v>
      </c>
      <c r="F61" s="15" t="str">
        <f>'Cap Ex Data'!F61</f>
        <v>03101</v>
      </c>
      <c r="G61" s="15" t="str">
        <f>'Cap Ex Data'!G61</f>
        <v>318x1000</v>
      </c>
      <c r="H61" s="15">
        <f>'Cap Ex Data'!H61</f>
        <v>200</v>
      </c>
      <c r="I61" s="15">
        <f>'Cap Ex Data'!I61</f>
        <v>64.621972210392698</v>
      </c>
      <c r="J61" s="15">
        <f>'Cap Ex Data'!J61</f>
        <v>0</v>
      </c>
      <c r="K61" s="15">
        <f>'Cap Ex Data'!K61</f>
        <v>0</v>
      </c>
      <c r="L61" s="15">
        <f>'Cap Ex Data'!L61</f>
        <v>0</v>
      </c>
      <c r="M61" s="15">
        <f>'Cap Ex Data'!M61</f>
        <v>0</v>
      </c>
      <c r="N61" s="15">
        <f>'Cap Ex Data'!N61</f>
        <v>64.621972210392698</v>
      </c>
      <c r="O61" s="61" t="str">
        <f t="shared" si="0"/>
        <v>02</v>
      </c>
    </row>
    <row r="62" spans="1:15" x14ac:dyDescent="0.25">
      <c r="A62" s="15" t="str">
        <f>'Cap Ex Data'!A62</f>
        <v xml:space="preserve">Kudendan Road Network </v>
      </c>
      <c r="B62" s="15" t="str">
        <f>'Cap Ex Data'!B62</f>
        <v>022900100100</v>
      </c>
      <c r="C62" s="15">
        <f>'Cap Ex Data'!C62</f>
        <v>23020163</v>
      </c>
      <c r="D62" s="15" t="str">
        <f>'Cap Ex Data'!D62</f>
        <v>70451</v>
      </c>
      <c r="E62" s="15" t="str">
        <f>'Cap Ex Data'!E62</f>
        <v>00150000010104</v>
      </c>
      <c r="F62" s="15" t="str">
        <f>'Cap Ex Data'!F62</f>
        <v>03101</v>
      </c>
      <c r="G62" s="15" t="str">
        <f>'Cap Ex Data'!G62</f>
        <v>318x1000</v>
      </c>
      <c r="H62" s="15">
        <f>'Cap Ex Data'!H62</f>
        <v>377.93565999999998</v>
      </c>
      <c r="I62" s="15">
        <f>'Cap Ex Data'!I62</f>
        <v>122.11473858918211</v>
      </c>
      <c r="J62" s="15">
        <f>'Cap Ex Data'!J62</f>
        <v>0</v>
      </c>
      <c r="K62" s="15">
        <f>'Cap Ex Data'!K62</f>
        <v>0</v>
      </c>
      <c r="L62" s="15">
        <f>'Cap Ex Data'!L62</f>
        <v>0</v>
      </c>
      <c r="M62" s="15">
        <f>'Cap Ex Data'!M62</f>
        <v>0</v>
      </c>
      <c r="N62" s="15">
        <f>'Cap Ex Data'!N62</f>
        <v>122.11473858918211</v>
      </c>
      <c r="O62" s="61" t="str">
        <f t="shared" si="0"/>
        <v>02</v>
      </c>
    </row>
    <row r="63" spans="1:15" x14ac:dyDescent="0.25">
      <c r="A63" s="15" t="str">
        <f>'Cap Ex Data'!A63</f>
        <v xml:space="preserve">Romi-Karatudu </v>
      </c>
      <c r="B63" s="15" t="str">
        <f>'Cap Ex Data'!B63</f>
        <v>022900100100</v>
      </c>
      <c r="C63" s="15">
        <f>'Cap Ex Data'!C63</f>
        <v>23020164</v>
      </c>
      <c r="D63" s="15" t="str">
        <f>'Cap Ex Data'!D63</f>
        <v>70451</v>
      </c>
      <c r="E63" s="15" t="str">
        <f>'Cap Ex Data'!E63</f>
        <v>00150000010105</v>
      </c>
      <c r="F63" s="15" t="str">
        <f>'Cap Ex Data'!F63</f>
        <v>03101</v>
      </c>
      <c r="G63" s="15" t="str">
        <f>'Cap Ex Data'!G63</f>
        <v>318x1000</v>
      </c>
      <c r="H63" s="15">
        <f>'Cap Ex Data'!H63</f>
        <v>530.2518</v>
      </c>
      <c r="I63" s="15">
        <f>'Cap Ex Data'!I63</f>
        <v>171.32958542055351</v>
      </c>
      <c r="J63" s="15">
        <f>'Cap Ex Data'!J63</f>
        <v>0</v>
      </c>
      <c r="K63" s="15">
        <f>'Cap Ex Data'!K63</f>
        <v>0</v>
      </c>
      <c r="L63" s="15">
        <f>'Cap Ex Data'!L63</f>
        <v>0</v>
      </c>
      <c r="M63" s="15">
        <f>'Cap Ex Data'!M63</f>
        <v>0</v>
      </c>
      <c r="N63" s="15">
        <f>'Cap Ex Data'!N63</f>
        <v>171.32958542055351</v>
      </c>
      <c r="O63" s="61" t="str">
        <f t="shared" si="0"/>
        <v>02</v>
      </c>
    </row>
    <row r="64" spans="1:15" x14ac:dyDescent="0.25">
      <c r="A64" s="15" t="str">
        <f>'Cap Ex Data'!A64</f>
        <v xml:space="preserve">Kagoma Township Roads </v>
      </c>
      <c r="B64" s="15" t="str">
        <f>'Cap Ex Data'!B64</f>
        <v>022900100100</v>
      </c>
      <c r="C64" s="15">
        <f>'Cap Ex Data'!C64</f>
        <v>23020165</v>
      </c>
      <c r="D64" s="15" t="str">
        <f>'Cap Ex Data'!D64</f>
        <v>70451</v>
      </c>
      <c r="E64" s="15" t="str">
        <f>'Cap Ex Data'!E64</f>
        <v>00150000010104</v>
      </c>
      <c r="F64" s="15" t="str">
        <f>'Cap Ex Data'!F64</f>
        <v>03101</v>
      </c>
      <c r="G64" s="15" t="str">
        <f>'Cap Ex Data'!G64</f>
        <v>318x1000</v>
      </c>
      <c r="H64" s="15">
        <f>'Cap Ex Data'!H64</f>
        <v>406</v>
      </c>
      <c r="I64" s="15">
        <f>'Cap Ex Data'!I64</f>
        <v>131.18260358709716</v>
      </c>
      <c r="J64" s="15">
        <f>'Cap Ex Data'!J64</f>
        <v>0</v>
      </c>
      <c r="K64" s="15">
        <f>'Cap Ex Data'!K64</f>
        <v>0</v>
      </c>
      <c r="L64" s="15">
        <f>'Cap Ex Data'!L64</f>
        <v>0</v>
      </c>
      <c r="M64" s="15">
        <f>'Cap Ex Data'!M64</f>
        <v>0</v>
      </c>
      <c r="N64" s="15">
        <f>'Cap Ex Data'!N64</f>
        <v>131.18260358709716</v>
      </c>
      <c r="O64" s="61" t="str">
        <f t="shared" si="0"/>
        <v>02</v>
      </c>
    </row>
    <row r="65" spans="1:15" x14ac:dyDescent="0.25">
      <c r="A65" s="15" t="str">
        <f>'Cap Ex Data'!A65</f>
        <v xml:space="preserve">Hayin Jirgi-Bomo </v>
      </c>
      <c r="B65" s="15" t="str">
        <f>'Cap Ex Data'!B65</f>
        <v>022900100100</v>
      </c>
      <c r="C65" s="15">
        <f>'Cap Ex Data'!C65</f>
        <v>23020166</v>
      </c>
      <c r="D65" s="15" t="str">
        <f>'Cap Ex Data'!D65</f>
        <v>70451</v>
      </c>
      <c r="E65" s="15" t="str">
        <f>'Cap Ex Data'!E65</f>
        <v>00150000010105</v>
      </c>
      <c r="F65" s="15" t="str">
        <f>'Cap Ex Data'!F65</f>
        <v>03101</v>
      </c>
      <c r="G65" s="15" t="str">
        <f>'Cap Ex Data'!G65</f>
        <v>318x1000</v>
      </c>
      <c r="H65" s="15">
        <f>'Cap Ex Data'!H65</f>
        <v>100</v>
      </c>
      <c r="I65" s="15">
        <f>'Cap Ex Data'!I65</f>
        <v>32.310986105196349</v>
      </c>
      <c r="J65" s="15">
        <f>'Cap Ex Data'!J65</f>
        <v>0</v>
      </c>
      <c r="K65" s="15">
        <f>'Cap Ex Data'!K65</f>
        <v>0</v>
      </c>
      <c r="L65" s="15">
        <f>'Cap Ex Data'!L65</f>
        <v>0</v>
      </c>
      <c r="M65" s="15">
        <f>'Cap Ex Data'!M65</f>
        <v>0</v>
      </c>
      <c r="N65" s="15">
        <f>'Cap Ex Data'!N65</f>
        <v>32.310986105196349</v>
      </c>
      <c r="O65" s="61" t="str">
        <f t="shared" si="0"/>
        <v>02</v>
      </c>
    </row>
    <row r="66" spans="1:15" x14ac:dyDescent="0.25">
      <c r="A66" s="15" t="str">
        <f>'Cap Ex Data'!A66</f>
        <v xml:space="preserve">Likoro-Maganda </v>
      </c>
      <c r="B66" s="15" t="str">
        <f>'Cap Ex Data'!B66</f>
        <v>022900100100</v>
      </c>
      <c r="C66" s="15">
        <f>'Cap Ex Data'!C66</f>
        <v>23020167</v>
      </c>
      <c r="D66" s="15" t="str">
        <f>'Cap Ex Data'!D66</f>
        <v>70451</v>
      </c>
      <c r="E66" s="15" t="str">
        <f>'Cap Ex Data'!E66</f>
        <v>00150000010104</v>
      </c>
      <c r="F66" s="15" t="str">
        <f>'Cap Ex Data'!F66</f>
        <v>03101</v>
      </c>
      <c r="G66" s="15" t="str">
        <f>'Cap Ex Data'!G66</f>
        <v>318x1000</v>
      </c>
      <c r="H66" s="15">
        <f>'Cap Ex Data'!H66</f>
        <v>190.36344500000001</v>
      </c>
      <c r="I66" s="15">
        <f>'Cap Ex Data'!I66</f>
        <v>61.508306263323092</v>
      </c>
      <c r="J66" s="15">
        <f>'Cap Ex Data'!J66</f>
        <v>0</v>
      </c>
      <c r="K66" s="15">
        <f>'Cap Ex Data'!K66</f>
        <v>0</v>
      </c>
      <c r="L66" s="15">
        <f>'Cap Ex Data'!L66</f>
        <v>0</v>
      </c>
      <c r="M66" s="15">
        <f>'Cap Ex Data'!M66</f>
        <v>0</v>
      </c>
      <c r="N66" s="15">
        <f>'Cap Ex Data'!N66</f>
        <v>61.508306263323092</v>
      </c>
      <c r="O66" s="61" t="str">
        <f t="shared" si="0"/>
        <v>02</v>
      </c>
    </row>
    <row r="67" spans="1:15" x14ac:dyDescent="0.25">
      <c r="A67" s="15" t="str">
        <f>'Cap Ex Data'!A67</f>
        <v xml:space="preserve">Sakaru Bagaldi </v>
      </c>
      <c r="B67" s="15" t="str">
        <f>'Cap Ex Data'!B67</f>
        <v>022900100100</v>
      </c>
      <c r="C67" s="15">
        <f>'Cap Ex Data'!C67</f>
        <v>23020168</v>
      </c>
      <c r="D67" s="15" t="str">
        <f>'Cap Ex Data'!D67</f>
        <v>70451</v>
      </c>
      <c r="E67" s="15" t="str">
        <f>'Cap Ex Data'!E67</f>
        <v>00150000010105</v>
      </c>
      <c r="F67" s="15" t="str">
        <f>'Cap Ex Data'!F67</f>
        <v>03101</v>
      </c>
      <c r="G67" s="15" t="str">
        <f>'Cap Ex Data'!G67</f>
        <v>318x1000</v>
      </c>
      <c r="H67" s="15">
        <f>'Cap Ex Data'!H67</f>
        <v>200</v>
      </c>
      <c r="I67" s="15">
        <f>'Cap Ex Data'!I67</f>
        <v>64.621972210392698</v>
      </c>
      <c r="J67" s="15">
        <f>'Cap Ex Data'!J67</f>
        <v>0</v>
      </c>
      <c r="K67" s="15">
        <f>'Cap Ex Data'!K67</f>
        <v>0</v>
      </c>
      <c r="L67" s="15">
        <f>'Cap Ex Data'!L67</f>
        <v>0</v>
      </c>
      <c r="M67" s="15">
        <f>'Cap Ex Data'!M67</f>
        <v>0</v>
      </c>
      <c r="N67" s="15">
        <f>'Cap Ex Data'!N67</f>
        <v>64.621972210392698</v>
      </c>
      <c r="O67" s="61" t="str">
        <f t="shared" ref="O67:O130" si="1">LEFT(B67,2)</f>
        <v>02</v>
      </c>
    </row>
    <row r="68" spans="1:15" x14ac:dyDescent="0.25">
      <c r="A68" s="15" t="str">
        <f>'Cap Ex Data'!A68</f>
        <v xml:space="preserve">Garun Kurama-Kerau </v>
      </c>
      <c r="B68" s="15" t="str">
        <f>'Cap Ex Data'!B68</f>
        <v>022900100100</v>
      </c>
      <c r="C68" s="15">
        <f>'Cap Ex Data'!C68</f>
        <v>23020169</v>
      </c>
      <c r="D68" s="15" t="str">
        <f>'Cap Ex Data'!D68</f>
        <v>70451</v>
      </c>
      <c r="E68" s="15" t="str">
        <f>'Cap Ex Data'!E68</f>
        <v>00150000010104</v>
      </c>
      <c r="F68" s="15" t="str">
        <f>'Cap Ex Data'!F68</f>
        <v>03101</v>
      </c>
      <c r="G68" s="15" t="str">
        <f>'Cap Ex Data'!G68</f>
        <v>318x1000</v>
      </c>
      <c r="H68" s="15">
        <f>'Cap Ex Data'!H68</f>
        <v>12.709725000000001</v>
      </c>
      <c r="I68" s="15">
        <f>'Cap Ex Data'!I68</f>
        <v>4.1066374787586666</v>
      </c>
      <c r="J68" s="15">
        <f>'Cap Ex Data'!J68</f>
        <v>0</v>
      </c>
      <c r="K68" s="15">
        <f>'Cap Ex Data'!K68</f>
        <v>0</v>
      </c>
      <c r="L68" s="15">
        <f>'Cap Ex Data'!L68</f>
        <v>0</v>
      </c>
      <c r="M68" s="15">
        <f>'Cap Ex Data'!M68</f>
        <v>0</v>
      </c>
      <c r="N68" s="15">
        <f>'Cap Ex Data'!N68</f>
        <v>4.1066374787586666</v>
      </c>
      <c r="O68" s="61" t="str">
        <f t="shared" si="1"/>
        <v>02</v>
      </c>
    </row>
    <row r="69" spans="1:15" x14ac:dyDescent="0.25">
      <c r="A69" s="15" t="str">
        <f>'Cap Ex Data'!A69</f>
        <v xml:space="preserve">Barnawa Central Roads </v>
      </c>
      <c r="B69" s="15" t="str">
        <f>'Cap Ex Data'!B69</f>
        <v>022900100100</v>
      </c>
      <c r="C69" s="15">
        <f>'Cap Ex Data'!C69</f>
        <v>23020170</v>
      </c>
      <c r="D69" s="15" t="str">
        <f>'Cap Ex Data'!D69</f>
        <v>70451</v>
      </c>
      <c r="E69" s="15" t="str">
        <f>'Cap Ex Data'!E69</f>
        <v>00150000010105</v>
      </c>
      <c r="F69" s="15" t="str">
        <f>'Cap Ex Data'!F69</f>
        <v>03101</v>
      </c>
      <c r="G69" s="15" t="str">
        <f>'Cap Ex Data'!G69</f>
        <v>318x1000</v>
      </c>
      <c r="H69" s="15">
        <f>'Cap Ex Data'!H69</f>
        <v>213.76648</v>
      </c>
      <c r="I69" s="15">
        <f>'Cap Ex Data'!I69</f>
        <v>69.070057650367318</v>
      </c>
      <c r="J69" s="15">
        <f>'Cap Ex Data'!J69</f>
        <v>0</v>
      </c>
      <c r="K69" s="15">
        <f>'Cap Ex Data'!K69</f>
        <v>0</v>
      </c>
      <c r="L69" s="15">
        <f>'Cap Ex Data'!L69</f>
        <v>0</v>
      </c>
      <c r="M69" s="15">
        <f>'Cap Ex Data'!M69</f>
        <v>0</v>
      </c>
      <c r="N69" s="15">
        <f>'Cap Ex Data'!N69</f>
        <v>69.070057650367318</v>
      </c>
      <c r="O69" s="61" t="str">
        <f t="shared" si="1"/>
        <v>02</v>
      </c>
    </row>
    <row r="70" spans="1:15" x14ac:dyDescent="0.25">
      <c r="A70" s="15" t="str">
        <f>'Cap Ex Data'!A70</f>
        <v xml:space="preserve">Barnawa Phase 1 Roads </v>
      </c>
      <c r="B70" s="15" t="str">
        <f>'Cap Ex Data'!B70</f>
        <v>022900100100</v>
      </c>
      <c r="C70" s="15">
        <f>'Cap Ex Data'!C70</f>
        <v>23020171</v>
      </c>
      <c r="D70" s="15" t="str">
        <f>'Cap Ex Data'!D70</f>
        <v>70451</v>
      </c>
      <c r="E70" s="15" t="str">
        <f>'Cap Ex Data'!E70</f>
        <v>00150000010104</v>
      </c>
      <c r="F70" s="15" t="str">
        <f>'Cap Ex Data'!F70</f>
        <v>03101</v>
      </c>
      <c r="G70" s="15" t="str">
        <f>'Cap Ex Data'!G70</f>
        <v>318x1000</v>
      </c>
      <c r="H70" s="15">
        <f>'Cap Ex Data'!H70</f>
        <v>281.56812000000002</v>
      </c>
      <c r="I70" s="15">
        <f>'Cap Ex Data'!I70</f>
        <v>90.977436129862582</v>
      </c>
      <c r="J70" s="15">
        <f>'Cap Ex Data'!J70</f>
        <v>0</v>
      </c>
      <c r="K70" s="15">
        <f>'Cap Ex Data'!K70</f>
        <v>0</v>
      </c>
      <c r="L70" s="15">
        <f>'Cap Ex Data'!L70</f>
        <v>0</v>
      </c>
      <c r="M70" s="15">
        <f>'Cap Ex Data'!M70</f>
        <v>0</v>
      </c>
      <c r="N70" s="15">
        <f>'Cap Ex Data'!N70</f>
        <v>90.977436129862582</v>
      </c>
      <c r="O70" s="61" t="str">
        <f t="shared" si="1"/>
        <v>02</v>
      </c>
    </row>
    <row r="71" spans="1:15" x14ac:dyDescent="0.25">
      <c r="A71" s="15" t="str">
        <f>'Cap Ex Data'!A71</f>
        <v xml:space="preserve">Gangara Township Roads </v>
      </c>
      <c r="B71" s="15" t="str">
        <f>'Cap Ex Data'!B71</f>
        <v>022900100100</v>
      </c>
      <c r="C71" s="15">
        <f>'Cap Ex Data'!C71</f>
        <v>23020172</v>
      </c>
      <c r="D71" s="15" t="str">
        <f>'Cap Ex Data'!D71</f>
        <v>70451</v>
      </c>
      <c r="E71" s="15" t="str">
        <f>'Cap Ex Data'!E71</f>
        <v>00150000010105</v>
      </c>
      <c r="F71" s="15" t="str">
        <f>'Cap Ex Data'!F71</f>
        <v>03101</v>
      </c>
      <c r="G71" s="15" t="str">
        <f>'Cap Ex Data'!G71</f>
        <v>318x1000</v>
      </c>
      <c r="H71" s="15">
        <f>'Cap Ex Data'!H71</f>
        <v>85.017655000000005</v>
      </c>
      <c r="I71" s="15">
        <f>'Cap Ex Data'!I71</f>
        <v>27.47004269401377</v>
      </c>
      <c r="J71" s="15">
        <f>'Cap Ex Data'!J71</f>
        <v>0</v>
      </c>
      <c r="K71" s="15">
        <f>'Cap Ex Data'!K71</f>
        <v>0</v>
      </c>
      <c r="L71" s="15">
        <f>'Cap Ex Data'!L71</f>
        <v>0</v>
      </c>
      <c r="M71" s="15">
        <f>'Cap Ex Data'!M71</f>
        <v>0</v>
      </c>
      <c r="N71" s="15">
        <f>'Cap Ex Data'!N71</f>
        <v>27.47004269401377</v>
      </c>
      <c r="O71" s="61" t="str">
        <f t="shared" si="1"/>
        <v>02</v>
      </c>
    </row>
    <row r="72" spans="1:15" x14ac:dyDescent="0.25">
      <c r="A72" s="15" t="str">
        <f>'Cap Ex Data'!A72</f>
        <v xml:space="preserve">Kutemeshi-Yankan Dutse Road </v>
      </c>
      <c r="B72" s="15" t="str">
        <f>'Cap Ex Data'!B72</f>
        <v>022900100100</v>
      </c>
      <c r="C72" s="15">
        <f>'Cap Ex Data'!C72</f>
        <v>23020173</v>
      </c>
      <c r="D72" s="15" t="str">
        <f>'Cap Ex Data'!D72</f>
        <v>70451</v>
      </c>
      <c r="E72" s="15" t="str">
        <f>'Cap Ex Data'!E72</f>
        <v>00150000010104</v>
      </c>
      <c r="F72" s="15" t="str">
        <f>'Cap Ex Data'!F72</f>
        <v>03101</v>
      </c>
      <c r="G72" s="15" t="str">
        <f>'Cap Ex Data'!G72</f>
        <v>318x1000</v>
      </c>
      <c r="H72" s="15">
        <f>'Cap Ex Data'!H72</f>
        <v>120</v>
      </c>
      <c r="I72" s="15">
        <f>'Cap Ex Data'!I72</f>
        <v>38.773183326235618</v>
      </c>
      <c r="J72" s="15">
        <f>'Cap Ex Data'!J72</f>
        <v>0</v>
      </c>
      <c r="K72" s="15">
        <f>'Cap Ex Data'!K72</f>
        <v>0</v>
      </c>
      <c r="L72" s="15">
        <f>'Cap Ex Data'!L72</f>
        <v>0</v>
      </c>
      <c r="M72" s="15">
        <f>'Cap Ex Data'!M72</f>
        <v>0</v>
      </c>
      <c r="N72" s="15">
        <f>'Cap Ex Data'!N72</f>
        <v>38.773183326235618</v>
      </c>
      <c r="O72" s="61" t="str">
        <f t="shared" si="1"/>
        <v>02</v>
      </c>
    </row>
    <row r="73" spans="1:15" x14ac:dyDescent="0.25">
      <c r="A73" s="15" t="str">
        <f>'Cap Ex Data'!A73</f>
        <v xml:space="preserve">Makera-Yam Market-Afaka Road </v>
      </c>
      <c r="B73" s="15" t="str">
        <f>'Cap Ex Data'!B73</f>
        <v>022900100100</v>
      </c>
      <c r="C73" s="15">
        <f>'Cap Ex Data'!C73</f>
        <v>23020174</v>
      </c>
      <c r="D73" s="15" t="str">
        <f>'Cap Ex Data'!D73</f>
        <v>70451</v>
      </c>
      <c r="E73" s="15" t="str">
        <f>'Cap Ex Data'!E73</f>
        <v>00150000010105</v>
      </c>
      <c r="F73" s="15" t="str">
        <f>'Cap Ex Data'!F73</f>
        <v>03101</v>
      </c>
      <c r="G73" s="15" t="str">
        <f>'Cap Ex Data'!G73</f>
        <v>318x1000</v>
      </c>
      <c r="H73" s="15">
        <f>'Cap Ex Data'!H73</f>
        <v>216.99697499999999</v>
      </c>
      <c r="I73" s="15">
        <f>'Cap Ex Data'!I73</f>
        <v>70.113862440946392</v>
      </c>
      <c r="J73" s="15">
        <f>'Cap Ex Data'!J73</f>
        <v>0</v>
      </c>
      <c r="K73" s="15">
        <f>'Cap Ex Data'!K73</f>
        <v>0</v>
      </c>
      <c r="L73" s="15">
        <f>'Cap Ex Data'!L73</f>
        <v>0</v>
      </c>
      <c r="M73" s="15">
        <f>'Cap Ex Data'!M73</f>
        <v>0</v>
      </c>
      <c r="N73" s="15">
        <f>'Cap Ex Data'!N73</f>
        <v>70.113862440946392</v>
      </c>
      <c r="O73" s="61" t="str">
        <f t="shared" si="1"/>
        <v>02</v>
      </c>
    </row>
    <row r="74" spans="1:15" x14ac:dyDescent="0.25">
      <c r="A74" s="15" t="str">
        <f>'Cap Ex Data'!A74</f>
        <v xml:space="preserve">Rigachikun Township Road </v>
      </c>
      <c r="B74" s="15" t="str">
        <f>'Cap Ex Data'!B74</f>
        <v>022900100100</v>
      </c>
      <c r="C74" s="15">
        <f>'Cap Ex Data'!C74</f>
        <v>23020175</v>
      </c>
      <c r="D74" s="15" t="str">
        <f>'Cap Ex Data'!D74</f>
        <v>70451</v>
      </c>
      <c r="E74" s="15" t="str">
        <f>'Cap Ex Data'!E74</f>
        <v>00150000010104</v>
      </c>
      <c r="F74" s="15" t="str">
        <f>'Cap Ex Data'!F74</f>
        <v>03101</v>
      </c>
      <c r="G74" s="15" t="str">
        <f>'Cap Ex Data'!G74</f>
        <v>318x1000</v>
      </c>
      <c r="H74" s="15">
        <f>'Cap Ex Data'!H74</f>
        <v>303.83677</v>
      </c>
      <c r="I74" s="15">
        <f>'Cap Ex Data'!I74</f>
        <v>98.172656537177375</v>
      </c>
      <c r="J74" s="15">
        <f>'Cap Ex Data'!J74</f>
        <v>0</v>
      </c>
      <c r="K74" s="15">
        <f>'Cap Ex Data'!K74</f>
        <v>0</v>
      </c>
      <c r="L74" s="15">
        <f>'Cap Ex Data'!L74</f>
        <v>0</v>
      </c>
      <c r="M74" s="15">
        <f>'Cap Ex Data'!M74</f>
        <v>0</v>
      </c>
      <c r="N74" s="15">
        <f>'Cap Ex Data'!N74</f>
        <v>98.172656537177375</v>
      </c>
      <c r="O74" s="61" t="str">
        <f t="shared" si="1"/>
        <v>02</v>
      </c>
    </row>
    <row r="75" spans="1:15" x14ac:dyDescent="0.25">
      <c r="A75" s="15" t="str">
        <f>'Cap Ex Data'!A75</f>
        <v xml:space="preserve">Zonkwa-Yarbuan </v>
      </c>
      <c r="B75" s="15" t="str">
        <f>'Cap Ex Data'!B75</f>
        <v>022900100100</v>
      </c>
      <c r="C75" s="15">
        <f>'Cap Ex Data'!C75</f>
        <v>23020176</v>
      </c>
      <c r="D75" s="15" t="str">
        <f>'Cap Ex Data'!D75</f>
        <v>70451</v>
      </c>
      <c r="E75" s="15" t="str">
        <f>'Cap Ex Data'!E75</f>
        <v>00150000010105</v>
      </c>
      <c r="F75" s="15" t="str">
        <f>'Cap Ex Data'!F75</f>
        <v>03101</v>
      </c>
      <c r="G75" s="15" t="str">
        <f>'Cap Ex Data'!G75</f>
        <v>318x1000</v>
      </c>
      <c r="H75" s="15">
        <f>'Cap Ex Data'!H75</f>
        <v>90.582819999999998</v>
      </c>
      <c r="I75" s="15">
        <f>'Cap Ex Data'!I75</f>
        <v>29.268202383895019</v>
      </c>
      <c r="J75" s="15">
        <f>'Cap Ex Data'!J75</f>
        <v>0</v>
      </c>
      <c r="K75" s="15">
        <f>'Cap Ex Data'!K75</f>
        <v>0</v>
      </c>
      <c r="L75" s="15">
        <f>'Cap Ex Data'!L75</f>
        <v>0</v>
      </c>
      <c r="M75" s="15">
        <f>'Cap Ex Data'!M75</f>
        <v>0</v>
      </c>
      <c r="N75" s="15">
        <f>'Cap Ex Data'!N75</f>
        <v>29.268202383895019</v>
      </c>
      <c r="O75" s="61" t="str">
        <f t="shared" si="1"/>
        <v>02</v>
      </c>
    </row>
    <row r="76" spans="1:15" x14ac:dyDescent="0.25">
      <c r="A76" s="15" t="str">
        <f>'Cap Ex Data'!A76</f>
        <v xml:space="preserve">Gidan Mana Township Roads </v>
      </c>
      <c r="B76" s="15" t="str">
        <f>'Cap Ex Data'!B76</f>
        <v>022900100100</v>
      </c>
      <c r="C76" s="15">
        <f>'Cap Ex Data'!C76</f>
        <v>23020177</v>
      </c>
      <c r="D76" s="15" t="str">
        <f>'Cap Ex Data'!D76</f>
        <v>70451</v>
      </c>
      <c r="E76" s="15" t="str">
        <f>'Cap Ex Data'!E76</f>
        <v>00150000010104</v>
      </c>
      <c r="F76" s="15" t="str">
        <f>'Cap Ex Data'!F76</f>
        <v>03101</v>
      </c>
      <c r="G76" s="15" t="str">
        <f>'Cap Ex Data'!G76</f>
        <v>318x1000</v>
      </c>
      <c r="H76" s="15">
        <f>'Cap Ex Data'!H76</f>
        <v>127.55509000000001</v>
      </c>
      <c r="I76" s="15">
        <f>'Cap Ex Data'!I76</f>
        <v>41.2143074063707</v>
      </c>
      <c r="J76" s="15">
        <f>'Cap Ex Data'!J76</f>
        <v>0</v>
      </c>
      <c r="K76" s="15">
        <f>'Cap Ex Data'!K76</f>
        <v>0</v>
      </c>
      <c r="L76" s="15">
        <f>'Cap Ex Data'!L76</f>
        <v>0</v>
      </c>
      <c r="M76" s="15">
        <f>'Cap Ex Data'!M76</f>
        <v>0</v>
      </c>
      <c r="N76" s="15">
        <f>'Cap Ex Data'!N76</f>
        <v>41.2143074063707</v>
      </c>
      <c r="O76" s="61" t="str">
        <f t="shared" si="1"/>
        <v>02</v>
      </c>
    </row>
    <row r="77" spans="1:15" x14ac:dyDescent="0.25">
      <c r="A77" s="15" t="str">
        <f>'Cap Ex Data'!A77</f>
        <v xml:space="preserve">Angwan Idi-Kusheka </v>
      </c>
      <c r="B77" s="15" t="str">
        <f>'Cap Ex Data'!B77</f>
        <v>022900100100</v>
      </c>
      <c r="C77" s="15">
        <f>'Cap Ex Data'!C77</f>
        <v>23020178</v>
      </c>
      <c r="D77" s="15" t="str">
        <f>'Cap Ex Data'!D77</f>
        <v>70451</v>
      </c>
      <c r="E77" s="15" t="str">
        <f>'Cap Ex Data'!E77</f>
        <v>00150000010105</v>
      </c>
      <c r="F77" s="15" t="str">
        <f>'Cap Ex Data'!F77</f>
        <v>03101</v>
      </c>
      <c r="G77" s="15" t="str">
        <f>'Cap Ex Data'!G77</f>
        <v>318x1000</v>
      </c>
      <c r="H77" s="15">
        <f>'Cap Ex Data'!H77</f>
        <v>170</v>
      </c>
      <c r="I77" s="15">
        <f>'Cap Ex Data'!I77</f>
        <v>54.928676378833792</v>
      </c>
      <c r="J77" s="15">
        <f>'Cap Ex Data'!J77</f>
        <v>0</v>
      </c>
      <c r="K77" s="15">
        <f>'Cap Ex Data'!K77</f>
        <v>0</v>
      </c>
      <c r="L77" s="15">
        <f>'Cap Ex Data'!L77</f>
        <v>0</v>
      </c>
      <c r="M77" s="15">
        <f>'Cap Ex Data'!M77</f>
        <v>0</v>
      </c>
      <c r="N77" s="15">
        <f>'Cap Ex Data'!N77</f>
        <v>54.928676378833792</v>
      </c>
      <c r="O77" s="61" t="str">
        <f t="shared" si="1"/>
        <v>02</v>
      </c>
    </row>
    <row r="78" spans="1:15" x14ac:dyDescent="0.25">
      <c r="A78" s="15" t="str">
        <f>'Cap Ex Data'!A78</f>
        <v xml:space="preserve">Gantang-Bahago </v>
      </c>
      <c r="B78" s="15" t="str">
        <f>'Cap Ex Data'!B78</f>
        <v>022900100100</v>
      </c>
      <c r="C78" s="15">
        <f>'Cap Ex Data'!C78</f>
        <v>23020179</v>
      </c>
      <c r="D78" s="15" t="str">
        <f>'Cap Ex Data'!D78</f>
        <v>70451</v>
      </c>
      <c r="E78" s="15" t="str">
        <f>'Cap Ex Data'!E78</f>
        <v>00150000010104</v>
      </c>
      <c r="F78" s="15" t="str">
        <f>'Cap Ex Data'!F78</f>
        <v>03101</v>
      </c>
      <c r="G78" s="15" t="str">
        <f>'Cap Ex Data'!G78</f>
        <v>318x1000</v>
      </c>
      <c r="H78" s="15">
        <f>'Cap Ex Data'!H78</f>
        <v>176.29802000000001</v>
      </c>
      <c r="I78" s="15">
        <f>'Cap Ex Data'!I78</f>
        <v>56.963628745936276</v>
      </c>
      <c r="J78" s="15">
        <f>'Cap Ex Data'!J78</f>
        <v>0</v>
      </c>
      <c r="K78" s="15">
        <f>'Cap Ex Data'!K78</f>
        <v>0</v>
      </c>
      <c r="L78" s="15">
        <f>'Cap Ex Data'!L78</f>
        <v>0</v>
      </c>
      <c r="M78" s="15">
        <f>'Cap Ex Data'!M78</f>
        <v>0</v>
      </c>
      <c r="N78" s="15">
        <f>'Cap Ex Data'!N78</f>
        <v>56.963628745936276</v>
      </c>
      <c r="O78" s="61" t="str">
        <f t="shared" si="1"/>
        <v>02</v>
      </c>
    </row>
    <row r="79" spans="1:15" x14ac:dyDescent="0.25">
      <c r="A79" s="15" t="str">
        <f>'Cap Ex Data'!A79</f>
        <v xml:space="preserve">Benue Road, Kaduna </v>
      </c>
      <c r="B79" s="15" t="str">
        <f>'Cap Ex Data'!B79</f>
        <v>022900100100</v>
      </c>
      <c r="C79" s="15">
        <f>'Cap Ex Data'!C79</f>
        <v>23020180</v>
      </c>
      <c r="D79" s="15" t="str">
        <f>'Cap Ex Data'!D79</f>
        <v>70451</v>
      </c>
      <c r="E79" s="15" t="str">
        <f>'Cap Ex Data'!E79</f>
        <v>00150000010105</v>
      </c>
      <c r="F79" s="15" t="str">
        <f>'Cap Ex Data'!F79</f>
        <v>03101</v>
      </c>
      <c r="G79" s="15" t="str">
        <f>'Cap Ex Data'!G79</f>
        <v>318x1000</v>
      </c>
      <c r="H79" s="15">
        <f>'Cap Ex Data'!H79</f>
        <v>60</v>
      </c>
      <c r="I79" s="15">
        <f>'Cap Ex Data'!I79</f>
        <v>19.386591663117809</v>
      </c>
      <c r="J79" s="15">
        <f>'Cap Ex Data'!J79</f>
        <v>0</v>
      </c>
      <c r="K79" s="15">
        <f>'Cap Ex Data'!K79</f>
        <v>0</v>
      </c>
      <c r="L79" s="15">
        <f>'Cap Ex Data'!L79</f>
        <v>0</v>
      </c>
      <c r="M79" s="15">
        <f>'Cap Ex Data'!M79</f>
        <v>0</v>
      </c>
      <c r="N79" s="15">
        <f>'Cap Ex Data'!N79</f>
        <v>19.386591663117809</v>
      </c>
      <c r="O79" s="61" t="str">
        <f t="shared" si="1"/>
        <v>02</v>
      </c>
    </row>
    <row r="80" spans="1:15" x14ac:dyDescent="0.25">
      <c r="A80" s="15" t="str">
        <f>'Cap Ex Data'!A80</f>
        <v xml:space="preserve">Iyatawa-Lamba Zango </v>
      </c>
      <c r="B80" s="15" t="str">
        <f>'Cap Ex Data'!B80</f>
        <v>022900100100</v>
      </c>
      <c r="C80" s="15">
        <f>'Cap Ex Data'!C80</f>
        <v>23020182</v>
      </c>
      <c r="D80" s="15" t="str">
        <f>'Cap Ex Data'!D80</f>
        <v>70451</v>
      </c>
      <c r="E80" s="15" t="str">
        <f>'Cap Ex Data'!E80</f>
        <v>00150000010105</v>
      </c>
      <c r="F80" s="15" t="str">
        <f>'Cap Ex Data'!F80</f>
        <v>03101</v>
      </c>
      <c r="G80" s="15" t="str">
        <f>'Cap Ex Data'!G80</f>
        <v>318x1000</v>
      </c>
      <c r="H80" s="15">
        <f>'Cap Ex Data'!H80</f>
        <v>6</v>
      </c>
      <c r="I80" s="15">
        <f>'Cap Ex Data'!I80</f>
        <v>1.9386591663117809</v>
      </c>
      <c r="J80" s="15">
        <f>'Cap Ex Data'!J80</f>
        <v>0</v>
      </c>
      <c r="K80" s="15">
        <f>'Cap Ex Data'!K80</f>
        <v>0</v>
      </c>
      <c r="L80" s="15">
        <f>'Cap Ex Data'!L80</f>
        <v>0</v>
      </c>
      <c r="M80" s="15">
        <f>'Cap Ex Data'!M80</f>
        <v>0</v>
      </c>
      <c r="N80" s="15">
        <f>'Cap Ex Data'!N80</f>
        <v>1.9386591663117809</v>
      </c>
      <c r="O80" s="61" t="str">
        <f t="shared" si="1"/>
        <v>02</v>
      </c>
    </row>
    <row r="81" spans="1:15" x14ac:dyDescent="0.25">
      <c r="A81" s="15" t="str">
        <f>'Cap Ex Data'!A81</f>
        <v xml:space="preserve">Construction of Sayi Bridge Kofan Gaya Zaria </v>
      </c>
      <c r="B81" s="15" t="str">
        <f>'Cap Ex Data'!B81</f>
        <v>022900100100</v>
      </c>
      <c r="C81" s="15">
        <f>'Cap Ex Data'!C81</f>
        <v>23020183</v>
      </c>
      <c r="D81" s="15" t="str">
        <f>'Cap Ex Data'!D81</f>
        <v>70451</v>
      </c>
      <c r="E81" s="15" t="str">
        <f>'Cap Ex Data'!E81</f>
        <v>00150000010104</v>
      </c>
      <c r="F81" s="15" t="str">
        <f>'Cap Ex Data'!F81</f>
        <v>03101</v>
      </c>
      <c r="G81" s="15" t="str">
        <f>'Cap Ex Data'!G81</f>
        <v>318x1000</v>
      </c>
      <c r="H81" s="15">
        <f>'Cap Ex Data'!H81</f>
        <v>352.46481999999997</v>
      </c>
      <c r="I81" s="15">
        <f>'Cap Ex Data'!I81</f>
        <v>113.88485901590531</v>
      </c>
      <c r="J81" s="15">
        <f>'Cap Ex Data'!J81</f>
        <v>0</v>
      </c>
      <c r="K81" s="15">
        <f>'Cap Ex Data'!K81</f>
        <v>0</v>
      </c>
      <c r="L81" s="15">
        <f>'Cap Ex Data'!L81</f>
        <v>0</v>
      </c>
      <c r="M81" s="15">
        <f>'Cap Ex Data'!M81</f>
        <v>0</v>
      </c>
      <c r="N81" s="15">
        <f>'Cap Ex Data'!N81</f>
        <v>113.88485901590531</v>
      </c>
      <c r="O81" s="61" t="str">
        <f t="shared" si="1"/>
        <v>02</v>
      </c>
    </row>
    <row r="82" spans="1:15" x14ac:dyDescent="0.25">
      <c r="A82" s="15" t="str">
        <f>'Cap Ex Data'!A82</f>
        <v xml:space="preserve">Railway Transportation </v>
      </c>
      <c r="B82" s="15" t="str">
        <f>'Cap Ex Data'!B82</f>
        <v>022900100100</v>
      </c>
      <c r="C82" s="15">
        <f>'Cap Ex Data'!C82</f>
        <v>23020184</v>
      </c>
      <c r="D82" s="15" t="str">
        <f>'Cap Ex Data'!D82</f>
        <v>70452</v>
      </c>
      <c r="E82" s="15" t="str">
        <f>'Cap Ex Data'!E82</f>
        <v>00150000010105</v>
      </c>
      <c r="F82" s="15" t="str">
        <f>'Cap Ex Data'!F82</f>
        <v>03101</v>
      </c>
      <c r="G82" s="15" t="str">
        <f>'Cap Ex Data'!G82</f>
        <v>318x1000</v>
      </c>
      <c r="H82" s="15">
        <f>'Cap Ex Data'!H82</f>
        <v>120</v>
      </c>
      <c r="I82" s="15">
        <f>'Cap Ex Data'!I82</f>
        <v>38.773183326235618</v>
      </c>
      <c r="J82" s="15">
        <f>'Cap Ex Data'!J82</f>
        <v>0</v>
      </c>
      <c r="K82" s="15">
        <f>'Cap Ex Data'!K82</f>
        <v>0</v>
      </c>
      <c r="L82" s="15">
        <f>'Cap Ex Data'!L82</f>
        <v>0</v>
      </c>
      <c r="M82" s="15">
        <f>'Cap Ex Data'!M82</f>
        <v>0</v>
      </c>
      <c r="N82" s="15">
        <f>'Cap Ex Data'!N82</f>
        <v>38.773183326235618</v>
      </c>
      <c r="O82" s="61" t="str">
        <f t="shared" si="1"/>
        <v>02</v>
      </c>
    </row>
    <row r="83" spans="1:15" x14ac:dyDescent="0.25">
      <c r="A83" s="15" t="str">
        <f>'Cap Ex Data'!A83</f>
        <v>Gidan Bellon Gima-Tashan Yan Kwadayi-Rimin Kambari (Tsoho)-Gidan Kuka-Bubban Gidan-Wakilin Biya-Kan H</v>
      </c>
      <c r="B83" s="15" t="str">
        <f>'Cap Ex Data'!B83</f>
        <v>022900100100</v>
      </c>
      <c r="C83" s="15">
        <f>'Cap Ex Data'!C83</f>
        <v>23020186</v>
      </c>
      <c r="D83" s="15" t="str">
        <f>'Cap Ex Data'!D83</f>
        <v>70451</v>
      </c>
      <c r="E83" s="15" t="str">
        <f>'Cap Ex Data'!E83</f>
        <v>00150000010105</v>
      </c>
      <c r="F83" s="15" t="str">
        <f>'Cap Ex Data'!F83</f>
        <v>03101</v>
      </c>
      <c r="G83" s="15" t="str">
        <f>'Cap Ex Data'!G83</f>
        <v>318x1000</v>
      </c>
      <c r="H83" s="15">
        <f>'Cap Ex Data'!H83</f>
        <v>610</v>
      </c>
      <c r="I83" s="15">
        <f>'Cap Ex Data'!I83</f>
        <v>197.09701524169773</v>
      </c>
      <c r="J83" s="15">
        <f>'Cap Ex Data'!J83</f>
        <v>0</v>
      </c>
      <c r="K83" s="15">
        <f>'Cap Ex Data'!K83</f>
        <v>0</v>
      </c>
      <c r="L83" s="15">
        <f>'Cap Ex Data'!L83</f>
        <v>0</v>
      </c>
      <c r="M83" s="15">
        <f>'Cap Ex Data'!M83</f>
        <v>0</v>
      </c>
      <c r="N83" s="15">
        <f>'Cap Ex Data'!N83</f>
        <v>197.09701524169773</v>
      </c>
      <c r="O83" s="61" t="str">
        <f t="shared" si="1"/>
        <v>02</v>
      </c>
    </row>
    <row r="84" spans="1:15" x14ac:dyDescent="0.25">
      <c r="A84" s="15" t="str">
        <f>'Cap Ex Data'!A84</f>
        <v>Babban Dodo-Fadama-Kadarko Sarki-Kwan Kira-Gidan Salanke</v>
      </c>
      <c r="B84" s="15" t="str">
        <f>'Cap Ex Data'!B84</f>
        <v>022900100100</v>
      </c>
      <c r="C84" s="15">
        <f>'Cap Ex Data'!C84</f>
        <v>23020187</v>
      </c>
      <c r="D84" s="15" t="str">
        <f>'Cap Ex Data'!D84</f>
        <v>70451</v>
      </c>
      <c r="E84" s="15" t="str">
        <f>'Cap Ex Data'!E84</f>
        <v>00150000010104</v>
      </c>
      <c r="F84" s="15" t="str">
        <f>'Cap Ex Data'!F84</f>
        <v>03101</v>
      </c>
      <c r="G84" s="15" t="str">
        <f>'Cap Ex Data'!G84</f>
        <v>318x1000</v>
      </c>
      <c r="H84" s="15">
        <f>'Cap Ex Data'!H84</f>
        <v>404</v>
      </c>
      <c r="I84" s="15">
        <f>'Cap Ex Data'!I84</f>
        <v>130.53638386499324</v>
      </c>
      <c r="J84" s="15">
        <f>'Cap Ex Data'!J84</f>
        <v>0</v>
      </c>
      <c r="K84" s="15">
        <f>'Cap Ex Data'!K84</f>
        <v>0</v>
      </c>
      <c r="L84" s="15">
        <f>'Cap Ex Data'!L84</f>
        <v>0</v>
      </c>
      <c r="M84" s="15">
        <f>'Cap Ex Data'!M84</f>
        <v>0</v>
      </c>
      <c r="N84" s="15">
        <f>'Cap Ex Data'!N84</f>
        <v>130.53638386499324</v>
      </c>
      <c r="O84" s="61" t="str">
        <f t="shared" si="1"/>
        <v>02</v>
      </c>
    </row>
    <row r="85" spans="1:15" x14ac:dyDescent="0.25">
      <c r="A85" s="15" t="str">
        <f>'Cap Ex Data'!A85</f>
        <v>Kofar Kibo-Tukur Tukur-Tudun Jukun-Manchester Stre et (GRA S/Gari)</v>
      </c>
      <c r="B85" s="15" t="str">
        <f>'Cap Ex Data'!B85</f>
        <v>022900100100</v>
      </c>
      <c r="C85" s="15">
        <f>'Cap Ex Data'!C85</f>
        <v>23020188</v>
      </c>
      <c r="D85" s="15" t="str">
        <f>'Cap Ex Data'!D85</f>
        <v>70451</v>
      </c>
      <c r="E85" s="15" t="str">
        <f>'Cap Ex Data'!E85</f>
        <v>00150000010105</v>
      </c>
      <c r="F85" s="15" t="str">
        <f>'Cap Ex Data'!F85</f>
        <v>03101</v>
      </c>
      <c r="G85" s="15" t="str">
        <f>'Cap Ex Data'!G85</f>
        <v>318x1000</v>
      </c>
      <c r="H85" s="15">
        <f>'Cap Ex Data'!H85</f>
        <v>1200</v>
      </c>
      <c r="I85" s="15">
        <f>'Cap Ex Data'!I85</f>
        <v>387.73183326235619</v>
      </c>
      <c r="J85" s="15">
        <f>'Cap Ex Data'!J85</f>
        <v>0</v>
      </c>
      <c r="K85" s="15">
        <f>'Cap Ex Data'!K85</f>
        <v>0</v>
      </c>
      <c r="L85" s="15">
        <f>'Cap Ex Data'!L85</f>
        <v>0</v>
      </c>
      <c r="M85" s="15">
        <f>'Cap Ex Data'!M85</f>
        <v>0</v>
      </c>
      <c r="N85" s="15">
        <f>'Cap Ex Data'!N85</f>
        <v>387.73183326235619</v>
      </c>
      <c r="O85" s="61" t="str">
        <f t="shared" si="1"/>
        <v>02</v>
      </c>
    </row>
    <row r="86" spans="1:15" x14ac:dyDescent="0.25">
      <c r="A86" s="15" t="str">
        <f>'Cap Ex Data'!A86</f>
        <v xml:space="preserve">UNTL-Nasarawa-Flour Mills (Western Bye Pass) </v>
      </c>
      <c r="B86" s="15" t="str">
        <f>'Cap Ex Data'!B86</f>
        <v>022900100100</v>
      </c>
      <c r="C86" s="15">
        <f>'Cap Ex Data'!C86</f>
        <v>23020189</v>
      </c>
      <c r="D86" s="15" t="str">
        <f>'Cap Ex Data'!D86</f>
        <v>70451</v>
      </c>
      <c r="E86" s="15" t="str">
        <f>'Cap Ex Data'!E86</f>
        <v>00150000010104</v>
      </c>
      <c r="F86" s="15" t="str">
        <f>'Cap Ex Data'!F86</f>
        <v>03101</v>
      </c>
      <c r="G86" s="15" t="str">
        <f>'Cap Ex Data'!G86</f>
        <v>318x1000</v>
      </c>
      <c r="H86" s="15">
        <f>'Cap Ex Data'!H86</f>
        <v>405.21568500000001</v>
      </c>
      <c r="I86" s="15">
        <f>'Cap Ex Data'!I86</f>
        <v>130.92918367642619</v>
      </c>
      <c r="J86" s="15">
        <f>'Cap Ex Data'!J86</f>
        <v>0</v>
      </c>
      <c r="K86" s="15">
        <f>'Cap Ex Data'!K86</f>
        <v>0</v>
      </c>
      <c r="L86" s="15">
        <f>'Cap Ex Data'!L86</f>
        <v>0</v>
      </c>
      <c r="M86" s="15">
        <f>'Cap Ex Data'!M86</f>
        <v>0</v>
      </c>
      <c r="N86" s="15">
        <f>'Cap Ex Data'!N86</f>
        <v>130.92918367642619</v>
      </c>
      <c r="O86" s="61" t="str">
        <f t="shared" si="1"/>
        <v>02</v>
      </c>
    </row>
    <row r="87" spans="1:15" x14ac:dyDescent="0.25">
      <c r="A87" s="15" t="str">
        <f>'Cap Ex Data'!A87</f>
        <v xml:space="preserve">Bwari Junction-Iddah </v>
      </c>
      <c r="B87" s="15" t="str">
        <f>'Cap Ex Data'!B87</f>
        <v>022900100100</v>
      </c>
      <c r="C87" s="15">
        <f>'Cap Ex Data'!C87</f>
        <v>23020190</v>
      </c>
      <c r="D87" s="15" t="str">
        <f>'Cap Ex Data'!D87</f>
        <v>70451</v>
      </c>
      <c r="E87" s="15" t="str">
        <f>'Cap Ex Data'!E87</f>
        <v>00150000010105</v>
      </c>
      <c r="F87" s="15" t="str">
        <f>'Cap Ex Data'!F87</f>
        <v>03101</v>
      </c>
      <c r="G87" s="15" t="str">
        <f>'Cap Ex Data'!G87</f>
        <v>318x1000</v>
      </c>
      <c r="H87" s="15">
        <f>'Cap Ex Data'!H87</f>
        <v>500</v>
      </c>
      <c r="I87" s="15">
        <f>'Cap Ex Data'!I87</f>
        <v>161.55493052598175</v>
      </c>
      <c r="J87" s="15">
        <f>'Cap Ex Data'!J87</f>
        <v>0</v>
      </c>
      <c r="K87" s="15">
        <f>'Cap Ex Data'!K87</f>
        <v>0</v>
      </c>
      <c r="L87" s="15">
        <f>'Cap Ex Data'!L87</f>
        <v>0</v>
      </c>
      <c r="M87" s="15">
        <f>'Cap Ex Data'!M87</f>
        <v>0</v>
      </c>
      <c r="N87" s="15">
        <f>'Cap Ex Data'!N87</f>
        <v>161.55493052598175</v>
      </c>
      <c r="O87" s="61" t="str">
        <f t="shared" si="1"/>
        <v>02</v>
      </c>
    </row>
    <row r="88" spans="1:15" x14ac:dyDescent="0.25">
      <c r="A88" s="15" t="str">
        <f>'Cap Ex Data'!A88</f>
        <v xml:space="preserve">Hayin Malam Bello Road, Rigasa </v>
      </c>
      <c r="B88" s="15" t="str">
        <f>'Cap Ex Data'!B88</f>
        <v>022900100100</v>
      </c>
      <c r="C88" s="15">
        <f>'Cap Ex Data'!C88</f>
        <v>23020191</v>
      </c>
      <c r="D88" s="15" t="str">
        <f>'Cap Ex Data'!D88</f>
        <v>70451</v>
      </c>
      <c r="E88" s="15" t="str">
        <f>'Cap Ex Data'!E88</f>
        <v>00150000010104</v>
      </c>
      <c r="F88" s="15" t="str">
        <f>'Cap Ex Data'!F88</f>
        <v>03101</v>
      </c>
      <c r="G88" s="15" t="str">
        <f>'Cap Ex Data'!G88</f>
        <v>318x1000</v>
      </c>
      <c r="H88" s="15">
        <f>'Cap Ex Data'!H88</f>
        <v>325.22108500000002</v>
      </c>
      <c r="I88" s="15">
        <f>'Cap Ex Data'!I88</f>
        <v>105.0821395855188</v>
      </c>
      <c r="J88" s="15">
        <f>'Cap Ex Data'!J88</f>
        <v>0</v>
      </c>
      <c r="K88" s="15">
        <f>'Cap Ex Data'!K88</f>
        <v>0</v>
      </c>
      <c r="L88" s="15">
        <f>'Cap Ex Data'!L88</f>
        <v>0</v>
      </c>
      <c r="M88" s="15">
        <f>'Cap Ex Data'!M88</f>
        <v>0</v>
      </c>
      <c r="N88" s="15">
        <f>'Cap Ex Data'!N88</f>
        <v>105.0821395855188</v>
      </c>
      <c r="O88" s="61" t="str">
        <f t="shared" si="1"/>
        <v>02</v>
      </c>
    </row>
    <row r="89" spans="1:15" x14ac:dyDescent="0.25">
      <c r="A89" s="15" t="str">
        <f>'Cap Ex Data'!A89</f>
        <v xml:space="preserve">Tashan Bakwalo-Hayin Tudu </v>
      </c>
      <c r="B89" s="15" t="str">
        <f>'Cap Ex Data'!B89</f>
        <v>022900100100</v>
      </c>
      <c r="C89" s="15">
        <f>'Cap Ex Data'!C89</f>
        <v>23020192</v>
      </c>
      <c r="D89" s="15" t="str">
        <f>'Cap Ex Data'!D89</f>
        <v>70451</v>
      </c>
      <c r="E89" s="15" t="str">
        <f>'Cap Ex Data'!E89</f>
        <v>00150000010105</v>
      </c>
      <c r="F89" s="15" t="str">
        <f>'Cap Ex Data'!F89</f>
        <v>03101</v>
      </c>
      <c r="G89" s="15" t="str">
        <f>'Cap Ex Data'!G89</f>
        <v>318x1000</v>
      </c>
      <c r="H89" s="15">
        <f>'Cap Ex Data'!H89</f>
        <v>192.45872</v>
      </c>
      <c r="I89" s="15">
        <f>'Cap Ex Data'!I89</f>
        <v>62.185310277438745</v>
      </c>
      <c r="J89" s="15">
        <f>'Cap Ex Data'!J89</f>
        <v>0</v>
      </c>
      <c r="K89" s="15">
        <f>'Cap Ex Data'!K89</f>
        <v>0</v>
      </c>
      <c r="L89" s="15">
        <f>'Cap Ex Data'!L89</f>
        <v>0</v>
      </c>
      <c r="M89" s="15">
        <f>'Cap Ex Data'!M89</f>
        <v>0</v>
      </c>
      <c r="N89" s="15">
        <f>'Cap Ex Data'!N89</f>
        <v>62.185310277438745</v>
      </c>
      <c r="O89" s="61" t="str">
        <f t="shared" si="1"/>
        <v>02</v>
      </c>
    </row>
    <row r="90" spans="1:15" x14ac:dyDescent="0.25">
      <c r="A90" s="15" t="str">
        <f>'Cap Ex Data'!A90</f>
        <v xml:space="preserve">Bida Road / Abeokuta Road </v>
      </c>
      <c r="B90" s="15" t="str">
        <f>'Cap Ex Data'!B90</f>
        <v>022900100100</v>
      </c>
      <c r="C90" s="15">
        <f>'Cap Ex Data'!C90</f>
        <v>23020193</v>
      </c>
      <c r="D90" s="15" t="str">
        <f>'Cap Ex Data'!D90</f>
        <v>70451</v>
      </c>
      <c r="E90" s="15" t="str">
        <f>'Cap Ex Data'!E90</f>
        <v>00150000010104</v>
      </c>
      <c r="F90" s="15" t="str">
        <f>'Cap Ex Data'!F90</f>
        <v>03101</v>
      </c>
      <c r="G90" s="15" t="str">
        <f>'Cap Ex Data'!G90</f>
        <v>318x1000</v>
      </c>
      <c r="H90" s="15">
        <f>'Cap Ex Data'!H90</f>
        <v>177.358115</v>
      </c>
      <c r="I90" s="15">
        <f>'Cap Ex Data'!I90</f>
        <v>57.306155894088164</v>
      </c>
      <c r="J90" s="15">
        <f>'Cap Ex Data'!J90</f>
        <v>0</v>
      </c>
      <c r="K90" s="15">
        <f>'Cap Ex Data'!K90</f>
        <v>0</v>
      </c>
      <c r="L90" s="15">
        <f>'Cap Ex Data'!L90</f>
        <v>0</v>
      </c>
      <c r="M90" s="15">
        <f>'Cap Ex Data'!M90</f>
        <v>0</v>
      </c>
      <c r="N90" s="15">
        <f>'Cap Ex Data'!N90</f>
        <v>57.306155894088164</v>
      </c>
      <c r="O90" s="61" t="str">
        <f t="shared" si="1"/>
        <v>02</v>
      </c>
    </row>
    <row r="91" spans="1:15" x14ac:dyDescent="0.25">
      <c r="A91" s="15" t="str">
        <f>'Cap Ex Data'!A91</f>
        <v xml:space="preserve">Abadawa-Sabon Fili-Federe Road </v>
      </c>
      <c r="B91" s="15" t="str">
        <f>'Cap Ex Data'!B91</f>
        <v>022900100100</v>
      </c>
      <c r="C91" s="15">
        <f>'Cap Ex Data'!C91</f>
        <v>23020194</v>
      </c>
      <c r="D91" s="15" t="str">
        <f>'Cap Ex Data'!D91</f>
        <v>70451</v>
      </c>
      <c r="E91" s="15" t="str">
        <f>'Cap Ex Data'!E91</f>
        <v>00150000010105</v>
      </c>
      <c r="F91" s="15" t="str">
        <f>'Cap Ex Data'!F91</f>
        <v>03101</v>
      </c>
      <c r="G91" s="15" t="str">
        <f>'Cap Ex Data'!G91</f>
        <v>318x1000</v>
      </c>
      <c r="H91" s="15">
        <f>'Cap Ex Data'!H91</f>
        <v>1339</v>
      </c>
      <c r="I91" s="15">
        <f>'Cap Ex Data'!I91</f>
        <v>432.64410394857907</v>
      </c>
      <c r="J91" s="15">
        <f>'Cap Ex Data'!J91</f>
        <v>0</v>
      </c>
      <c r="K91" s="15">
        <f>'Cap Ex Data'!K91</f>
        <v>0</v>
      </c>
      <c r="L91" s="15">
        <f>'Cap Ex Data'!L91</f>
        <v>0</v>
      </c>
      <c r="M91" s="15">
        <f>'Cap Ex Data'!M91</f>
        <v>0</v>
      </c>
      <c r="N91" s="15">
        <f>'Cap Ex Data'!N91</f>
        <v>432.64410394857907</v>
      </c>
      <c r="O91" s="61" t="str">
        <f t="shared" si="1"/>
        <v>02</v>
      </c>
    </row>
    <row r="92" spans="1:15" x14ac:dyDescent="0.25">
      <c r="A92" s="15" t="str">
        <f>'Cap Ex Data'!A92</f>
        <v>Const. of Internal Road &amp; Water Drainage at New Housing Estate</v>
      </c>
      <c r="B92" s="15" t="str">
        <f>'Cap Ex Data'!B92</f>
        <v>022900100100</v>
      </c>
      <c r="C92" s="15">
        <f>'Cap Ex Data'!C92</f>
        <v>23020195</v>
      </c>
      <c r="D92" s="15" t="str">
        <f>'Cap Ex Data'!D92</f>
        <v>70451</v>
      </c>
      <c r="E92" s="15" t="str">
        <f>'Cap Ex Data'!E92</f>
        <v>00150000010104</v>
      </c>
      <c r="F92" s="15" t="str">
        <f>'Cap Ex Data'!F92</f>
        <v>03101</v>
      </c>
      <c r="G92" s="15" t="str">
        <f>'Cap Ex Data'!G92</f>
        <v>318x1000</v>
      </c>
      <c r="H92" s="15">
        <f>'Cap Ex Data'!H92</f>
        <v>796.421425</v>
      </c>
      <c r="I92" s="15">
        <f>'Cap Ex Data'!I92</f>
        <v>257.33161597055675</v>
      </c>
      <c r="J92" s="15">
        <f>'Cap Ex Data'!J92</f>
        <v>0</v>
      </c>
      <c r="K92" s="15">
        <f>'Cap Ex Data'!K92</f>
        <v>0</v>
      </c>
      <c r="L92" s="15">
        <f>'Cap Ex Data'!L92</f>
        <v>0</v>
      </c>
      <c r="M92" s="15">
        <f>'Cap Ex Data'!M92</f>
        <v>0</v>
      </c>
      <c r="N92" s="15">
        <f>'Cap Ex Data'!N92</f>
        <v>257.33161597055675</v>
      </c>
      <c r="O92" s="61" t="str">
        <f t="shared" si="1"/>
        <v>02</v>
      </c>
    </row>
    <row r="93" spans="1:15" x14ac:dyDescent="0.25">
      <c r="A93" s="15" t="str">
        <f>'Cap Ex Data'!A93</f>
        <v xml:space="preserve">Rehabilatation of Kafanchan-Kwoi-K/Jibrin - Jere </v>
      </c>
      <c r="B93" s="15" t="str">
        <f>'Cap Ex Data'!B93</f>
        <v>022900100100</v>
      </c>
      <c r="C93" s="15">
        <f>'Cap Ex Data'!C93</f>
        <v>23020196</v>
      </c>
      <c r="D93" s="15" t="str">
        <f>'Cap Ex Data'!D93</f>
        <v>70451</v>
      </c>
      <c r="E93" s="15" t="str">
        <f>'Cap Ex Data'!E93</f>
        <v>00150000010105</v>
      </c>
      <c r="F93" s="15" t="str">
        <f>'Cap Ex Data'!F93</f>
        <v>03101</v>
      </c>
      <c r="G93" s="15" t="str">
        <f>'Cap Ex Data'!G93</f>
        <v>318x1000</v>
      </c>
      <c r="H93" s="15">
        <f>'Cap Ex Data'!H93</f>
        <v>684.29536499999995</v>
      </c>
      <c r="I93" s="15">
        <f>'Cap Ex Data'!I93</f>
        <v>221.10258030365262</v>
      </c>
      <c r="J93" s="15">
        <f>'Cap Ex Data'!J93</f>
        <v>0</v>
      </c>
      <c r="K93" s="15">
        <f>'Cap Ex Data'!K93</f>
        <v>0</v>
      </c>
      <c r="L93" s="15">
        <f>'Cap Ex Data'!L93</f>
        <v>0</v>
      </c>
      <c r="M93" s="15">
        <f>'Cap Ex Data'!M93</f>
        <v>0</v>
      </c>
      <c r="N93" s="15">
        <f>'Cap Ex Data'!N93</f>
        <v>221.10258030365262</v>
      </c>
      <c r="O93" s="61" t="str">
        <f t="shared" si="1"/>
        <v>02</v>
      </c>
    </row>
    <row r="94" spans="1:15" x14ac:dyDescent="0.25">
      <c r="A94" s="15" t="str">
        <f>'Cap Ex Data'!A94</f>
        <v xml:space="preserve">Construction of Tum Madakiya Road </v>
      </c>
      <c r="B94" s="15" t="str">
        <f>'Cap Ex Data'!B94</f>
        <v>022900100100</v>
      </c>
      <c r="C94" s="15">
        <f>'Cap Ex Data'!C94</f>
        <v>23020197</v>
      </c>
      <c r="D94" s="15" t="str">
        <f>'Cap Ex Data'!D94</f>
        <v>70451</v>
      </c>
      <c r="E94" s="15" t="str">
        <f>'Cap Ex Data'!E94</f>
        <v>00150000010104</v>
      </c>
      <c r="F94" s="15" t="str">
        <f>'Cap Ex Data'!F94</f>
        <v>03101</v>
      </c>
      <c r="G94" s="15" t="str">
        <f>'Cap Ex Data'!G94</f>
        <v>318x1000</v>
      </c>
      <c r="H94" s="15">
        <f>'Cap Ex Data'!H94</f>
        <v>55.579680000000003</v>
      </c>
      <c r="I94" s="15">
        <f>'Cap Ex Data'!I94</f>
        <v>17.958342682112594</v>
      </c>
      <c r="J94" s="15">
        <f>'Cap Ex Data'!J94</f>
        <v>0</v>
      </c>
      <c r="K94" s="15">
        <f>'Cap Ex Data'!K94</f>
        <v>0</v>
      </c>
      <c r="L94" s="15">
        <f>'Cap Ex Data'!L94</f>
        <v>0</v>
      </c>
      <c r="M94" s="15">
        <f>'Cap Ex Data'!M94</f>
        <v>0</v>
      </c>
      <c r="N94" s="15">
        <f>'Cap Ex Data'!N94</f>
        <v>17.958342682112594</v>
      </c>
      <c r="O94" s="61" t="str">
        <f t="shared" si="1"/>
        <v>02</v>
      </c>
    </row>
    <row r="95" spans="1:15" x14ac:dyDescent="0.25">
      <c r="A95" s="15" t="str">
        <f>'Cap Ex Data'!A95</f>
        <v xml:space="preserve">Construction of Box Culvert at Dogon Dawa Road </v>
      </c>
      <c r="B95" s="15" t="str">
        <f>'Cap Ex Data'!B95</f>
        <v>022900100100</v>
      </c>
      <c r="C95" s="15">
        <f>'Cap Ex Data'!C95</f>
        <v>23020198</v>
      </c>
      <c r="D95" s="15" t="str">
        <f>'Cap Ex Data'!D95</f>
        <v>70451</v>
      </c>
      <c r="E95" s="15" t="str">
        <f>'Cap Ex Data'!E95</f>
        <v>00150000010105</v>
      </c>
      <c r="F95" s="15" t="str">
        <f>'Cap Ex Data'!F95</f>
        <v>03101</v>
      </c>
      <c r="G95" s="15" t="str">
        <f>'Cap Ex Data'!G95</f>
        <v>318x1000</v>
      </c>
      <c r="H95" s="15">
        <f>'Cap Ex Data'!H95</f>
        <v>19.94511</v>
      </c>
      <c r="I95" s="15">
        <f>'Cap Ex Data'!I95</f>
        <v>6.4444617207661272</v>
      </c>
      <c r="J95" s="15">
        <f>'Cap Ex Data'!J95</f>
        <v>0</v>
      </c>
      <c r="K95" s="15">
        <f>'Cap Ex Data'!K95</f>
        <v>0</v>
      </c>
      <c r="L95" s="15">
        <f>'Cap Ex Data'!L95</f>
        <v>0</v>
      </c>
      <c r="M95" s="15">
        <f>'Cap Ex Data'!M95</f>
        <v>0</v>
      </c>
      <c r="N95" s="15">
        <f>'Cap Ex Data'!N95</f>
        <v>6.4444617207661272</v>
      </c>
      <c r="O95" s="61" t="str">
        <f t="shared" si="1"/>
        <v>02</v>
      </c>
    </row>
    <row r="96" spans="1:15" x14ac:dyDescent="0.25">
      <c r="A96" s="15" t="str">
        <f>'Cap Ex Data'!A96</f>
        <v xml:space="preserve">Construction of  Kwassam-Kusheri-Geshere Road </v>
      </c>
      <c r="B96" s="15" t="str">
        <f>'Cap Ex Data'!B96</f>
        <v>022900100100</v>
      </c>
      <c r="C96" s="15">
        <f>'Cap Ex Data'!C96</f>
        <v>23020199</v>
      </c>
      <c r="D96" s="15" t="str">
        <f>'Cap Ex Data'!D96</f>
        <v>70451</v>
      </c>
      <c r="E96" s="15" t="str">
        <f>'Cap Ex Data'!E96</f>
        <v>00150000010104</v>
      </c>
      <c r="F96" s="15" t="str">
        <f>'Cap Ex Data'!F96</f>
        <v>03101</v>
      </c>
      <c r="G96" s="15" t="str">
        <f>'Cap Ex Data'!G96</f>
        <v>318x1000</v>
      </c>
      <c r="H96" s="15">
        <f>'Cap Ex Data'!H96</f>
        <v>1000</v>
      </c>
      <c r="I96" s="15">
        <f>'Cap Ex Data'!I96</f>
        <v>323.10986105196349</v>
      </c>
      <c r="J96" s="15">
        <f>'Cap Ex Data'!J96</f>
        <v>0</v>
      </c>
      <c r="K96" s="15">
        <f>'Cap Ex Data'!K96</f>
        <v>0</v>
      </c>
      <c r="L96" s="15">
        <f>'Cap Ex Data'!L96</f>
        <v>0</v>
      </c>
      <c r="M96" s="15">
        <f>'Cap Ex Data'!M96</f>
        <v>0</v>
      </c>
      <c r="N96" s="15">
        <f>'Cap Ex Data'!N96</f>
        <v>323.10986105196349</v>
      </c>
      <c r="O96" s="61" t="str">
        <f t="shared" si="1"/>
        <v>02</v>
      </c>
    </row>
    <row r="97" spans="1:15" x14ac:dyDescent="0.25">
      <c r="A97" s="15" t="str">
        <f>'Cap Ex Data'!A97</f>
        <v xml:space="preserve">Rehabilitation of Wash out Asso - Tanda Road </v>
      </c>
      <c r="B97" s="15" t="str">
        <f>'Cap Ex Data'!B97</f>
        <v>022900100100</v>
      </c>
      <c r="C97" s="15">
        <f>'Cap Ex Data'!C97</f>
        <v>23030139</v>
      </c>
      <c r="D97" s="15" t="str">
        <f>'Cap Ex Data'!D97</f>
        <v>70451</v>
      </c>
      <c r="E97" s="15" t="str">
        <f>'Cap Ex Data'!E97</f>
        <v>00150000010105</v>
      </c>
      <c r="F97" s="15" t="str">
        <f>'Cap Ex Data'!F97</f>
        <v>03101</v>
      </c>
      <c r="G97" s="15" t="str">
        <f>'Cap Ex Data'!G97</f>
        <v>318x1000</v>
      </c>
      <c r="H97" s="15">
        <f>'Cap Ex Data'!H97</f>
        <v>638.75653999999997</v>
      </c>
      <c r="I97" s="15">
        <f>'Cap Ex Data'!I97</f>
        <v>206.38853688543296</v>
      </c>
      <c r="J97" s="15">
        <f>'Cap Ex Data'!J97</f>
        <v>0</v>
      </c>
      <c r="K97" s="15">
        <f>'Cap Ex Data'!K97</f>
        <v>0</v>
      </c>
      <c r="L97" s="15">
        <f>'Cap Ex Data'!L97</f>
        <v>0</v>
      </c>
      <c r="M97" s="15">
        <f>'Cap Ex Data'!M97</f>
        <v>0</v>
      </c>
      <c r="N97" s="15">
        <f>'Cap Ex Data'!N97</f>
        <v>206.38853688543296</v>
      </c>
      <c r="O97" s="61" t="str">
        <f t="shared" si="1"/>
        <v>02</v>
      </c>
    </row>
    <row r="98" spans="1:15" x14ac:dyDescent="0.25">
      <c r="A98" s="15" t="str">
        <f>'Cap Ex Data'!A98</f>
        <v xml:space="preserve">Rural Access and Mobility Project (KADRAMP) </v>
      </c>
      <c r="B98" s="15" t="str">
        <f>'Cap Ex Data'!B98</f>
        <v>022900100100</v>
      </c>
      <c r="C98" s="15">
        <f>'Cap Ex Data'!C98</f>
        <v>23020200</v>
      </c>
      <c r="D98" s="15" t="str">
        <f>'Cap Ex Data'!D98</f>
        <v>70451</v>
      </c>
      <c r="E98" s="15" t="str">
        <f>'Cap Ex Data'!E98</f>
        <v>00150000010104</v>
      </c>
      <c r="F98" s="15" t="str">
        <f>'Cap Ex Data'!F98</f>
        <v>03101</v>
      </c>
      <c r="G98" s="15" t="str">
        <f>'Cap Ex Data'!G98</f>
        <v>318x1000</v>
      </c>
      <c r="H98" s="15">
        <f>'Cap Ex Data'!H98</f>
        <v>2590</v>
      </c>
      <c r="I98" s="15">
        <f>'Cap Ex Data'!I98</f>
        <v>836.85454012458536</v>
      </c>
      <c r="J98" s="15" t="str">
        <f>'Cap Ex Data'!J98</f>
        <v>LOAN EXT</v>
      </c>
      <c r="K98" s="15">
        <f>'Cap Ex Data'!K98</f>
        <v>760</v>
      </c>
      <c r="L98" s="15">
        <f>'Cap Ex Data'!L98</f>
        <v>0</v>
      </c>
      <c r="M98" s="15" t="str">
        <f>'Cap Ex Data'!M98</f>
        <v>WB</v>
      </c>
      <c r="N98" s="15">
        <f>'Cap Ex Data'!N98</f>
        <v>836.85454012458536</v>
      </c>
      <c r="O98" s="61" t="str">
        <f t="shared" si="1"/>
        <v>02</v>
      </c>
    </row>
    <row r="99" spans="1:15" x14ac:dyDescent="0.25">
      <c r="A99" s="15" t="str">
        <f>'Cap Ex Data'!A99</f>
        <v xml:space="preserve">Construction of Internal Road at COE Kafanchan </v>
      </c>
      <c r="B99" s="15" t="str">
        <f>'Cap Ex Data'!B99</f>
        <v>022900100100</v>
      </c>
      <c r="C99" s="15">
        <f>'Cap Ex Data'!C99</f>
        <v>23020201</v>
      </c>
      <c r="D99" s="15" t="str">
        <f>'Cap Ex Data'!D99</f>
        <v>70451</v>
      </c>
      <c r="E99" s="15" t="str">
        <f>'Cap Ex Data'!E99</f>
        <v>00150000010105</v>
      </c>
      <c r="F99" s="15" t="str">
        <f>'Cap Ex Data'!F99</f>
        <v>03101</v>
      </c>
      <c r="G99" s="15" t="str">
        <f>'Cap Ex Data'!G99</f>
        <v>318x1000</v>
      </c>
      <c r="H99" s="15">
        <f>'Cap Ex Data'!H99</f>
        <v>36.923755</v>
      </c>
      <c r="I99" s="15">
        <f>'Cap Ex Data'!I99</f>
        <v>11.93042934756674</v>
      </c>
      <c r="J99" s="15">
        <f>'Cap Ex Data'!J99</f>
        <v>0</v>
      </c>
      <c r="K99" s="15">
        <f>'Cap Ex Data'!K99</f>
        <v>0</v>
      </c>
      <c r="L99" s="15">
        <f>'Cap Ex Data'!L99</f>
        <v>0</v>
      </c>
      <c r="M99" s="15">
        <f>'Cap Ex Data'!M99</f>
        <v>0</v>
      </c>
      <c r="N99" s="15">
        <f>'Cap Ex Data'!N99</f>
        <v>11.93042934756674</v>
      </c>
      <c r="O99" s="61" t="str">
        <f t="shared" si="1"/>
        <v>02</v>
      </c>
    </row>
    <row r="100" spans="1:15" x14ac:dyDescent="0.25">
      <c r="A100" s="15" t="str">
        <f>'Cap Ex Data'!A100</f>
        <v>Construction of Shehu Idris Road /Tudun Jukun  Road and Link Road at T/Jukun, Zaria</v>
      </c>
      <c r="B100" s="15" t="str">
        <f>'Cap Ex Data'!B100</f>
        <v>022900100100</v>
      </c>
      <c r="C100" s="15">
        <f>'Cap Ex Data'!C100</f>
        <v>23020202</v>
      </c>
      <c r="D100" s="15" t="str">
        <f>'Cap Ex Data'!D100</f>
        <v>70451</v>
      </c>
      <c r="E100" s="15" t="str">
        <f>'Cap Ex Data'!E100</f>
        <v>00150000010104</v>
      </c>
      <c r="F100" s="15" t="str">
        <f>'Cap Ex Data'!F100</f>
        <v>03101</v>
      </c>
      <c r="G100" s="15" t="str">
        <f>'Cap Ex Data'!G100</f>
        <v>318x1000</v>
      </c>
      <c r="H100" s="15">
        <f>'Cap Ex Data'!H100</f>
        <v>98.861850000000004</v>
      </c>
      <c r="I100" s="15">
        <f>'Cap Ex Data'!I100</f>
        <v>31.943238616840055</v>
      </c>
      <c r="J100" s="15">
        <f>'Cap Ex Data'!J100</f>
        <v>0</v>
      </c>
      <c r="K100" s="15">
        <f>'Cap Ex Data'!K100</f>
        <v>0</v>
      </c>
      <c r="L100" s="15">
        <f>'Cap Ex Data'!L100</f>
        <v>0</v>
      </c>
      <c r="M100" s="15">
        <f>'Cap Ex Data'!M100</f>
        <v>0</v>
      </c>
      <c r="N100" s="15">
        <f>'Cap Ex Data'!N100</f>
        <v>31.943238616840055</v>
      </c>
      <c r="O100" s="61" t="str">
        <f t="shared" si="1"/>
        <v>02</v>
      </c>
    </row>
    <row r="101" spans="1:15" x14ac:dyDescent="0.25">
      <c r="A101" s="15" t="str">
        <f>'Cap Ex Data'!A101</f>
        <v xml:space="preserve"> Construction of  Amana û Turunku with  Spur at Turunku to Igabi-Jaji</v>
      </c>
      <c r="B101" s="15" t="str">
        <f>'Cap Ex Data'!B101</f>
        <v>022900100100</v>
      </c>
      <c r="C101" s="15">
        <f>'Cap Ex Data'!C101</f>
        <v>23020203</v>
      </c>
      <c r="D101" s="15" t="str">
        <f>'Cap Ex Data'!D101</f>
        <v>70451</v>
      </c>
      <c r="E101" s="15" t="str">
        <f>'Cap Ex Data'!E101</f>
        <v>00150000010105</v>
      </c>
      <c r="F101" s="15" t="str">
        <f>'Cap Ex Data'!F101</f>
        <v>03101</v>
      </c>
      <c r="G101" s="15" t="str">
        <f>'Cap Ex Data'!G101</f>
        <v>318x1000</v>
      </c>
      <c r="H101" s="15">
        <f>'Cap Ex Data'!H101</f>
        <v>91</v>
      </c>
      <c r="I101" s="15">
        <f>'Cap Ex Data'!I101</f>
        <v>29.402997355728676</v>
      </c>
      <c r="J101" s="15">
        <f>'Cap Ex Data'!J101</f>
        <v>0</v>
      </c>
      <c r="K101" s="15">
        <f>'Cap Ex Data'!K101</f>
        <v>0</v>
      </c>
      <c r="L101" s="15">
        <f>'Cap Ex Data'!L101</f>
        <v>0</v>
      </c>
      <c r="M101" s="15">
        <f>'Cap Ex Data'!M101</f>
        <v>0</v>
      </c>
      <c r="N101" s="15">
        <f>'Cap Ex Data'!N101</f>
        <v>29.402997355728676</v>
      </c>
      <c r="O101" s="61" t="str">
        <f t="shared" si="1"/>
        <v>02</v>
      </c>
    </row>
    <row r="102" spans="1:15" x14ac:dyDescent="0.25">
      <c r="A102" s="15" t="str">
        <f>'Cap Ex Data'!A102</f>
        <v xml:space="preserve">Constr. of Saminaka - Rahama - Bauchi Border </v>
      </c>
      <c r="B102" s="15" t="str">
        <f>'Cap Ex Data'!B102</f>
        <v>022900100100</v>
      </c>
      <c r="C102" s="15">
        <f>'Cap Ex Data'!C102</f>
        <v>23020204</v>
      </c>
      <c r="D102" s="15" t="str">
        <f>'Cap Ex Data'!D102</f>
        <v>70451</v>
      </c>
      <c r="E102" s="15" t="str">
        <f>'Cap Ex Data'!E102</f>
        <v>00150000010104</v>
      </c>
      <c r="F102" s="15" t="str">
        <f>'Cap Ex Data'!F102</f>
        <v>03101</v>
      </c>
      <c r="G102" s="15" t="str">
        <f>'Cap Ex Data'!G102</f>
        <v>318x1000</v>
      </c>
      <c r="H102" s="15">
        <f>'Cap Ex Data'!H102</f>
        <v>250</v>
      </c>
      <c r="I102" s="15">
        <f>'Cap Ex Data'!I102</f>
        <v>80.777465262990873</v>
      </c>
      <c r="J102" s="15">
        <f>'Cap Ex Data'!J102</f>
        <v>0</v>
      </c>
      <c r="K102" s="15">
        <f>'Cap Ex Data'!K102</f>
        <v>0</v>
      </c>
      <c r="L102" s="15">
        <f>'Cap Ex Data'!L102</f>
        <v>0</v>
      </c>
      <c r="M102" s="15">
        <f>'Cap Ex Data'!M102</f>
        <v>0</v>
      </c>
      <c r="N102" s="15">
        <f>'Cap Ex Data'!N102</f>
        <v>80.777465262990873</v>
      </c>
      <c r="O102" s="61" t="str">
        <f t="shared" si="1"/>
        <v>02</v>
      </c>
    </row>
    <row r="103" spans="1:15" x14ac:dyDescent="0.25">
      <c r="A103" s="15" t="str">
        <f>'Cap Ex Data'!A103</f>
        <v>Construction of K/Zango-Z/Aya-Dawaki  with Spur at Z/Aya-L/Zango</v>
      </c>
      <c r="B103" s="15" t="str">
        <f>'Cap Ex Data'!B103</f>
        <v>022900100100</v>
      </c>
      <c r="C103" s="15">
        <f>'Cap Ex Data'!C103</f>
        <v>23020205</v>
      </c>
      <c r="D103" s="15" t="str">
        <f>'Cap Ex Data'!D103</f>
        <v>70451</v>
      </c>
      <c r="E103" s="15" t="str">
        <f>'Cap Ex Data'!E103</f>
        <v>00150000010105</v>
      </c>
      <c r="F103" s="15" t="str">
        <f>'Cap Ex Data'!F103</f>
        <v>03101</v>
      </c>
      <c r="G103" s="15" t="str">
        <f>'Cap Ex Data'!G103</f>
        <v>318x1000</v>
      </c>
      <c r="H103" s="15">
        <f>'Cap Ex Data'!H103</f>
        <v>16.283764999999999</v>
      </c>
      <c r="I103" s="15">
        <f>'Cap Ex Data'!I103</f>
        <v>5.2614450465528257</v>
      </c>
      <c r="J103" s="15">
        <f>'Cap Ex Data'!J103</f>
        <v>0</v>
      </c>
      <c r="K103" s="15">
        <f>'Cap Ex Data'!K103</f>
        <v>0</v>
      </c>
      <c r="L103" s="15">
        <f>'Cap Ex Data'!L103</f>
        <v>0</v>
      </c>
      <c r="M103" s="15">
        <f>'Cap Ex Data'!M103</f>
        <v>0</v>
      </c>
      <c r="N103" s="15">
        <f>'Cap Ex Data'!N103</f>
        <v>5.2614450465528257</v>
      </c>
      <c r="O103" s="61" t="str">
        <f t="shared" si="1"/>
        <v>02</v>
      </c>
    </row>
    <row r="104" spans="1:15" x14ac:dyDescent="0.25">
      <c r="A104" s="15" t="str">
        <f>'Cap Ex Data'!A104</f>
        <v xml:space="preserve">Recontruction of Ikara-Soba  Road </v>
      </c>
      <c r="B104" s="15" t="str">
        <f>'Cap Ex Data'!B104</f>
        <v>022900100100</v>
      </c>
      <c r="C104" s="15">
        <f>'Cap Ex Data'!C104</f>
        <v>23020206</v>
      </c>
      <c r="D104" s="15" t="str">
        <f>'Cap Ex Data'!D104</f>
        <v>70451</v>
      </c>
      <c r="E104" s="15" t="str">
        <f>'Cap Ex Data'!E104</f>
        <v>00150000010104</v>
      </c>
      <c r="F104" s="15" t="str">
        <f>'Cap Ex Data'!F104</f>
        <v>03101</v>
      </c>
      <c r="G104" s="15" t="str">
        <f>'Cap Ex Data'!G104</f>
        <v>318x1000</v>
      </c>
      <c r="H104" s="15">
        <f>'Cap Ex Data'!H104</f>
        <v>933.66215</v>
      </c>
      <c r="I104" s="15">
        <f>'Cap Ex Data'!I104</f>
        <v>301.67544755597748</v>
      </c>
      <c r="J104" s="15">
        <f>'Cap Ex Data'!J104</f>
        <v>0</v>
      </c>
      <c r="K104" s="15">
        <f>'Cap Ex Data'!K104</f>
        <v>0</v>
      </c>
      <c r="L104" s="15">
        <f>'Cap Ex Data'!L104</f>
        <v>0</v>
      </c>
      <c r="M104" s="15">
        <f>'Cap Ex Data'!M104</f>
        <v>0</v>
      </c>
      <c r="N104" s="15">
        <f>'Cap Ex Data'!N104</f>
        <v>301.67544755597748</v>
      </c>
      <c r="O104" s="61" t="str">
        <f t="shared" si="1"/>
        <v>02</v>
      </c>
    </row>
    <row r="105" spans="1:15" x14ac:dyDescent="0.25">
      <c r="A105" s="15" t="str">
        <f>'Cap Ex Data'!A105</f>
        <v xml:space="preserve">Construction of Kofar Gayan-Jos Road-Zaria </v>
      </c>
      <c r="B105" s="15" t="str">
        <f>'Cap Ex Data'!B105</f>
        <v>022900100100</v>
      </c>
      <c r="C105" s="15">
        <f>'Cap Ex Data'!C105</f>
        <v>23020207</v>
      </c>
      <c r="D105" s="15" t="str">
        <f>'Cap Ex Data'!D105</f>
        <v>70451</v>
      </c>
      <c r="E105" s="15" t="str">
        <f>'Cap Ex Data'!E105</f>
        <v>00150000010105</v>
      </c>
      <c r="F105" s="15" t="str">
        <f>'Cap Ex Data'!F105</f>
        <v>03101</v>
      </c>
      <c r="G105" s="15" t="str">
        <f>'Cap Ex Data'!G105</f>
        <v>318x1000</v>
      </c>
      <c r="H105" s="15">
        <f>'Cap Ex Data'!H105</f>
        <v>128.01389</v>
      </c>
      <c r="I105" s="15">
        <f>'Cap Ex Data'!I105</f>
        <v>41.362550210621343</v>
      </c>
      <c r="J105" s="15">
        <f>'Cap Ex Data'!J105</f>
        <v>0</v>
      </c>
      <c r="K105" s="15">
        <f>'Cap Ex Data'!K105</f>
        <v>0</v>
      </c>
      <c r="L105" s="15">
        <f>'Cap Ex Data'!L105</f>
        <v>0</v>
      </c>
      <c r="M105" s="15">
        <f>'Cap Ex Data'!M105</f>
        <v>0</v>
      </c>
      <c r="N105" s="15">
        <f>'Cap Ex Data'!N105</f>
        <v>41.362550210621343</v>
      </c>
      <c r="O105" s="61" t="str">
        <f t="shared" si="1"/>
        <v>02</v>
      </c>
    </row>
    <row r="106" spans="1:15" x14ac:dyDescent="0.25">
      <c r="A106" s="15" t="str">
        <f>'Cap Ex Data'!A106</f>
        <v xml:space="preserve">Construction of Kwoi-Dura-Ndofa Road </v>
      </c>
      <c r="B106" s="15" t="str">
        <f>'Cap Ex Data'!B106</f>
        <v>022900100100</v>
      </c>
      <c r="C106" s="15">
        <f>'Cap Ex Data'!C106</f>
        <v>23020208</v>
      </c>
      <c r="D106" s="15" t="str">
        <f>'Cap Ex Data'!D106</f>
        <v>70451</v>
      </c>
      <c r="E106" s="15" t="str">
        <f>'Cap Ex Data'!E106</f>
        <v>00150000010104</v>
      </c>
      <c r="F106" s="15" t="str">
        <f>'Cap Ex Data'!F106</f>
        <v>03101</v>
      </c>
      <c r="G106" s="15" t="str">
        <f>'Cap Ex Data'!G106</f>
        <v>318x1000</v>
      </c>
      <c r="H106" s="15">
        <f>'Cap Ex Data'!H106</f>
        <v>781.69393000000002</v>
      </c>
      <c r="I106" s="15">
        <f>'Cap Ex Data'!I106</f>
        <v>252.57301710746327</v>
      </c>
      <c r="J106" s="15">
        <f>'Cap Ex Data'!J106</f>
        <v>0</v>
      </c>
      <c r="K106" s="15">
        <f>'Cap Ex Data'!K106</f>
        <v>0</v>
      </c>
      <c r="L106" s="15">
        <f>'Cap Ex Data'!L106</f>
        <v>0</v>
      </c>
      <c r="M106" s="15">
        <f>'Cap Ex Data'!M106</f>
        <v>0</v>
      </c>
      <c r="N106" s="15">
        <f>'Cap Ex Data'!N106</f>
        <v>252.57301710746327</v>
      </c>
      <c r="O106" s="61" t="str">
        <f t="shared" si="1"/>
        <v>02</v>
      </c>
    </row>
    <row r="107" spans="1:15" x14ac:dyDescent="0.25">
      <c r="A107" s="15" t="str">
        <f>'Cap Ex Data'!A107</f>
        <v xml:space="preserve">Constr.of Rigasa-Tsangaya-Hayin Dan Mani Rd </v>
      </c>
      <c r="B107" s="15" t="str">
        <f>'Cap Ex Data'!B107</f>
        <v>022900100100</v>
      </c>
      <c r="C107" s="15">
        <f>'Cap Ex Data'!C107</f>
        <v>23020209</v>
      </c>
      <c r="D107" s="15" t="str">
        <f>'Cap Ex Data'!D107</f>
        <v>70451</v>
      </c>
      <c r="E107" s="15" t="str">
        <f>'Cap Ex Data'!E107</f>
        <v>00150000010105</v>
      </c>
      <c r="F107" s="15" t="str">
        <f>'Cap Ex Data'!F107</f>
        <v>03101</v>
      </c>
      <c r="G107" s="15" t="str">
        <f>'Cap Ex Data'!G107</f>
        <v>318x1000</v>
      </c>
      <c r="H107" s="15">
        <f>'Cap Ex Data'!H107</f>
        <v>13.935650000000001</v>
      </c>
      <c r="I107" s="15">
        <f>'Cap Ex Data'!I107</f>
        <v>4.5027459351687948</v>
      </c>
      <c r="J107" s="15">
        <f>'Cap Ex Data'!J107</f>
        <v>0</v>
      </c>
      <c r="K107" s="15">
        <f>'Cap Ex Data'!K107</f>
        <v>0</v>
      </c>
      <c r="L107" s="15">
        <f>'Cap Ex Data'!L107</f>
        <v>0</v>
      </c>
      <c r="M107" s="15">
        <f>'Cap Ex Data'!M107</f>
        <v>0</v>
      </c>
      <c r="N107" s="15">
        <f>'Cap Ex Data'!N107</f>
        <v>4.5027459351687948</v>
      </c>
      <c r="O107" s="61" t="str">
        <f t="shared" si="1"/>
        <v>02</v>
      </c>
    </row>
    <row r="108" spans="1:15" x14ac:dyDescent="0.25">
      <c r="A108" s="15" t="str">
        <f>'Cap Ex Data'!A108</f>
        <v>Gonin Gora-Hayin Katapawa-Anguwar Bije-Gonin Gora   Road</v>
      </c>
      <c r="B108" s="15" t="str">
        <f>'Cap Ex Data'!B108</f>
        <v>022900100100</v>
      </c>
      <c r="C108" s="15">
        <f>'Cap Ex Data'!C108</f>
        <v>23020213</v>
      </c>
      <c r="D108" s="15" t="str">
        <f>'Cap Ex Data'!D108</f>
        <v>70451</v>
      </c>
      <c r="E108" s="15" t="str">
        <f>'Cap Ex Data'!E108</f>
        <v>00150000010105</v>
      </c>
      <c r="F108" s="15" t="str">
        <f>'Cap Ex Data'!F108</f>
        <v>03101</v>
      </c>
      <c r="G108" s="15" t="str">
        <f>'Cap Ex Data'!G108</f>
        <v>318x1000</v>
      </c>
      <c r="H108" s="15">
        <f>'Cap Ex Data'!H108</f>
        <v>200</v>
      </c>
      <c r="I108" s="15">
        <f>'Cap Ex Data'!I108</f>
        <v>64.621972210392698</v>
      </c>
      <c r="J108" s="15">
        <f>'Cap Ex Data'!J108</f>
        <v>0</v>
      </c>
      <c r="K108" s="15">
        <f>'Cap Ex Data'!K108</f>
        <v>0</v>
      </c>
      <c r="L108" s="15">
        <f>'Cap Ex Data'!L108</f>
        <v>0</v>
      </c>
      <c r="M108" s="15">
        <f>'Cap Ex Data'!M108</f>
        <v>0</v>
      </c>
      <c r="N108" s="15">
        <f>'Cap Ex Data'!N108</f>
        <v>64.621972210392698</v>
      </c>
      <c r="O108" s="61" t="str">
        <f t="shared" si="1"/>
        <v>02</v>
      </c>
    </row>
    <row r="109" spans="1:15" x14ac:dyDescent="0.25">
      <c r="A109" s="15" t="str">
        <f>'Cap Ex Data'!A109</f>
        <v xml:space="preserve">Construction of Farar Gada-Yakawada-Natawa Roads </v>
      </c>
      <c r="B109" s="15" t="str">
        <f>'Cap Ex Data'!B109</f>
        <v>022900100100</v>
      </c>
      <c r="C109" s="15">
        <f>'Cap Ex Data'!C109</f>
        <v>23020214</v>
      </c>
      <c r="D109" s="15" t="str">
        <f>'Cap Ex Data'!D109</f>
        <v>70451</v>
      </c>
      <c r="E109" s="15" t="str">
        <f>'Cap Ex Data'!E109</f>
        <v>00150000010104</v>
      </c>
      <c r="F109" s="15" t="str">
        <f>'Cap Ex Data'!F109</f>
        <v>03101</v>
      </c>
      <c r="G109" s="15" t="str">
        <f>'Cap Ex Data'!G109</f>
        <v>318x1000</v>
      </c>
      <c r="H109" s="15">
        <f>'Cap Ex Data'!H109</f>
        <v>1500</v>
      </c>
      <c r="I109" s="15">
        <f>'Cap Ex Data'!I109</f>
        <v>484.66479157794521</v>
      </c>
      <c r="J109" s="15">
        <f>'Cap Ex Data'!J109</f>
        <v>0</v>
      </c>
      <c r="K109" s="15">
        <f>'Cap Ex Data'!K109</f>
        <v>0</v>
      </c>
      <c r="L109" s="15">
        <f>'Cap Ex Data'!L109</f>
        <v>0</v>
      </c>
      <c r="M109" s="15">
        <f>'Cap Ex Data'!M109</f>
        <v>0</v>
      </c>
      <c r="N109" s="15">
        <f>'Cap Ex Data'!N109</f>
        <v>484.66479157794521</v>
      </c>
      <c r="O109" s="61" t="str">
        <f t="shared" si="1"/>
        <v>02</v>
      </c>
    </row>
    <row r="110" spans="1:15" x14ac:dyDescent="0.25">
      <c r="A110" s="15" t="str">
        <f>'Cap Ex Data'!A110</f>
        <v>M. Kakeyi/Farin Kasa/San Birni/Richipa with spur a at Farin Kasa to Bagaldi</v>
      </c>
      <c r="B110" s="15" t="str">
        <f>'Cap Ex Data'!B110</f>
        <v>022900100100</v>
      </c>
      <c r="C110" s="15">
        <f>'Cap Ex Data'!C110</f>
        <v>23020215</v>
      </c>
      <c r="D110" s="15" t="str">
        <f>'Cap Ex Data'!D110</f>
        <v>70451</v>
      </c>
      <c r="E110" s="15" t="str">
        <f>'Cap Ex Data'!E110</f>
        <v>00150000010105</v>
      </c>
      <c r="F110" s="15" t="str">
        <f>'Cap Ex Data'!F110</f>
        <v>03101</v>
      </c>
      <c r="G110" s="15" t="str">
        <f>'Cap Ex Data'!G110</f>
        <v>318x1000</v>
      </c>
      <c r="H110" s="15">
        <f>'Cap Ex Data'!H110</f>
        <v>1549.0115249999999</v>
      </c>
      <c r="I110" s="15">
        <f>'Cap Ex Data'!I110</f>
        <v>500.50089861063998</v>
      </c>
      <c r="J110" s="15">
        <f>'Cap Ex Data'!J110</f>
        <v>0</v>
      </c>
      <c r="K110" s="15">
        <f>'Cap Ex Data'!K110</f>
        <v>0</v>
      </c>
      <c r="L110" s="15">
        <f>'Cap Ex Data'!L110</f>
        <v>0</v>
      </c>
      <c r="M110" s="15">
        <f>'Cap Ex Data'!M110</f>
        <v>0</v>
      </c>
      <c r="N110" s="15">
        <f>'Cap Ex Data'!N110</f>
        <v>500.50089861063998</v>
      </c>
      <c r="O110" s="61" t="str">
        <f t="shared" si="1"/>
        <v>02</v>
      </c>
    </row>
    <row r="111" spans="1:15" x14ac:dyDescent="0.25">
      <c r="A111" s="15" t="str">
        <f>'Cap Ex Data'!A111</f>
        <v xml:space="preserve">Buks/Kwarin Ayuba/Yankarfe/Anguwar Yusi/Hanya Road </v>
      </c>
      <c r="B111" s="15" t="str">
        <f>'Cap Ex Data'!B111</f>
        <v>022900100100</v>
      </c>
      <c r="C111" s="15">
        <f>'Cap Ex Data'!C111</f>
        <v>23020216</v>
      </c>
      <c r="D111" s="15" t="str">
        <f>'Cap Ex Data'!D111</f>
        <v>70451</v>
      </c>
      <c r="E111" s="15" t="str">
        <f>'Cap Ex Data'!E111</f>
        <v>00150000010104</v>
      </c>
      <c r="F111" s="15" t="str">
        <f>'Cap Ex Data'!F111</f>
        <v>03101</v>
      </c>
      <c r="G111" s="15" t="str">
        <f>'Cap Ex Data'!G111</f>
        <v>318x1000</v>
      </c>
      <c r="H111" s="15">
        <f>'Cap Ex Data'!H111</f>
        <v>343.78582</v>
      </c>
      <c r="I111" s="15">
        <f>'Cap Ex Data'!I111</f>
        <v>111.08058853183532</v>
      </c>
      <c r="J111" s="15">
        <f>'Cap Ex Data'!J111</f>
        <v>0</v>
      </c>
      <c r="K111" s="15">
        <f>'Cap Ex Data'!K111</f>
        <v>0</v>
      </c>
      <c r="L111" s="15">
        <f>'Cap Ex Data'!L111</f>
        <v>0</v>
      </c>
      <c r="M111" s="15">
        <f>'Cap Ex Data'!M111</f>
        <v>0</v>
      </c>
      <c r="N111" s="15">
        <f>'Cap Ex Data'!N111</f>
        <v>111.08058853183532</v>
      </c>
      <c r="O111" s="61" t="str">
        <f t="shared" si="1"/>
        <v>02</v>
      </c>
    </row>
    <row r="112" spans="1:15" x14ac:dyDescent="0.25">
      <c r="A112" s="15" t="str">
        <f>'Cap Ex Data'!A112</f>
        <v xml:space="preserve">Garun Kurama/Kwandari/Bundu/Kinugan Kasuwa </v>
      </c>
      <c r="B112" s="15" t="str">
        <f>'Cap Ex Data'!B112</f>
        <v>022900100100</v>
      </c>
      <c r="C112" s="15">
        <f>'Cap Ex Data'!C112</f>
        <v>23020217</v>
      </c>
      <c r="D112" s="15" t="str">
        <f>'Cap Ex Data'!D112</f>
        <v>70451</v>
      </c>
      <c r="E112" s="15" t="str">
        <f>'Cap Ex Data'!E112</f>
        <v>00150000010105</v>
      </c>
      <c r="F112" s="15" t="str">
        <f>'Cap Ex Data'!F112</f>
        <v>03101</v>
      </c>
      <c r="G112" s="15" t="str">
        <f>'Cap Ex Data'!G112</f>
        <v>318x1000</v>
      </c>
      <c r="H112" s="15">
        <f>'Cap Ex Data'!H112</f>
        <v>600</v>
      </c>
      <c r="I112" s="15">
        <f>'Cap Ex Data'!I112</f>
        <v>193.8659166311781</v>
      </c>
      <c r="J112" s="15">
        <f>'Cap Ex Data'!J112</f>
        <v>0</v>
      </c>
      <c r="K112" s="15">
        <f>'Cap Ex Data'!K112</f>
        <v>0</v>
      </c>
      <c r="L112" s="15">
        <f>'Cap Ex Data'!L112</f>
        <v>0</v>
      </c>
      <c r="M112" s="15">
        <f>'Cap Ex Data'!M112</f>
        <v>0</v>
      </c>
      <c r="N112" s="15">
        <f>'Cap Ex Data'!N112</f>
        <v>193.8659166311781</v>
      </c>
      <c r="O112" s="61" t="str">
        <f t="shared" si="1"/>
        <v>02</v>
      </c>
    </row>
    <row r="113" spans="1:15" x14ac:dyDescent="0.25">
      <c r="A113" s="15" t="str">
        <f>'Cap Ex Data'!A113</f>
        <v xml:space="preserve">Construction of Kwagiri Kussom /Wasa Road </v>
      </c>
      <c r="B113" s="15" t="str">
        <f>'Cap Ex Data'!B113</f>
        <v>022900100100</v>
      </c>
      <c r="C113" s="15">
        <f>'Cap Ex Data'!C113</f>
        <v>23020218</v>
      </c>
      <c r="D113" s="15" t="str">
        <f>'Cap Ex Data'!D113</f>
        <v>70451</v>
      </c>
      <c r="E113" s="15" t="str">
        <f>'Cap Ex Data'!E113</f>
        <v>00150000010104</v>
      </c>
      <c r="F113" s="15" t="str">
        <f>'Cap Ex Data'!F113</f>
        <v>03101</v>
      </c>
      <c r="G113" s="15" t="str">
        <f>'Cap Ex Data'!G113</f>
        <v>318x1000</v>
      </c>
      <c r="H113" s="15">
        <f>'Cap Ex Data'!H113</f>
        <v>815.74388499999998</v>
      </c>
      <c r="I113" s="15">
        <f>'Cap Ex Data'!I113</f>
        <v>263.57489333633885</v>
      </c>
      <c r="J113" s="15">
        <f>'Cap Ex Data'!J113</f>
        <v>0</v>
      </c>
      <c r="K113" s="15">
        <f>'Cap Ex Data'!K113</f>
        <v>0</v>
      </c>
      <c r="L113" s="15">
        <f>'Cap Ex Data'!L113</f>
        <v>0</v>
      </c>
      <c r="M113" s="15">
        <f>'Cap Ex Data'!M113</f>
        <v>0</v>
      </c>
      <c r="N113" s="15">
        <f>'Cap Ex Data'!N113</f>
        <v>263.57489333633885</v>
      </c>
      <c r="O113" s="61" t="str">
        <f t="shared" si="1"/>
        <v>02</v>
      </c>
    </row>
    <row r="114" spans="1:15" x14ac:dyDescent="0.25">
      <c r="A114" s="15" t="str">
        <f>'Cap Ex Data'!A114</f>
        <v xml:space="preserve">Road Maintenance (KAPWA) </v>
      </c>
      <c r="B114" s="15" t="str">
        <f>'Cap Ex Data'!B114</f>
        <v>022900400100</v>
      </c>
      <c r="C114" s="15">
        <f>'Cap Ex Data'!C114</f>
        <v>23020219</v>
      </c>
      <c r="D114" s="15" t="str">
        <f>'Cap Ex Data'!D114</f>
        <v>70451</v>
      </c>
      <c r="E114" s="15" t="str">
        <f>'Cap Ex Data'!E114</f>
        <v>00150000010102</v>
      </c>
      <c r="F114" s="15" t="str">
        <f>'Cap Ex Data'!F114</f>
        <v>03101</v>
      </c>
      <c r="G114" s="15" t="str">
        <f>'Cap Ex Data'!G114</f>
        <v>318x1000</v>
      </c>
      <c r="H114" s="15">
        <f>'Cap Ex Data'!H114</f>
        <v>500</v>
      </c>
      <c r="I114" s="15">
        <f>'Cap Ex Data'!I114</f>
        <v>161.55493052598175</v>
      </c>
      <c r="J114" s="15">
        <f>'Cap Ex Data'!J114</f>
        <v>0</v>
      </c>
      <c r="K114" s="15">
        <f>'Cap Ex Data'!K114</f>
        <v>0</v>
      </c>
      <c r="L114" s="15">
        <f>'Cap Ex Data'!L114</f>
        <v>0</v>
      </c>
      <c r="M114" s="15">
        <f>'Cap Ex Data'!M114</f>
        <v>0</v>
      </c>
      <c r="N114" s="15">
        <f>'Cap Ex Data'!N114</f>
        <v>161.55493052598175</v>
      </c>
      <c r="O114" s="61" t="str">
        <f t="shared" si="1"/>
        <v>02</v>
      </c>
    </row>
    <row r="115" spans="1:15" x14ac:dyDescent="0.25">
      <c r="A115" s="15" t="str">
        <f>'Cap Ex Data'!A115</f>
        <v xml:space="preserve">Expansion &amp; Rehabilitation of Existing Schools </v>
      </c>
      <c r="B115" s="15" t="str">
        <f>'Cap Ex Data'!B115</f>
        <v>051700100100</v>
      </c>
      <c r="C115" s="15">
        <f>'Cap Ex Data'!C115</f>
        <v>23020220</v>
      </c>
      <c r="D115" s="15" t="str">
        <f>'Cap Ex Data'!D115</f>
        <v>70922</v>
      </c>
      <c r="E115" s="15" t="str">
        <f>'Cap Ex Data'!E115</f>
        <v>00050000010104</v>
      </c>
      <c r="F115" s="15" t="str">
        <f>'Cap Ex Data'!F115</f>
        <v>03101</v>
      </c>
      <c r="G115" s="15" t="str">
        <f>'Cap Ex Data'!G115</f>
        <v>318x1000</v>
      </c>
      <c r="H115" s="15">
        <f>'Cap Ex Data'!H115</f>
        <v>859.37294499999996</v>
      </c>
      <c r="I115" s="15">
        <f>'Cap Ex Data'!I115</f>
        <v>277.67187285076665</v>
      </c>
      <c r="J115" s="15">
        <f>'Cap Ex Data'!J115</f>
        <v>0</v>
      </c>
      <c r="K115" s="15">
        <f>'Cap Ex Data'!K115</f>
        <v>0</v>
      </c>
      <c r="L115" s="15">
        <f>'Cap Ex Data'!L115</f>
        <v>0</v>
      </c>
      <c r="M115" s="15">
        <f>'Cap Ex Data'!M115</f>
        <v>0</v>
      </c>
      <c r="N115" s="15">
        <f>'Cap Ex Data'!N115</f>
        <v>277.67187285076665</v>
      </c>
      <c r="O115" s="61" t="str">
        <f t="shared" si="1"/>
        <v>05</v>
      </c>
    </row>
    <row r="116" spans="1:15" x14ac:dyDescent="0.25">
      <c r="A116" s="15" t="str">
        <f>'Cap Ex Data'!A116</f>
        <v>Development of ERC, Inspectorate, &amp;  Directorate of Private Schools</v>
      </c>
      <c r="B116" s="15" t="str">
        <f>'Cap Ex Data'!B116</f>
        <v>051700100100</v>
      </c>
      <c r="C116" s="15">
        <f>'Cap Ex Data'!C116</f>
        <v>23030140</v>
      </c>
      <c r="D116" s="15">
        <f>'Cap Ex Data'!D116</f>
        <v>0</v>
      </c>
      <c r="E116" s="15" t="str">
        <f>'Cap Ex Data'!E116</f>
        <v>00050000010108</v>
      </c>
      <c r="F116" s="15" t="str">
        <f>'Cap Ex Data'!F116</f>
        <v>03101</v>
      </c>
      <c r="G116" s="15" t="str">
        <f>'Cap Ex Data'!G116</f>
        <v>318x1000</v>
      </c>
      <c r="H116" s="15">
        <f>'Cap Ex Data'!H116</f>
        <v>9.2404349999999997</v>
      </c>
      <c r="I116" s="15">
        <f>'Cap Ex Data'!I116</f>
        <v>2.9856756689096997</v>
      </c>
      <c r="J116" s="15">
        <f>'Cap Ex Data'!J116</f>
        <v>0</v>
      </c>
      <c r="K116" s="15">
        <f>'Cap Ex Data'!K116</f>
        <v>0</v>
      </c>
      <c r="L116" s="15">
        <f>'Cap Ex Data'!L116</f>
        <v>0</v>
      </c>
      <c r="M116" s="15">
        <f>'Cap Ex Data'!M116</f>
        <v>0</v>
      </c>
      <c r="N116" s="15">
        <f>'Cap Ex Data'!N116</f>
        <v>2.9856756689096997</v>
      </c>
      <c r="O116" s="61" t="str">
        <f t="shared" si="1"/>
        <v>05</v>
      </c>
    </row>
    <row r="117" spans="1:15" x14ac:dyDescent="0.25">
      <c r="A117" s="15" t="str">
        <f>'Cap Ex Data'!A117</f>
        <v xml:space="preserve">Purchase of Science, Tech. &amp; Vocational Equip </v>
      </c>
      <c r="B117" s="15" t="str">
        <f>'Cap Ex Data'!B117</f>
        <v>051700100100</v>
      </c>
      <c r="C117" s="15">
        <f>'Cap Ex Data'!C117</f>
        <v>23010106</v>
      </c>
      <c r="D117" s="15" t="str">
        <f>'Cap Ex Data'!D117</f>
        <v>70960</v>
      </c>
      <c r="E117" s="15" t="str">
        <f>'Cap Ex Data'!E117</f>
        <v>00050000010109</v>
      </c>
      <c r="F117" s="15" t="str">
        <f>'Cap Ex Data'!F117</f>
        <v>03101</v>
      </c>
      <c r="G117" s="15" t="str">
        <f>'Cap Ex Data'!G117</f>
        <v>318x1000</v>
      </c>
      <c r="H117" s="15">
        <f>'Cap Ex Data'!H117</f>
        <v>117.82062999999999</v>
      </c>
      <c r="I117" s="15">
        <f>'Cap Ex Data'!I117</f>
        <v>38.069007388354791</v>
      </c>
      <c r="J117" s="15">
        <f>'Cap Ex Data'!J117</f>
        <v>0</v>
      </c>
      <c r="K117" s="15">
        <f>'Cap Ex Data'!K117</f>
        <v>0</v>
      </c>
      <c r="L117" s="15">
        <f>'Cap Ex Data'!L117</f>
        <v>0</v>
      </c>
      <c r="M117" s="15">
        <f>'Cap Ex Data'!M117</f>
        <v>0</v>
      </c>
      <c r="N117" s="15">
        <f>'Cap Ex Data'!N117</f>
        <v>38.069007388354791</v>
      </c>
      <c r="O117" s="61" t="str">
        <f t="shared" si="1"/>
        <v>05</v>
      </c>
    </row>
    <row r="118" spans="1:15" x14ac:dyDescent="0.25">
      <c r="A118" s="15" t="str">
        <f>'Cap Ex Data'!A118</f>
        <v xml:space="preserve">Supply of Furniture to Schools </v>
      </c>
      <c r="B118" s="15" t="str">
        <f>'Cap Ex Data'!B118</f>
        <v>051700100100</v>
      </c>
      <c r="C118" s="15">
        <f>'Cap Ex Data'!C118</f>
        <v>23010107</v>
      </c>
      <c r="D118" s="15" t="str">
        <f>'Cap Ex Data'!D118</f>
        <v>70922</v>
      </c>
      <c r="E118" s="15" t="str">
        <f>'Cap Ex Data'!E118</f>
        <v>00050000010110</v>
      </c>
      <c r="F118" s="15" t="str">
        <f>'Cap Ex Data'!F118</f>
        <v>03101</v>
      </c>
      <c r="G118" s="15" t="str">
        <f>'Cap Ex Data'!G118</f>
        <v>318x1000</v>
      </c>
      <c r="H118" s="15">
        <f>'Cap Ex Data'!H118</f>
        <v>136.31240500000001</v>
      </c>
      <c r="I118" s="15">
        <f>'Cap Ex Data'!I118</f>
        <v>44.043882239208976</v>
      </c>
      <c r="J118" s="15">
        <f>'Cap Ex Data'!J118</f>
        <v>0</v>
      </c>
      <c r="K118" s="15">
        <f>'Cap Ex Data'!K118</f>
        <v>0</v>
      </c>
      <c r="L118" s="15">
        <f>'Cap Ex Data'!L118</f>
        <v>0</v>
      </c>
      <c r="M118" s="15">
        <f>'Cap Ex Data'!M118</f>
        <v>0</v>
      </c>
      <c r="N118" s="15">
        <f>'Cap Ex Data'!N118</f>
        <v>44.043882239208976</v>
      </c>
      <c r="O118" s="61" t="str">
        <f t="shared" si="1"/>
        <v>05</v>
      </c>
    </row>
    <row r="119" spans="1:15" x14ac:dyDescent="0.25">
      <c r="A119" s="15" t="str">
        <f>'Cap Ex Data'!A119</f>
        <v xml:space="preserve">Supply of Cooking Gas to Boarding Schools </v>
      </c>
      <c r="B119" s="15" t="str">
        <f>'Cap Ex Data'!B119</f>
        <v>051700100100</v>
      </c>
      <c r="C119" s="15">
        <f>'Cap Ex Data'!C119</f>
        <v>23010108</v>
      </c>
      <c r="D119" s="15" t="str">
        <f>'Cap Ex Data'!D119</f>
        <v>70922</v>
      </c>
      <c r="E119" s="15" t="str">
        <f>'Cap Ex Data'!E119</f>
        <v>00050000010111</v>
      </c>
      <c r="F119" s="15" t="str">
        <f>'Cap Ex Data'!F119</f>
        <v>03101</v>
      </c>
      <c r="G119" s="15" t="str">
        <f>'Cap Ex Data'!G119</f>
        <v>318x1000</v>
      </c>
      <c r="H119" s="15">
        <f>'Cap Ex Data'!H119</f>
        <v>26.709115000000001</v>
      </c>
      <c r="I119" s="15">
        <f>'Cap Ex Data'!I119</f>
        <v>8.6299784364709122</v>
      </c>
      <c r="J119" s="15">
        <f>'Cap Ex Data'!J119</f>
        <v>0</v>
      </c>
      <c r="K119" s="15">
        <f>'Cap Ex Data'!K119</f>
        <v>0</v>
      </c>
      <c r="L119" s="15">
        <f>'Cap Ex Data'!L119</f>
        <v>0</v>
      </c>
      <c r="M119" s="15">
        <f>'Cap Ex Data'!M119</f>
        <v>0</v>
      </c>
      <c r="N119" s="15">
        <f>'Cap Ex Data'!N119</f>
        <v>8.6299784364709122</v>
      </c>
      <c r="O119" s="61" t="str">
        <f t="shared" si="1"/>
        <v>05</v>
      </c>
    </row>
    <row r="120" spans="1:15" x14ac:dyDescent="0.25">
      <c r="A120" s="15" t="str">
        <f>'Cap Ex Data'!A120</f>
        <v xml:space="preserve">Expansion of Schools Libraries </v>
      </c>
      <c r="B120" s="15" t="str">
        <f>'Cap Ex Data'!B120</f>
        <v>051700100100</v>
      </c>
      <c r="C120" s="15">
        <f>'Cap Ex Data'!C120</f>
        <v>23020221</v>
      </c>
      <c r="D120" s="15" t="str">
        <f>'Cap Ex Data'!D120</f>
        <v>70922</v>
      </c>
      <c r="E120" s="15" t="str">
        <f>'Cap Ex Data'!E120</f>
        <v>00050000010112</v>
      </c>
      <c r="F120" s="15" t="str">
        <f>'Cap Ex Data'!F120</f>
        <v>03101</v>
      </c>
      <c r="G120" s="15" t="str">
        <f>'Cap Ex Data'!G120</f>
        <v>318x1000</v>
      </c>
      <c r="H120" s="15">
        <f>'Cap Ex Data'!H120</f>
        <v>17.814900000000002</v>
      </c>
      <c r="I120" s="15">
        <f>'Cap Ex Data'!I120</f>
        <v>5.756169863654625</v>
      </c>
      <c r="J120" s="15">
        <f>'Cap Ex Data'!J120</f>
        <v>0</v>
      </c>
      <c r="K120" s="15">
        <f>'Cap Ex Data'!K120</f>
        <v>0</v>
      </c>
      <c r="L120" s="15">
        <f>'Cap Ex Data'!L120</f>
        <v>0</v>
      </c>
      <c r="M120" s="15">
        <f>'Cap Ex Data'!M120</f>
        <v>0</v>
      </c>
      <c r="N120" s="15">
        <f>'Cap Ex Data'!N120</f>
        <v>5.756169863654625</v>
      </c>
      <c r="O120" s="61" t="str">
        <f t="shared" si="1"/>
        <v>05</v>
      </c>
    </row>
    <row r="121" spans="1:15" x14ac:dyDescent="0.25">
      <c r="A121" s="15" t="str">
        <f>'Cap Ex Data'!A121</f>
        <v xml:space="preserve">Provision of Water to Schools </v>
      </c>
      <c r="B121" s="15" t="str">
        <f>'Cap Ex Data'!B121</f>
        <v>051700100100</v>
      </c>
      <c r="C121" s="15">
        <f>'Cap Ex Data'!C121</f>
        <v>23020222</v>
      </c>
      <c r="D121" s="15" t="str">
        <f>'Cap Ex Data'!D121</f>
        <v>70922</v>
      </c>
      <c r="E121" s="15" t="str">
        <f>'Cap Ex Data'!E121</f>
        <v>00050000010113</v>
      </c>
      <c r="F121" s="15" t="str">
        <f>'Cap Ex Data'!F121</f>
        <v>03101</v>
      </c>
      <c r="G121" s="15" t="str">
        <f>'Cap Ex Data'!G121</f>
        <v>318x1000</v>
      </c>
      <c r="H121" s="15">
        <f>'Cap Ex Data'!H121</f>
        <v>37.000790000000002</v>
      </c>
      <c r="I121" s="15">
        <f>'Cap Ex Data'!I121</f>
        <v>11.955320115712881</v>
      </c>
      <c r="J121" s="15">
        <f>'Cap Ex Data'!J121</f>
        <v>0</v>
      </c>
      <c r="K121" s="15">
        <f>'Cap Ex Data'!K121</f>
        <v>0</v>
      </c>
      <c r="L121" s="15">
        <f>'Cap Ex Data'!L121</f>
        <v>0</v>
      </c>
      <c r="M121" s="15">
        <f>'Cap Ex Data'!M121</f>
        <v>0</v>
      </c>
      <c r="N121" s="15">
        <f>'Cap Ex Data'!N121</f>
        <v>11.955320115712881</v>
      </c>
      <c r="O121" s="61" t="str">
        <f t="shared" si="1"/>
        <v>05</v>
      </c>
    </row>
    <row r="122" spans="1:15" x14ac:dyDescent="0.25">
      <c r="A122" s="15" t="str">
        <f>'Cap Ex Data'!A122</f>
        <v xml:space="preserve">Consultancy Services(MoE) </v>
      </c>
      <c r="B122" s="15" t="str">
        <f>'Cap Ex Data'!B122</f>
        <v>051700100100</v>
      </c>
      <c r="C122" s="15">
        <f>'Cap Ex Data'!C122</f>
        <v>23050132</v>
      </c>
      <c r="D122" s="15" t="str">
        <f>'Cap Ex Data'!D122</f>
        <v>70922</v>
      </c>
      <c r="E122" s="15" t="str">
        <f>'Cap Ex Data'!E122</f>
        <v>00050000010104</v>
      </c>
      <c r="F122" s="15" t="str">
        <f>'Cap Ex Data'!F122</f>
        <v>03101</v>
      </c>
      <c r="G122" s="15" t="str">
        <f>'Cap Ex Data'!G122</f>
        <v>318x1000</v>
      </c>
      <c r="H122" s="15">
        <f>'Cap Ex Data'!H122</f>
        <v>203.65647999999999</v>
      </c>
      <c r="I122" s="15">
        <f>'Cap Ex Data'!I122</f>
        <v>65.803416955131979</v>
      </c>
      <c r="J122" s="15">
        <f>'Cap Ex Data'!J122</f>
        <v>0</v>
      </c>
      <c r="K122" s="15">
        <f>'Cap Ex Data'!K122</f>
        <v>0</v>
      </c>
      <c r="L122" s="15">
        <f>'Cap Ex Data'!L122</f>
        <v>0</v>
      </c>
      <c r="M122" s="15">
        <f>'Cap Ex Data'!M122</f>
        <v>0</v>
      </c>
      <c r="N122" s="15">
        <f>'Cap Ex Data'!N122</f>
        <v>65.803416955131979</v>
      </c>
      <c r="O122" s="61" t="str">
        <f t="shared" si="1"/>
        <v>05</v>
      </c>
    </row>
    <row r="123" spans="1:15" x14ac:dyDescent="0.25">
      <c r="A123" s="15" t="str">
        <f>'Cap Ex Data'!A123</f>
        <v xml:space="preserve">Construction of Mathematics Centre Kaduna </v>
      </c>
      <c r="B123" s="15" t="str">
        <f>'Cap Ex Data'!B123</f>
        <v>051700100100</v>
      </c>
      <c r="C123" s="15">
        <f>'Cap Ex Data'!C123</f>
        <v>23020223</v>
      </c>
      <c r="D123" s="15" t="str">
        <f>'Cap Ex Data'!D123</f>
        <v>70922</v>
      </c>
      <c r="E123" s="15" t="str">
        <f>'Cap Ex Data'!E123</f>
        <v>00050000010115</v>
      </c>
      <c r="F123" s="15" t="str">
        <f>'Cap Ex Data'!F123</f>
        <v>03101</v>
      </c>
      <c r="G123" s="15" t="str">
        <f>'Cap Ex Data'!G123</f>
        <v>318x1000</v>
      </c>
      <c r="H123" s="15">
        <f>'Cap Ex Data'!H123</f>
        <v>20.762270000000001</v>
      </c>
      <c r="I123" s="15">
        <f>'Cap Ex Data'!I123</f>
        <v>6.7084941748233504</v>
      </c>
      <c r="J123" s="15">
        <f>'Cap Ex Data'!J123</f>
        <v>0</v>
      </c>
      <c r="K123" s="15">
        <f>'Cap Ex Data'!K123</f>
        <v>0</v>
      </c>
      <c r="L123" s="15">
        <f>'Cap Ex Data'!L123</f>
        <v>0</v>
      </c>
      <c r="M123" s="15">
        <f>'Cap Ex Data'!M123</f>
        <v>0</v>
      </c>
      <c r="N123" s="15">
        <f>'Cap Ex Data'!N123</f>
        <v>6.7084941748233504</v>
      </c>
      <c r="O123" s="61" t="str">
        <f t="shared" si="1"/>
        <v>05</v>
      </c>
    </row>
    <row r="124" spans="1:15" x14ac:dyDescent="0.25">
      <c r="A124" s="15" t="str">
        <f>'Cap Ex Data'!A124</f>
        <v>Const/Rehab. of 136 Unit of Block of Classrooms  in Sec Schools.</v>
      </c>
      <c r="B124" s="15" t="str">
        <f>'Cap Ex Data'!B124</f>
        <v>051700100100</v>
      </c>
      <c r="C124" s="15">
        <f>'Cap Ex Data'!C124</f>
        <v>23020224</v>
      </c>
      <c r="D124" s="15" t="str">
        <f>'Cap Ex Data'!D124</f>
        <v>70922</v>
      </c>
      <c r="E124" s="15" t="str">
        <f>'Cap Ex Data'!E124</f>
        <v>00050000010116</v>
      </c>
      <c r="F124" s="15" t="str">
        <f>'Cap Ex Data'!F124</f>
        <v>03101</v>
      </c>
      <c r="G124" s="15" t="str">
        <f>'Cap Ex Data'!G124</f>
        <v>318x1000</v>
      </c>
      <c r="H124" s="15">
        <f>'Cap Ex Data'!H124</f>
        <v>621.64724999999999</v>
      </c>
      <c r="I124" s="15">
        <f>'Cap Ex Data'!I124</f>
        <v>200.86035657083519</v>
      </c>
      <c r="J124" s="15">
        <f>'Cap Ex Data'!J124</f>
        <v>0</v>
      </c>
      <c r="K124" s="15">
        <f>'Cap Ex Data'!K124</f>
        <v>0</v>
      </c>
      <c r="L124" s="15">
        <f>'Cap Ex Data'!L124</f>
        <v>0</v>
      </c>
      <c r="M124" s="15">
        <f>'Cap Ex Data'!M124</f>
        <v>0</v>
      </c>
      <c r="N124" s="15">
        <f>'Cap Ex Data'!N124</f>
        <v>200.86035657083519</v>
      </c>
      <c r="O124" s="61" t="str">
        <f t="shared" si="1"/>
        <v>05</v>
      </c>
    </row>
    <row r="125" spans="1:15" x14ac:dyDescent="0.25">
      <c r="A125" s="15" t="str">
        <f>'Cap Ex Data'!A125</f>
        <v xml:space="preserve">Maintenance of Schools </v>
      </c>
      <c r="B125" s="15" t="str">
        <f>'Cap Ex Data'!B125</f>
        <v>051700100100</v>
      </c>
      <c r="C125" s="15">
        <f>'Cap Ex Data'!C125</f>
        <v>23030141</v>
      </c>
      <c r="D125" s="15" t="str">
        <f>'Cap Ex Data'!D125</f>
        <v>70922</v>
      </c>
      <c r="E125" s="15" t="str">
        <f>'Cap Ex Data'!E125</f>
        <v>00050000010117</v>
      </c>
      <c r="F125" s="15" t="str">
        <f>'Cap Ex Data'!F125</f>
        <v>03101</v>
      </c>
      <c r="G125" s="15" t="str">
        <f>'Cap Ex Data'!G125</f>
        <v>318x1000</v>
      </c>
      <c r="H125" s="15">
        <f>'Cap Ex Data'!H125</f>
        <v>250</v>
      </c>
      <c r="I125" s="15">
        <f>'Cap Ex Data'!I125</f>
        <v>80.777465262990873</v>
      </c>
      <c r="J125" s="15">
        <f>'Cap Ex Data'!J125</f>
        <v>0</v>
      </c>
      <c r="K125" s="15">
        <f>'Cap Ex Data'!K125</f>
        <v>0</v>
      </c>
      <c r="L125" s="15">
        <f>'Cap Ex Data'!L125</f>
        <v>0</v>
      </c>
      <c r="M125" s="15">
        <f>'Cap Ex Data'!M125</f>
        <v>0</v>
      </c>
      <c r="N125" s="15">
        <f>'Cap Ex Data'!N125</f>
        <v>80.777465262990873</v>
      </c>
      <c r="O125" s="61" t="str">
        <f t="shared" si="1"/>
        <v>05</v>
      </c>
    </row>
    <row r="126" spans="1:15" x14ac:dyDescent="0.25">
      <c r="A126" s="15" t="str">
        <f>'Cap Ex Data'!A126</f>
        <v xml:space="preserve">Staff Quarters Improvement </v>
      </c>
      <c r="B126" s="15" t="str">
        <f>'Cap Ex Data'!B126</f>
        <v>051700100100</v>
      </c>
      <c r="C126" s="15">
        <f>'Cap Ex Data'!C126</f>
        <v>23030142</v>
      </c>
      <c r="D126" s="15" t="str">
        <f>'Cap Ex Data'!D126</f>
        <v>70922</v>
      </c>
      <c r="E126" s="15" t="str">
        <f>'Cap Ex Data'!E126</f>
        <v>00050000010118</v>
      </c>
      <c r="F126" s="15" t="str">
        <f>'Cap Ex Data'!F126</f>
        <v>03101</v>
      </c>
      <c r="G126" s="15" t="str">
        <f>'Cap Ex Data'!G126</f>
        <v>318x1000</v>
      </c>
      <c r="H126" s="15">
        <f>'Cap Ex Data'!H126</f>
        <v>45.298225000000002</v>
      </c>
      <c r="I126" s="15">
        <f>'Cap Ex Data'!I126</f>
        <v>14.636303185650577</v>
      </c>
      <c r="J126" s="15">
        <f>'Cap Ex Data'!J126</f>
        <v>0</v>
      </c>
      <c r="K126" s="15">
        <f>'Cap Ex Data'!K126</f>
        <v>0</v>
      </c>
      <c r="L126" s="15">
        <f>'Cap Ex Data'!L126</f>
        <v>0</v>
      </c>
      <c r="M126" s="15">
        <f>'Cap Ex Data'!M126</f>
        <v>0</v>
      </c>
      <c r="N126" s="15">
        <f>'Cap Ex Data'!N126</f>
        <v>14.636303185650577</v>
      </c>
      <c r="O126" s="61" t="str">
        <f t="shared" si="1"/>
        <v>05</v>
      </c>
    </row>
    <row r="127" spans="1:15" x14ac:dyDescent="0.25">
      <c r="A127" s="15" t="str">
        <f>'Cap Ex Data'!A127</f>
        <v xml:space="preserve"> ETF Proj. @ Science Sec. Sch Koreye, Zaria </v>
      </c>
      <c r="B127" s="15" t="str">
        <f>'Cap Ex Data'!B127</f>
        <v>051700100100</v>
      </c>
      <c r="C127" s="15">
        <f>'Cap Ex Data'!C127</f>
        <v>23030143</v>
      </c>
      <c r="D127" s="15" t="str">
        <f>'Cap Ex Data'!D127</f>
        <v>70922</v>
      </c>
      <c r="E127" s="15" t="str">
        <f>'Cap Ex Data'!E127</f>
        <v>00050000010119</v>
      </c>
      <c r="F127" s="15" t="str">
        <f>'Cap Ex Data'!F127</f>
        <v>03101</v>
      </c>
      <c r="G127" s="15" t="str">
        <f>'Cap Ex Data'!G127</f>
        <v>318x1000</v>
      </c>
      <c r="H127" s="15">
        <f>'Cap Ex Data'!H127</f>
        <v>184</v>
      </c>
      <c r="I127" s="15">
        <f>'Cap Ex Data'!I127</f>
        <v>59.452214433561281</v>
      </c>
      <c r="J127" s="15">
        <f>'Cap Ex Data'!J127</f>
        <v>0</v>
      </c>
      <c r="K127" s="15">
        <f>'Cap Ex Data'!K127</f>
        <v>0</v>
      </c>
      <c r="L127" s="15">
        <f>'Cap Ex Data'!L127</f>
        <v>0</v>
      </c>
      <c r="M127" s="15">
        <f>'Cap Ex Data'!M127</f>
        <v>0</v>
      </c>
      <c r="N127" s="15">
        <f>'Cap Ex Data'!N127</f>
        <v>59.452214433561281</v>
      </c>
      <c r="O127" s="61" t="str">
        <f t="shared" si="1"/>
        <v>05</v>
      </c>
    </row>
    <row r="128" spans="1:15" x14ac:dyDescent="0.25">
      <c r="A128" s="15" t="str">
        <f>'Cap Ex Data'!A128</f>
        <v xml:space="preserve">Purchase of Special Education Tools (KASSES) </v>
      </c>
      <c r="B128" s="15" t="str">
        <f>'Cap Ex Data'!B128</f>
        <v>051700100100</v>
      </c>
      <c r="C128" s="15">
        <f>'Cap Ex Data'!C128</f>
        <v>23010109</v>
      </c>
      <c r="D128" s="15" t="str">
        <f>'Cap Ex Data'!D128</f>
        <v>70922</v>
      </c>
      <c r="E128" s="15" t="str">
        <f>'Cap Ex Data'!E128</f>
        <v>00050000010120</v>
      </c>
      <c r="F128" s="15" t="str">
        <f>'Cap Ex Data'!F128</f>
        <v>03101</v>
      </c>
      <c r="G128" s="15" t="str">
        <f>'Cap Ex Data'!G128</f>
        <v>318x1000</v>
      </c>
      <c r="H128" s="15">
        <f>'Cap Ex Data'!H128</f>
        <v>18.474335</v>
      </c>
      <c r="I128" s="15">
        <f>'Cap Ex Data'!I128</f>
        <v>5.9692398148774259</v>
      </c>
      <c r="J128" s="15">
        <f>'Cap Ex Data'!J128</f>
        <v>0</v>
      </c>
      <c r="K128" s="15">
        <f>'Cap Ex Data'!K128</f>
        <v>0</v>
      </c>
      <c r="L128" s="15">
        <f>'Cap Ex Data'!L128</f>
        <v>0</v>
      </c>
      <c r="M128" s="15">
        <f>'Cap Ex Data'!M128</f>
        <v>0</v>
      </c>
      <c r="N128" s="15">
        <f>'Cap Ex Data'!N128</f>
        <v>5.9692398148774259</v>
      </c>
      <c r="O128" s="61" t="str">
        <f t="shared" si="1"/>
        <v>05</v>
      </c>
    </row>
    <row r="129" spans="1:15" x14ac:dyDescent="0.25">
      <c r="A129" s="15" t="str">
        <f>'Cap Ex Data'!A129</f>
        <v xml:space="preserve">Almajiri &amp; CAN Schools </v>
      </c>
      <c r="B129" s="15" t="str">
        <f>'Cap Ex Data'!B129</f>
        <v>051700100100</v>
      </c>
      <c r="C129" s="15">
        <f>'Cap Ex Data'!C129</f>
        <v>23020225</v>
      </c>
      <c r="D129" s="15" t="str">
        <f>'Cap Ex Data'!D129</f>
        <v>70922</v>
      </c>
      <c r="E129" s="15" t="str">
        <f>'Cap Ex Data'!E129</f>
        <v>00050000010121</v>
      </c>
      <c r="F129" s="15" t="str">
        <f>'Cap Ex Data'!F129</f>
        <v>03101</v>
      </c>
      <c r="G129" s="15" t="str">
        <f>'Cap Ex Data'!G129</f>
        <v>318x1000</v>
      </c>
      <c r="H129" s="15">
        <f>'Cap Ex Data'!H129</f>
        <v>28.155570000000001</v>
      </c>
      <c r="I129" s="15">
        <f>'Cap Ex Data'!I129</f>
        <v>9.0973423105388314</v>
      </c>
      <c r="J129" s="15">
        <f>'Cap Ex Data'!J129</f>
        <v>0</v>
      </c>
      <c r="K129" s="15">
        <f>'Cap Ex Data'!K129</f>
        <v>0</v>
      </c>
      <c r="L129" s="15">
        <f>'Cap Ex Data'!L129</f>
        <v>0</v>
      </c>
      <c r="M129" s="15">
        <f>'Cap Ex Data'!M129</f>
        <v>0</v>
      </c>
      <c r="N129" s="15">
        <f>'Cap Ex Data'!N129</f>
        <v>9.0973423105388314</v>
      </c>
      <c r="O129" s="61" t="str">
        <f t="shared" si="1"/>
        <v>05</v>
      </c>
    </row>
    <row r="130" spans="1:15" x14ac:dyDescent="0.25">
      <c r="A130" s="15" t="str">
        <f>'Cap Ex Data'!A130</f>
        <v xml:space="preserve">Construction of Multi Purpose Complex </v>
      </c>
      <c r="B130" s="15" t="str">
        <f>'Cap Ex Data'!B130</f>
        <v>051702100100</v>
      </c>
      <c r="C130" s="15">
        <f>'Cap Ex Data'!C130</f>
        <v>23020226</v>
      </c>
      <c r="D130" s="15" t="str">
        <f>'Cap Ex Data'!D130</f>
        <v>70960</v>
      </c>
      <c r="E130" s="15" t="str">
        <f>'Cap Ex Data'!E130</f>
        <v>00050000010122</v>
      </c>
      <c r="F130" s="15" t="str">
        <f>'Cap Ex Data'!F130</f>
        <v>03101</v>
      </c>
      <c r="G130" s="15" t="str">
        <f>'Cap Ex Data'!G130</f>
        <v>318x1000</v>
      </c>
      <c r="H130" s="15">
        <f>'Cap Ex Data'!H130</f>
        <v>40.743090000000002</v>
      </c>
      <c r="I130" s="15">
        <f>'Cap Ex Data'!I130</f>
        <v>13.164494148727643</v>
      </c>
      <c r="J130" s="15">
        <f>'Cap Ex Data'!J130</f>
        <v>0</v>
      </c>
      <c r="K130" s="15">
        <f>'Cap Ex Data'!K130</f>
        <v>0</v>
      </c>
      <c r="L130" s="15">
        <f>'Cap Ex Data'!L130</f>
        <v>0</v>
      </c>
      <c r="M130" s="15">
        <f>'Cap Ex Data'!M130</f>
        <v>0</v>
      </c>
      <c r="N130" s="15">
        <f>'Cap Ex Data'!N130</f>
        <v>13.164494148727643</v>
      </c>
      <c r="O130" s="61" t="str">
        <f t="shared" si="1"/>
        <v>05</v>
      </c>
    </row>
    <row r="131" spans="1:15" x14ac:dyDescent="0.25">
      <c r="A131" s="15" t="str">
        <f>'Cap Ex Data'!A131</f>
        <v xml:space="preserve">Production of Master Plan </v>
      </c>
      <c r="B131" s="15" t="str">
        <f>'Cap Ex Data'!B131</f>
        <v>051702100100</v>
      </c>
      <c r="C131" s="15">
        <f>'Cap Ex Data'!C131</f>
        <v>23040146</v>
      </c>
      <c r="D131" s="15" t="str">
        <f>'Cap Ex Data'!D131</f>
        <v>70960</v>
      </c>
      <c r="E131" s="15" t="str">
        <f>'Cap Ex Data'!E131</f>
        <v>00050000010123</v>
      </c>
      <c r="F131" s="15" t="str">
        <f>'Cap Ex Data'!F131</f>
        <v>03101</v>
      </c>
      <c r="G131" s="15" t="str">
        <f>'Cap Ex Data'!G131</f>
        <v>318x1000</v>
      </c>
      <c r="H131" s="15">
        <f>'Cap Ex Data'!H131</f>
        <v>4.9000000000000004</v>
      </c>
      <c r="I131" s="15">
        <f>'Cap Ex Data'!I131</f>
        <v>1.5832383191546211</v>
      </c>
      <c r="J131" s="15">
        <f>'Cap Ex Data'!J131</f>
        <v>0</v>
      </c>
      <c r="K131" s="15">
        <f>'Cap Ex Data'!K131</f>
        <v>0</v>
      </c>
      <c r="L131" s="15">
        <f>'Cap Ex Data'!L131</f>
        <v>0</v>
      </c>
      <c r="M131" s="15">
        <f>'Cap Ex Data'!M131</f>
        <v>0</v>
      </c>
      <c r="N131" s="15">
        <f>'Cap Ex Data'!N131</f>
        <v>1.5832383191546211</v>
      </c>
      <c r="O131" s="61" t="str">
        <f t="shared" ref="O131:O194" si="2">LEFT(B131,2)</f>
        <v>05</v>
      </c>
    </row>
    <row r="132" spans="1:15" x14ac:dyDescent="0.25">
      <c r="A132" s="15" t="str">
        <f>'Cap Ex Data'!A132</f>
        <v xml:space="preserve">Construction of Faculty of Science (Phase I) </v>
      </c>
      <c r="B132" s="15" t="str">
        <f>'Cap Ex Data'!B132</f>
        <v>051702100100</v>
      </c>
      <c r="C132" s="15">
        <f>'Cap Ex Data'!C132</f>
        <v>23020227</v>
      </c>
      <c r="D132" s="15" t="str">
        <f>'Cap Ex Data'!D132</f>
        <v>70960</v>
      </c>
      <c r="E132" s="15" t="str">
        <f>'Cap Ex Data'!E132</f>
        <v>00050000010124</v>
      </c>
      <c r="F132" s="15" t="str">
        <f>'Cap Ex Data'!F132</f>
        <v>03101</v>
      </c>
      <c r="G132" s="15" t="str">
        <f>'Cap Ex Data'!G132</f>
        <v>318x1000</v>
      </c>
      <c r="H132" s="15">
        <f>'Cap Ex Data'!H132</f>
        <v>2.407905</v>
      </c>
      <c r="I132" s="15">
        <f>'Cap Ex Data'!I132</f>
        <v>0.77801784997632817</v>
      </c>
      <c r="J132" s="15">
        <f>'Cap Ex Data'!J132</f>
        <v>0</v>
      </c>
      <c r="K132" s="15">
        <f>'Cap Ex Data'!K132</f>
        <v>0</v>
      </c>
      <c r="L132" s="15">
        <f>'Cap Ex Data'!L132</f>
        <v>0</v>
      </c>
      <c r="M132" s="15">
        <f>'Cap Ex Data'!M132</f>
        <v>0</v>
      </c>
      <c r="N132" s="15">
        <f>'Cap Ex Data'!N132</f>
        <v>0.77801784997632817</v>
      </c>
      <c r="O132" s="61" t="str">
        <f t="shared" si="2"/>
        <v>05</v>
      </c>
    </row>
    <row r="133" spans="1:15" x14ac:dyDescent="0.25">
      <c r="A133" s="15" t="str">
        <f>'Cap Ex Data'!A133</f>
        <v xml:space="preserve">Construction of Parking Lots &amp; Landscaping </v>
      </c>
      <c r="B133" s="15" t="str">
        <f>'Cap Ex Data'!B133</f>
        <v>051702100100</v>
      </c>
      <c r="C133" s="15">
        <f>'Cap Ex Data'!C133</f>
        <v>23020229</v>
      </c>
      <c r="D133" s="15" t="str">
        <f>'Cap Ex Data'!D133</f>
        <v>70960</v>
      </c>
      <c r="E133" s="15" t="str">
        <f>'Cap Ex Data'!E133</f>
        <v>00050000010126</v>
      </c>
      <c r="F133" s="15" t="str">
        <f>'Cap Ex Data'!F133</f>
        <v>03101</v>
      </c>
      <c r="G133" s="15" t="str">
        <f>'Cap Ex Data'!G133</f>
        <v>318x1000</v>
      </c>
      <c r="H133" s="15">
        <f>'Cap Ex Data'!H133</f>
        <v>29.908094999999999</v>
      </c>
      <c r="I133" s="15">
        <f>'Cap Ex Data'!I133</f>
        <v>9.6636004197789234</v>
      </c>
      <c r="J133" s="15">
        <f>'Cap Ex Data'!J133</f>
        <v>0</v>
      </c>
      <c r="K133" s="15">
        <f>'Cap Ex Data'!K133</f>
        <v>0</v>
      </c>
      <c r="L133" s="15">
        <f>'Cap Ex Data'!L133</f>
        <v>0</v>
      </c>
      <c r="M133" s="15">
        <f>'Cap Ex Data'!M133</f>
        <v>0</v>
      </c>
      <c r="N133" s="15">
        <f>'Cap Ex Data'!N133</f>
        <v>9.6636004197789234</v>
      </c>
      <c r="O133" s="61" t="str">
        <f t="shared" si="2"/>
        <v>05</v>
      </c>
    </row>
    <row r="134" spans="1:15" x14ac:dyDescent="0.25">
      <c r="A134" s="15" t="str">
        <f>'Cap Ex Data'!A134</f>
        <v xml:space="preserve">Purchase of Equipment for Science Labs. </v>
      </c>
      <c r="B134" s="15" t="str">
        <f>'Cap Ex Data'!B134</f>
        <v>051702100100</v>
      </c>
      <c r="C134" s="15">
        <f>'Cap Ex Data'!C134</f>
        <v>23010110</v>
      </c>
      <c r="D134" s="15" t="str">
        <f>'Cap Ex Data'!D134</f>
        <v>70960</v>
      </c>
      <c r="E134" s="15" t="str">
        <f>'Cap Ex Data'!E134</f>
        <v>00050000010127</v>
      </c>
      <c r="F134" s="15" t="str">
        <f>'Cap Ex Data'!F134</f>
        <v>03101</v>
      </c>
      <c r="G134" s="15" t="str">
        <f>'Cap Ex Data'!G134</f>
        <v>318x1000</v>
      </c>
      <c r="H134" s="15">
        <f>'Cap Ex Data'!H134</f>
        <v>24.10003</v>
      </c>
      <c r="I134" s="15">
        <f>'Cap Ex Data'!I134</f>
        <v>7.786957344648151</v>
      </c>
      <c r="J134" s="15">
        <f>'Cap Ex Data'!J134</f>
        <v>0</v>
      </c>
      <c r="K134" s="15">
        <f>'Cap Ex Data'!K134</f>
        <v>0</v>
      </c>
      <c r="L134" s="15">
        <f>'Cap Ex Data'!L134</f>
        <v>0</v>
      </c>
      <c r="M134" s="15">
        <f>'Cap Ex Data'!M134</f>
        <v>0</v>
      </c>
      <c r="N134" s="15">
        <f>'Cap Ex Data'!N134</f>
        <v>7.786957344648151</v>
      </c>
      <c r="O134" s="61" t="str">
        <f t="shared" si="2"/>
        <v>05</v>
      </c>
    </row>
    <row r="135" spans="1:15" x14ac:dyDescent="0.25">
      <c r="A135" s="15" t="str">
        <f>'Cap Ex Data'!A135</f>
        <v xml:space="preserve">Language Laboratories Facilities </v>
      </c>
      <c r="B135" s="15" t="str">
        <f>'Cap Ex Data'!B135</f>
        <v>051702100100</v>
      </c>
      <c r="C135" s="15">
        <f>'Cap Ex Data'!C135</f>
        <v>23020130</v>
      </c>
      <c r="D135" s="15" t="str">
        <f>'Cap Ex Data'!D135</f>
        <v>70960</v>
      </c>
      <c r="E135" s="15" t="str">
        <f>'Cap Ex Data'!E135</f>
        <v>00050000010129</v>
      </c>
      <c r="F135" s="15" t="str">
        <f>'Cap Ex Data'!F135</f>
        <v>03101</v>
      </c>
      <c r="G135" s="15" t="str">
        <f>'Cap Ex Data'!G135</f>
        <v>318x1000</v>
      </c>
      <c r="H135" s="15">
        <f>'Cap Ex Data'!H135</f>
        <v>1.334765</v>
      </c>
      <c r="I135" s="15">
        <f>'Cap Ex Data'!I135</f>
        <v>0.43127573368702404</v>
      </c>
      <c r="J135" s="15">
        <f>'Cap Ex Data'!J135</f>
        <v>0</v>
      </c>
      <c r="K135" s="15">
        <f>'Cap Ex Data'!K135</f>
        <v>0</v>
      </c>
      <c r="L135" s="15">
        <f>'Cap Ex Data'!L135</f>
        <v>0</v>
      </c>
      <c r="M135" s="15">
        <f>'Cap Ex Data'!M135</f>
        <v>0</v>
      </c>
      <c r="N135" s="15">
        <f>'Cap Ex Data'!N135</f>
        <v>0.43127573368702404</v>
      </c>
      <c r="O135" s="61" t="str">
        <f t="shared" si="2"/>
        <v>05</v>
      </c>
    </row>
    <row r="136" spans="1:15" x14ac:dyDescent="0.25">
      <c r="A136" s="15" t="str">
        <f>'Cap Ex Data'!A136</f>
        <v xml:space="preserve">Computer Networking of the University </v>
      </c>
      <c r="B136" s="15" t="str">
        <f>'Cap Ex Data'!B136</f>
        <v>051702100100</v>
      </c>
      <c r="C136" s="15">
        <f>'Cap Ex Data'!C136</f>
        <v>23040147</v>
      </c>
      <c r="D136" s="15" t="str">
        <f>'Cap Ex Data'!D136</f>
        <v>70960</v>
      </c>
      <c r="E136" s="15" t="str">
        <f>'Cap Ex Data'!E136</f>
        <v>00050000010130</v>
      </c>
      <c r="F136" s="15" t="str">
        <f>'Cap Ex Data'!F136</f>
        <v>03101</v>
      </c>
      <c r="G136" s="15" t="str">
        <f>'Cap Ex Data'!G136</f>
        <v>318x1000</v>
      </c>
      <c r="H136" s="15">
        <f>'Cap Ex Data'!H136</f>
        <v>17.487349999999999</v>
      </c>
      <c r="I136" s="15">
        <f>'Cap Ex Data'!I136</f>
        <v>5.6503352286670534</v>
      </c>
      <c r="J136" s="15">
        <f>'Cap Ex Data'!J136</f>
        <v>0</v>
      </c>
      <c r="K136" s="15">
        <f>'Cap Ex Data'!K136</f>
        <v>0</v>
      </c>
      <c r="L136" s="15">
        <f>'Cap Ex Data'!L136</f>
        <v>0</v>
      </c>
      <c r="M136" s="15">
        <f>'Cap Ex Data'!M136</f>
        <v>0</v>
      </c>
      <c r="N136" s="15">
        <f>'Cap Ex Data'!N136</f>
        <v>5.6503352286670534</v>
      </c>
      <c r="O136" s="61" t="str">
        <f t="shared" si="2"/>
        <v>05</v>
      </c>
    </row>
    <row r="137" spans="1:15" x14ac:dyDescent="0.25">
      <c r="A137" s="15" t="str">
        <f>'Cap Ex Data'!A137</f>
        <v xml:space="preserve">Establishment of Faculty of Medicine </v>
      </c>
      <c r="B137" s="15" t="str">
        <f>'Cap Ex Data'!B137</f>
        <v>051702100100</v>
      </c>
      <c r="C137" s="15">
        <f>'Cap Ex Data'!C137</f>
        <v>23020231</v>
      </c>
      <c r="D137" s="15" t="str">
        <f>'Cap Ex Data'!D137</f>
        <v>70960</v>
      </c>
      <c r="E137" s="15" t="str">
        <f>'Cap Ex Data'!E137</f>
        <v>00050000010132</v>
      </c>
      <c r="F137" s="15" t="str">
        <f>'Cap Ex Data'!F137</f>
        <v>03101</v>
      </c>
      <c r="G137" s="15" t="str">
        <f>'Cap Ex Data'!G137</f>
        <v>318x1000</v>
      </c>
      <c r="H137" s="15">
        <f>'Cap Ex Data'!H137</f>
        <v>34.086289999999998</v>
      </c>
      <c r="I137" s="15">
        <f>'Cap Ex Data'!I137</f>
        <v>11.013616425676933</v>
      </c>
      <c r="J137" s="15">
        <f>'Cap Ex Data'!J137</f>
        <v>0</v>
      </c>
      <c r="K137" s="15">
        <f>'Cap Ex Data'!K137</f>
        <v>0</v>
      </c>
      <c r="L137" s="15">
        <f>'Cap Ex Data'!L137</f>
        <v>0</v>
      </c>
      <c r="M137" s="15">
        <f>'Cap Ex Data'!M137</f>
        <v>0</v>
      </c>
      <c r="N137" s="15">
        <f>'Cap Ex Data'!N137</f>
        <v>11.013616425676933</v>
      </c>
      <c r="O137" s="61" t="str">
        <f t="shared" si="2"/>
        <v>05</v>
      </c>
    </row>
    <row r="138" spans="1:15" x14ac:dyDescent="0.25">
      <c r="A138" s="15" t="str">
        <f>'Cap Ex Data'!A138</f>
        <v>Construction of Convocation Square and Other Related Activities</v>
      </c>
      <c r="B138" s="15" t="str">
        <f>'Cap Ex Data'!B138</f>
        <v>051702100100</v>
      </c>
      <c r="C138" s="15">
        <f>'Cap Ex Data'!C138</f>
        <v>23020232</v>
      </c>
      <c r="D138" s="15" t="str">
        <f>'Cap Ex Data'!D138</f>
        <v>70960</v>
      </c>
      <c r="E138" s="15" t="str">
        <f>'Cap Ex Data'!E138</f>
        <v>00050000010133</v>
      </c>
      <c r="F138" s="15" t="str">
        <f>'Cap Ex Data'!F138</f>
        <v>03101</v>
      </c>
      <c r="G138" s="15" t="str">
        <f>'Cap Ex Data'!G138</f>
        <v>318x1000</v>
      </c>
      <c r="H138" s="15">
        <f>'Cap Ex Data'!H138</f>
        <v>1.6509199999999999</v>
      </c>
      <c r="I138" s="15">
        <f>'Cap Ex Data'!I138</f>
        <v>0.5334285318079075</v>
      </c>
      <c r="J138" s="15">
        <f>'Cap Ex Data'!J138</f>
        <v>0</v>
      </c>
      <c r="K138" s="15">
        <f>'Cap Ex Data'!K138</f>
        <v>0</v>
      </c>
      <c r="L138" s="15">
        <f>'Cap Ex Data'!L138</f>
        <v>0</v>
      </c>
      <c r="M138" s="15">
        <f>'Cap Ex Data'!M138</f>
        <v>0</v>
      </c>
      <c r="N138" s="15">
        <f>'Cap Ex Data'!N138</f>
        <v>0.5334285318079075</v>
      </c>
      <c r="O138" s="61" t="str">
        <f t="shared" si="2"/>
        <v>05</v>
      </c>
    </row>
    <row r="139" spans="1:15" x14ac:dyDescent="0.25">
      <c r="A139" s="15" t="str">
        <f>'Cap Ex Data'!A139</f>
        <v xml:space="preserve">Estab. of College of Environmental Studies </v>
      </c>
      <c r="B139" s="15" t="str">
        <f>'Cap Ex Data'!B139</f>
        <v>051702100100</v>
      </c>
      <c r="C139" s="15">
        <f>'Cap Ex Data'!C139</f>
        <v>23020233</v>
      </c>
      <c r="D139" s="15" t="str">
        <f>'Cap Ex Data'!D139</f>
        <v>70960</v>
      </c>
      <c r="E139" s="15" t="str">
        <f>'Cap Ex Data'!E139</f>
        <v>00050000010134</v>
      </c>
      <c r="F139" s="15" t="str">
        <f>'Cap Ex Data'!F139</f>
        <v>03101</v>
      </c>
      <c r="G139" s="15" t="str">
        <f>'Cap Ex Data'!G139</f>
        <v>318x1000</v>
      </c>
      <c r="H139" s="15">
        <f>'Cap Ex Data'!H139</f>
        <v>52.851775000000004</v>
      </c>
      <c r="I139" s="15">
        <f>'Cap Ex Data'!I139</f>
        <v>17.076929676599637</v>
      </c>
      <c r="J139" s="15">
        <f>'Cap Ex Data'!J139</f>
        <v>0</v>
      </c>
      <c r="K139" s="15">
        <f>'Cap Ex Data'!K139</f>
        <v>0</v>
      </c>
      <c r="L139" s="15">
        <f>'Cap Ex Data'!L139</f>
        <v>0</v>
      </c>
      <c r="M139" s="15">
        <f>'Cap Ex Data'!M139</f>
        <v>0</v>
      </c>
      <c r="N139" s="15">
        <f>'Cap Ex Data'!N139</f>
        <v>17.076929676599637</v>
      </c>
      <c r="O139" s="61" t="str">
        <f t="shared" si="2"/>
        <v>05</v>
      </c>
    </row>
    <row r="140" spans="1:15" x14ac:dyDescent="0.25">
      <c r="A140" s="15" t="str">
        <f>'Cap Ex Data'!A140</f>
        <v>Renovation of Existing Structures at Kafanchan Campus</v>
      </c>
      <c r="B140" s="15" t="str">
        <f>'Cap Ex Data'!B140</f>
        <v>051702100100</v>
      </c>
      <c r="C140" s="15">
        <f>'Cap Ex Data'!C140</f>
        <v>23030145</v>
      </c>
      <c r="D140" s="15" t="str">
        <f>'Cap Ex Data'!D140</f>
        <v>70960</v>
      </c>
      <c r="E140" s="15" t="str">
        <f>'Cap Ex Data'!E140</f>
        <v>00050000010134</v>
      </c>
      <c r="F140" s="15" t="str">
        <f>'Cap Ex Data'!F140</f>
        <v>03101</v>
      </c>
      <c r="G140" s="15" t="str">
        <f>'Cap Ex Data'!G140</f>
        <v>318x1000</v>
      </c>
      <c r="H140" s="15">
        <f>'Cap Ex Data'!H140</f>
        <v>18.470154999999998</v>
      </c>
      <c r="I140" s="15">
        <f>'Cap Ex Data'!I140</f>
        <v>5.9678892156582277</v>
      </c>
      <c r="J140" s="15">
        <f>'Cap Ex Data'!J140</f>
        <v>0</v>
      </c>
      <c r="K140" s="15">
        <f>'Cap Ex Data'!K140</f>
        <v>0</v>
      </c>
      <c r="L140" s="15">
        <f>'Cap Ex Data'!L140</f>
        <v>0</v>
      </c>
      <c r="M140" s="15">
        <f>'Cap Ex Data'!M140</f>
        <v>0</v>
      </c>
      <c r="N140" s="15">
        <f>'Cap Ex Data'!N140</f>
        <v>5.9678892156582277</v>
      </c>
      <c r="O140" s="61" t="str">
        <f t="shared" si="2"/>
        <v>05</v>
      </c>
    </row>
    <row r="141" spans="1:15" x14ac:dyDescent="0.25">
      <c r="A141" s="15" t="str">
        <f>'Cap Ex Data'!A141</f>
        <v xml:space="preserve">Development of Kafanchan Campus  </v>
      </c>
      <c r="B141" s="15" t="str">
        <f>'Cap Ex Data'!B141</f>
        <v>051702100100</v>
      </c>
      <c r="C141" s="15">
        <f>'Cap Ex Data'!C141</f>
        <v>23020234</v>
      </c>
      <c r="D141" s="15" t="str">
        <f>'Cap Ex Data'!D141</f>
        <v>70960</v>
      </c>
      <c r="E141" s="15" t="str">
        <f>'Cap Ex Data'!E141</f>
        <v>00050000010135</v>
      </c>
      <c r="F141" s="15" t="str">
        <f>'Cap Ex Data'!F141</f>
        <v>03101</v>
      </c>
      <c r="G141" s="15" t="str">
        <f>'Cap Ex Data'!G141</f>
        <v>318x1000</v>
      </c>
      <c r="H141" s="15">
        <f>'Cap Ex Data'!H141</f>
        <v>292.49090000000001</v>
      </c>
      <c r="I141" s="15">
        <f>'Cap Ex Data'!I141</f>
        <v>94.506694057963742</v>
      </c>
      <c r="J141" s="15">
        <f>'Cap Ex Data'!J141</f>
        <v>0</v>
      </c>
      <c r="K141" s="15">
        <f>'Cap Ex Data'!K141</f>
        <v>0</v>
      </c>
      <c r="L141" s="15">
        <f>'Cap Ex Data'!L141</f>
        <v>0</v>
      </c>
      <c r="M141" s="15">
        <f>'Cap Ex Data'!M141</f>
        <v>0</v>
      </c>
      <c r="N141" s="15">
        <f>'Cap Ex Data'!N141</f>
        <v>94.506694057963742</v>
      </c>
      <c r="O141" s="61" t="str">
        <f t="shared" si="2"/>
        <v>05</v>
      </c>
    </row>
    <row r="142" spans="1:15" x14ac:dyDescent="0.25">
      <c r="A142" s="15" t="str">
        <f>'Cap Ex Data'!A142</f>
        <v>Tertiary Education Trust Fund (TETF) KASU 2013</v>
      </c>
      <c r="B142" s="15" t="str">
        <f>'Cap Ex Data'!B142</f>
        <v>051702100100</v>
      </c>
      <c r="C142" s="15">
        <f>'Cap Ex Data'!C142</f>
        <v>23040148</v>
      </c>
      <c r="D142" s="15" t="str">
        <f>'Cap Ex Data'!D142</f>
        <v>70960</v>
      </c>
      <c r="E142" s="15" t="str">
        <f>'Cap Ex Data'!E142</f>
        <v>00050000010136</v>
      </c>
      <c r="F142" s="15" t="str">
        <f>'Cap Ex Data'!F142</f>
        <v>03101</v>
      </c>
      <c r="G142" s="15" t="str">
        <f>'Cap Ex Data'!G142</f>
        <v>318x1000</v>
      </c>
      <c r="H142" s="15">
        <f>'Cap Ex Data'!H142</f>
        <v>993</v>
      </c>
      <c r="I142" s="15">
        <f>'Cap Ex Data'!I142</f>
        <v>320.84809202459974</v>
      </c>
      <c r="J142" s="15">
        <f>'Cap Ex Data'!J142</f>
        <v>0</v>
      </c>
      <c r="K142" s="15">
        <f>'Cap Ex Data'!K142</f>
        <v>0</v>
      </c>
      <c r="L142" s="15">
        <f>'Cap Ex Data'!L142</f>
        <v>0</v>
      </c>
      <c r="M142" s="15">
        <f>'Cap Ex Data'!M142</f>
        <v>0</v>
      </c>
      <c r="N142" s="15">
        <f>'Cap Ex Data'!N142</f>
        <v>320.84809202459974</v>
      </c>
      <c r="O142" s="61" t="str">
        <f t="shared" si="2"/>
        <v>05</v>
      </c>
    </row>
    <row r="143" spans="1:15" x14ac:dyDescent="0.25">
      <c r="A143" s="15" t="str">
        <f>'Cap Ex Data'!A143</f>
        <v xml:space="preserve">Establishment of Faculty of Agric at Kafanchan </v>
      </c>
      <c r="B143" s="15" t="str">
        <f>'Cap Ex Data'!B143</f>
        <v>051702100100</v>
      </c>
      <c r="C143" s="15">
        <f>'Cap Ex Data'!C143</f>
        <v>23020235</v>
      </c>
      <c r="D143" s="15" t="str">
        <f>'Cap Ex Data'!D143</f>
        <v>70960</v>
      </c>
      <c r="E143" s="15" t="str">
        <f>'Cap Ex Data'!E143</f>
        <v>00050000010137</v>
      </c>
      <c r="F143" s="15" t="str">
        <f>'Cap Ex Data'!F143</f>
        <v>03101</v>
      </c>
      <c r="G143" s="15" t="str">
        <f>'Cap Ex Data'!G143</f>
        <v>318x1000</v>
      </c>
      <c r="H143" s="15">
        <f>'Cap Ex Data'!H143</f>
        <v>52.153655000000001</v>
      </c>
      <c r="I143" s="15">
        <f>'Cap Ex Data'!I143</f>
        <v>16.851360220402039</v>
      </c>
      <c r="J143" s="15">
        <f>'Cap Ex Data'!J143</f>
        <v>0</v>
      </c>
      <c r="K143" s="15">
        <f>'Cap Ex Data'!K143</f>
        <v>0</v>
      </c>
      <c r="L143" s="15">
        <f>'Cap Ex Data'!L143</f>
        <v>0</v>
      </c>
      <c r="M143" s="15">
        <f>'Cap Ex Data'!M143</f>
        <v>0</v>
      </c>
      <c r="N143" s="15">
        <f>'Cap Ex Data'!N143</f>
        <v>16.851360220402039</v>
      </c>
      <c r="O143" s="61" t="str">
        <f t="shared" si="2"/>
        <v>05</v>
      </c>
    </row>
    <row r="144" spans="1:15" x14ac:dyDescent="0.25">
      <c r="A144" s="15" t="str">
        <f>'Cap Ex Data'!A144</f>
        <v>Construction of Water Storage Facility &amp; Reticulation at Kafanchan Campus</v>
      </c>
      <c r="B144" s="15" t="str">
        <f>'Cap Ex Data'!B144</f>
        <v>051702100100</v>
      </c>
      <c r="C144" s="15">
        <f>'Cap Ex Data'!C144</f>
        <v>23020236</v>
      </c>
      <c r="D144" s="15" t="str">
        <f>'Cap Ex Data'!D144</f>
        <v>70960</v>
      </c>
      <c r="E144" s="15" t="str">
        <f>'Cap Ex Data'!E144</f>
        <v>00050000010138</v>
      </c>
      <c r="F144" s="15" t="str">
        <f>'Cap Ex Data'!F144</f>
        <v>03101</v>
      </c>
      <c r="G144" s="15" t="str">
        <f>'Cap Ex Data'!G144</f>
        <v>318x1000</v>
      </c>
      <c r="H144" s="15">
        <f>'Cap Ex Data'!H144</f>
        <v>21.203710000000001</v>
      </c>
      <c r="I144" s="15">
        <f>'Cap Ex Data'!I144</f>
        <v>6.8511277918861282</v>
      </c>
      <c r="J144" s="15">
        <f>'Cap Ex Data'!J144</f>
        <v>0</v>
      </c>
      <c r="K144" s="15">
        <f>'Cap Ex Data'!K144</f>
        <v>0</v>
      </c>
      <c r="L144" s="15">
        <f>'Cap Ex Data'!L144</f>
        <v>0</v>
      </c>
      <c r="M144" s="15">
        <f>'Cap Ex Data'!M144</f>
        <v>0</v>
      </c>
      <c r="N144" s="15">
        <f>'Cap Ex Data'!N144</f>
        <v>6.8511277918861282</v>
      </c>
      <c r="O144" s="61" t="str">
        <f t="shared" si="2"/>
        <v>05</v>
      </c>
    </row>
    <row r="145" spans="1:15" x14ac:dyDescent="0.25">
      <c r="A145" s="15" t="str">
        <f>'Cap Ex Data'!A145</f>
        <v>Construction of 2No. Lecture Halls @ Kaduna Campus</v>
      </c>
      <c r="B145" s="15" t="str">
        <f>'Cap Ex Data'!B145</f>
        <v>051702100100</v>
      </c>
      <c r="C145" s="15">
        <f>'Cap Ex Data'!C145</f>
        <v>23020239</v>
      </c>
      <c r="D145" s="15" t="str">
        <f>'Cap Ex Data'!D145</f>
        <v>70960</v>
      </c>
      <c r="E145" s="15" t="str">
        <f>'Cap Ex Data'!E145</f>
        <v>00050000010142</v>
      </c>
      <c r="F145" s="15" t="str">
        <f>'Cap Ex Data'!F145</f>
        <v>03101</v>
      </c>
      <c r="G145" s="15" t="str">
        <f>'Cap Ex Data'!G145</f>
        <v>318x1000</v>
      </c>
      <c r="H145" s="15">
        <f>'Cap Ex Data'!H145</f>
        <v>39.086494999999999</v>
      </c>
      <c r="I145" s="15">
        <f>'Cap Ex Data'!I145</f>
        <v>12.629231968458264</v>
      </c>
      <c r="J145" s="15">
        <f>'Cap Ex Data'!J145</f>
        <v>0</v>
      </c>
      <c r="K145" s="15">
        <f>'Cap Ex Data'!K145</f>
        <v>0</v>
      </c>
      <c r="L145" s="15">
        <f>'Cap Ex Data'!L145</f>
        <v>0</v>
      </c>
      <c r="M145" s="15">
        <f>'Cap Ex Data'!M145</f>
        <v>0</v>
      </c>
      <c r="N145" s="15">
        <f>'Cap Ex Data'!N145</f>
        <v>12.629231968458264</v>
      </c>
      <c r="O145" s="61" t="str">
        <f t="shared" si="2"/>
        <v>05</v>
      </c>
    </row>
    <row r="146" spans="1:15" x14ac:dyDescent="0.25">
      <c r="A146" s="15" t="str">
        <f>'Cap Ex Data'!A146</f>
        <v>Rehabilitation of Various Departmental Building &amp; Provision of Equipment for Accreditation</v>
      </c>
      <c r="B146" s="15" t="str">
        <f>'Cap Ex Data'!B146</f>
        <v>051702100100</v>
      </c>
      <c r="C146" s="15">
        <f>'Cap Ex Data'!C146</f>
        <v>23030146</v>
      </c>
      <c r="D146" s="15" t="str">
        <f>'Cap Ex Data'!D146</f>
        <v>70960</v>
      </c>
      <c r="E146" s="15" t="str">
        <f>'Cap Ex Data'!E146</f>
        <v>00050000010143</v>
      </c>
      <c r="F146" s="15" t="str">
        <f>'Cap Ex Data'!F146</f>
        <v>03101</v>
      </c>
      <c r="G146" s="15" t="str">
        <f>'Cap Ex Data'!G146</f>
        <v>318x1000</v>
      </c>
      <c r="H146" s="15">
        <f>'Cap Ex Data'!H146</f>
        <v>95.171639999999996</v>
      </c>
      <c r="I146" s="15">
        <f>'Cap Ex Data'!I146</f>
        <v>30.750895376487488</v>
      </c>
      <c r="J146" s="15">
        <f>'Cap Ex Data'!J146</f>
        <v>0</v>
      </c>
      <c r="K146" s="15">
        <f>'Cap Ex Data'!K146</f>
        <v>0</v>
      </c>
      <c r="L146" s="15">
        <f>'Cap Ex Data'!L146</f>
        <v>0</v>
      </c>
      <c r="M146" s="15">
        <f>'Cap Ex Data'!M146</f>
        <v>0</v>
      </c>
      <c r="N146" s="15">
        <f>'Cap Ex Data'!N146</f>
        <v>30.750895376487488</v>
      </c>
      <c r="O146" s="61" t="str">
        <f t="shared" si="2"/>
        <v>05</v>
      </c>
    </row>
    <row r="147" spans="1:15" x14ac:dyDescent="0.25">
      <c r="A147" s="15" t="str">
        <f>'Cap Ex Data'!A147</f>
        <v xml:space="preserve">Improvement of Fencing @ Kaduna Campus </v>
      </c>
      <c r="B147" s="15" t="str">
        <f>'Cap Ex Data'!B147</f>
        <v>051702100100</v>
      </c>
      <c r="C147" s="15">
        <f>'Cap Ex Data'!C147</f>
        <v>23020240</v>
      </c>
      <c r="D147" s="15" t="str">
        <f>'Cap Ex Data'!D147</f>
        <v>70960</v>
      </c>
      <c r="E147" s="15" t="str">
        <f>'Cap Ex Data'!E147</f>
        <v>00050000010144</v>
      </c>
      <c r="F147" s="15" t="str">
        <f>'Cap Ex Data'!F147</f>
        <v>03101</v>
      </c>
      <c r="G147" s="15" t="str">
        <f>'Cap Ex Data'!G147</f>
        <v>318x1000</v>
      </c>
      <c r="H147" s="15">
        <f>'Cap Ex Data'!H147</f>
        <v>73.555940000000007</v>
      </c>
      <c r="I147" s="15">
        <f>'Cap Ex Data'!I147</f>
        <v>23.766649552946564</v>
      </c>
      <c r="J147" s="15">
        <f>'Cap Ex Data'!J147</f>
        <v>0</v>
      </c>
      <c r="K147" s="15">
        <f>'Cap Ex Data'!K147</f>
        <v>0</v>
      </c>
      <c r="L147" s="15">
        <f>'Cap Ex Data'!L147</f>
        <v>0</v>
      </c>
      <c r="M147" s="15">
        <f>'Cap Ex Data'!M147</f>
        <v>0</v>
      </c>
      <c r="N147" s="15">
        <f>'Cap Ex Data'!N147</f>
        <v>23.766649552946564</v>
      </c>
      <c r="O147" s="61" t="str">
        <f t="shared" si="2"/>
        <v>05</v>
      </c>
    </row>
    <row r="148" spans="1:15" x14ac:dyDescent="0.25">
      <c r="A148" s="15" t="str">
        <f>'Cap Ex Data'!A148</f>
        <v>Provision of Water Supply/Reticulation at Kafanchan Campus</v>
      </c>
      <c r="B148" s="15" t="str">
        <f>'Cap Ex Data'!B148</f>
        <v>051702100100</v>
      </c>
      <c r="C148" s="15">
        <f>'Cap Ex Data'!C148</f>
        <v>23020243</v>
      </c>
      <c r="D148" s="15" t="str">
        <f>'Cap Ex Data'!D148</f>
        <v>70960</v>
      </c>
      <c r="E148" s="15" t="str">
        <f>'Cap Ex Data'!E148</f>
        <v>00050000010147</v>
      </c>
      <c r="F148" s="15" t="str">
        <f>'Cap Ex Data'!F148</f>
        <v>03101</v>
      </c>
      <c r="G148" s="15" t="str">
        <f>'Cap Ex Data'!G148</f>
        <v>318x1000</v>
      </c>
      <c r="H148" s="15">
        <f>'Cap Ex Data'!H148</f>
        <v>21.209710000000001</v>
      </c>
      <c r="I148" s="15">
        <f>'Cap Ex Data'!I148</f>
        <v>6.8530664510524408</v>
      </c>
      <c r="J148" s="15">
        <f>'Cap Ex Data'!J148</f>
        <v>0</v>
      </c>
      <c r="K148" s="15">
        <f>'Cap Ex Data'!K148</f>
        <v>0</v>
      </c>
      <c r="L148" s="15">
        <f>'Cap Ex Data'!L148</f>
        <v>0</v>
      </c>
      <c r="M148" s="15">
        <f>'Cap Ex Data'!M148</f>
        <v>0</v>
      </c>
      <c r="N148" s="15">
        <f>'Cap Ex Data'!N148</f>
        <v>6.8530664510524408</v>
      </c>
      <c r="O148" s="61" t="str">
        <f t="shared" si="2"/>
        <v>05</v>
      </c>
    </row>
    <row r="149" spans="1:15" x14ac:dyDescent="0.25">
      <c r="A149" s="15" t="str">
        <f>'Cap Ex Data'!A149</f>
        <v xml:space="preserve">Provision of Solar Powered Street Lighting </v>
      </c>
      <c r="B149" s="15" t="str">
        <f>'Cap Ex Data'!B149</f>
        <v>051702100100</v>
      </c>
      <c r="C149" s="15">
        <f>'Cap Ex Data'!C149</f>
        <v>23020244</v>
      </c>
      <c r="D149" s="15" t="str">
        <f>'Cap Ex Data'!D149</f>
        <v>70960</v>
      </c>
      <c r="E149" s="15" t="str">
        <f>'Cap Ex Data'!E149</f>
        <v>00050000010148</v>
      </c>
      <c r="F149" s="15" t="str">
        <f>'Cap Ex Data'!F149</f>
        <v>03101</v>
      </c>
      <c r="G149" s="15" t="str">
        <f>'Cap Ex Data'!G149</f>
        <v>318x1000</v>
      </c>
      <c r="H149" s="15">
        <f>'Cap Ex Data'!H149</f>
        <v>19.468800000000002</v>
      </c>
      <c r="I149" s="15">
        <f>'Cap Ex Data'!I149</f>
        <v>6.2905612628484668</v>
      </c>
      <c r="J149" s="15">
        <f>'Cap Ex Data'!J149</f>
        <v>0</v>
      </c>
      <c r="K149" s="15">
        <f>'Cap Ex Data'!K149</f>
        <v>0</v>
      </c>
      <c r="L149" s="15">
        <f>'Cap Ex Data'!L149</f>
        <v>0</v>
      </c>
      <c r="M149" s="15">
        <f>'Cap Ex Data'!M149</f>
        <v>0</v>
      </c>
      <c r="N149" s="15">
        <f>'Cap Ex Data'!N149</f>
        <v>6.2905612628484668</v>
      </c>
      <c r="O149" s="61" t="str">
        <f t="shared" si="2"/>
        <v>05</v>
      </c>
    </row>
    <row r="150" spans="1:15" x14ac:dyDescent="0.25">
      <c r="A150" s="15" t="str">
        <f>'Cap Ex Data'!A150</f>
        <v>Building Construction and Provision of Equipment for Post Grad. School, Kad. Campus</v>
      </c>
      <c r="B150" s="15" t="str">
        <f>'Cap Ex Data'!B150</f>
        <v>051702100100</v>
      </c>
      <c r="C150" s="15">
        <f>'Cap Ex Data'!C150</f>
        <v>23020245</v>
      </c>
      <c r="D150" s="15" t="str">
        <f>'Cap Ex Data'!D150</f>
        <v>70960</v>
      </c>
      <c r="E150" s="15" t="str">
        <f>'Cap Ex Data'!E150</f>
        <v>00050000010149</v>
      </c>
      <c r="F150" s="15" t="str">
        <f>'Cap Ex Data'!F150</f>
        <v>03101</v>
      </c>
      <c r="G150" s="15" t="str">
        <f>'Cap Ex Data'!G150</f>
        <v>318x1000</v>
      </c>
      <c r="H150" s="15">
        <f>'Cap Ex Data'!H150</f>
        <v>100</v>
      </c>
      <c r="I150" s="15">
        <f>'Cap Ex Data'!I150</f>
        <v>32.310986105196349</v>
      </c>
      <c r="J150" s="15">
        <f>'Cap Ex Data'!J150</f>
        <v>0</v>
      </c>
      <c r="K150" s="15">
        <f>'Cap Ex Data'!K150</f>
        <v>0</v>
      </c>
      <c r="L150" s="15">
        <f>'Cap Ex Data'!L150</f>
        <v>0</v>
      </c>
      <c r="M150" s="15">
        <f>'Cap Ex Data'!M150</f>
        <v>0</v>
      </c>
      <c r="N150" s="15">
        <f>'Cap Ex Data'!N150</f>
        <v>32.310986105196349</v>
      </c>
      <c r="O150" s="61" t="str">
        <f t="shared" si="2"/>
        <v>05</v>
      </c>
    </row>
    <row r="151" spans="1:15" x14ac:dyDescent="0.25">
      <c r="A151" s="15" t="str">
        <f>'Cap Ex Data'!A151</f>
        <v xml:space="preserve">Construction of Classrooms </v>
      </c>
      <c r="B151" s="15" t="str">
        <f>'Cap Ex Data'!B151</f>
        <v>051705200100</v>
      </c>
      <c r="C151" s="15">
        <f>'Cap Ex Data'!C151</f>
        <v>23020246</v>
      </c>
      <c r="D151" s="15" t="str">
        <f>'Cap Ex Data'!D151</f>
        <v>70960</v>
      </c>
      <c r="E151" s="15" t="str">
        <f>'Cap Ex Data'!E151</f>
        <v>00050000010150</v>
      </c>
      <c r="F151" s="15" t="str">
        <f>'Cap Ex Data'!F151</f>
        <v>03101</v>
      </c>
      <c r="G151" s="15" t="str">
        <f>'Cap Ex Data'!G151</f>
        <v>318x1000</v>
      </c>
      <c r="H151" s="15">
        <f>'Cap Ex Data'!H151</f>
        <v>15.112015</v>
      </c>
      <c r="I151" s="15">
        <f>'Cap Ex Data'!I151</f>
        <v>4.882841066865188</v>
      </c>
      <c r="J151" s="15">
        <f>'Cap Ex Data'!J151</f>
        <v>0</v>
      </c>
      <c r="K151" s="15">
        <f>'Cap Ex Data'!K151</f>
        <v>0</v>
      </c>
      <c r="L151" s="15">
        <f>'Cap Ex Data'!L151</f>
        <v>0</v>
      </c>
      <c r="M151" s="15">
        <f>'Cap Ex Data'!M151</f>
        <v>0</v>
      </c>
      <c r="N151" s="15">
        <f>'Cap Ex Data'!N151</f>
        <v>4.882841066865188</v>
      </c>
      <c r="O151" s="61" t="str">
        <f t="shared" si="2"/>
        <v>05</v>
      </c>
    </row>
    <row r="152" spans="1:15" x14ac:dyDescent="0.25">
      <c r="A152" s="15" t="str">
        <f>'Cap Ex Data'!A152</f>
        <v>Construction of Academic Staff Offices and Renovationof Administrative block</v>
      </c>
      <c r="B152" s="15" t="str">
        <f>'Cap Ex Data'!B152</f>
        <v>051705200100</v>
      </c>
      <c r="C152" s="15">
        <f>'Cap Ex Data'!C152</f>
        <v>23020247</v>
      </c>
      <c r="D152" s="15" t="str">
        <f>'Cap Ex Data'!D152</f>
        <v>70960</v>
      </c>
      <c r="E152" s="15" t="str">
        <f>'Cap Ex Data'!E152</f>
        <v>00050000010151</v>
      </c>
      <c r="F152" s="15" t="str">
        <f>'Cap Ex Data'!F152</f>
        <v>03101</v>
      </c>
      <c r="G152" s="15" t="str">
        <f>'Cap Ex Data'!G152</f>
        <v>318x1000</v>
      </c>
      <c r="H152" s="15">
        <f>'Cap Ex Data'!H152</f>
        <v>102.5325</v>
      </c>
      <c r="I152" s="15">
        <f>'Cap Ex Data'!I152</f>
        <v>33.129261828310447</v>
      </c>
      <c r="J152" s="15">
        <f>'Cap Ex Data'!J152</f>
        <v>0</v>
      </c>
      <c r="K152" s="15">
        <f>'Cap Ex Data'!K152</f>
        <v>0</v>
      </c>
      <c r="L152" s="15">
        <f>'Cap Ex Data'!L152</f>
        <v>0</v>
      </c>
      <c r="M152" s="15">
        <f>'Cap Ex Data'!M152</f>
        <v>0</v>
      </c>
      <c r="N152" s="15">
        <f>'Cap Ex Data'!N152</f>
        <v>33.129261828310447</v>
      </c>
      <c r="O152" s="61" t="str">
        <f t="shared" si="2"/>
        <v>05</v>
      </c>
    </row>
    <row r="153" spans="1:15" x14ac:dyDescent="0.25">
      <c r="A153" s="15" t="str">
        <f>'Cap Ex Data'!A153</f>
        <v xml:space="preserve">Supply of Office Furniture &amp; Equipment </v>
      </c>
      <c r="B153" s="15" t="str">
        <f>'Cap Ex Data'!B153</f>
        <v>051705200100</v>
      </c>
      <c r="C153" s="15">
        <f>'Cap Ex Data'!C153</f>
        <v>23020248</v>
      </c>
      <c r="D153" s="15" t="str">
        <f>'Cap Ex Data'!D153</f>
        <v>70960</v>
      </c>
      <c r="E153" s="15" t="str">
        <f>'Cap Ex Data'!E153</f>
        <v>00050000010152</v>
      </c>
      <c r="F153" s="15" t="str">
        <f>'Cap Ex Data'!F153</f>
        <v>03101</v>
      </c>
      <c r="G153" s="15" t="str">
        <f>'Cap Ex Data'!G153</f>
        <v>318x1000</v>
      </c>
      <c r="H153" s="15">
        <f>'Cap Ex Data'!H153</f>
        <v>9.317475</v>
      </c>
      <c r="I153" s="15">
        <f>'Cap Ex Data'!I153</f>
        <v>3.0105680526051435</v>
      </c>
      <c r="J153" s="15">
        <f>'Cap Ex Data'!J153</f>
        <v>0</v>
      </c>
      <c r="K153" s="15">
        <f>'Cap Ex Data'!K153</f>
        <v>0</v>
      </c>
      <c r="L153" s="15">
        <f>'Cap Ex Data'!L153</f>
        <v>0</v>
      </c>
      <c r="M153" s="15">
        <f>'Cap Ex Data'!M153</f>
        <v>0</v>
      </c>
      <c r="N153" s="15">
        <f>'Cap Ex Data'!N153</f>
        <v>3.0105680526051435</v>
      </c>
      <c r="O153" s="61" t="str">
        <f t="shared" si="2"/>
        <v>05</v>
      </c>
    </row>
    <row r="154" spans="1:15" x14ac:dyDescent="0.25">
      <c r="A154" s="15" t="str">
        <f>'Cap Ex Data'!A154</f>
        <v xml:space="preserve">Supply of Classrooms Furniture </v>
      </c>
      <c r="B154" s="15" t="str">
        <f>'Cap Ex Data'!B154</f>
        <v>051705200100</v>
      </c>
      <c r="C154" s="15">
        <f>'Cap Ex Data'!C154</f>
        <v>23010113</v>
      </c>
      <c r="D154" s="15" t="str">
        <f>'Cap Ex Data'!D154</f>
        <v>70960</v>
      </c>
      <c r="E154" s="15" t="str">
        <f>'Cap Ex Data'!E154</f>
        <v>00050000010153</v>
      </c>
      <c r="F154" s="15" t="str">
        <f>'Cap Ex Data'!F154</f>
        <v>03101</v>
      </c>
      <c r="G154" s="15" t="str">
        <f>'Cap Ex Data'!G154</f>
        <v>318x1000</v>
      </c>
      <c r="H154" s="15">
        <f>'Cap Ex Data'!H154</f>
        <v>0.94191999999999998</v>
      </c>
      <c r="I154" s="15">
        <f>'Cap Ex Data'!I154</f>
        <v>0.30434364032206546</v>
      </c>
      <c r="J154" s="15">
        <f>'Cap Ex Data'!J154</f>
        <v>0</v>
      </c>
      <c r="K154" s="15">
        <f>'Cap Ex Data'!K154</f>
        <v>0</v>
      </c>
      <c r="L154" s="15">
        <f>'Cap Ex Data'!L154</f>
        <v>0</v>
      </c>
      <c r="M154" s="15">
        <f>'Cap Ex Data'!M154</f>
        <v>0</v>
      </c>
      <c r="N154" s="15">
        <f>'Cap Ex Data'!N154</f>
        <v>0.30434364032206546</v>
      </c>
      <c r="O154" s="61" t="str">
        <f t="shared" si="2"/>
        <v>05</v>
      </c>
    </row>
    <row r="155" spans="1:15" x14ac:dyDescent="0.25">
      <c r="A155" s="15" t="str">
        <f>'Cap Ex Data'!A155</f>
        <v xml:space="preserve">Construction of Fine and Applied Arts Complex </v>
      </c>
      <c r="B155" s="15" t="str">
        <f>'Cap Ex Data'!B155</f>
        <v>051705200100</v>
      </c>
      <c r="C155" s="15">
        <f>'Cap Ex Data'!C155</f>
        <v>23020249</v>
      </c>
      <c r="D155" s="15" t="str">
        <f>'Cap Ex Data'!D155</f>
        <v>70960</v>
      </c>
      <c r="E155" s="15" t="str">
        <f>'Cap Ex Data'!E155</f>
        <v>00050000010154</v>
      </c>
      <c r="F155" s="15" t="str">
        <f>'Cap Ex Data'!F155</f>
        <v>03101</v>
      </c>
      <c r="G155" s="15" t="str">
        <f>'Cap Ex Data'!G155</f>
        <v>318x1000</v>
      </c>
      <c r="H155" s="15">
        <f>'Cap Ex Data'!H155</f>
        <v>30.44051</v>
      </c>
      <c r="I155" s="15">
        <f>'Cap Ex Data'!I155</f>
        <v>9.8356289564509058</v>
      </c>
      <c r="J155" s="15">
        <f>'Cap Ex Data'!J155</f>
        <v>0</v>
      </c>
      <c r="K155" s="15">
        <f>'Cap Ex Data'!K155</f>
        <v>0</v>
      </c>
      <c r="L155" s="15">
        <f>'Cap Ex Data'!L155</f>
        <v>0</v>
      </c>
      <c r="M155" s="15">
        <f>'Cap Ex Data'!M155</f>
        <v>0</v>
      </c>
      <c r="N155" s="15">
        <f>'Cap Ex Data'!N155</f>
        <v>9.8356289564509058</v>
      </c>
      <c r="O155" s="61" t="str">
        <f t="shared" si="2"/>
        <v>05</v>
      </c>
    </row>
    <row r="156" spans="1:15" x14ac:dyDescent="0.25">
      <c r="A156" s="15" t="str">
        <f>'Cap Ex Data'!A156</f>
        <v xml:space="preserve">Construction of Tech. Education Complex </v>
      </c>
      <c r="B156" s="15" t="str">
        <f>'Cap Ex Data'!B156</f>
        <v>051705200100</v>
      </c>
      <c r="C156" s="15">
        <f>'Cap Ex Data'!C156</f>
        <v>23020250</v>
      </c>
      <c r="D156" s="15" t="str">
        <f>'Cap Ex Data'!D156</f>
        <v>70960</v>
      </c>
      <c r="E156" s="15" t="str">
        <f>'Cap Ex Data'!E156</f>
        <v>00050000010156</v>
      </c>
      <c r="F156" s="15" t="str">
        <f>'Cap Ex Data'!F156</f>
        <v>03101</v>
      </c>
      <c r="G156" s="15" t="str">
        <f>'Cap Ex Data'!G156</f>
        <v>318x1000</v>
      </c>
      <c r="H156" s="15">
        <f>'Cap Ex Data'!H156</f>
        <v>36.811050000000002</v>
      </c>
      <c r="I156" s="15">
        <f>'Cap Ex Data'!I156</f>
        <v>11.894013250676879</v>
      </c>
      <c r="J156" s="15">
        <f>'Cap Ex Data'!J156</f>
        <v>0</v>
      </c>
      <c r="K156" s="15">
        <f>'Cap Ex Data'!K156</f>
        <v>0</v>
      </c>
      <c r="L156" s="15">
        <f>'Cap Ex Data'!L156</f>
        <v>0</v>
      </c>
      <c r="M156" s="15">
        <f>'Cap Ex Data'!M156</f>
        <v>0</v>
      </c>
      <c r="N156" s="15">
        <f>'Cap Ex Data'!N156</f>
        <v>11.894013250676879</v>
      </c>
      <c r="O156" s="61" t="str">
        <f t="shared" si="2"/>
        <v>05</v>
      </c>
    </row>
    <row r="157" spans="1:15" x14ac:dyDescent="0.25">
      <c r="A157" s="15" t="str">
        <f>'Cap Ex Data'!A157</f>
        <v xml:space="preserve">Construction of 5Nos Science Laboratories </v>
      </c>
      <c r="B157" s="15" t="str">
        <f>'Cap Ex Data'!B157</f>
        <v>051705200100</v>
      </c>
      <c r="C157" s="15">
        <f>'Cap Ex Data'!C157</f>
        <v>23020251</v>
      </c>
      <c r="D157" s="15" t="str">
        <f>'Cap Ex Data'!D157</f>
        <v>70960</v>
      </c>
      <c r="E157" s="15" t="str">
        <f>'Cap Ex Data'!E157</f>
        <v>00050000010157</v>
      </c>
      <c r="F157" s="15" t="str">
        <f>'Cap Ex Data'!F157</f>
        <v>03101</v>
      </c>
      <c r="G157" s="15" t="str">
        <f>'Cap Ex Data'!G157</f>
        <v>318x1000</v>
      </c>
      <c r="H157" s="15">
        <f>'Cap Ex Data'!H157</f>
        <v>24.38335</v>
      </c>
      <c r="I157" s="15">
        <f>'Cap Ex Data'!I157</f>
        <v>7.8785008304813937</v>
      </c>
      <c r="J157" s="15">
        <f>'Cap Ex Data'!J157</f>
        <v>0</v>
      </c>
      <c r="K157" s="15">
        <f>'Cap Ex Data'!K157</f>
        <v>0</v>
      </c>
      <c r="L157" s="15">
        <f>'Cap Ex Data'!L157</f>
        <v>0</v>
      </c>
      <c r="M157" s="15">
        <f>'Cap Ex Data'!M157</f>
        <v>0</v>
      </c>
      <c r="N157" s="15">
        <f>'Cap Ex Data'!N157</f>
        <v>7.8785008304813937</v>
      </c>
      <c r="O157" s="61" t="str">
        <f t="shared" si="2"/>
        <v>05</v>
      </c>
    </row>
    <row r="158" spans="1:15" x14ac:dyDescent="0.25">
      <c r="A158" s="15" t="str">
        <f>'Cap Ex Data'!A158</f>
        <v xml:space="preserve">Construction of Hospital/Clinic </v>
      </c>
      <c r="B158" s="15" t="str">
        <f>'Cap Ex Data'!B158</f>
        <v>051705200100</v>
      </c>
      <c r="C158" s="15">
        <f>'Cap Ex Data'!C158</f>
        <v>23020252</v>
      </c>
      <c r="D158" s="15" t="str">
        <f>'Cap Ex Data'!D158</f>
        <v>70960</v>
      </c>
      <c r="E158" s="15" t="str">
        <f>'Cap Ex Data'!E158</f>
        <v>00050000010158</v>
      </c>
      <c r="F158" s="15" t="str">
        <f>'Cap Ex Data'!F158</f>
        <v>03101</v>
      </c>
      <c r="G158" s="15" t="str">
        <f>'Cap Ex Data'!G158</f>
        <v>318x1000</v>
      </c>
      <c r="H158" s="15">
        <f>'Cap Ex Data'!H158</f>
        <v>35.74194</v>
      </c>
      <c r="I158" s="15">
        <f>'Cap Ex Data'!I158</f>
        <v>11.548573267127615</v>
      </c>
      <c r="J158" s="15">
        <f>'Cap Ex Data'!J158</f>
        <v>0</v>
      </c>
      <c r="K158" s="15">
        <f>'Cap Ex Data'!K158</f>
        <v>0</v>
      </c>
      <c r="L158" s="15">
        <f>'Cap Ex Data'!L158</f>
        <v>0</v>
      </c>
      <c r="M158" s="15">
        <f>'Cap Ex Data'!M158</f>
        <v>0</v>
      </c>
      <c r="N158" s="15">
        <f>'Cap Ex Data'!N158</f>
        <v>11.548573267127615</v>
      </c>
      <c r="O158" s="61" t="str">
        <f t="shared" si="2"/>
        <v>05</v>
      </c>
    </row>
    <row r="159" spans="1:15" x14ac:dyDescent="0.25">
      <c r="A159" s="15" t="str">
        <f>'Cap Ex Data'!A159</f>
        <v xml:space="preserve">Renovation of Classrooms/Lecture Halls </v>
      </c>
      <c r="B159" s="15" t="str">
        <f>'Cap Ex Data'!B159</f>
        <v>051705200100</v>
      </c>
      <c r="C159" s="15">
        <f>'Cap Ex Data'!C159</f>
        <v>23030147</v>
      </c>
      <c r="D159" s="15" t="str">
        <f>'Cap Ex Data'!D159</f>
        <v>70960</v>
      </c>
      <c r="E159" s="15" t="str">
        <f>'Cap Ex Data'!E159</f>
        <v>00050000010160</v>
      </c>
      <c r="F159" s="15" t="str">
        <f>'Cap Ex Data'!F159</f>
        <v>03101</v>
      </c>
      <c r="G159" s="15" t="str">
        <f>'Cap Ex Data'!G159</f>
        <v>318x1000</v>
      </c>
      <c r="H159" s="15">
        <f>'Cap Ex Data'!H159</f>
        <v>22.562899999999999</v>
      </c>
      <c r="I159" s="15">
        <f>'Cap Ex Data'!I159</f>
        <v>7.2902954839293459</v>
      </c>
      <c r="J159" s="15">
        <f>'Cap Ex Data'!J159</f>
        <v>0</v>
      </c>
      <c r="K159" s="15">
        <f>'Cap Ex Data'!K159</f>
        <v>0</v>
      </c>
      <c r="L159" s="15">
        <f>'Cap Ex Data'!L159</f>
        <v>0</v>
      </c>
      <c r="M159" s="15">
        <f>'Cap Ex Data'!M159</f>
        <v>0</v>
      </c>
      <c r="N159" s="15">
        <f>'Cap Ex Data'!N159</f>
        <v>7.2902954839293459</v>
      </c>
      <c r="O159" s="61" t="str">
        <f t="shared" si="2"/>
        <v>05</v>
      </c>
    </row>
    <row r="160" spans="1:15" x14ac:dyDescent="0.25">
      <c r="A160" s="15" t="str">
        <f>'Cap Ex Data'!A160</f>
        <v>Supply of Equipment and Tools for Technical Educat tion</v>
      </c>
      <c r="B160" s="15" t="str">
        <f>'Cap Ex Data'!B160</f>
        <v>051705200100</v>
      </c>
      <c r="C160" s="15">
        <f>'Cap Ex Data'!C160</f>
        <v>23010114</v>
      </c>
      <c r="D160" s="15" t="str">
        <f>'Cap Ex Data'!D160</f>
        <v>70960</v>
      </c>
      <c r="E160" s="15" t="str">
        <f>'Cap Ex Data'!E160</f>
        <v>00050000010161</v>
      </c>
      <c r="F160" s="15" t="str">
        <f>'Cap Ex Data'!F160</f>
        <v>03101</v>
      </c>
      <c r="G160" s="15" t="str">
        <f>'Cap Ex Data'!G160</f>
        <v>318x1000</v>
      </c>
      <c r="H160" s="15">
        <f>'Cap Ex Data'!H160</f>
        <v>4.8495999999999997</v>
      </c>
      <c r="I160" s="15">
        <f>'Cap Ex Data'!I160</f>
        <v>1.5669535821576019</v>
      </c>
      <c r="J160" s="15">
        <f>'Cap Ex Data'!J160</f>
        <v>0</v>
      </c>
      <c r="K160" s="15">
        <f>'Cap Ex Data'!K160</f>
        <v>0</v>
      </c>
      <c r="L160" s="15">
        <f>'Cap Ex Data'!L160</f>
        <v>0</v>
      </c>
      <c r="M160" s="15">
        <f>'Cap Ex Data'!M160</f>
        <v>0</v>
      </c>
      <c r="N160" s="15">
        <f>'Cap Ex Data'!N160</f>
        <v>1.5669535821576019</v>
      </c>
      <c r="O160" s="61" t="str">
        <f t="shared" si="2"/>
        <v>05</v>
      </c>
    </row>
    <row r="161" spans="1:15" x14ac:dyDescent="0.25">
      <c r="A161" s="15" t="str">
        <f>'Cap Ex Data'!A161</f>
        <v>Tertiary Education Trust Fund (TETF) CoE 2013</v>
      </c>
      <c r="B161" s="15" t="str">
        <f>'Cap Ex Data'!B161</f>
        <v>051705200100</v>
      </c>
      <c r="C161" s="15">
        <f>'Cap Ex Data'!C161</f>
        <v>23040149</v>
      </c>
      <c r="D161" s="15" t="str">
        <f>'Cap Ex Data'!D161</f>
        <v>70960</v>
      </c>
      <c r="E161" s="15" t="str">
        <f>'Cap Ex Data'!E161</f>
        <v>00050000010162</v>
      </c>
      <c r="F161" s="15" t="str">
        <f>'Cap Ex Data'!F161</f>
        <v>03101</v>
      </c>
      <c r="G161" s="15" t="str">
        <f>'Cap Ex Data'!G161</f>
        <v>318x1000</v>
      </c>
      <c r="H161" s="15">
        <f>'Cap Ex Data'!H161</f>
        <v>447.67</v>
      </c>
      <c r="I161" s="15">
        <f>'Cap Ex Data'!I161</f>
        <v>144.64659149713248</v>
      </c>
      <c r="J161" s="15">
        <f>'Cap Ex Data'!J161</f>
        <v>0</v>
      </c>
      <c r="K161" s="15">
        <f>'Cap Ex Data'!K161</f>
        <v>0</v>
      </c>
      <c r="L161" s="15">
        <f>'Cap Ex Data'!L161</f>
        <v>0</v>
      </c>
      <c r="M161" s="15">
        <f>'Cap Ex Data'!M161</f>
        <v>0</v>
      </c>
      <c r="N161" s="15">
        <f>'Cap Ex Data'!N161</f>
        <v>144.64659149713248</v>
      </c>
      <c r="O161" s="61" t="str">
        <f t="shared" si="2"/>
        <v>05</v>
      </c>
    </row>
    <row r="162" spans="1:15" x14ac:dyDescent="0.25">
      <c r="A162" s="15" t="str">
        <f>'Cap Ex Data'!A162</f>
        <v>Renovation of Temporary Admin. Block (Geography Dept. Complex)</v>
      </c>
      <c r="B162" s="15" t="str">
        <f>'Cap Ex Data'!B162</f>
        <v>051705200100</v>
      </c>
      <c r="C162" s="15">
        <f>'Cap Ex Data'!C162</f>
        <v>23030149</v>
      </c>
      <c r="D162" s="15" t="str">
        <f>'Cap Ex Data'!D162</f>
        <v>70960</v>
      </c>
      <c r="E162" s="15" t="str">
        <f>'Cap Ex Data'!E162</f>
        <v>00050000010164</v>
      </c>
      <c r="F162" s="15" t="str">
        <f>'Cap Ex Data'!F162</f>
        <v>03101</v>
      </c>
      <c r="G162" s="15" t="str">
        <f>'Cap Ex Data'!G162</f>
        <v>318x1000</v>
      </c>
      <c r="H162" s="15">
        <f>'Cap Ex Data'!H162</f>
        <v>19.978899999999999</v>
      </c>
      <c r="I162" s="15">
        <f>'Cap Ex Data'!I162</f>
        <v>6.4553796029710728</v>
      </c>
      <c r="J162" s="15">
        <f>'Cap Ex Data'!J162</f>
        <v>0</v>
      </c>
      <c r="K162" s="15">
        <f>'Cap Ex Data'!K162</f>
        <v>0</v>
      </c>
      <c r="L162" s="15">
        <f>'Cap Ex Data'!L162</f>
        <v>0</v>
      </c>
      <c r="M162" s="15">
        <f>'Cap Ex Data'!M162</f>
        <v>0</v>
      </c>
      <c r="N162" s="15">
        <f>'Cap Ex Data'!N162</f>
        <v>6.4553796029710728</v>
      </c>
      <c r="O162" s="61" t="str">
        <f t="shared" si="2"/>
        <v>05</v>
      </c>
    </row>
    <row r="163" spans="1:15" x14ac:dyDescent="0.25">
      <c r="A163" s="15" t="str">
        <f>'Cap Ex Data'!A163</f>
        <v>Renovation of Computer Department, Laboratory Dept.</v>
      </c>
      <c r="B163" s="15" t="str">
        <f>'Cap Ex Data'!B163</f>
        <v>051705200100</v>
      </c>
      <c r="C163" s="15">
        <f>'Cap Ex Data'!C163</f>
        <v>23030150</v>
      </c>
      <c r="D163" s="15" t="str">
        <f>'Cap Ex Data'!D163</f>
        <v>70960</v>
      </c>
      <c r="E163" s="15" t="str">
        <f>'Cap Ex Data'!E163</f>
        <v>00050000010165</v>
      </c>
      <c r="F163" s="15" t="str">
        <f>'Cap Ex Data'!F163</f>
        <v>03101</v>
      </c>
      <c r="G163" s="15" t="str">
        <f>'Cap Ex Data'!G163</f>
        <v>318x1000</v>
      </c>
      <c r="H163" s="15">
        <f>'Cap Ex Data'!H163</f>
        <v>112.998245</v>
      </c>
      <c r="I163" s="15">
        <f>'Cap Ex Data'!I163</f>
        <v>36.510847241065726</v>
      </c>
      <c r="J163" s="15">
        <f>'Cap Ex Data'!J163</f>
        <v>0</v>
      </c>
      <c r="K163" s="15">
        <f>'Cap Ex Data'!K163</f>
        <v>0</v>
      </c>
      <c r="L163" s="15">
        <f>'Cap Ex Data'!L163</f>
        <v>0</v>
      </c>
      <c r="M163" s="15">
        <f>'Cap Ex Data'!M163</f>
        <v>0</v>
      </c>
      <c r="N163" s="15">
        <f>'Cap Ex Data'!N163</f>
        <v>36.510847241065726</v>
      </c>
      <c r="O163" s="61" t="str">
        <f t="shared" si="2"/>
        <v>05</v>
      </c>
    </row>
    <row r="164" spans="1:15" x14ac:dyDescent="0.25">
      <c r="A164" s="15" t="str">
        <f>'Cap Ex Data'!A164</f>
        <v xml:space="preserve">Renovation of College Main Library </v>
      </c>
      <c r="B164" s="15" t="str">
        <f>'Cap Ex Data'!B164</f>
        <v>051705200100</v>
      </c>
      <c r="C164" s="15">
        <f>'Cap Ex Data'!C164</f>
        <v>23030151</v>
      </c>
      <c r="D164" s="15" t="str">
        <f>'Cap Ex Data'!D164</f>
        <v>70960</v>
      </c>
      <c r="E164" s="15" t="str">
        <f>'Cap Ex Data'!E164</f>
        <v>00050000010166</v>
      </c>
      <c r="F164" s="15" t="str">
        <f>'Cap Ex Data'!F164</f>
        <v>03101</v>
      </c>
      <c r="G164" s="15" t="str">
        <f>'Cap Ex Data'!G164</f>
        <v>318x1000</v>
      </c>
      <c r="H164" s="15">
        <f>'Cap Ex Data'!H164</f>
        <v>22.996865</v>
      </c>
      <c r="I164" s="15">
        <f>'Cap Ex Data'!I164</f>
        <v>7.4305138547807621</v>
      </c>
      <c r="J164" s="15">
        <f>'Cap Ex Data'!J164</f>
        <v>0</v>
      </c>
      <c r="K164" s="15">
        <f>'Cap Ex Data'!K164</f>
        <v>0</v>
      </c>
      <c r="L164" s="15">
        <f>'Cap Ex Data'!L164</f>
        <v>0</v>
      </c>
      <c r="M164" s="15">
        <f>'Cap Ex Data'!M164</f>
        <v>0</v>
      </c>
      <c r="N164" s="15">
        <f>'Cap Ex Data'!N164</f>
        <v>7.4305138547807621</v>
      </c>
      <c r="O164" s="61" t="str">
        <f t="shared" si="2"/>
        <v>05</v>
      </c>
    </row>
    <row r="165" spans="1:15" x14ac:dyDescent="0.25">
      <c r="A165" s="15" t="str">
        <f>'Cap Ex Data'!A165</f>
        <v xml:space="preserve">Provision of E-Library </v>
      </c>
      <c r="B165" s="15" t="str">
        <f>'Cap Ex Data'!B165</f>
        <v>051700800100</v>
      </c>
      <c r="C165" s="15">
        <f>'Cap Ex Data'!C165</f>
        <v>23020254</v>
      </c>
      <c r="D165" s="15" t="str">
        <f>'Cap Ex Data'!D165</f>
        <v>70960</v>
      </c>
      <c r="E165" s="15" t="str">
        <f>'Cap Ex Data'!E165</f>
        <v>00050000010167</v>
      </c>
      <c r="F165" s="15" t="str">
        <f>'Cap Ex Data'!F165</f>
        <v>03101</v>
      </c>
      <c r="G165" s="15" t="str">
        <f>'Cap Ex Data'!G165</f>
        <v>318x1000</v>
      </c>
      <c r="H165" s="15">
        <f>'Cap Ex Data'!H165</f>
        <v>19.999984999999999</v>
      </c>
      <c r="I165" s="15">
        <f>'Cap Ex Data'!I165</f>
        <v>6.4621923743913534</v>
      </c>
      <c r="J165" s="15">
        <f>'Cap Ex Data'!J165</f>
        <v>0</v>
      </c>
      <c r="K165" s="15">
        <f>'Cap Ex Data'!K165</f>
        <v>0</v>
      </c>
      <c r="L165" s="15">
        <f>'Cap Ex Data'!L165</f>
        <v>0</v>
      </c>
      <c r="M165" s="15">
        <f>'Cap Ex Data'!M165</f>
        <v>0</v>
      </c>
      <c r="N165" s="15">
        <f>'Cap Ex Data'!N165</f>
        <v>6.4621923743913534</v>
      </c>
      <c r="O165" s="61" t="str">
        <f t="shared" si="2"/>
        <v>05</v>
      </c>
    </row>
    <row r="166" spans="1:15" x14ac:dyDescent="0.25">
      <c r="A166" s="15" t="str">
        <f>'Cap Ex Data'!A166</f>
        <v xml:space="preserve">Rehabilitation of Existing Offices </v>
      </c>
      <c r="B166" s="15" t="str">
        <f>'Cap Ex Data'!B166</f>
        <v>051705400100</v>
      </c>
      <c r="C166" s="15">
        <f>'Cap Ex Data'!C166</f>
        <v>23030152</v>
      </c>
      <c r="D166" s="15" t="str">
        <f>'Cap Ex Data'!D166</f>
        <v>70960</v>
      </c>
      <c r="E166" s="15" t="str">
        <f>'Cap Ex Data'!E166</f>
        <v>00050000010168</v>
      </c>
      <c r="F166" s="15" t="str">
        <f>'Cap Ex Data'!F166</f>
        <v>03101</v>
      </c>
      <c r="G166" s="15" t="str">
        <f>'Cap Ex Data'!G166</f>
        <v>318x1000</v>
      </c>
      <c r="H166" s="15">
        <f>'Cap Ex Data'!H166</f>
        <v>53.324824999999997</v>
      </c>
      <c r="I166" s="15">
        <f>'Cap Ex Data'!I166</f>
        <v>17.229776796370267</v>
      </c>
      <c r="J166" s="15">
        <f>'Cap Ex Data'!J166</f>
        <v>0</v>
      </c>
      <c r="K166" s="15">
        <f>'Cap Ex Data'!K166</f>
        <v>0</v>
      </c>
      <c r="L166" s="15">
        <f>'Cap Ex Data'!L166</f>
        <v>0</v>
      </c>
      <c r="M166" s="15">
        <f>'Cap Ex Data'!M166</f>
        <v>0</v>
      </c>
      <c r="N166" s="15">
        <f>'Cap Ex Data'!N166</f>
        <v>17.229776796370267</v>
      </c>
      <c r="O166" s="61" t="str">
        <f t="shared" si="2"/>
        <v>05</v>
      </c>
    </row>
    <row r="167" spans="1:15" x14ac:dyDescent="0.25">
      <c r="A167" s="15" t="str">
        <f>'Cap Ex Data'!A167</f>
        <v xml:space="preserve">Construction of 1No. Conference Room </v>
      </c>
      <c r="B167" s="15" t="str">
        <f>'Cap Ex Data'!B167</f>
        <v>051705400100</v>
      </c>
      <c r="C167" s="15">
        <f>'Cap Ex Data'!C167</f>
        <v>23020255</v>
      </c>
      <c r="D167" s="15" t="str">
        <f>'Cap Ex Data'!D167</f>
        <v>70960</v>
      </c>
      <c r="E167" s="15" t="str">
        <f>'Cap Ex Data'!E167</f>
        <v>00050000010169</v>
      </c>
      <c r="F167" s="15" t="str">
        <f>'Cap Ex Data'!F167</f>
        <v>03101</v>
      </c>
      <c r="G167" s="15" t="str">
        <f>'Cap Ex Data'!G167</f>
        <v>318x1000</v>
      </c>
      <c r="H167" s="15">
        <f>'Cap Ex Data'!H167</f>
        <v>13.326565</v>
      </c>
      <c r="I167" s="15">
        <f>'Cap Ex Data'!I167</f>
        <v>4.30594456544996</v>
      </c>
      <c r="J167" s="15">
        <f>'Cap Ex Data'!J167</f>
        <v>0</v>
      </c>
      <c r="K167" s="15">
        <f>'Cap Ex Data'!K167</f>
        <v>0</v>
      </c>
      <c r="L167" s="15">
        <f>'Cap Ex Data'!L167</f>
        <v>0</v>
      </c>
      <c r="M167" s="15">
        <f>'Cap Ex Data'!M167</f>
        <v>0</v>
      </c>
      <c r="N167" s="15">
        <f>'Cap Ex Data'!N167</f>
        <v>4.30594456544996</v>
      </c>
      <c r="O167" s="61" t="str">
        <f t="shared" si="2"/>
        <v>05</v>
      </c>
    </row>
    <row r="168" spans="1:15" x14ac:dyDescent="0.25">
      <c r="A168" s="15" t="str">
        <f>'Cap Ex Data'!A168</f>
        <v>Primary Education Component of Fed./State Govt  UBE Programme</v>
      </c>
      <c r="B168" s="15" t="str">
        <f>'Cap Ex Data'!B168</f>
        <v>051700300100</v>
      </c>
      <c r="C168" s="15">
        <f>'Cap Ex Data'!C168</f>
        <v>23040151</v>
      </c>
      <c r="D168" s="15" t="str">
        <f>'Cap Ex Data'!D168</f>
        <v>70912</v>
      </c>
      <c r="E168" s="15" t="str">
        <f>'Cap Ex Data'!E168</f>
        <v>00050000010171</v>
      </c>
      <c r="F168" s="15" t="str">
        <f>'Cap Ex Data'!F168</f>
        <v>03101</v>
      </c>
      <c r="G168" s="15" t="str">
        <f>'Cap Ex Data'!G168</f>
        <v>318x1000</v>
      </c>
      <c r="H168" s="15">
        <f>'Cap Ex Data'!H168</f>
        <v>2000</v>
      </c>
      <c r="I168" s="15">
        <f>'Cap Ex Data'!I168</f>
        <v>646.21972210392698</v>
      </c>
      <c r="J168" s="15" t="str">
        <f>'Cap Ex Data'!J168</f>
        <v>GRANT</v>
      </c>
      <c r="K168" s="15">
        <f>'Cap Ex Data'!K168</f>
        <v>0</v>
      </c>
      <c r="L168" s="15">
        <f>'Cap Ex Data'!L168</f>
        <v>308</v>
      </c>
      <c r="M168" s="15" t="str">
        <f>'Cap Ex Data'!M168</f>
        <v>FGN</v>
      </c>
      <c r="N168" s="15">
        <f>'Cap Ex Data'!N168</f>
        <v>338.21972210392698</v>
      </c>
      <c r="O168" s="61" t="str">
        <f t="shared" si="2"/>
        <v>05</v>
      </c>
    </row>
    <row r="169" spans="1:15" x14ac:dyDescent="0.25">
      <c r="A169" s="15" t="str">
        <f>'Cap Ex Data'!A169</f>
        <v xml:space="preserve">Education Trust Fund (SUBEB) </v>
      </c>
      <c r="B169" s="15" t="str">
        <f>'Cap Ex Data'!B169</f>
        <v>051700300100</v>
      </c>
      <c r="C169" s="15">
        <f>'Cap Ex Data'!C169</f>
        <v>23040152</v>
      </c>
      <c r="D169" s="15" t="str">
        <f>'Cap Ex Data'!D169</f>
        <v>70912</v>
      </c>
      <c r="E169" s="15" t="str">
        <f>'Cap Ex Data'!E169</f>
        <v>00050000010172</v>
      </c>
      <c r="F169" s="15" t="str">
        <f>'Cap Ex Data'!F169</f>
        <v>03101</v>
      </c>
      <c r="G169" s="15" t="str">
        <f>'Cap Ex Data'!G169</f>
        <v>318x1000</v>
      </c>
      <c r="H169" s="15">
        <f>'Cap Ex Data'!H169</f>
        <v>172.2235</v>
      </c>
      <c r="I169" s="15">
        <f>'Cap Ex Data'!I169</f>
        <v>55.647111154882836</v>
      </c>
      <c r="J169" s="15">
        <f>'Cap Ex Data'!J169</f>
        <v>0</v>
      </c>
      <c r="K169" s="15">
        <f>'Cap Ex Data'!K169</f>
        <v>0</v>
      </c>
      <c r="L169" s="15">
        <f>'Cap Ex Data'!L169</f>
        <v>0</v>
      </c>
      <c r="M169" s="15">
        <f>'Cap Ex Data'!M169</f>
        <v>0</v>
      </c>
      <c r="N169" s="15">
        <f>'Cap Ex Data'!N169</f>
        <v>55.647111154882836</v>
      </c>
      <c r="O169" s="61" t="str">
        <f t="shared" si="2"/>
        <v>05</v>
      </c>
    </row>
    <row r="170" spans="1:15" x14ac:dyDescent="0.25">
      <c r="A170" s="15" t="str">
        <f>'Cap Ex Data'!A170</f>
        <v xml:space="preserve">Global Partnership in Education </v>
      </c>
      <c r="B170" s="15" t="str">
        <f>'Cap Ex Data'!B170</f>
        <v>051700300100</v>
      </c>
      <c r="C170" s="15">
        <f>'Cap Ex Data'!C170</f>
        <v>23040153</v>
      </c>
      <c r="D170" s="15" t="str">
        <f>'Cap Ex Data'!D170</f>
        <v>70912</v>
      </c>
      <c r="E170" s="15" t="str">
        <f>'Cap Ex Data'!E170</f>
        <v>00050000010173</v>
      </c>
      <c r="F170" s="15" t="str">
        <f>'Cap Ex Data'!F170</f>
        <v>03101</v>
      </c>
      <c r="G170" s="15" t="str">
        <f>'Cap Ex Data'!G170</f>
        <v>318x1000</v>
      </c>
      <c r="H170" s="15">
        <f>'Cap Ex Data'!H170</f>
        <v>1196</v>
      </c>
      <c r="I170" s="15">
        <f>'Cap Ex Data'!I170</f>
        <v>386.43939381814829</v>
      </c>
      <c r="J170" s="15">
        <f>'Cap Ex Data'!J170</f>
        <v>0</v>
      </c>
      <c r="K170" s="15">
        <f>'Cap Ex Data'!K170</f>
        <v>0</v>
      </c>
      <c r="L170" s="15">
        <f>'Cap Ex Data'!L170</f>
        <v>0</v>
      </c>
      <c r="M170" s="15">
        <f>'Cap Ex Data'!M170</f>
        <v>0</v>
      </c>
      <c r="N170" s="15">
        <f>'Cap Ex Data'!N170</f>
        <v>386.43939381814829</v>
      </c>
      <c r="O170" s="61" t="str">
        <f t="shared" si="2"/>
        <v>05</v>
      </c>
    </row>
    <row r="171" spans="1:15" x14ac:dyDescent="0.25">
      <c r="A171" s="15" t="str">
        <f>'Cap Ex Data'!A171</f>
        <v xml:space="preserve">Maintenance of Schools (SUBEB) </v>
      </c>
      <c r="B171" s="15" t="str">
        <f>'Cap Ex Data'!B171</f>
        <v>051700300100</v>
      </c>
      <c r="C171" s="15">
        <f>'Cap Ex Data'!C171</f>
        <v>23030153</v>
      </c>
      <c r="D171" s="15" t="str">
        <f>'Cap Ex Data'!D171</f>
        <v>70912</v>
      </c>
      <c r="E171" s="15" t="str">
        <f>'Cap Ex Data'!E171</f>
        <v>00050000010174</v>
      </c>
      <c r="F171" s="15" t="str">
        <f>'Cap Ex Data'!F171</f>
        <v>03101</v>
      </c>
      <c r="G171" s="15" t="str">
        <f>'Cap Ex Data'!G171</f>
        <v>318x1000</v>
      </c>
      <c r="H171" s="15">
        <f>'Cap Ex Data'!H171</f>
        <v>500</v>
      </c>
      <c r="I171" s="15">
        <f>'Cap Ex Data'!I171</f>
        <v>161.55493052598175</v>
      </c>
      <c r="J171" s="15">
        <f>'Cap Ex Data'!J171</f>
        <v>0</v>
      </c>
      <c r="K171" s="15">
        <f>'Cap Ex Data'!K171</f>
        <v>0</v>
      </c>
      <c r="L171" s="15">
        <f>'Cap Ex Data'!L171</f>
        <v>0</v>
      </c>
      <c r="M171" s="15">
        <f>'Cap Ex Data'!M171</f>
        <v>0</v>
      </c>
      <c r="N171" s="15">
        <f>'Cap Ex Data'!N171</f>
        <v>161.55493052598175</v>
      </c>
      <c r="O171" s="61" t="str">
        <f t="shared" si="2"/>
        <v>05</v>
      </c>
    </row>
    <row r="172" spans="1:15" x14ac:dyDescent="0.25">
      <c r="A172" s="15" t="str">
        <f>'Cap Ex Data'!A172</f>
        <v>UBE Intervention Teacher Professional Development</v>
      </c>
      <c r="B172" s="15" t="str">
        <f>'Cap Ex Data'!B172</f>
        <v>051700300100</v>
      </c>
      <c r="C172" s="15">
        <f>'Cap Ex Data'!C172</f>
        <v>23030154</v>
      </c>
      <c r="D172" s="15" t="str">
        <f>'Cap Ex Data'!D172</f>
        <v>70912</v>
      </c>
      <c r="E172" s="15" t="str">
        <f>'Cap Ex Data'!E172</f>
        <v>00050000010175</v>
      </c>
      <c r="F172" s="15" t="str">
        <f>'Cap Ex Data'!F172</f>
        <v>03101</v>
      </c>
      <c r="G172" s="15" t="str">
        <f>'Cap Ex Data'!G172</f>
        <v>318x1000</v>
      </c>
      <c r="H172" s="15">
        <f>'Cap Ex Data'!H172</f>
        <v>340</v>
      </c>
      <c r="I172" s="15">
        <f>'Cap Ex Data'!I172</f>
        <v>109.85735275766758</v>
      </c>
      <c r="J172" s="15">
        <f>'Cap Ex Data'!J172</f>
        <v>0</v>
      </c>
      <c r="K172" s="15">
        <f>'Cap Ex Data'!K172</f>
        <v>0</v>
      </c>
      <c r="L172" s="15">
        <f>'Cap Ex Data'!L172</f>
        <v>0</v>
      </c>
      <c r="M172" s="15">
        <f>'Cap Ex Data'!M172</f>
        <v>0</v>
      </c>
      <c r="N172" s="15">
        <f>'Cap Ex Data'!N172</f>
        <v>109.85735275766758</v>
      </c>
      <c r="O172" s="61" t="str">
        <f t="shared" si="2"/>
        <v>05</v>
      </c>
    </row>
    <row r="173" spans="1:15" x14ac:dyDescent="0.25">
      <c r="A173" s="15" t="str">
        <f>'Cap Ex Data'!A173</f>
        <v>UBEC Special Education Intervention Project</v>
      </c>
      <c r="B173" s="15" t="str">
        <f>'Cap Ex Data'!B173</f>
        <v>051700300100</v>
      </c>
      <c r="C173" s="15">
        <f>'Cap Ex Data'!C173</f>
        <v>23040154</v>
      </c>
      <c r="D173" s="15" t="str">
        <f>'Cap Ex Data'!D173</f>
        <v>70912</v>
      </c>
      <c r="E173" s="15" t="str">
        <f>'Cap Ex Data'!E173</f>
        <v>00050000010176</v>
      </c>
      <c r="F173" s="15" t="str">
        <f>'Cap Ex Data'!F173</f>
        <v>03101</v>
      </c>
      <c r="G173" s="15" t="str">
        <f>'Cap Ex Data'!G173</f>
        <v>318x1000</v>
      </c>
      <c r="H173" s="15">
        <f>'Cap Ex Data'!H173</f>
        <v>161.24360999999999</v>
      </c>
      <c r="I173" s="15">
        <f>'Cap Ex Data'!I173</f>
        <v>52.099400422616981</v>
      </c>
      <c r="J173" s="15">
        <f>'Cap Ex Data'!J173</f>
        <v>0</v>
      </c>
      <c r="K173" s="15">
        <f>'Cap Ex Data'!K173</f>
        <v>0</v>
      </c>
      <c r="L173" s="15">
        <f>'Cap Ex Data'!L173</f>
        <v>0</v>
      </c>
      <c r="M173" s="15">
        <f>'Cap Ex Data'!M173</f>
        <v>0</v>
      </c>
      <c r="N173" s="15">
        <f>'Cap Ex Data'!N173</f>
        <v>52.099400422616981</v>
      </c>
      <c r="O173" s="61" t="str">
        <f t="shared" si="2"/>
        <v>05</v>
      </c>
    </row>
    <row r="174" spans="1:15" x14ac:dyDescent="0.25">
      <c r="A174" s="15" t="str">
        <f>'Cap Ex Data'!A174</f>
        <v xml:space="preserve">Rehab of Infrastructure in Existing BATCs. </v>
      </c>
      <c r="B174" s="15" t="str">
        <f>'Cap Ex Data'!B174</f>
        <v>022800100100</v>
      </c>
      <c r="C174" s="15">
        <f>'Cap Ex Data'!C174</f>
        <v>23030155</v>
      </c>
      <c r="D174" s="15" t="str">
        <f>'Cap Ex Data'!D174</f>
        <v>70922</v>
      </c>
      <c r="E174" s="15" t="str">
        <f>'Cap Ex Data'!E174</f>
        <v>00050000010177</v>
      </c>
      <c r="F174" s="15" t="str">
        <f>'Cap Ex Data'!F174</f>
        <v>03101</v>
      </c>
      <c r="G174" s="15" t="str">
        <f>'Cap Ex Data'!G174</f>
        <v>318x1000</v>
      </c>
      <c r="H174" s="15">
        <f>'Cap Ex Data'!H174</f>
        <v>7.1399800000000004</v>
      </c>
      <c r="I174" s="15">
        <f>'Cap Ex Data'!I174</f>
        <v>2.3069979457137983</v>
      </c>
      <c r="J174" s="15">
        <f>'Cap Ex Data'!J174</f>
        <v>0</v>
      </c>
      <c r="K174" s="15">
        <f>'Cap Ex Data'!K174</f>
        <v>0</v>
      </c>
      <c r="L174" s="15">
        <f>'Cap Ex Data'!L174</f>
        <v>0</v>
      </c>
      <c r="M174" s="15">
        <f>'Cap Ex Data'!M174</f>
        <v>0</v>
      </c>
      <c r="N174" s="15">
        <f>'Cap Ex Data'!N174</f>
        <v>2.3069979457137983</v>
      </c>
      <c r="O174" s="61" t="str">
        <f t="shared" si="2"/>
        <v>02</v>
      </c>
    </row>
    <row r="175" spans="1:15" x14ac:dyDescent="0.25">
      <c r="A175" s="15" t="str">
        <f>'Cap Ex Data'!A175</f>
        <v xml:space="preserve">Development &amp; Construction of ICT Centre &amp;  Connectivity to Ministries </v>
      </c>
      <c r="B175" s="15" t="str">
        <f>'Cap Ex Data'!B175</f>
        <v>022800100100</v>
      </c>
      <c r="C175" s="15">
        <f>'Cap Ex Data'!C175</f>
        <v>23020256</v>
      </c>
      <c r="D175" s="15" t="str">
        <f>'Cap Ex Data'!D175</f>
        <v>70922</v>
      </c>
      <c r="E175" s="15" t="str">
        <f>'Cap Ex Data'!E175</f>
        <v>00110000010105</v>
      </c>
      <c r="F175" s="15" t="str">
        <f>'Cap Ex Data'!F175</f>
        <v>03101</v>
      </c>
      <c r="G175" s="15" t="str">
        <f>'Cap Ex Data'!G175</f>
        <v>318x1000</v>
      </c>
      <c r="H175" s="15">
        <f>'Cap Ex Data'!H175</f>
        <v>109.916245</v>
      </c>
      <c r="I175" s="15">
        <f>'Cap Ex Data'!I175</f>
        <v>35.515022649303582</v>
      </c>
      <c r="J175" s="15">
        <f>'Cap Ex Data'!J175</f>
        <v>0</v>
      </c>
      <c r="K175" s="15">
        <f>'Cap Ex Data'!K175</f>
        <v>0</v>
      </c>
      <c r="L175" s="15">
        <f>'Cap Ex Data'!L175</f>
        <v>0</v>
      </c>
      <c r="M175" s="15">
        <f>'Cap Ex Data'!M175</f>
        <v>0</v>
      </c>
      <c r="N175" s="15">
        <f>'Cap Ex Data'!N175</f>
        <v>35.515022649303582</v>
      </c>
      <c r="O175" s="61" t="str">
        <f t="shared" si="2"/>
        <v>02</v>
      </c>
    </row>
    <row r="176" spans="1:15" x14ac:dyDescent="0.25">
      <c r="A176" s="15" t="str">
        <f>'Cap Ex Data'!A176</f>
        <v>Reconstruction of Fish Pond &amp; Development of  Green House for Research Purposes.</v>
      </c>
      <c r="B176" s="15" t="str">
        <f>'Cap Ex Data'!B176</f>
        <v>022800100100</v>
      </c>
      <c r="C176" s="15">
        <f>'Cap Ex Data'!C176</f>
        <v>23020257</v>
      </c>
      <c r="D176" s="15" t="str">
        <f>'Cap Ex Data'!D176</f>
        <v>70922</v>
      </c>
      <c r="E176" s="15" t="str">
        <f>'Cap Ex Data'!E176</f>
        <v>00050000010178</v>
      </c>
      <c r="F176" s="15" t="str">
        <f>'Cap Ex Data'!F176</f>
        <v>03101</v>
      </c>
      <c r="G176" s="15" t="str">
        <f>'Cap Ex Data'!G176</f>
        <v>318x1000</v>
      </c>
      <c r="H176" s="15">
        <f>'Cap Ex Data'!H176</f>
        <v>30</v>
      </c>
      <c r="I176" s="15">
        <f>'Cap Ex Data'!I176</f>
        <v>9.6932958315589044</v>
      </c>
      <c r="J176" s="15">
        <f>'Cap Ex Data'!J176</f>
        <v>0</v>
      </c>
      <c r="K176" s="15">
        <f>'Cap Ex Data'!K176</f>
        <v>0</v>
      </c>
      <c r="L176" s="15">
        <f>'Cap Ex Data'!L176</f>
        <v>0</v>
      </c>
      <c r="M176" s="15">
        <f>'Cap Ex Data'!M176</f>
        <v>0</v>
      </c>
      <c r="N176" s="15">
        <f>'Cap Ex Data'!N176</f>
        <v>9.6932958315589044</v>
      </c>
      <c r="O176" s="61" t="str">
        <f t="shared" si="2"/>
        <v>02</v>
      </c>
    </row>
    <row r="177" spans="1:15" x14ac:dyDescent="0.25">
      <c r="A177" s="15" t="str">
        <f>'Cap Ex Data'!A177</f>
        <v>Collaboration &amp;Support to Indigenous Technologists  in Kaduna (Panteka), S/Gari, Zaria, &amp; Kafanchan.</v>
      </c>
      <c r="B177" s="15" t="str">
        <f>'Cap Ex Data'!B177</f>
        <v>022800100100</v>
      </c>
      <c r="C177" s="15">
        <f>'Cap Ex Data'!C177</f>
        <v>23040155</v>
      </c>
      <c r="D177" s="15" t="str">
        <f>'Cap Ex Data'!D177</f>
        <v>70922</v>
      </c>
      <c r="E177" s="15" t="str">
        <f>'Cap Ex Data'!E177</f>
        <v>00050000010179</v>
      </c>
      <c r="F177" s="15" t="str">
        <f>'Cap Ex Data'!F177</f>
        <v>03101</v>
      </c>
      <c r="G177" s="15" t="str">
        <f>'Cap Ex Data'!G177</f>
        <v>318x1000</v>
      </c>
      <c r="H177" s="15">
        <f>'Cap Ex Data'!H177</f>
        <v>15</v>
      </c>
      <c r="I177" s="15">
        <f>'Cap Ex Data'!I177</f>
        <v>4.8466479157794522</v>
      </c>
      <c r="J177" s="15">
        <f>'Cap Ex Data'!J177</f>
        <v>0</v>
      </c>
      <c r="K177" s="15">
        <f>'Cap Ex Data'!K177</f>
        <v>0</v>
      </c>
      <c r="L177" s="15">
        <f>'Cap Ex Data'!L177</f>
        <v>0</v>
      </c>
      <c r="M177" s="15">
        <f>'Cap Ex Data'!M177</f>
        <v>0</v>
      </c>
      <c r="N177" s="15">
        <f>'Cap Ex Data'!N177</f>
        <v>4.8466479157794522</v>
      </c>
      <c r="O177" s="61" t="str">
        <f t="shared" si="2"/>
        <v>02</v>
      </c>
    </row>
    <row r="178" spans="1:15" x14ac:dyDescent="0.25">
      <c r="A178" s="15" t="str">
        <f>'Cap Ex Data'!A178</f>
        <v xml:space="preserve">Construction &amp; Establishment of New BATCs. </v>
      </c>
      <c r="B178" s="15" t="str">
        <f>'Cap Ex Data'!B178</f>
        <v>022800100100</v>
      </c>
      <c r="C178" s="15">
        <f>'Cap Ex Data'!C178</f>
        <v>23020258</v>
      </c>
      <c r="D178" s="15" t="str">
        <f>'Cap Ex Data'!D178</f>
        <v>70922</v>
      </c>
      <c r="E178" s="15" t="str">
        <f>'Cap Ex Data'!E178</f>
        <v>00050000010180</v>
      </c>
      <c r="F178" s="15" t="str">
        <f>'Cap Ex Data'!F178</f>
        <v>03101</v>
      </c>
      <c r="G178" s="15" t="str">
        <f>'Cap Ex Data'!G178</f>
        <v>318x1000</v>
      </c>
      <c r="H178" s="15">
        <f>'Cap Ex Data'!H178</f>
        <v>9.5907499999999999</v>
      </c>
      <c r="I178" s="15">
        <f>'Cap Ex Data'!I178</f>
        <v>3.0988658998841188</v>
      </c>
      <c r="J178" s="15">
        <f>'Cap Ex Data'!J178</f>
        <v>0</v>
      </c>
      <c r="K178" s="15">
        <f>'Cap Ex Data'!K178</f>
        <v>0</v>
      </c>
      <c r="L178" s="15">
        <f>'Cap Ex Data'!L178</f>
        <v>0</v>
      </c>
      <c r="M178" s="15">
        <f>'Cap Ex Data'!M178</f>
        <v>0</v>
      </c>
      <c r="N178" s="15">
        <f>'Cap Ex Data'!N178</f>
        <v>3.0988658998841188</v>
      </c>
      <c r="O178" s="61" t="str">
        <f t="shared" si="2"/>
        <v>02</v>
      </c>
    </row>
    <row r="179" spans="1:15" x14ac:dyDescent="0.25">
      <c r="A179" s="15" t="str">
        <f>'Cap Ex Data'!A179</f>
        <v>Conversion of Existing Toilets into Offices &amp; Renovation of Headquarters</v>
      </c>
      <c r="B179" s="15" t="str">
        <f>'Cap Ex Data'!B179</f>
        <v>022800100100</v>
      </c>
      <c r="C179" s="15">
        <f>'Cap Ex Data'!C179</f>
        <v>23020259</v>
      </c>
      <c r="D179" s="15" t="str">
        <f>'Cap Ex Data'!D179</f>
        <v>70922</v>
      </c>
      <c r="E179" s="15" t="str">
        <f>'Cap Ex Data'!E179</f>
        <v>00050000010181</v>
      </c>
      <c r="F179" s="15" t="str">
        <f>'Cap Ex Data'!F179</f>
        <v>03101</v>
      </c>
      <c r="G179" s="15" t="str">
        <f>'Cap Ex Data'!G179</f>
        <v>318x1000</v>
      </c>
      <c r="H179" s="15">
        <f>'Cap Ex Data'!H179</f>
        <v>3.2358850000000001</v>
      </c>
      <c r="I179" s="15">
        <f>'Cap Ex Data'!I179</f>
        <v>1.045546352730133</v>
      </c>
      <c r="J179" s="15">
        <f>'Cap Ex Data'!J179</f>
        <v>0</v>
      </c>
      <c r="K179" s="15">
        <f>'Cap Ex Data'!K179</f>
        <v>0</v>
      </c>
      <c r="L179" s="15">
        <f>'Cap Ex Data'!L179</f>
        <v>0</v>
      </c>
      <c r="M179" s="15">
        <f>'Cap Ex Data'!M179</f>
        <v>0</v>
      </c>
      <c r="N179" s="15">
        <f>'Cap Ex Data'!N179</f>
        <v>1.045546352730133</v>
      </c>
      <c r="O179" s="61" t="str">
        <f t="shared" si="2"/>
        <v>02</v>
      </c>
    </row>
    <row r="180" spans="1:15" x14ac:dyDescent="0.25">
      <c r="A180" s="15" t="str">
        <f>'Cap Ex Data'!A180</f>
        <v xml:space="preserve">Consultancy Services(MoS&amp;T) </v>
      </c>
      <c r="B180" s="15" t="str">
        <f>'Cap Ex Data'!B180</f>
        <v>022800100100</v>
      </c>
      <c r="C180" s="15">
        <f>'Cap Ex Data'!C180</f>
        <v>23040156</v>
      </c>
      <c r="D180" s="15" t="str">
        <f>'Cap Ex Data'!D180</f>
        <v>70922</v>
      </c>
      <c r="E180" s="15" t="str">
        <f>'Cap Ex Data'!E180</f>
        <v>00050000010182</v>
      </c>
      <c r="F180" s="15" t="str">
        <f>'Cap Ex Data'!F180</f>
        <v>03101</v>
      </c>
      <c r="G180" s="15" t="str">
        <f>'Cap Ex Data'!G180</f>
        <v>318x1000</v>
      </c>
      <c r="H180" s="15">
        <f>'Cap Ex Data'!H180</f>
        <v>253.04832999999999</v>
      </c>
      <c r="I180" s="15">
        <f>'Cap Ex Data'!I180</f>
        <v>81.762410745731401</v>
      </c>
      <c r="J180" s="15">
        <f>'Cap Ex Data'!J180</f>
        <v>0</v>
      </c>
      <c r="K180" s="15">
        <f>'Cap Ex Data'!K180</f>
        <v>0</v>
      </c>
      <c r="L180" s="15">
        <f>'Cap Ex Data'!L180</f>
        <v>0</v>
      </c>
      <c r="M180" s="15">
        <f>'Cap Ex Data'!M180</f>
        <v>0</v>
      </c>
      <c r="N180" s="15">
        <f>'Cap Ex Data'!N180</f>
        <v>81.762410745731401</v>
      </c>
      <c r="O180" s="61" t="str">
        <f t="shared" si="2"/>
        <v>02</v>
      </c>
    </row>
    <row r="181" spans="1:15" x14ac:dyDescent="0.25">
      <c r="A181" s="15" t="str">
        <f>'Cap Ex Data'!A181</f>
        <v xml:space="preserve">Constr. &amp; Fencing of 4No. New Science Schools </v>
      </c>
      <c r="B181" s="15" t="str">
        <f>'Cap Ex Data'!B181</f>
        <v>022800100100</v>
      </c>
      <c r="C181" s="15">
        <f>'Cap Ex Data'!C181</f>
        <v>23020260</v>
      </c>
      <c r="D181" s="15" t="str">
        <f>'Cap Ex Data'!D181</f>
        <v>70922</v>
      </c>
      <c r="E181" s="15" t="str">
        <f>'Cap Ex Data'!E181</f>
        <v>00050000010183</v>
      </c>
      <c r="F181" s="15" t="str">
        <f>'Cap Ex Data'!F181</f>
        <v>03101</v>
      </c>
      <c r="G181" s="15" t="str">
        <f>'Cap Ex Data'!G181</f>
        <v>318x1000</v>
      </c>
      <c r="H181" s="15">
        <f>'Cap Ex Data'!H181</f>
        <v>65.425330000000002</v>
      </c>
      <c r="I181" s="15">
        <f>'Cap Ex Data'!I181</f>
        <v>21.139569285578858</v>
      </c>
      <c r="J181" s="15">
        <f>'Cap Ex Data'!J181</f>
        <v>0</v>
      </c>
      <c r="K181" s="15">
        <f>'Cap Ex Data'!K181</f>
        <v>0</v>
      </c>
      <c r="L181" s="15">
        <f>'Cap Ex Data'!L181</f>
        <v>0</v>
      </c>
      <c r="M181" s="15">
        <f>'Cap Ex Data'!M181</f>
        <v>0</v>
      </c>
      <c r="N181" s="15">
        <f>'Cap Ex Data'!N181</f>
        <v>21.139569285578858</v>
      </c>
      <c r="O181" s="61" t="str">
        <f t="shared" si="2"/>
        <v>02</v>
      </c>
    </row>
    <row r="182" spans="1:15" x14ac:dyDescent="0.25">
      <c r="A182" s="15" t="str">
        <f>'Cap Ex Data'!A182</f>
        <v>Provision of Internet Backborne &amp; Computer Hardware</v>
      </c>
      <c r="B182" s="15" t="str">
        <f>'Cap Ex Data'!B182</f>
        <v>022800100100</v>
      </c>
      <c r="C182" s="15">
        <f>'Cap Ex Data'!C182</f>
        <v>23050133</v>
      </c>
      <c r="D182" s="15" t="str">
        <f>'Cap Ex Data'!D182</f>
        <v>70922</v>
      </c>
      <c r="E182" s="15" t="str">
        <f>'Cap Ex Data'!E182</f>
        <v>00050000010184</v>
      </c>
      <c r="F182" s="15" t="str">
        <f>'Cap Ex Data'!F182</f>
        <v>03101</v>
      </c>
      <c r="G182" s="15" t="str">
        <f>'Cap Ex Data'!G182</f>
        <v>318x1000</v>
      </c>
      <c r="H182" s="15">
        <f>'Cap Ex Data'!H182</f>
        <v>122.54407</v>
      </c>
      <c r="I182" s="15">
        <f>'Cap Ex Data'!I182</f>
        <v>39.595197430442084</v>
      </c>
      <c r="J182" s="15">
        <f>'Cap Ex Data'!J182</f>
        <v>0</v>
      </c>
      <c r="K182" s="15">
        <f>'Cap Ex Data'!K182</f>
        <v>0</v>
      </c>
      <c r="L182" s="15">
        <f>'Cap Ex Data'!L182</f>
        <v>0</v>
      </c>
      <c r="M182" s="15">
        <f>'Cap Ex Data'!M182</f>
        <v>0</v>
      </c>
      <c r="N182" s="15">
        <f>'Cap Ex Data'!N182</f>
        <v>39.595197430442084</v>
      </c>
      <c r="O182" s="61" t="str">
        <f t="shared" si="2"/>
        <v>02</v>
      </c>
    </row>
    <row r="183" spans="1:15" x14ac:dyDescent="0.25">
      <c r="A183" s="15" t="str">
        <f>'Cap Ex Data'!A183</f>
        <v>Supply/Inst of LPG Tanks,Burners Refill&amp;Ind. Boiling Pans in B/Sec.Schs</v>
      </c>
      <c r="B183" s="15" t="str">
        <f>'Cap Ex Data'!B183</f>
        <v>022800100100</v>
      </c>
      <c r="C183" s="15">
        <f>'Cap Ex Data'!C183</f>
        <v>23010115</v>
      </c>
      <c r="D183" s="15" t="str">
        <f>'Cap Ex Data'!D183</f>
        <v>70922</v>
      </c>
      <c r="E183" s="15" t="str">
        <f>'Cap Ex Data'!E183</f>
        <v>00050000010185</v>
      </c>
      <c r="F183" s="15" t="str">
        <f>'Cap Ex Data'!F183</f>
        <v>03101</v>
      </c>
      <c r="G183" s="15" t="str">
        <f>'Cap Ex Data'!G183</f>
        <v>318x1000</v>
      </c>
      <c r="H183" s="15">
        <f>'Cap Ex Data'!H183</f>
        <v>79.976534999999998</v>
      </c>
      <c r="I183" s="15">
        <f>'Cap Ex Data'!I183</f>
        <v>25.841207111267494</v>
      </c>
      <c r="J183" s="15">
        <f>'Cap Ex Data'!J183</f>
        <v>0</v>
      </c>
      <c r="K183" s="15">
        <f>'Cap Ex Data'!K183</f>
        <v>0</v>
      </c>
      <c r="L183" s="15">
        <f>'Cap Ex Data'!L183</f>
        <v>0</v>
      </c>
      <c r="M183" s="15">
        <f>'Cap Ex Data'!M183</f>
        <v>0</v>
      </c>
      <c r="N183" s="15">
        <f>'Cap Ex Data'!N183</f>
        <v>25.841207111267494</v>
      </c>
      <c r="O183" s="61" t="str">
        <f t="shared" si="2"/>
        <v>02</v>
      </c>
    </row>
    <row r="184" spans="1:15" x14ac:dyDescent="0.25">
      <c r="A184" s="15" t="str">
        <f>'Cap Ex Data'!A184</f>
        <v>Renovation &amp; Equipping of 6no Science Secondary Schools</v>
      </c>
      <c r="B184" s="15" t="str">
        <f>'Cap Ex Data'!B184</f>
        <v>022800100100</v>
      </c>
      <c r="C184" s="15">
        <f>'Cap Ex Data'!C184</f>
        <v>23030156</v>
      </c>
      <c r="D184" s="15" t="str">
        <f>'Cap Ex Data'!D184</f>
        <v>70922</v>
      </c>
      <c r="E184" s="15" t="str">
        <f>'Cap Ex Data'!E184</f>
        <v>00050000010186</v>
      </c>
      <c r="F184" s="15" t="str">
        <f>'Cap Ex Data'!F184</f>
        <v>03101</v>
      </c>
      <c r="G184" s="15" t="str">
        <f>'Cap Ex Data'!G184</f>
        <v>318x1000</v>
      </c>
      <c r="H184" s="15">
        <f>'Cap Ex Data'!H184</f>
        <v>598.00690499999996</v>
      </c>
      <c r="I184" s="15">
        <f>'Cap Ex Data'!I184</f>
        <v>193.22192798266471</v>
      </c>
      <c r="J184" s="15">
        <f>'Cap Ex Data'!J184</f>
        <v>0</v>
      </c>
      <c r="K184" s="15">
        <f>'Cap Ex Data'!K184</f>
        <v>0</v>
      </c>
      <c r="L184" s="15">
        <f>'Cap Ex Data'!L184</f>
        <v>0</v>
      </c>
      <c r="M184" s="15">
        <f>'Cap Ex Data'!M184</f>
        <v>0</v>
      </c>
      <c r="N184" s="15">
        <f>'Cap Ex Data'!N184</f>
        <v>193.22192798266471</v>
      </c>
      <c r="O184" s="61" t="str">
        <f t="shared" si="2"/>
        <v>02</v>
      </c>
    </row>
    <row r="185" spans="1:15" x14ac:dyDescent="0.25">
      <c r="A185" s="15" t="str">
        <f>'Cap Ex Data'!A185</f>
        <v>Renovation,Rehabilitation&amp;Equipping of 24no. BATCs</v>
      </c>
      <c r="B185" s="15" t="str">
        <f>'Cap Ex Data'!B185</f>
        <v>022800100100</v>
      </c>
      <c r="C185" s="15">
        <f>'Cap Ex Data'!C185</f>
        <v>23030157</v>
      </c>
      <c r="D185" s="15" t="str">
        <f>'Cap Ex Data'!D185</f>
        <v>70922</v>
      </c>
      <c r="E185" s="15" t="str">
        <f>'Cap Ex Data'!E185</f>
        <v>00050000010187</v>
      </c>
      <c r="F185" s="15" t="str">
        <f>'Cap Ex Data'!F185</f>
        <v>03101</v>
      </c>
      <c r="G185" s="15" t="str">
        <f>'Cap Ex Data'!G185</f>
        <v>318x1000</v>
      </c>
      <c r="H185" s="15">
        <f>'Cap Ex Data'!H185</f>
        <v>182.53141500000001</v>
      </c>
      <c r="I185" s="15">
        <f>'Cap Ex Data'!I185</f>
        <v>58.977700138268283</v>
      </c>
      <c r="J185" s="15">
        <f>'Cap Ex Data'!J185</f>
        <v>0</v>
      </c>
      <c r="K185" s="15">
        <f>'Cap Ex Data'!K185</f>
        <v>0</v>
      </c>
      <c r="L185" s="15">
        <f>'Cap Ex Data'!L185</f>
        <v>0</v>
      </c>
      <c r="M185" s="15">
        <f>'Cap Ex Data'!M185</f>
        <v>0</v>
      </c>
      <c r="N185" s="15">
        <f>'Cap Ex Data'!N185</f>
        <v>58.977700138268283</v>
      </c>
      <c r="O185" s="61" t="str">
        <f t="shared" si="2"/>
        <v>02</v>
      </c>
    </row>
    <row r="186" spans="1:15" x14ac:dyDescent="0.25">
      <c r="A186" s="15" t="str">
        <f>'Cap Ex Data'!A186</f>
        <v>Renovation&amp;Equipping of 8no. Technical/Commercial   Colleges</v>
      </c>
      <c r="B186" s="15" t="str">
        <f>'Cap Ex Data'!B186</f>
        <v>022800100100</v>
      </c>
      <c r="C186" s="15">
        <f>'Cap Ex Data'!C186</f>
        <v>23030158</v>
      </c>
      <c r="D186" s="15" t="str">
        <f>'Cap Ex Data'!D186</f>
        <v>70922</v>
      </c>
      <c r="E186" s="15" t="str">
        <f>'Cap Ex Data'!E186</f>
        <v>00050000010188</v>
      </c>
      <c r="F186" s="15" t="str">
        <f>'Cap Ex Data'!F186</f>
        <v>03101</v>
      </c>
      <c r="G186" s="15" t="str">
        <f>'Cap Ex Data'!G186</f>
        <v>318x1000</v>
      </c>
      <c r="H186" s="15">
        <f>'Cap Ex Data'!H186</f>
        <v>149.96667500000001</v>
      </c>
      <c r="I186" s="15">
        <f>'Cap Ex Data'!I186</f>
        <v>48.455711521674964</v>
      </c>
      <c r="J186" s="15">
        <f>'Cap Ex Data'!J186</f>
        <v>0</v>
      </c>
      <c r="K186" s="15">
        <f>'Cap Ex Data'!K186</f>
        <v>0</v>
      </c>
      <c r="L186" s="15">
        <f>'Cap Ex Data'!L186</f>
        <v>0</v>
      </c>
      <c r="M186" s="15">
        <f>'Cap Ex Data'!M186</f>
        <v>0</v>
      </c>
      <c r="N186" s="15">
        <f>'Cap Ex Data'!N186</f>
        <v>48.455711521674964</v>
      </c>
      <c r="O186" s="61" t="str">
        <f t="shared" si="2"/>
        <v>02</v>
      </c>
    </row>
    <row r="187" spans="1:15" x14ac:dyDescent="0.25">
      <c r="A187" s="15" t="str">
        <f>'Cap Ex Data'!A187</f>
        <v xml:space="preserve">Dev't of Ministerial Library Books &amp; Computer </v>
      </c>
      <c r="B187" s="15" t="str">
        <f>'Cap Ex Data'!B187</f>
        <v>022800100100</v>
      </c>
      <c r="C187" s="15">
        <f>'Cap Ex Data'!C187</f>
        <v>23020261</v>
      </c>
      <c r="D187" s="15" t="str">
        <f>'Cap Ex Data'!D187</f>
        <v>70922</v>
      </c>
      <c r="E187" s="15" t="str">
        <f>'Cap Ex Data'!E187</f>
        <v>00050000010189</v>
      </c>
      <c r="F187" s="15" t="str">
        <f>'Cap Ex Data'!F187</f>
        <v>03101</v>
      </c>
      <c r="G187" s="15" t="str">
        <f>'Cap Ex Data'!G187</f>
        <v>318x1000</v>
      </c>
      <c r="H187" s="15">
        <f>'Cap Ex Data'!H187</f>
        <v>4.4973099999999997</v>
      </c>
      <c r="I187" s="15">
        <f>'Cap Ex Data'!I187</f>
        <v>1.4531252092076059</v>
      </c>
      <c r="J187" s="15">
        <f>'Cap Ex Data'!J187</f>
        <v>0</v>
      </c>
      <c r="K187" s="15">
        <f>'Cap Ex Data'!K187</f>
        <v>0</v>
      </c>
      <c r="L187" s="15">
        <f>'Cap Ex Data'!L187</f>
        <v>0</v>
      </c>
      <c r="M187" s="15">
        <f>'Cap Ex Data'!M187</f>
        <v>0</v>
      </c>
      <c r="N187" s="15">
        <f>'Cap Ex Data'!N187</f>
        <v>1.4531252092076059</v>
      </c>
      <c r="O187" s="61" t="str">
        <f t="shared" si="2"/>
        <v>02</v>
      </c>
    </row>
    <row r="188" spans="1:15" x14ac:dyDescent="0.25">
      <c r="A188" s="15" t="str">
        <f>'Cap Ex Data'!A188</f>
        <v xml:space="preserve">Const. &amp; Equip. of Labs., W/Shop at H/q </v>
      </c>
      <c r="B188" s="15" t="str">
        <f>'Cap Ex Data'!B188</f>
        <v>022800100100</v>
      </c>
      <c r="C188" s="15">
        <f>'Cap Ex Data'!C188</f>
        <v>23020262</v>
      </c>
      <c r="D188" s="15" t="str">
        <f>'Cap Ex Data'!D188</f>
        <v>70922</v>
      </c>
      <c r="E188" s="15" t="str">
        <f>'Cap Ex Data'!E188</f>
        <v>00050000010190</v>
      </c>
      <c r="F188" s="15" t="str">
        <f>'Cap Ex Data'!F188</f>
        <v>03101</v>
      </c>
      <c r="G188" s="15" t="str">
        <f>'Cap Ex Data'!G188</f>
        <v>318x1000</v>
      </c>
      <c r="H188" s="15">
        <f>'Cap Ex Data'!H188</f>
        <v>24.997900000000001</v>
      </c>
      <c r="I188" s="15">
        <f>'Cap Ex Data'!I188</f>
        <v>8.0770679955908786</v>
      </c>
      <c r="J188" s="15">
        <f>'Cap Ex Data'!J188</f>
        <v>0</v>
      </c>
      <c r="K188" s="15">
        <f>'Cap Ex Data'!K188</f>
        <v>0</v>
      </c>
      <c r="L188" s="15">
        <f>'Cap Ex Data'!L188</f>
        <v>0</v>
      </c>
      <c r="M188" s="15">
        <f>'Cap Ex Data'!M188</f>
        <v>0</v>
      </c>
      <c r="N188" s="15">
        <f>'Cap Ex Data'!N188</f>
        <v>8.0770679955908786</v>
      </c>
      <c r="O188" s="61" t="str">
        <f t="shared" si="2"/>
        <v>02</v>
      </c>
    </row>
    <row r="189" spans="1:15" x14ac:dyDescent="0.25">
      <c r="A189" s="15" t="str">
        <f>'Cap Ex Data'!A189</f>
        <v xml:space="preserve">Proc. &amp; Intall. of Digital Meteorological Equip. </v>
      </c>
      <c r="B189" s="15" t="str">
        <f>'Cap Ex Data'!B189</f>
        <v>022800100100</v>
      </c>
      <c r="C189" s="15">
        <f>'Cap Ex Data'!C189</f>
        <v>23020263</v>
      </c>
      <c r="D189" s="15" t="str">
        <f>'Cap Ex Data'!D189</f>
        <v>70922</v>
      </c>
      <c r="E189" s="15" t="str">
        <f>'Cap Ex Data'!E189</f>
        <v>00050000010191</v>
      </c>
      <c r="F189" s="15" t="str">
        <f>'Cap Ex Data'!F189</f>
        <v>03101</v>
      </c>
      <c r="G189" s="15" t="str">
        <f>'Cap Ex Data'!G189</f>
        <v>318x1000</v>
      </c>
      <c r="H189" s="15">
        <f>'Cap Ex Data'!H189</f>
        <v>5.9978749999999996</v>
      </c>
      <c r="I189" s="15">
        <f>'Cap Ex Data'!I189</f>
        <v>1.9379725578570453</v>
      </c>
      <c r="J189" s="15">
        <f>'Cap Ex Data'!J189</f>
        <v>0</v>
      </c>
      <c r="K189" s="15">
        <f>'Cap Ex Data'!K189</f>
        <v>0</v>
      </c>
      <c r="L189" s="15">
        <f>'Cap Ex Data'!L189</f>
        <v>0</v>
      </c>
      <c r="M189" s="15">
        <f>'Cap Ex Data'!M189</f>
        <v>0</v>
      </c>
      <c r="N189" s="15">
        <f>'Cap Ex Data'!N189</f>
        <v>1.9379725578570453</v>
      </c>
      <c r="O189" s="61" t="str">
        <f t="shared" si="2"/>
        <v>02</v>
      </c>
    </row>
    <row r="190" spans="1:15" x14ac:dyDescent="0.25">
      <c r="A190" s="15" t="str">
        <f>'Cap Ex Data'!A190</f>
        <v xml:space="preserve">Development of Solar Energy &amp; Bio-Gas </v>
      </c>
      <c r="B190" s="15" t="str">
        <f>'Cap Ex Data'!B190</f>
        <v>022800100100</v>
      </c>
      <c r="C190" s="15">
        <f>'Cap Ex Data'!C190</f>
        <v>23020264</v>
      </c>
      <c r="D190" s="15" t="str">
        <f>'Cap Ex Data'!D190</f>
        <v>70922</v>
      </c>
      <c r="E190" s="15" t="str">
        <f>'Cap Ex Data'!E190</f>
        <v>00050000010192</v>
      </c>
      <c r="F190" s="15" t="str">
        <f>'Cap Ex Data'!F190</f>
        <v>03101</v>
      </c>
      <c r="G190" s="15" t="str">
        <f>'Cap Ex Data'!G190</f>
        <v>318x1000</v>
      </c>
      <c r="H190" s="15">
        <f>'Cap Ex Data'!H190</f>
        <v>25.995799999999999</v>
      </c>
      <c r="I190" s="15">
        <f>'Cap Ex Data'!I190</f>
        <v>8.3994993259346309</v>
      </c>
      <c r="J190" s="15">
        <f>'Cap Ex Data'!J190</f>
        <v>0</v>
      </c>
      <c r="K190" s="15">
        <f>'Cap Ex Data'!K190</f>
        <v>0</v>
      </c>
      <c r="L190" s="15">
        <f>'Cap Ex Data'!L190</f>
        <v>0</v>
      </c>
      <c r="M190" s="15">
        <f>'Cap Ex Data'!M190</f>
        <v>0</v>
      </c>
      <c r="N190" s="15">
        <f>'Cap Ex Data'!N190</f>
        <v>8.3994993259346309</v>
      </c>
      <c r="O190" s="61" t="str">
        <f t="shared" si="2"/>
        <v>02</v>
      </c>
    </row>
    <row r="191" spans="1:15" x14ac:dyDescent="0.25">
      <c r="A191" s="15" t="str">
        <f>'Cap Ex Data'!A191</f>
        <v xml:space="preserve">Const. of Bio-Diesel &amp; Castor Seed Plants </v>
      </c>
      <c r="B191" s="15" t="str">
        <f>'Cap Ex Data'!B191</f>
        <v>022800100100</v>
      </c>
      <c r="C191" s="15">
        <f>'Cap Ex Data'!C191</f>
        <v>23020265</v>
      </c>
      <c r="D191" s="15" t="str">
        <f>'Cap Ex Data'!D191</f>
        <v>70922</v>
      </c>
      <c r="E191" s="15" t="str">
        <f>'Cap Ex Data'!E191</f>
        <v>00050000010193</v>
      </c>
      <c r="F191" s="15" t="str">
        <f>'Cap Ex Data'!F191</f>
        <v>03101</v>
      </c>
      <c r="G191" s="15" t="str">
        <f>'Cap Ex Data'!G191</f>
        <v>318x1000</v>
      </c>
      <c r="H191" s="15">
        <f>'Cap Ex Data'!H191</f>
        <v>11.327970000000001</v>
      </c>
      <c r="I191" s="15">
        <f>'Cap Ex Data'!I191</f>
        <v>3.6601788127008108</v>
      </c>
      <c r="J191" s="15">
        <f>'Cap Ex Data'!J191</f>
        <v>0</v>
      </c>
      <c r="K191" s="15">
        <f>'Cap Ex Data'!K191</f>
        <v>0</v>
      </c>
      <c r="L191" s="15">
        <f>'Cap Ex Data'!L191</f>
        <v>0</v>
      </c>
      <c r="M191" s="15">
        <f>'Cap Ex Data'!M191</f>
        <v>0</v>
      </c>
      <c r="N191" s="15">
        <f>'Cap Ex Data'!N191</f>
        <v>3.6601788127008108</v>
      </c>
      <c r="O191" s="61" t="str">
        <f t="shared" si="2"/>
        <v>02</v>
      </c>
    </row>
    <row r="192" spans="1:15" x14ac:dyDescent="0.25">
      <c r="A192" s="15" t="str">
        <f>'Cap Ex Data'!A192</f>
        <v>Development of 4No. Science Secondary Schools</v>
      </c>
      <c r="B192" s="15" t="str">
        <f>'Cap Ex Data'!B192</f>
        <v>022800100100</v>
      </c>
      <c r="C192" s="15">
        <f>'Cap Ex Data'!C192</f>
        <v>23020266</v>
      </c>
      <c r="D192" s="15" t="str">
        <f>'Cap Ex Data'!D192</f>
        <v>70922</v>
      </c>
      <c r="E192" s="15" t="str">
        <f>'Cap Ex Data'!E192</f>
        <v>00050000010194</v>
      </c>
      <c r="F192" s="15" t="str">
        <f>'Cap Ex Data'!F192</f>
        <v>03101</v>
      </c>
      <c r="G192" s="15" t="str">
        <f>'Cap Ex Data'!G192</f>
        <v>318x1000</v>
      </c>
      <c r="H192" s="15">
        <f>'Cap Ex Data'!H192</f>
        <v>1662.72</v>
      </c>
      <c r="I192" s="15">
        <f>'Cap Ex Data'!I192</f>
        <v>537.24122816832073</v>
      </c>
      <c r="J192" s="15">
        <f>'Cap Ex Data'!J192</f>
        <v>0</v>
      </c>
      <c r="K192" s="15">
        <f>'Cap Ex Data'!K192</f>
        <v>0</v>
      </c>
      <c r="L192" s="15">
        <f>'Cap Ex Data'!L192</f>
        <v>0</v>
      </c>
      <c r="M192" s="15">
        <f>'Cap Ex Data'!M192</f>
        <v>0</v>
      </c>
      <c r="N192" s="15">
        <f>'Cap Ex Data'!N192</f>
        <v>537.24122816832073</v>
      </c>
      <c r="O192" s="61" t="str">
        <f t="shared" si="2"/>
        <v>02</v>
      </c>
    </row>
    <row r="193" spans="1:15" x14ac:dyDescent="0.25">
      <c r="A193" s="15" t="str">
        <f>'Cap Ex Data'!A193</f>
        <v xml:space="preserve">Construction of Offices &amp; Furnishing </v>
      </c>
      <c r="B193" s="15" t="str">
        <f>'Cap Ex Data'!B193</f>
        <v>022801800100</v>
      </c>
      <c r="C193" s="15">
        <f>'Cap Ex Data'!C193</f>
        <v>23020267</v>
      </c>
      <c r="D193" s="15" t="str">
        <f>'Cap Ex Data'!D193</f>
        <v>70922</v>
      </c>
      <c r="E193" s="15" t="str">
        <f>'Cap Ex Data'!E193</f>
        <v>00050000010197</v>
      </c>
      <c r="F193" s="15" t="str">
        <f>'Cap Ex Data'!F193</f>
        <v>03101</v>
      </c>
      <c r="G193" s="15" t="str">
        <f>'Cap Ex Data'!G193</f>
        <v>318x1000</v>
      </c>
      <c r="H193" s="15">
        <f>'Cap Ex Data'!H193</f>
        <v>21.347104999999999</v>
      </c>
      <c r="I193" s="15">
        <f>'Cap Ex Data'!I193</f>
        <v>6.8974601304116741</v>
      </c>
      <c r="J193" s="15">
        <f>'Cap Ex Data'!J193</f>
        <v>0</v>
      </c>
      <c r="K193" s="15">
        <f>'Cap Ex Data'!K193</f>
        <v>0</v>
      </c>
      <c r="L193" s="15">
        <f>'Cap Ex Data'!L193</f>
        <v>0</v>
      </c>
      <c r="M193" s="15">
        <f>'Cap Ex Data'!M193</f>
        <v>0</v>
      </c>
      <c r="N193" s="15">
        <f>'Cap Ex Data'!N193</f>
        <v>6.8974601304116741</v>
      </c>
      <c r="O193" s="61" t="str">
        <f t="shared" si="2"/>
        <v>02</v>
      </c>
    </row>
    <row r="194" spans="1:15" x14ac:dyDescent="0.25">
      <c r="A194" s="15" t="str">
        <f>'Cap Ex Data'!A194</f>
        <v xml:space="preserve">Maintenance of Buildings </v>
      </c>
      <c r="B194" s="15" t="str">
        <f>'Cap Ex Data'!B194</f>
        <v>022801800100</v>
      </c>
      <c r="C194" s="15">
        <f>'Cap Ex Data'!C194</f>
        <v>23030159</v>
      </c>
      <c r="D194" s="15" t="str">
        <f>'Cap Ex Data'!D194</f>
        <v>70922</v>
      </c>
      <c r="E194" s="15" t="str">
        <f>'Cap Ex Data'!E194</f>
        <v>00050000010198</v>
      </c>
      <c r="F194" s="15" t="str">
        <f>'Cap Ex Data'!F194</f>
        <v>03101</v>
      </c>
      <c r="G194" s="15" t="str">
        <f>'Cap Ex Data'!G194</f>
        <v>318x1000</v>
      </c>
      <c r="H194" s="15">
        <f>'Cap Ex Data'!H194</f>
        <v>0.42766999999999999</v>
      </c>
      <c r="I194" s="15">
        <f>'Cap Ex Data'!I194</f>
        <v>0.13818439427609322</v>
      </c>
      <c r="J194" s="15">
        <f>'Cap Ex Data'!J194</f>
        <v>0</v>
      </c>
      <c r="K194" s="15">
        <f>'Cap Ex Data'!K194</f>
        <v>0</v>
      </c>
      <c r="L194" s="15">
        <f>'Cap Ex Data'!L194</f>
        <v>0</v>
      </c>
      <c r="M194" s="15">
        <f>'Cap Ex Data'!M194</f>
        <v>0</v>
      </c>
      <c r="N194" s="15">
        <f>'Cap Ex Data'!N194</f>
        <v>0.13818439427609322</v>
      </c>
      <c r="O194" s="61" t="str">
        <f t="shared" si="2"/>
        <v>02</v>
      </c>
    </row>
    <row r="195" spans="1:15" x14ac:dyDescent="0.25">
      <c r="A195" s="15" t="str">
        <f>'Cap Ex Data'!A195</f>
        <v xml:space="preserve">Construction of Workshops and Equipment </v>
      </c>
      <c r="B195" s="15" t="str">
        <f>'Cap Ex Data'!B195</f>
        <v>022801800100</v>
      </c>
      <c r="C195" s="15">
        <f>'Cap Ex Data'!C195</f>
        <v>23020269</v>
      </c>
      <c r="D195" s="15" t="str">
        <f>'Cap Ex Data'!D195</f>
        <v>70922</v>
      </c>
      <c r="E195" s="15" t="str">
        <f>'Cap Ex Data'!E195</f>
        <v>00050000010200</v>
      </c>
      <c r="F195" s="15" t="str">
        <f>'Cap Ex Data'!F195</f>
        <v>03101</v>
      </c>
      <c r="G195" s="15" t="str">
        <f>'Cap Ex Data'!G195</f>
        <v>318x1000</v>
      </c>
      <c r="H195" s="15">
        <f>'Cap Ex Data'!H195</f>
        <v>0.37500499999999998</v>
      </c>
      <c r="I195" s="15">
        <f>'Cap Ex Data'!I195</f>
        <v>0.12116781344379156</v>
      </c>
      <c r="J195" s="15">
        <f>'Cap Ex Data'!J195</f>
        <v>0</v>
      </c>
      <c r="K195" s="15">
        <f>'Cap Ex Data'!K195</f>
        <v>0</v>
      </c>
      <c r="L195" s="15">
        <f>'Cap Ex Data'!L195</f>
        <v>0</v>
      </c>
      <c r="M195" s="15">
        <f>'Cap Ex Data'!M195</f>
        <v>0</v>
      </c>
      <c r="N195" s="15">
        <f>'Cap Ex Data'!N195</f>
        <v>0.12116781344379156</v>
      </c>
      <c r="O195" s="61" t="str">
        <f t="shared" ref="O195:O258" si="3">LEFT(B195,2)</f>
        <v>02</v>
      </c>
    </row>
    <row r="196" spans="1:15" x14ac:dyDescent="0.25">
      <c r="A196" s="15" t="str">
        <f>'Cap Ex Data'!A196</f>
        <v xml:space="preserve">Accreditation Programme(NBPZ) </v>
      </c>
      <c r="B196" s="15" t="str">
        <f>'Cap Ex Data'!B196</f>
        <v>022801800100</v>
      </c>
      <c r="C196" s="15">
        <f>'Cap Ex Data'!C196</f>
        <v>23040157</v>
      </c>
      <c r="D196" s="15" t="str">
        <f>'Cap Ex Data'!D196</f>
        <v>70922</v>
      </c>
      <c r="E196" s="15" t="str">
        <f>'Cap Ex Data'!E196</f>
        <v>00050000010201</v>
      </c>
      <c r="F196" s="15" t="str">
        <f>'Cap Ex Data'!F196</f>
        <v>03101</v>
      </c>
      <c r="G196" s="15" t="str">
        <f>'Cap Ex Data'!G196</f>
        <v>318x1000</v>
      </c>
      <c r="H196" s="15">
        <f>'Cap Ex Data'!H196</f>
        <v>45.571114999999999</v>
      </c>
      <c r="I196" s="15">
        <f>'Cap Ex Data'!I196</f>
        <v>14.724476635633048</v>
      </c>
      <c r="J196" s="15">
        <f>'Cap Ex Data'!J196</f>
        <v>0</v>
      </c>
      <c r="K196" s="15">
        <f>'Cap Ex Data'!K196</f>
        <v>0</v>
      </c>
      <c r="L196" s="15">
        <f>'Cap Ex Data'!L196</f>
        <v>0</v>
      </c>
      <c r="M196" s="15">
        <f>'Cap Ex Data'!M196</f>
        <v>0</v>
      </c>
      <c r="N196" s="15">
        <f>'Cap Ex Data'!N196</f>
        <v>14.724476635633048</v>
      </c>
      <c r="O196" s="61" t="str">
        <f t="shared" si="3"/>
        <v>02</v>
      </c>
    </row>
    <row r="197" spans="1:15" x14ac:dyDescent="0.25">
      <c r="A197" s="15" t="str">
        <f>'Cap Ex Data'!A197</f>
        <v xml:space="preserve">Rehabilitation of Student Hostels at NBP,Zaria </v>
      </c>
      <c r="B197" s="15" t="str">
        <f>'Cap Ex Data'!B197</f>
        <v>022801800100</v>
      </c>
      <c r="C197" s="15">
        <f>'Cap Ex Data'!C197</f>
        <v>23030160</v>
      </c>
      <c r="D197" s="15" t="str">
        <f>'Cap Ex Data'!D197</f>
        <v>70922</v>
      </c>
      <c r="E197" s="15" t="str">
        <f>'Cap Ex Data'!E197</f>
        <v>00050000010202</v>
      </c>
      <c r="F197" s="15" t="str">
        <f>'Cap Ex Data'!F197</f>
        <v>03101</v>
      </c>
      <c r="G197" s="15" t="str">
        <f>'Cap Ex Data'!G197</f>
        <v>318x1000</v>
      </c>
      <c r="H197" s="15">
        <f>'Cap Ex Data'!H197</f>
        <v>0.89019000000000004</v>
      </c>
      <c r="I197" s="15">
        <f>'Cap Ex Data'!I197</f>
        <v>0.28762916720984738</v>
      </c>
      <c r="J197" s="15">
        <f>'Cap Ex Data'!J197</f>
        <v>0</v>
      </c>
      <c r="K197" s="15">
        <f>'Cap Ex Data'!K197</f>
        <v>0</v>
      </c>
      <c r="L197" s="15">
        <f>'Cap Ex Data'!L197</f>
        <v>0</v>
      </c>
      <c r="M197" s="15">
        <f>'Cap Ex Data'!M197</f>
        <v>0</v>
      </c>
      <c r="N197" s="15">
        <f>'Cap Ex Data'!N197</f>
        <v>0.28762916720984738</v>
      </c>
      <c r="O197" s="61" t="str">
        <f t="shared" si="3"/>
        <v>02</v>
      </c>
    </row>
    <row r="198" spans="1:15" x14ac:dyDescent="0.25">
      <c r="A198" s="15" t="str">
        <f>'Cap Ex Data'!A198</f>
        <v>Tertiary Education Trust Fund (TETF) NBP,Zaria 2013</v>
      </c>
      <c r="B198" s="15" t="str">
        <f>'Cap Ex Data'!B198</f>
        <v>022801800100</v>
      </c>
      <c r="C198" s="15">
        <f>'Cap Ex Data'!C198</f>
        <v>23040158</v>
      </c>
      <c r="D198" s="15" t="str">
        <f>'Cap Ex Data'!D198</f>
        <v>70922</v>
      </c>
      <c r="E198" s="15" t="str">
        <f>'Cap Ex Data'!E198</f>
        <v>00050000010203</v>
      </c>
      <c r="F198" s="15" t="str">
        <f>'Cap Ex Data'!F198</f>
        <v>03101</v>
      </c>
      <c r="G198" s="15" t="str">
        <f>'Cap Ex Data'!G198</f>
        <v>318x1000</v>
      </c>
      <c r="H198" s="15">
        <f>'Cap Ex Data'!H198</f>
        <v>339.5</v>
      </c>
      <c r="I198" s="15">
        <f>'Cap Ex Data'!I198</f>
        <v>109.6957978271416</v>
      </c>
      <c r="J198" s="15">
        <f>'Cap Ex Data'!J198</f>
        <v>0</v>
      </c>
      <c r="K198" s="15">
        <f>'Cap Ex Data'!K198</f>
        <v>0</v>
      </c>
      <c r="L198" s="15">
        <f>'Cap Ex Data'!L198</f>
        <v>0</v>
      </c>
      <c r="M198" s="15">
        <f>'Cap Ex Data'!M198</f>
        <v>0</v>
      </c>
      <c r="N198" s="15">
        <f>'Cap Ex Data'!N198</f>
        <v>109.6957978271416</v>
      </c>
      <c r="O198" s="61" t="str">
        <f t="shared" si="3"/>
        <v>02</v>
      </c>
    </row>
    <row r="199" spans="1:15" x14ac:dyDescent="0.25">
      <c r="A199" s="15" t="str">
        <f>'Cap Ex Data'!A199</f>
        <v>Tertiary Education Trust Fund (TETF) NBP,Zaria 2014</v>
      </c>
      <c r="B199" s="15" t="str">
        <f>'Cap Ex Data'!B199</f>
        <v>022801800100</v>
      </c>
      <c r="C199" s="15">
        <f>'Cap Ex Data'!C199</f>
        <v>23040159</v>
      </c>
      <c r="D199" s="15" t="str">
        <f>'Cap Ex Data'!D199</f>
        <v>70922</v>
      </c>
      <c r="E199" s="15" t="str">
        <f>'Cap Ex Data'!E199</f>
        <v>00050000010204</v>
      </c>
      <c r="F199" s="15" t="str">
        <f>'Cap Ex Data'!F199</f>
        <v>03101</v>
      </c>
      <c r="G199" s="15" t="str">
        <f>'Cap Ex Data'!G199</f>
        <v>318x1000</v>
      </c>
      <c r="H199" s="15">
        <f>'Cap Ex Data'!H199</f>
        <v>443</v>
      </c>
      <c r="I199" s="15">
        <f>'Cap Ex Data'!I199</f>
        <v>143.13766844601983</v>
      </c>
      <c r="J199" s="15">
        <f>'Cap Ex Data'!J199</f>
        <v>0</v>
      </c>
      <c r="K199" s="15">
        <f>'Cap Ex Data'!K199</f>
        <v>0</v>
      </c>
      <c r="L199" s="15">
        <f>'Cap Ex Data'!L199</f>
        <v>0</v>
      </c>
      <c r="M199" s="15">
        <f>'Cap Ex Data'!M199</f>
        <v>0</v>
      </c>
      <c r="N199" s="15">
        <f>'Cap Ex Data'!N199</f>
        <v>143.13766844601983</v>
      </c>
      <c r="O199" s="61" t="str">
        <f t="shared" si="3"/>
        <v>02</v>
      </c>
    </row>
    <row r="200" spans="1:15" x14ac:dyDescent="0.25">
      <c r="A200" s="15" t="str">
        <f>'Cap Ex Data'!A200</f>
        <v xml:space="preserve">Renovation of Offices at STSMB H/quarters </v>
      </c>
      <c r="B200" s="15" t="str">
        <f>'Cap Ex Data'!B200</f>
        <v>022805500100</v>
      </c>
      <c r="C200" s="15">
        <f>'Cap Ex Data'!C200</f>
        <v>23030162</v>
      </c>
      <c r="D200" s="15" t="str">
        <f>'Cap Ex Data'!D200</f>
        <v>70960</v>
      </c>
      <c r="E200" s="15" t="str">
        <f>'Cap Ex Data'!E200</f>
        <v>00050000010206</v>
      </c>
      <c r="F200" s="15" t="str">
        <f>'Cap Ex Data'!F200</f>
        <v>03101</v>
      </c>
      <c r="G200" s="15" t="str">
        <f>'Cap Ex Data'!G200</f>
        <v>318x1000</v>
      </c>
      <c r="H200" s="15">
        <f>'Cap Ex Data'!H200</f>
        <v>0.18909000000000001</v>
      </c>
      <c r="I200" s="15">
        <f>'Cap Ex Data'!I200</f>
        <v>6.1096843626315775E-2</v>
      </c>
      <c r="J200" s="15">
        <f>'Cap Ex Data'!J200</f>
        <v>0</v>
      </c>
      <c r="K200" s="15">
        <f>'Cap Ex Data'!K200</f>
        <v>0</v>
      </c>
      <c r="L200" s="15">
        <f>'Cap Ex Data'!L200</f>
        <v>0</v>
      </c>
      <c r="M200" s="15">
        <f>'Cap Ex Data'!M200</f>
        <v>0</v>
      </c>
      <c r="N200" s="15">
        <f>'Cap Ex Data'!N200</f>
        <v>6.1096843626315775E-2</v>
      </c>
      <c r="O200" s="61" t="str">
        <f t="shared" si="3"/>
        <v>02</v>
      </c>
    </row>
    <row r="201" spans="1:15" x14ac:dyDescent="0.25">
      <c r="A201" s="15" t="str">
        <f>'Cap Ex Data'!A201</f>
        <v>Const &amp; Renovation of Existing Structures  in Science Schools</v>
      </c>
      <c r="B201" s="15" t="str">
        <f>'Cap Ex Data'!B201</f>
        <v>022805500100</v>
      </c>
      <c r="C201" s="15">
        <f>'Cap Ex Data'!C201</f>
        <v>23020270</v>
      </c>
      <c r="D201" s="15" t="str">
        <f>'Cap Ex Data'!D201</f>
        <v>70960</v>
      </c>
      <c r="E201" s="15" t="str">
        <f>'Cap Ex Data'!E201</f>
        <v>00050000010207</v>
      </c>
      <c r="F201" s="15" t="str">
        <f>'Cap Ex Data'!F201</f>
        <v>03101</v>
      </c>
      <c r="G201" s="15" t="str">
        <f>'Cap Ex Data'!G201</f>
        <v>318x1000</v>
      </c>
      <c r="H201" s="15">
        <f>'Cap Ex Data'!H201</f>
        <v>51.740445000000001</v>
      </c>
      <c r="I201" s="15">
        <f>'Cap Ex Data'!I201</f>
        <v>16.71784799471676</v>
      </c>
      <c r="J201" s="15">
        <f>'Cap Ex Data'!J201</f>
        <v>0</v>
      </c>
      <c r="K201" s="15">
        <f>'Cap Ex Data'!K201</f>
        <v>0</v>
      </c>
      <c r="L201" s="15">
        <f>'Cap Ex Data'!L201</f>
        <v>0</v>
      </c>
      <c r="M201" s="15">
        <f>'Cap Ex Data'!M201</f>
        <v>0</v>
      </c>
      <c r="N201" s="15">
        <f>'Cap Ex Data'!N201</f>
        <v>16.71784799471676</v>
      </c>
      <c r="O201" s="61" t="str">
        <f t="shared" si="3"/>
        <v>02</v>
      </c>
    </row>
    <row r="202" spans="1:15" x14ac:dyDescent="0.25">
      <c r="A202" s="15" t="str">
        <f>'Cap Ex Data'!A202</f>
        <v xml:space="preserve">Const &amp; Renovation of Staff Qtrs in Schools </v>
      </c>
      <c r="B202" s="15" t="str">
        <f>'Cap Ex Data'!B202</f>
        <v>022805500100</v>
      </c>
      <c r="C202" s="15">
        <f>'Cap Ex Data'!C202</f>
        <v>23020271</v>
      </c>
      <c r="D202" s="15" t="str">
        <f>'Cap Ex Data'!D202</f>
        <v>70960</v>
      </c>
      <c r="E202" s="15" t="str">
        <f>'Cap Ex Data'!E202</f>
        <v>00050000010208</v>
      </c>
      <c r="F202" s="15" t="str">
        <f>'Cap Ex Data'!F202</f>
        <v>03101</v>
      </c>
      <c r="G202" s="15" t="str">
        <f>'Cap Ex Data'!G202</f>
        <v>318x1000</v>
      </c>
      <c r="H202" s="15">
        <f>'Cap Ex Data'!H202</f>
        <v>13.071785</v>
      </c>
      <c r="I202" s="15">
        <f>'Cap Ex Data'!I202</f>
        <v>4.2236226350511403</v>
      </c>
      <c r="J202" s="15">
        <f>'Cap Ex Data'!J202</f>
        <v>0</v>
      </c>
      <c r="K202" s="15">
        <f>'Cap Ex Data'!K202</f>
        <v>0</v>
      </c>
      <c r="L202" s="15">
        <f>'Cap Ex Data'!L202</f>
        <v>0</v>
      </c>
      <c r="M202" s="15">
        <f>'Cap Ex Data'!M202</f>
        <v>0</v>
      </c>
      <c r="N202" s="15">
        <f>'Cap Ex Data'!N202</f>
        <v>4.2236226350511403</v>
      </c>
      <c r="O202" s="61" t="str">
        <f t="shared" si="3"/>
        <v>02</v>
      </c>
    </row>
    <row r="203" spans="1:15" x14ac:dyDescent="0.25">
      <c r="A203" s="15" t="str">
        <f>'Cap Ex Data'!A203</f>
        <v xml:space="preserve">Supply of Furniture to Schools </v>
      </c>
      <c r="B203" s="15" t="str">
        <f>'Cap Ex Data'!B203</f>
        <v>022805500100</v>
      </c>
      <c r="C203" s="15">
        <f>'Cap Ex Data'!C203</f>
        <v>23010112</v>
      </c>
      <c r="D203" s="15" t="str">
        <f>'Cap Ex Data'!D203</f>
        <v>70960</v>
      </c>
      <c r="E203" s="15" t="str">
        <f>'Cap Ex Data'!E203</f>
        <v>00050000010209</v>
      </c>
      <c r="F203" s="15" t="str">
        <f>'Cap Ex Data'!F203</f>
        <v>03101</v>
      </c>
      <c r="G203" s="15" t="str">
        <f>'Cap Ex Data'!G203</f>
        <v>318x1000</v>
      </c>
      <c r="H203" s="15">
        <f>'Cap Ex Data'!H203</f>
        <v>39.998134999999998</v>
      </c>
      <c r="I203" s="15">
        <f>'Cap Ex Data'!I203</f>
        <v>12.923791842187677</v>
      </c>
      <c r="J203" s="15">
        <f>'Cap Ex Data'!J203</f>
        <v>0</v>
      </c>
      <c r="K203" s="15">
        <f>'Cap Ex Data'!K203</f>
        <v>0</v>
      </c>
      <c r="L203" s="15">
        <f>'Cap Ex Data'!L203</f>
        <v>0</v>
      </c>
      <c r="M203" s="15">
        <f>'Cap Ex Data'!M203</f>
        <v>0</v>
      </c>
      <c r="N203" s="15">
        <f>'Cap Ex Data'!N203</f>
        <v>12.923791842187677</v>
      </c>
      <c r="O203" s="61" t="str">
        <f t="shared" si="3"/>
        <v>02</v>
      </c>
    </row>
    <row r="204" spans="1:15" x14ac:dyDescent="0.25">
      <c r="A204" s="15" t="str">
        <f>'Cap Ex Data'!A204</f>
        <v xml:space="preserve">Procurement&amp;Supply of Sports Equipment to Schools </v>
      </c>
      <c r="B204" s="15" t="str">
        <f>'Cap Ex Data'!B204</f>
        <v>022805500100</v>
      </c>
      <c r="C204" s="15">
        <f>'Cap Ex Data'!C204</f>
        <v>23010116</v>
      </c>
      <c r="D204" s="15" t="str">
        <f>'Cap Ex Data'!D204</f>
        <v>70960</v>
      </c>
      <c r="E204" s="15" t="str">
        <f>'Cap Ex Data'!E204</f>
        <v>00050000010210</v>
      </c>
      <c r="F204" s="15" t="str">
        <f>'Cap Ex Data'!F204</f>
        <v>03101</v>
      </c>
      <c r="G204" s="15" t="str">
        <f>'Cap Ex Data'!G204</f>
        <v>318x1000</v>
      </c>
      <c r="H204" s="15">
        <f>'Cap Ex Data'!H204</f>
        <v>10.047765</v>
      </c>
      <c r="I204" s="15">
        <f>'Cap Ex Data'!I204</f>
        <v>3.2465319530327816</v>
      </c>
      <c r="J204" s="15">
        <f>'Cap Ex Data'!J204</f>
        <v>0</v>
      </c>
      <c r="K204" s="15">
        <f>'Cap Ex Data'!K204</f>
        <v>0</v>
      </c>
      <c r="L204" s="15">
        <f>'Cap Ex Data'!L204</f>
        <v>0</v>
      </c>
      <c r="M204" s="15">
        <f>'Cap Ex Data'!M204</f>
        <v>0</v>
      </c>
      <c r="N204" s="15">
        <f>'Cap Ex Data'!N204</f>
        <v>3.2465319530327816</v>
      </c>
      <c r="O204" s="61" t="str">
        <f t="shared" si="3"/>
        <v>02</v>
      </c>
    </row>
    <row r="205" spans="1:15" x14ac:dyDescent="0.25">
      <c r="A205" s="15" t="str">
        <f>'Cap Ex Data'!A205</f>
        <v xml:space="preserve">Purchase of Books to Schools </v>
      </c>
      <c r="B205" s="15" t="str">
        <f>'Cap Ex Data'!B205</f>
        <v>022805500100</v>
      </c>
      <c r="C205" s="15">
        <f>'Cap Ex Data'!C205</f>
        <v>23010117</v>
      </c>
      <c r="D205" s="15" t="str">
        <f>'Cap Ex Data'!D205</f>
        <v>70960</v>
      </c>
      <c r="E205" s="15" t="str">
        <f>'Cap Ex Data'!E205</f>
        <v>00050000010211</v>
      </c>
      <c r="F205" s="15" t="str">
        <f>'Cap Ex Data'!F205</f>
        <v>03101</v>
      </c>
      <c r="G205" s="15" t="str">
        <f>'Cap Ex Data'!G205</f>
        <v>318x1000</v>
      </c>
      <c r="H205" s="15">
        <f>'Cap Ex Data'!H205</f>
        <v>7</v>
      </c>
      <c r="I205" s="15">
        <f>'Cap Ex Data'!I205</f>
        <v>2.2617690273637443</v>
      </c>
      <c r="J205" s="15">
        <f>'Cap Ex Data'!J205</f>
        <v>0</v>
      </c>
      <c r="K205" s="15">
        <f>'Cap Ex Data'!K205</f>
        <v>0</v>
      </c>
      <c r="L205" s="15">
        <f>'Cap Ex Data'!L205</f>
        <v>0</v>
      </c>
      <c r="M205" s="15">
        <f>'Cap Ex Data'!M205</f>
        <v>0</v>
      </c>
      <c r="N205" s="15">
        <f>'Cap Ex Data'!N205</f>
        <v>2.2617690273637443</v>
      </c>
      <c r="O205" s="61" t="str">
        <f t="shared" si="3"/>
        <v>02</v>
      </c>
    </row>
    <row r="206" spans="1:15" x14ac:dyDescent="0.25">
      <c r="A206" s="15" t="str">
        <f>'Cap Ex Data'!A206</f>
        <v xml:space="preserve">Supply of Science Equipment to Schools </v>
      </c>
      <c r="B206" s="15" t="str">
        <f>'Cap Ex Data'!B206</f>
        <v>022805500100</v>
      </c>
      <c r="C206" s="15">
        <f>'Cap Ex Data'!C206</f>
        <v>23010118</v>
      </c>
      <c r="D206" s="15" t="str">
        <f>'Cap Ex Data'!D206</f>
        <v>70960</v>
      </c>
      <c r="E206" s="15" t="str">
        <f>'Cap Ex Data'!E206</f>
        <v>00050000010213</v>
      </c>
      <c r="F206" s="15" t="str">
        <f>'Cap Ex Data'!F206</f>
        <v>03101</v>
      </c>
      <c r="G206" s="15" t="str">
        <f>'Cap Ex Data'!G206</f>
        <v>318x1000</v>
      </c>
      <c r="H206" s="15">
        <f>'Cap Ex Data'!H206</f>
        <v>39.997934999999998</v>
      </c>
      <c r="I206" s="15">
        <f>'Cap Ex Data'!I206</f>
        <v>12.923727220215467</v>
      </c>
      <c r="J206" s="15">
        <f>'Cap Ex Data'!J206</f>
        <v>0</v>
      </c>
      <c r="K206" s="15">
        <f>'Cap Ex Data'!K206</f>
        <v>0</v>
      </c>
      <c r="L206" s="15">
        <f>'Cap Ex Data'!L206</f>
        <v>0</v>
      </c>
      <c r="M206" s="15">
        <f>'Cap Ex Data'!M206</f>
        <v>0</v>
      </c>
      <c r="N206" s="15">
        <f>'Cap Ex Data'!N206</f>
        <v>12.923727220215467</v>
      </c>
      <c r="O206" s="61" t="str">
        <f t="shared" si="3"/>
        <v>02</v>
      </c>
    </row>
    <row r="207" spans="1:15" x14ac:dyDescent="0.25">
      <c r="A207" s="15" t="str">
        <f>'Cap Ex Data'!A207</f>
        <v xml:space="preserve">Supply of Kitchen Equipment (GTC Abet) </v>
      </c>
      <c r="B207" s="15" t="str">
        <f>'Cap Ex Data'!B207</f>
        <v>022805500100</v>
      </c>
      <c r="C207" s="15">
        <f>'Cap Ex Data'!C207</f>
        <v>23010119</v>
      </c>
      <c r="D207" s="15" t="str">
        <f>'Cap Ex Data'!D207</f>
        <v>70960</v>
      </c>
      <c r="E207" s="15" t="str">
        <f>'Cap Ex Data'!E207</f>
        <v>00050000010214</v>
      </c>
      <c r="F207" s="15" t="str">
        <f>'Cap Ex Data'!F207</f>
        <v>03101</v>
      </c>
      <c r="G207" s="15" t="str">
        <f>'Cap Ex Data'!G207</f>
        <v>318x1000</v>
      </c>
      <c r="H207" s="15">
        <f>'Cap Ex Data'!H207</f>
        <v>3.9962550000000001</v>
      </c>
      <c r="I207" s="15">
        <f>'Cap Ex Data'!I207</f>
        <v>1.2912293977782143</v>
      </c>
      <c r="J207" s="15">
        <f>'Cap Ex Data'!J207</f>
        <v>0</v>
      </c>
      <c r="K207" s="15">
        <f>'Cap Ex Data'!K207</f>
        <v>0</v>
      </c>
      <c r="L207" s="15">
        <f>'Cap Ex Data'!L207</f>
        <v>0</v>
      </c>
      <c r="M207" s="15">
        <f>'Cap Ex Data'!M207</f>
        <v>0</v>
      </c>
      <c r="N207" s="15">
        <f>'Cap Ex Data'!N207</f>
        <v>1.2912293977782143</v>
      </c>
      <c r="O207" s="61" t="str">
        <f t="shared" si="3"/>
        <v>02</v>
      </c>
    </row>
    <row r="208" spans="1:15" x14ac:dyDescent="0.25">
      <c r="A208" s="15" t="str">
        <f>'Cap Ex Data'!A208</f>
        <v xml:space="preserve">Provision of Water &amp; Electricity to Hospitals. </v>
      </c>
      <c r="B208" s="15" t="str">
        <f>'Cap Ex Data'!B208</f>
        <v>052100100100</v>
      </c>
      <c r="C208" s="15">
        <f>'Cap Ex Data'!C208</f>
        <v>23020272</v>
      </c>
      <c r="D208" s="15" t="str">
        <f>'Cap Ex Data'!D208</f>
        <v>70630</v>
      </c>
      <c r="E208" s="15" t="str">
        <f>'Cap Ex Data'!E208</f>
        <v>00040000010106</v>
      </c>
      <c r="F208" s="15" t="str">
        <f>'Cap Ex Data'!F208</f>
        <v>03101</v>
      </c>
      <c r="G208" s="15" t="str">
        <f>'Cap Ex Data'!G208</f>
        <v>318x1000</v>
      </c>
      <c r="H208" s="15">
        <f>'Cap Ex Data'!H208</f>
        <v>35.380600000000001</v>
      </c>
      <c r="I208" s="15">
        <f>'Cap Ex Data'!I208</f>
        <v>11.431820749935099</v>
      </c>
      <c r="J208" s="15">
        <f>'Cap Ex Data'!J208</f>
        <v>0</v>
      </c>
      <c r="K208" s="15">
        <f>'Cap Ex Data'!K208</f>
        <v>0</v>
      </c>
      <c r="L208" s="15">
        <f>'Cap Ex Data'!L208</f>
        <v>0</v>
      </c>
      <c r="M208" s="15">
        <f>'Cap Ex Data'!M208</f>
        <v>0</v>
      </c>
      <c r="N208" s="15">
        <f>'Cap Ex Data'!N208</f>
        <v>11.431820749935099</v>
      </c>
      <c r="O208" s="61" t="str">
        <f t="shared" si="3"/>
        <v>05</v>
      </c>
    </row>
    <row r="209" spans="1:15" x14ac:dyDescent="0.25">
      <c r="A209" s="15" t="str">
        <f>'Cap Ex Data'!A209</f>
        <v xml:space="preserve">Completion and Rehab. of Health Facilities. </v>
      </c>
      <c r="B209" s="15" t="str">
        <f>'Cap Ex Data'!B209</f>
        <v>052100100100</v>
      </c>
      <c r="C209" s="15">
        <f>'Cap Ex Data'!C209</f>
        <v>23020273</v>
      </c>
      <c r="D209" s="15" t="str">
        <f>'Cap Ex Data'!D209</f>
        <v>70740</v>
      </c>
      <c r="E209" s="15" t="str">
        <f>'Cap Ex Data'!E209</f>
        <v>00040000010107</v>
      </c>
      <c r="F209" s="15" t="str">
        <f>'Cap Ex Data'!F209</f>
        <v>03101</v>
      </c>
      <c r="G209" s="15" t="str">
        <f>'Cap Ex Data'!G209</f>
        <v>318x1000</v>
      </c>
      <c r="H209" s="15">
        <f>'Cap Ex Data'!H209</f>
        <v>30.097359999999998</v>
      </c>
      <c r="I209" s="15">
        <f>'Cap Ex Data'!I209</f>
        <v>9.7247538076309237</v>
      </c>
      <c r="J209" s="15">
        <f>'Cap Ex Data'!J209</f>
        <v>0</v>
      </c>
      <c r="K209" s="15">
        <f>'Cap Ex Data'!K209</f>
        <v>0</v>
      </c>
      <c r="L209" s="15">
        <f>'Cap Ex Data'!L209</f>
        <v>0</v>
      </c>
      <c r="M209" s="15">
        <f>'Cap Ex Data'!M209</f>
        <v>0</v>
      </c>
      <c r="N209" s="15">
        <f>'Cap Ex Data'!N209</f>
        <v>9.7247538076309237</v>
      </c>
      <c r="O209" s="61" t="str">
        <f t="shared" si="3"/>
        <v>05</v>
      </c>
    </row>
    <row r="210" spans="1:15" x14ac:dyDescent="0.25">
      <c r="A210" s="15" t="str">
        <f>'Cap Ex Data'!A210</f>
        <v>Renov. &amp; Equipping of New Mid-Wiffery Sch.  at Yusuf Dantsoho T/Wada, Kad.</v>
      </c>
      <c r="B210" s="15" t="str">
        <f>'Cap Ex Data'!B210</f>
        <v>052100100100</v>
      </c>
      <c r="C210" s="15">
        <f>'Cap Ex Data'!C210</f>
        <v>23030163</v>
      </c>
      <c r="D210" s="15" t="str">
        <f>'Cap Ex Data'!D210</f>
        <v>70740</v>
      </c>
      <c r="E210" s="15" t="str">
        <f>'Cap Ex Data'!E210</f>
        <v>00040000010108</v>
      </c>
      <c r="F210" s="15" t="str">
        <f>'Cap Ex Data'!F210</f>
        <v>03101</v>
      </c>
      <c r="G210" s="15" t="str">
        <f>'Cap Ex Data'!G210</f>
        <v>318x1000</v>
      </c>
      <c r="H210" s="15">
        <f>'Cap Ex Data'!H210</f>
        <v>69.561220000000006</v>
      </c>
      <c r="I210" s="15">
        <f>'Cap Ex Data'!I210</f>
        <v>22.475916128805064</v>
      </c>
      <c r="J210" s="15">
        <f>'Cap Ex Data'!J210</f>
        <v>0</v>
      </c>
      <c r="K210" s="15">
        <f>'Cap Ex Data'!K210</f>
        <v>0</v>
      </c>
      <c r="L210" s="15">
        <f>'Cap Ex Data'!L210</f>
        <v>0</v>
      </c>
      <c r="M210" s="15">
        <f>'Cap Ex Data'!M210</f>
        <v>0</v>
      </c>
      <c r="N210" s="15">
        <f>'Cap Ex Data'!N210</f>
        <v>22.475916128805064</v>
      </c>
      <c r="O210" s="61" t="str">
        <f t="shared" si="3"/>
        <v>05</v>
      </c>
    </row>
    <row r="211" spans="1:15" x14ac:dyDescent="0.25">
      <c r="A211" s="15" t="str">
        <f>'Cap Ex Data'!A211</f>
        <v xml:space="preserve">Purchase of Medical Equipment. </v>
      </c>
      <c r="B211" s="15" t="str">
        <f>'Cap Ex Data'!B211</f>
        <v>052100100100</v>
      </c>
      <c r="C211" s="15">
        <f>'Cap Ex Data'!C211</f>
        <v>23010120</v>
      </c>
      <c r="D211" s="15" t="str">
        <f>'Cap Ex Data'!D211</f>
        <v>70740</v>
      </c>
      <c r="E211" s="15" t="str">
        <f>'Cap Ex Data'!E211</f>
        <v>00040000010109</v>
      </c>
      <c r="F211" s="15" t="str">
        <f>'Cap Ex Data'!F211</f>
        <v>03101</v>
      </c>
      <c r="G211" s="15" t="str">
        <f>'Cap Ex Data'!G211</f>
        <v>318x1000</v>
      </c>
      <c r="H211" s="15">
        <f>'Cap Ex Data'!H211</f>
        <v>117.39121</v>
      </c>
      <c r="I211" s="15">
        <f>'Cap Ex Data'!I211</f>
        <v>37.930257551821867</v>
      </c>
      <c r="J211" s="15">
        <f>'Cap Ex Data'!J211</f>
        <v>0</v>
      </c>
      <c r="K211" s="15">
        <f>'Cap Ex Data'!K211</f>
        <v>0</v>
      </c>
      <c r="L211" s="15">
        <f>'Cap Ex Data'!L211</f>
        <v>0</v>
      </c>
      <c r="M211" s="15">
        <f>'Cap Ex Data'!M211</f>
        <v>0</v>
      </c>
      <c r="N211" s="15">
        <f>'Cap Ex Data'!N211</f>
        <v>37.930257551821867</v>
      </c>
      <c r="O211" s="61" t="str">
        <f t="shared" si="3"/>
        <v>05</v>
      </c>
    </row>
    <row r="212" spans="1:15" x14ac:dyDescent="0.25">
      <c r="A212" s="15" t="str">
        <f>'Cap Ex Data'!A212</f>
        <v>Rehab. of Hospitals at Ikara, Gwantu,  Kagarko,Turunku,Zonkwa,Giwa&amp;Maigana</v>
      </c>
      <c r="B212" s="15" t="str">
        <f>'Cap Ex Data'!B212</f>
        <v>052100100100</v>
      </c>
      <c r="C212" s="15">
        <f>'Cap Ex Data'!C212</f>
        <v>23030164</v>
      </c>
      <c r="D212" s="15" t="str">
        <f>'Cap Ex Data'!D212</f>
        <v>70740</v>
      </c>
      <c r="E212" s="15" t="str">
        <f>'Cap Ex Data'!E212</f>
        <v>00040000010110</v>
      </c>
      <c r="F212" s="15" t="str">
        <f>'Cap Ex Data'!F212</f>
        <v>03101</v>
      </c>
      <c r="G212" s="15" t="str">
        <f>'Cap Ex Data'!G212</f>
        <v>318x1000</v>
      </c>
      <c r="H212" s="15">
        <f>'Cap Ex Data'!H212</f>
        <v>203.49690000000001</v>
      </c>
      <c r="I212" s="15">
        <f>'Cap Ex Data'!I212</f>
        <v>65.751855083505319</v>
      </c>
      <c r="J212" s="15">
        <f>'Cap Ex Data'!J212</f>
        <v>0</v>
      </c>
      <c r="K212" s="15">
        <f>'Cap Ex Data'!K212</f>
        <v>0</v>
      </c>
      <c r="L212" s="15">
        <f>'Cap Ex Data'!L212</f>
        <v>0</v>
      </c>
      <c r="M212" s="15">
        <f>'Cap Ex Data'!M212</f>
        <v>0</v>
      </c>
      <c r="N212" s="15">
        <f>'Cap Ex Data'!N212</f>
        <v>65.751855083505319</v>
      </c>
      <c r="O212" s="61" t="str">
        <f t="shared" si="3"/>
        <v>05</v>
      </c>
    </row>
    <row r="213" spans="1:15" x14ac:dyDescent="0.25">
      <c r="A213" s="15" t="str">
        <f>'Cap Ex Data'!A213</f>
        <v>Completion of the Upgrade of PHC Fadan Kagoma. to Rural Hospital</v>
      </c>
      <c r="B213" s="15" t="str">
        <f>'Cap Ex Data'!B213</f>
        <v>052100100100</v>
      </c>
      <c r="C213" s="15">
        <f>'Cap Ex Data'!C213</f>
        <v>23020274</v>
      </c>
      <c r="D213" s="15" t="str">
        <f>'Cap Ex Data'!D213</f>
        <v>70740</v>
      </c>
      <c r="E213" s="15" t="str">
        <f>'Cap Ex Data'!E213</f>
        <v>00040000010111</v>
      </c>
      <c r="F213" s="15" t="str">
        <f>'Cap Ex Data'!F213</f>
        <v>03101</v>
      </c>
      <c r="G213" s="15" t="str">
        <f>'Cap Ex Data'!G213</f>
        <v>318x1000</v>
      </c>
      <c r="H213" s="15">
        <f>'Cap Ex Data'!H213</f>
        <v>253.072655</v>
      </c>
      <c r="I213" s="15">
        <f>'Cap Ex Data'!I213</f>
        <v>81.770270393101498</v>
      </c>
      <c r="J213" s="15">
        <f>'Cap Ex Data'!J213</f>
        <v>0</v>
      </c>
      <c r="K213" s="15">
        <f>'Cap Ex Data'!K213</f>
        <v>0</v>
      </c>
      <c r="L213" s="15">
        <f>'Cap Ex Data'!L213</f>
        <v>0</v>
      </c>
      <c r="M213" s="15">
        <f>'Cap Ex Data'!M213</f>
        <v>0</v>
      </c>
      <c r="N213" s="15">
        <f>'Cap Ex Data'!N213</f>
        <v>81.770270393101498</v>
      </c>
      <c r="O213" s="61" t="str">
        <f t="shared" si="3"/>
        <v>05</v>
      </c>
    </row>
    <row r="214" spans="1:15" x14ac:dyDescent="0.25">
      <c r="A214" s="15" t="str">
        <f>'Cap Ex Data'!A214</f>
        <v xml:space="preserve">Construction of General Hospital Sabon Tasha. </v>
      </c>
      <c r="B214" s="15" t="str">
        <f>'Cap Ex Data'!B214</f>
        <v>052100100100</v>
      </c>
      <c r="C214" s="15">
        <f>'Cap Ex Data'!C214</f>
        <v>23020275</v>
      </c>
      <c r="D214" s="15" t="str">
        <f>'Cap Ex Data'!D214</f>
        <v>70740</v>
      </c>
      <c r="E214" s="15" t="str">
        <f>'Cap Ex Data'!E214</f>
        <v>00040000010112</v>
      </c>
      <c r="F214" s="15" t="str">
        <f>'Cap Ex Data'!F214</f>
        <v>03101</v>
      </c>
      <c r="G214" s="15" t="str">
        <f>'Cap Ex Data'!G214</f>
        <v>318x1000</v>
      </c>
      <c r="H214" s="15">
        <f>'Cap Ex Data'!H214</f>
        <v>57.740625000000001</v>
      </c>
      <c r="I214" s="15">
        <f>'Cap Ex Data'!I214</f>
        <v>18.65656532080353</v>
      </c>
      <c r="J214" s="15">
        <f>'Cap Ex Data'!J214</f>
        <v>0</v>
      </c>
      <c r="K214" s="15">
        <f>'Cap Ex Data'!K214</f>
        <v>0</v>
      </c>
      <c r="L214" s="15">
        <f>'Cap Ex Data'!L214</f>
        <v>0</v>
      </c>
      <c r="M214" s="15">
        <f>'Cap Ex Data'!M214</f>
        <v>0</v>
      </c>
      <c r="N214" s="15">
        <f>'Cap Ex Data'!N214</f>
        <v>18.65656532080353</v>
      </c>
      <c r="O214" s="61" t="str">
        <f t="shared" si="3"/>
        <v>05</v>
      </c>
    </row>
    <row r="215" spans="1:15" x14ac:dyDescent="0.25">
      <c r="A215" s="15" t="str">
        <f>'Cap Ex Data'!A215</f>
        <v xml:space="preserve">Rural Hospital Zangon Kataf. </v>
      </c>
      <c r="B215" s="15" t="str">
        <f>'Cap Ex Data'!B215</f>
        <v>052100100100</v>
      </c>
      <c r="C215" s="15">
        <f>'Cap Ex Data'!C215</f>
        <v>23030165</v>
      </c>
      <c r="D215" s="15" t="str">
        <f>'Cap Ex Data'!D215</f>
        <v>70740</v>
      </c>
      <c r="E215" s="15" t="str">
        <f>'Cap Ex Data'!E215</f>
        <v>00040000010113</v>
      </c>
      <c r="F215" s="15" t="str">
        <f>'Cap Ex Data'!F215</f>
        <v>03101</v>
      </c>
      <c r="G215" s="15" t="str">
        <f>'Cap Ex Data'!G215</f>
        <v>318x1000</v>
      </c>
      <c r="H215" s="15">
        <f>'Cap Ex Data'!H215</f>
        <v>1.2985500000000001</v>
      </c>
      <c r="I215" s="15">
        <f>'Cap Ex Data'!I215</f>
        <v>0.41957431006902723</v>
      </c>
      <c r="J215" s="15">
        <f>'Cap Ex Data'!J215</f>
        <v>0</v>
      </c>
      <c r="K215" s="15">
        <f>'Cap Ex Data'!K215</f>
        <v>0</v>
      </c>
      <c r="L215" s="15">
        <f>'Cap Ex Data'!L215</f>
        <v>0</v>
      </c>
      <c r="M215" s="15">
        <f>'Cap Ex Data'!M215</f>
        <v>0</v>
      </c>
      <c r="N215" s="15">
        <f>'Cap Ex Data'!N215</f>
        <v>0.41957431006902723</v>
      </c>
      <c r="O215" s="61" t="str">
        <f t="shared" si="3"/>
        <v>05</v>
      </c>
    </row>
    <row r="216" spans="1:15" x14ac:dyDescent="0.25">
      <c r="A216" s="15" t="str">
        <f>'Cap Ex Data'!A216</f>
        <v xml:space="preserve">General Hospital Rigasa. </v>
      </c>
      <c r="B216" s="15" t="str">
        <f>'Cap Ex Data'!B216</f>
        <v>052100100100</v>
      </c>
      <c r="C216" s="15">
        <f>'Cap Ex Data'!C216</f>
        <v>23030166</v>
      </c>
      <c r="D216" s="15" t="str">
        <f>'Cap Ex Data'!D216</f>
        <v>70740</v>
      </c>
      <c r="E216" s="15" t="str">
        <f>'Cap Ex Data'!E216</f>
        <v>00040000010114</v>
      </c>
      <c r="F216" s="15" t="str">
        <f>'Cap Ex Data'!F216</f>
        <v>03101</v>
      </c>
      <c r="G216" s="15" t="str">
        <f>'Cap Ex Data'!G216</f>
        <v>318x1000</v>
      </c>
      <c r="H216" s="15">
        <f>'Cap Ex Data'!H216</f>
        <v>91.438005000000004</v>
      </c>
      <c r="I216" s="15">
        <f>'Cap Ex Data'!I216</f>
        <v>29.544521090418741</v>
      </c>
      <c r="J216" s="15">
        <f>'Cap Ex Data'!J216</f>
        <v>0</v>
      </c>
      <c r="K216" s="15">
        <f>'Cap Ex Data'!K216</f>
        <v>0</v>
      </c>
      <c r="L216" s="15">
        <f>'Cap Ex Data'!L216</f>
        <v>0</v>
      </c>
      <c r="M216" s="15">
        <f>'Cap Ex Data'!M216</f>
        <v>0</v>
      </c>
      <c r="N216" s="15">
        <f>'Cap Ex Data'!N216</f>
        <v>29.544521090418741</v>
      </c>
      <c r="O216" s="61" t="str">
        <f t="shared" si="3"/>
        <v>05</v>
      </c>
    </row>
    <row r="217" spans="1:15" x14ac:dyDescent="0.25">
      <c r="A217" s="15" t="str">
        <f>'Cap Ex Data'!A217</f>
        <v xml:space="preserve">Renov. of Former ABU Teaching Hospital Zaria </v>
      </c>
      <c r="B217" s="15" t="str">
        <f>'Cap Ex Data'!B217</f>
        <v>052100100100</v>
      </c>
      <c r="C217" s="15">
        <f>'Cap Ex Data'!C217</f>
        <v>23030167</v>
      </c>
      <c r="D217" s="15" t="str">
        <f>'Cap Ex Data'!D217</f>
        <v>70740</v>
      </c>
      <c r="E217" s="15" t="str">
        <f>'Cap Ex Data'!E217</f>
        <v>00040000010115</v>
      </c>
      <c r="F217" s="15" t="str">
        <f>'Cap Ex Data'!F217</f>
        <v>03101</v>
      </c>
      <c r="G217" s="15" t="str">
        <f>'Cap Ex Data'!G217</f>
        <v>318x1000</v>
      </c>
      <c r="H217" s="15">
        <f>'Cap Ex Data'!H217</f>
        <v>3.4308299999999998</v>
      </c>
      <c r="I217" s="15">
        <f>'Cap Ex Data'!I217</f>
        <v>1.1085350045929077</v>
      </c>
      <c r="J217" s="15">
        <f>'Cap Ex Data'!J217</f>
        <v>0</v>
      </c>
      <c r="K217" s="15">
        <f>'Cap Ex Data'!K217</f>
        <v>0</v>
      </c>
      <c r="L217" s="15">
        <f>'Cap Ex Data'!L217</f>
        <v>0</v>
      </c>
      <c r="M217" s="15">
        <f>'Cap Ex Data'!M217</f>
        <v>0</v>
      </c>
      <c r="N217" s="15">
        <f>'Cap Ex Data'!N217</f>
        <v>1.1085350045929077</v>
      </c>
      <c r="O217" s="61" t="str">
        <f t="shared" si="3"/>
        <v>05</v>
      </c>
    </row>
    <row r="218" spans="1:15" x14ac:dyDescent="0.25">
      <c r="A218" s="15" t="str">
        <f>'Cap Ex Data'!A218</f>
        <v xml:space="preserve">Improvement of Health Delivery System </v>
      </c>
      <c r="B218" s="15" t="str">
        <f>'Cap Ex Data'!B218</f>
        <v>052100100100</v>
      </c>
      <c r="C218" s="15">
        <f>'Cap Ex Data'!C218</f>
        <v>23040160</v>
      </c>
      <c r="D218" s="15" t="str">
        <f>'Cap Ex Data'!D218</f>
        <v>70740</v>
      </c>
      <c r="E218" s="15" t="str">
        <f>'Cap Ex Data'!E218</f>
        <v>00040000010116</v>
      </c>
      <c r="F218" s="15" t="str">
        <f>'Cap Ex Data'!F218</f>
        <v>03101</v>
      </c>
      <c r="G218" s="15" t="str">
        <f>'Cap Ex Data'!G218</f>
        <v>318x1000</v>
      </c>
      <c r="H218" s="15">
        <f>'Cap Ex Data'!H218</f>
        <v>576.66869499999996</v>
      </c>
      <c r="I218" s="15">
        <f>'Cap Ex Data'!I218</f>
        <v>186.32734191446707</v>
      </c>
      <c r="J218" s="15">
        <f>'Cap Ex Data'!J218</f>
        <v>0</v>
      </c>
      <c r="K218" s="15">
        <f>'Cap Ex Data'!K218</f>
        <v>0</v>
      </c>
      <c r="L218" s="15">
        <f>'Cap Ex Data'!L218</f>
        <v>0</v>
      </c>
      <c r="M218" s="15">
        <f>'Cap Ex Data'!M218</f>
        <v>0</v>
      </c>
      <c r="N218" s="15">
        <f>'Cap Ex Data'!N218</f>
        <v>186.32734191446707</v>
      </c>
      <c r="O218" s="61" t="str">
        <f t="shared" si="3"/>
        <v>05</v>
      </c>
    </row>
    <row r="219" spans="1:15" x14ac:dyDescent="0.25">
      <c r="A219" s="15" t="str">
        <f>'Cap Ex Data'!A219</f>
        <v xml:space="preserve">Construction of Specialist Hospital </v>
      </c>
      <c r="B219" s="15" t="str">
        <f>'Cap Ex Data'!B219</f>
        <v>052100100100</v>
      </c>
      <c r="C219" s="15">
        <f>'Cap Ex Data'!C219</f>
        <v>23020276</v>
      </c>
      <c r="D219" s="15" t="str">
        <f>'Cap Ex Data'!D219</f>
        <v>70740</v>
      </c>
      <c r="E219" s="15" t="str">
        <f>'Cap Ex Data'!E219</f>
        <v>00040000010117</v>
      </c>
      <c r="F219" s="15" t="str">
        <f>'Cap Ex Data'!F219</f>
        <v>03101</v>
      </c>
      <c r="G219" s="15" t="str">
        <f>'Cap Ex Data'!G219</f>
        <v>318x1000</v>
      </c>
      <c r="H219" s="15">
        <f>'Cap Ex Data'!H219</f>
        <v>976.44602499999996</v>
      </c>
      <c r="I219" s="15">
        <f>'Cap Ex Data'!I219</f>
        <v>315.49933946249206</v>
      </c>
      <c r="J219" s="15">
        <f>'Cap Ex Data'!J219</f>
        <v>0</v>
      </c>
      <c r="K219" s="15">
        <f>'Cap Ex Data'!K219</f>
        <v>0</v>
      </c>
      <c r="L219" s="15">
        <f>'Cap Ex Data'!L219</f>
        <v>0</v>
      </c>
      <c r="M219" s="15">
        <f>'Cap Ex Data'!M219</f>
        <v>0</v>
      </c>
      <c r="N219" s="15">
        <f>'Cap Ex Data'!N219</f>
        <v>315.49933946249206</v>
      </c>
      <c r="O219" s="61" t="str">
        <f t="shared" si="3"/>
        <v>05</v>
      </c>
    </row>
    <row r="220" spans="1:15" x14ac:dyDescent="0.25">
      <c r="A220" s="15" t="str">
        <f>'Cap Ex Data'!A220</f>
        <v xml:space="preserve">2008 MDG Projects (Ongoing) </v>
      </c>
      <c r="B220" s="15" t="str">
        <f>'Cap Ex Data'!B220</f>
        <v>052100100100</v>
      </c>
      <c r="C220" s="15">
        <f>'Cap Ex Data'!C220</f>
        <v>23020278</v>
      </c>
      <c r="D220" s="15" t="str">
        <f>'Cap Ex Data'!D220</f>
        <v>70740</v>
      </c>
      <c r="E220" s="15" t="str">
        <f>'Cap Ex Data'!E220</f>
        <v>00040000010119</v>
      </c>
      <c r="F220" s="15" t="str">
        <f>'Cap Ex Data'!F220</f>
        <v>03101</v>
      </c>
      <c r="G220" s="15" t="str">
        <f>'Cap Ex Data'!G220</f>
        <v>318x1000</v>
      </c>
      <c r="H220" s="15">
        <f>'Cap Ex Data'!H220</f>
        <v>3.6623549999999998</v>
      </c>
      <c r="I220" s="15">
        <f>'Cap Ex Data'!I220</f>
        <v>1.1833430151729638</v>
      </c>
      <c r="J220" s="15">
        <f>'Cap Ex Data'!J220</f>
        <v>0</v>
      </c>
      <c r="K220" s="15">
        <f>'Cap Ex Data'!K220</f>
        <v>0</v>
      </c>
      <c r="L220" s="15">
        <f>'Cap Ex Data'!L220</f>
        <v>0</v>
      </c>
      <c r="M220" s="15">
        <f>'Cap Ex Data'!M220</f>
        <v>0</v>
      </c>
      <c r="N220" s="15">
        <f>'Cap Ex Data'!N220</f>
        <v>1.1833430151729638</v>
      </c>
      <c r="O220" s="61" t="str">
        <f t="shared" si="3"/>
        <v>05</v>
      </c>
    </row>
    <row r="221" spans="1:15" x14ac:dyDescent="0.25">
      <c r="A221" s="15" t="str">
        <f>'Cap Ex Data'!A221</f>
        <v xml:space="preserve">Consultancy Services(MoH Projects) </v>
      </c>
      <c r="B221" s="15" t="str">
        <f>'Cap Ex Data'!B221</f>
        <v>052100100100</v>
      </c>
      <c r="C221" s="15">
        <f>'Cap Ex Data'!C221</f>
        <v>23040161</v>
      </c>
      <c r="D221" s="15" t="str">
        <f>'Cap Ex Data'!D221</f>
        <v>70740</v>
      </c>
      <c r="E221" s="15" t="str">
        <f>'Cap Ex Data'!E221</f>
        <v>00040000010120</v>
      </c>
      <c r="F221" s="15" t="str">
        <f>'Cap Ex Data'!F221</f>
        <v>03101</v>
      </c>
      <c r="G221" s="15" t="str">
        <f>'Cap Ex Data'!G221</f>
        <v>318x1000</v>
      </c>
      <c r="H221" s="15">
        <f>'Cap Ex Data'!H221</f>
        <v>61.48377</v>
      </c>
      <c r="I221" s="15">
        <f>'Cap Ex Data'!I221</f>
        <v>19.866012381650879</v>
      </c>
      <c r="J221" s="15">
        <f>'Cap Ex Data'!J221</f>
        <v>0</v>
      </c>
      <c r="K221" s="15">
        <f>'Cap Ex Data'!K221</f>
        <v>0</v>
      </c>
      <c r="L221" s="15">
        <f>'Cap Ex Data'!L221</f>
        <v>0</v>
      </c>
      <c r="M221" s="15">
        <f>'Cap Ex Data'!M221</f>
        <v>0</v>
      </c>
      <c r="N221" s="15">
        <f>'Cap Ex Data'!N221</f>
        <v>19.866012381650879</v>
      </c>
      <c r="O221" s="61" t="str">
        <f t="shared" si="3"/>
        <v>05</v>
      </c>
    </row>
    <row r="222" spans="1:15" x14ac:dyDescent="0.25">
      <c r="A222" s="15" t="str">
        <f>'Cap Ex Data'!A222</f>
        <v xml:space="preserve">2009 MDG Projects </v>
      </c>
      <c r="B222" s="15" t="str">
        <f>'Cap Ex Data'!B222</f>
        <v>052100100100</v>
      </c>
      <c r="C222" s="15">
        <f>'Cap Ex Data'!C222</f>
        <v>23020279</v>
      </c>
      <c r="D222" s="15" t="str">
        <f>'Cap Ex Data'!D222</f>
        <v>70740</v>
      </c>
      <c r="E222" s="15" t="str">
        <f>'Cap Ex Data'!E222</f>
        <v>00040000010121</v>
      </c>
      <c r="F222" s="15" t="str">
        <f>'Cap Ex Data'!F222</f>
        <v>03101</v>
      </c>
      <c r="G222" s="15" t="str">
        <f>'Cap Ex Data'!G222</f>
        <v>318x1000</v>
      </c>
      <c r="H222" s="15">
        <f>'Cap Ex Data'!H222</f>
        <v>8.7458500000000008</v>
      </c>
      <c r="I222" s="15">
        <f>'Cap Ex Data'!I222</f>
        <v>2.8258703782813153</v>
      </c>
      <c r="J222" s="15">
        <f>'Cap Ex Data'!J222</f>
        <v>0</v>
      </c>
      <c r="K222" s="15">
        <f>'Cap Ex Data'!K222</f>
        <v>0</v>
      </c>
      <c r="L222" s="15">
        <f>'Cap Ex Data'!L222</f>
        <v>0</v>
      </c>
      <c r="M222" s="15">
        <f>'Cap Ex Data'!M222</f>
        <v>0</v>
      </c>
      <c r="N222" s="15">
        <f>'Cap Ex Data'!N222</f>
        <v>2.8258703782813153</v>
      </c>
      <c r="O222" s="61" t="str">
        <f t="shared" si="3"/>
        <v>05</v>
      </c>
    </row>
    <row r="223" spans="1:15" x14ac:dyDescent="0.25">
      <c r="A223" s="15" t="str">
        <f>'Cap Ex Data'!A223</f>
        <v>Construction of Intensive Care Unit at Barau  Dikko Specialist Hospital, Kaduna</v>
      </c>
      <c r="B223" s="15" t="str">
        <f>'Cap Ex Data'!B223</f>
        <v>052100100100</v>
      </c>
      <c r="C223" s="15">
        <f>'Cap Ex Data'!C223</f>
        <v>23020280</v>
      </c>
      <c r="D223" s="15" t="str">
        <f>'Cap Ex Data'!D223</f>
        <v>70740</v>
      </c>
      <c r="E223" s="15" t="str">
        <f>'Cap Ex Data'!E223</f>
        <v>00040000010123</v>
      </c>
      <c r="F223" s="15" t="str">
        <f>'Cap Ex Data'!F223</f>
        <v>03101</v>
      </c>
      <c r="G223" s="15" t="str">
        <f>'Cap Ex Data'!G223</f>
        <v>318x1000</v>
      </c>
      <c r="H223" s="15">
        <f>'Cap Ex Data'!H223</f>
        <v>912.94753000000003</v>
      </c>
      <c r="I223" s="15">
        <f>'Cap Ex Data'!I223</f>
        <v>294.98234956603324</v>
      </c>
      <c r="J223" s="15">
        <f>'Cap Ex Data'!J223</f>
        <v>0</v>
      </c>
      <c r="K223" s="15">
        <f>'Cap Ex Data'!K223</f>
        <v>0</v>
      </c>
      <c r="L223" s="15">
        <f>'Cap Ex Data'!L223</f>
        <v>0</v>
      </c>
      <c r="M223" s="15">
        <f>'Cap Ex Data'!M223</f>
        <v>0</v>
      </c>
      <c r="N223" s="15">
        <f>'Cap Ex Data'!N223</f>
        <v>294.98234956603324</v>
      </c>
      <c r="O223" s="61" t="str">
        <f t="shared" si="3"/>
        <v>05</v>
      </c>
    </row>
    <row r="224" spans="1:15" x14ac:dyDescent="0.25">
      <c r="A224" s="15" t="str">
        <f>'Cap Ex Data'!A224</f>
        <v xml:space="preserve">Clinical Teaching Facilities at BDSH </v>
      </c>
      <c r="B224" s="15" t="str">
        <f>'Cap Ex Data'!B224</f>
        <v>052100100100</v>
      </c>
      <c r="C224" s="15">
        <f>'Cap Ex Data'!C224</f>
        <v>23040163</v>
      </c>
      <c r="D224" s="15" t="str">
        <f>'Cap Ex Data'!D224</f>
        <v>70740</v>
      </c>
      <c r="E224" s="15" t="str">
        <f>'Cap Ex Data'!E224</f>
        <v>00040000010124</v>
      </c>
      <c r="F224" s="15" t="str">
        <f>'Cap Ex Data'!F224</f>
        <v>03101</v>
      </c>
      <c r="G224" s="15" t="str">
        <f>'Cap Ex Data'!G224</f>
        <v>318x1000</v>
      </c>
      <c r="H224" s="15">
        <f>'Cap Ex Data'!H224</f>
        <v>763.49719500000003</v>
      </c>
      <c r="I224" s="15">
        <f>'Cap Ex Data'!I224</f>
        <v>246.69347259001387</v>
      </c>
      <c r="J224" s="15">
        <f>'Cap Ex Data'!J224</f>
        <v>0</v>
      </c>
      <c r="K224" s="15">
        <f>'Cap Ex Data'!K224</f>
        <v>0</v>
      </c>
      <c r="L224" s="15">
        <f>'Cap Ex Data'!L224</f>
        <v>0</v>
      </c>
      <c r="M224" s="15">
        <f>'Cap Ex Data'!M224</f>
        <v>0</v>
      </c>
      <c r="N224" s="15">
        <f>'Cap Ex Data'!N224</f>
        <v>246.69347259001387</v>
      </c>
      <c r="O224" s="61" t="str">
        <f t="shared" si="3"/>
        <v>05</v>
      </c>
    </row>
    <row r="225" spans="1:15" x14ac:dyDescent="0.25">
      <c r="A225" s="15" t="str">
        <f>'Cap Ex Data'!A225</f>
        <v xml:space="preserve">MDGs 2011 Health Projects </v>
      </c>
      <c r="B225" s="15" t="str">
        <f>'Cap Ex Data'!B225</f>
        <v>052100100100</v>
      </c>
      <c r="C225" s="15">
        <f>'Cap Ex Data'!C225</f>
        <v>23020281</v>
      </c>
      <c r="D225" s="15" t="str">
        <f>'Cap Ex Data'!D225</f>
        <v>70740</v>
      </c>
      <c r="E225" s="15" t="str">
        <f>'Cap Ex Data'!E225</f>
        <v>00040000010125</v>
      </c>
      <c r="F225" s="15" t="str">
        <f>'Cap Ex Data'!F225</f>
        <v>03101</v>
      </c>
      <c r="G225" s="15" t="str">
        <f>'Cap Ex Data'!G225</f>
        <v>318x1000</v>
      </c>
      <c r="H225" s="15">
        <f>'Cap Ex Data'!H225</f>
        <v>244.124</v>
      </c>
      <c r="I225" s="15">
        <f>'Cap Ex Data'!I225</f>
        <v>78.878871719449521</v>
      </c>
      <c r="J225" s="15">
        <f>'Cap Ex Data'!J225</f>
        <v>0</v>
      </c>
      <c r="K225" s="15">
        <f>'Cap Ex Data'!K225</f>
        <v>0</v>
      </c>
      <c r="L225" s="15">
        <f>'Cap Ex Data'!L225</f>
        <v>0</v>
      </c>
      <c r="M225" s="15">
        <f>'Cap Ex Data'!M225</f>
        <v>0</v>
      </c>
      <c r="N225" s="15">
        <f>'Cap Ex Data'!N225</f>
        <v>78.878871719449521</v>
      </c>
      <c r="O225" s="61" t="str">
        <f t="shared" si="3"/>
        <v>05</v>
      </c>
    </row>
    <row r="226" spans="1:15" x14ac:dyDescent="0.25">
      <c r="A226" s="15" t="str">
        <f>'Cap Ex Data'!A226</f>
        <v xml:space="preserve">Rehabilitation of Hajiya Gambo Sawaba GH, Zaria </v>
      </c>
      <c r="B226" s="15" t="str">
        <f>'Cap Ex Data'!B226</f>
        <v>052100100100</v>
      </c>
      <c r="C226" s="15">
        <f>'Cap Ex Data'!C226</f>
        <v>23030168</v>
      </c>
      <c r="D226" s="15" t="str">
        <f>'Cap Ex Data'!D226</f>
        <v>70740</v>
      </c>
      <c r="E226" s="15" t="str">
        <f>'Cap Ex Data'!E226</f>
        <v>00040000010126</v>
      </c>
      <c r="F226" s="15" t="str">
        <f>'Cap Ex Data'!F226</f>
        <v>03101</v>
      </c>
      <c r="G226" s="15" t="str">
        <f>'Cap Ex Data'!G226</f>
        <v>318x1000</v>
      </c>
      <c r="H226" s="15">
        <f>'Cap Ex Data'!H226</f>
        <v>475.90499999999997</v>
      </c>
      <c r="I226" s="15">
        <f>'Cap Ex Data'!I226</f>
        <v>153.76959842393467</v>
      </c>
      <c r="J226" s="15">
        <f>'Cap Ex Data'!J226</f>
        <v>0</v>
      </c>
      <c r="K226" s="15">
        <f>'Cap Ex Data'!K226</f>
        <v>0</v>
      </c>
      <c r="L226" s="15">
        <f>'Cap Ex Data'!L226</f>
        <v>0</v>
      </c>
      <c r="M226" s="15">
        <f>'Cap Ex Data'!M226</f>
        <v>0</v>
      </c>
      <c r="N226" s="15">
        <f>'Cap Ex Data'!N226</f>
        <v>153.76959842393467</v>
      </c>
      <c r="O226" s="61" t="str">
        <f t="shared" si="3"/>
        <v>05</v>
      </c>
    </row>
    <row r="227" spans="1:15" x14ac:dyDescent="0.25">
      <c r="A227" s="15" t="str">
        <f>'Cap Ex Data'!A227</f>
        <v xml:space="preserve">Tuberculosis and Leprosy Control </v>
      </c>
      <c r="B227" s="15" t="str">
        <f>'Cap Ex Data'!B227</f>
        <v>052100100100</v>
      </c>
      <c r="C227" s="15">
        <f>'Cap Ex Data'!C227</f>
        <v>23040164</v>
      </c>
      <c r="D227" s="15" t="str">
        <f>'Cap Ex Data'!D227</f>
        <v>70740</v>
      </c>
      <c r="E227" s="15" t="str">
        <f>'Cap Ex Data'!E227</f>
        <v>00040000010127</v>
      </c>
      <c r="F227" s="15" t="str">
        <f>'Cap Ex Data'!F227</f>
        <v>03101</v>
      </c>
      <c r="G227" s="15" t="str">
        <f>'Cap Ex Data'!G227</f>
        <v>318x1000</v>
      </c>
      <c r="H227" s="15">
        <f>'Cap Ex Data'!H227</f>
        <v>31.800899999999999</v>
      </c>
      <c r="I227" s="15">
        <f>'Cap Ex Data'!I227</f>
        <v>10.275184380327385</v>
      </c>
      <c r="J227" s="15">
        <f>'Cap Ex Data'!J227</f>
        <v>0</v>
      </c>
      <c r="K227" s="15">
        <f>'Cap Ex Data'!K227</f>
        <v>0</v>
      </c>
      <c r="L227" s="15">
        <f>'Cap Ex Data'!L227</f>
        <v>0</v>
      </c>
      <c r="M227" s="15">
        <f>'Cap Ex Data'!M227</f>
        <v>0</v>
      </c>
      <c r="N227" s="15">
        <f>'Cap Ex Data'!N227</f>
        <v>10.275184380327385</v>
      </c>
      <c r="O227" s="61" t="str">
        <f t="shared" si="3"/>
        <v>05</v>
      </c>
    </row>
    <row r="228" spans="1:15" x14ac:dyDescent="0.25">
      <c r="A228" s="15" t="str">
        <f>'Cap Ex Data'!A228</f>
        <v xml:space="preserve">Construction of 68no. 8-Bed Health Centers  </v>
      </c>
      <c r="B228" s="15" t="str">
        <f>'Cap Ex Data'!B228</f>
        <v>052100100100</v>
      </c>
      <c r="C228" s="15">
        <f>'Cap Ex Data'!C228</f>
        <v>23020282</v>
      </c>
      <c r="D228" s="15" t="str">
        <f>'Cap Ex Data'!D228</f>
        <v>70740</v>
      </c>
      <c r="E228" s="15" t="str">
        <f>'Cap Ex Data'!E228</f>
        <v>00040000010128</v>
      </c>
      <c r="F228" s="15" t="str">
        <f>'Cap Ex Data'!F228</f>
        <v>03101</v>
      </c>
      <c r="G228" s="15" t="str">
        <f>'Cap Ex Data'!G228</f>
        <v>318x1000</v>
      </c>
      <c r="H228" s="15">
        <f>'Cap Ex Data'!H228</f>
        <v>484.04157500000002</v>
      </c>
      <c r="I228" s="15">
        <f>'Cap Ex Data'!I228</f>
        <v>156.39860604162357</v>
      </c>
      <c r="J228" s="15">
        <f>'Cap Ex Data'!J228</f>
        <v>0</v>
      </c>
      <c r="K228" s="15">
        <f>'Cap Ex Data'!K228</f>
        <v>0</v>
      </c>
      <c r="L228" s="15">
        <f>'Cap Ex Data'!L228</f>
        <v>0</v>
      </c>
      <c r="M228" s="15">
        <f>'Cap Ex Data'!M228</f>
        <v>0</v>
      </c>
      <c r="N228" s="15">
        <f>'Cap Ex Data'!N228</f>
        <v>156.39860604162357</v>
      </c>
      <c r="O228" s="61" t="str">
        <f t="shared" si="3"/>
        <v>05</v>
      </c>
    </row>
    <row r="229" spans="1:15" x14ac:dyDescent="0.25">
      <c r="A229" s="15" t="str">
        <f>'Cap Ex Data'!A229</f>
        <v xml:space="preserve">Onchocerciasis Control Unit </v>
      </c>
      <c r="B229" s="15" t="str">
        <f>'Cap Ex Data'!B229</f>
        <v>052100100100</v>
      </c>
      <c r="C229" s="15">
        <f>'Cap Ex Data'!C229</f>
        <v>23040166</v>
      </c>
      <c r="D229" s="15" t="str">
        <f>'Cap Ex Data'!D229</f>
        <v>70740</v>
      </c>
      <c r="E229" s="15" t="str">
        <f>'Cap Ex Data'!E229</f>
        <v>00040000010130</v>
      </c>
      <c r="F229" s="15" t="str">
        <f>'Cap Ex Data'!F229</f>
        <v>03101</v>
      </c>
      <c r="G229" s="15" t="str">
        <f>'Cap Ex Data'!G229</f>
        <v>318x1000</v>
      </c>
      <c r="H229" s="15">
        <f>'Cap Ex Data'!H229</f>
        <v>17.426324999999999</v>
      </c>
      <c r="I229" s="15">
        <f>'Cap Ex Data'!I229</f>
        <v>5.6306174493963566</v>
      </c>
      <c r="J229" s="15">
        <f>'Cap Ex Data'!J229</f>
        <v>0</v>
      </c>
      <c r="K229" s="15">
        <f>'Cap Ex Data'!K229</f>
        <v>0</v>
      </c>
      <c r="L229" s="15">
        <f>'Cap Ex Data'!L229</f>
        <v>0</v>
      </c>
      <c r="M229" s="15">
        <f>'Cap Ex Data'!M229</f>
        <v>0</v>
      </c>
      <c r="N229" s="15">
        <f>'Cap Ex Data'!N229</f>
        <v>5.6306174493963566</v>
      </c>
      <c r="O229" s="61" t="str">
        <f t="shared" si="3"/>
        <v>05</v>
      </c>
    </row>
    <row r="230" spans="1:15" x14ac:dyDescent="0.25">
      <c r="A230" s="15" t="str">
        <f>'Cap Ex Data'!A230</f>
        <v xml:space="preserve">Presidential Response Plan for HIV/AIDS </v>
      </c>
      <c r="B230" s="15" t="str">
        <f>'Cap Ex Data'!B230</f>
        <v>052100100100</v>
      </c>
      <c r="C230" s="15">
        <f>'Cap Ex Data'!C230</f>
        <v>23040112</v>
      </c>
      <c r="D230" s="15" t="str">
        <f>'Cap Ex Data'!D230</f>
        <v>70740</v>
      </c>
      <c r="E230" s="15" t="str">
        <f>'Cap Ex Data'!E230</f>
        <v>00040000010131</v>
      </c>
      <c r="F230" s="15" t="str">
        <f>'Cap Ex Data'!F230</f>
        <v>03101</v>
      </c>
      <c r="G230" s="15" t="str">
        <f>'Cap Ex Data'!G230</f>
        <v>318x1000</v>
      </c>
      <c r="H230" s="15">
        <f>'Cap Ex Data'!H230</f>
        <v>2641.4801699999998</v>
      </c>
      <c r="I230" s="15">
        <f>'Cap Ex Data'!I230</f>
        <v>853.48829070021679</v>
      </c>
      <c r="J230" s="15" t="str">
        <f>'Cap Ex Data'!J230</f>
        <v>LOAN EXT</v>
      </c>
      <c r="K230" s="15">
        <f>'Cap Ex Data'!K230</f>
        <v>850</v>
      </c>
      <c r="L230" s="15">
        <f>'Cap Ex Data'!L230</f>
        <v>0</v>
      </c>
      <c r="M230" s="15">
        <f>'Cap Ex Data'!M230</f>
        <v>0</v>
      </c>
      <c r="N230" s="15">
        <f>'Cap Ex Data'!N230</f>
        <v>853.48829070021679</v>
      </c>
      <c r="O230" s="61" t="str">
        <f t="shared" si="3"/>
        <v>05</v>
      </c>
    </row>
    <row r="231" spans="1:15" x14ac:dyDescent="0.25">
      <c r="A231" s="15" t="str">
        <f>'Cap Ex Data'!A231</f>
        <v>World Bank Support on HIV/AIDS Control Programme (KADSACA)</v>
      </c>
      <c r="B231" s="15" t="str">
        <f>'Cap Ex Data'!B231</f>
        <v>052100100100</v>
      </c>
      <c r="C231" s="15">
        <f>'Cap Ex Data'!C231</f>
        <v>23040167</v>
      </c>
      <c r="D231" s="15" t="str">
        <f>'Cap Ex Data'!D231</f>
        <v>70740</v>
      </c>
      <c r="E231" s="15" t="str">
        <f>'Cap Ex Data'!E231</f>
        <v>00040000010132</v>
      </c>
      <c r="F231" s="15" t="str">
        <f>'Cap Ex Data'!F231</f>
        <v>03101</v>
      </c>
      <c r="G231" s="15" t="str">
        <f>'Cap Ex Data'!G231</f>
        <v>318x1000</v>
      </c>
      <c r="H231" s="15">
        <f>'Cap Ex Data'!H231</f>
        <v>205</v>
      </c>
      <c r="I231" s="15">
        <f>'Cap Ex Data'!I231</f>
        <v>66.237521515652517</v>
      </c>
      <c r="J231" s="15" t="str">
        <f>'Cap Ex Data'!J231</f>
        <v>LOAN EXT</v>
      </c>
      <c r="K231" s="15">
        <f>'Cap Ex Data'!K231</f>
        <v>62</v>
      </c>
      <c r="L231" s="15">
        <f>'Cap Ex Data'!L231</f>
        <v>0</v>
      </c>
      <c r="M231" s="15">
        <f>'Cap Ex Data'!M231</f>
        <v>0</v>
      </c>
      <c r="N231" s="15">
        <f>'Cap Ex Data'!N231</f>
        <v>66.237521515652517</v>
      </c>
      <c r="O231" s="61" t="str">
        <f t="shared" si="3"/>
        <v>05</v>
      </c>
    </row>
    <row r="232" spans="1:15" x14ac:dyDescent="0.25">
      <c r="A232" s="15" t="str">
        <f>'Cap Ex Data'!A232</f>
        <v>Rehabilitation of Shehu Idris College of Health Science &amp; Tech.</v>
      </c>
      <c r="B232" s="15" t="str">
        <f>'Cap Ex Data'!B232</f>
        <v>052110600100</v>
      </c>
      <c r="C232" s="15">
        <f>'Cap Ex Data'!C232</f>
        <v>23030169</v>
      </c>
      <c r="D232" s="15" t="str">
        <f>'Cap Ex Data'!D232</f>
        <v>70750</v>
      </c>
      <c r="E232" s="15" t="str">
        <f>'Cap Ex Data'!E232</f>
        <v>00040000010134</v>
      </c>
      <c r="F232" s="15" t="str">
        <f>'Cap Ex Data'!F232</f>
        <v>03101</v>
      </c>
      <c r="G232" s="15" t="str">
        <f>'Cap Ex Data'!G232</f>
        <v>318x1000</v>
      </c>
      <c r="H232" s="15">
        <f>'Cap Ex Data'!H232</f>
        <v>50.768144999999997</v>
      </c>
      <c r="I232" s="15">
        <f>'Cap Ex Data'!I232</f>
        <v>16.403688276815931</v>
      </c>
      <c r="J232" s="15">
        <f>'Cap Ex Data'!J232</f>
        <v>0</v>
      </c>
      <c r="K232" s="15">
        <f>'Cap Ex Data'!K232</f>
        <v>0</v>
      </c>
      <c r="L232" s="15">
        <f>'Cap Ex Data'!L232</f>
        <v>0</v>
      </c>
      <c r="M232" s="15">
        <f>'Cap Ex Data'!M232</f>
        <v>0</v>
      </c>
      <c r="N232" s="15">
        <f>'Cap Ex Data'!N232</f>
        <v>16.403688276815931</v>
      </c>
      <c r="O232" s="61" t="str">
        <f t="shared" si="3"/>
        <v>05</v>
      </c>
    </row>
    <row r="233" spans="1:15" x14ac:dyDescent="0.25">
      <c r="A233" s="15" t="str">
        <f>'Cap Ex Data'!A233</f>
        <v xml:space="preserve">Shehu Idris College of Health Science &amp; Tech.(ETF) </v>
      </c>
      <c r="B233" s="15" t="str">
        <f>'Cap Ex Data'!B233</f>
        <v>052110600100</v>
      </c>
      <c r="C233" s="15">
        <f>'Cap Ex Data'!C233</f>
        <v>23040169</v>
      </c>
      <c r="D233" s="15" t="str">
        <f>'Cap Ex Data'!D233</f>
        <v>70750</v>
      </c>
      <c r="E233" s="15" t="str">
        <f>'Cap Ex Data'!E233</f>
        <v>00040000010135</v>
      </c>
      <c r="F233" s="15" t="str">
        <f>'Cap Ex Data'!F233</f>
        <v>03101</v>
      </c>
      <c r="G233" s="15" t="str">
        <f>'Cap Ex Data'!G233</f>
        <v>318x1000</v>
      </c>
      <c r="H233" s="15">
        <f>'Cap Ex Data'!H233</f>
        <v>60</v>
      </c>
      <c r="I233" s="15">
        <f>'Cap Ex Data'!I233</f>
        <v>19.386591663117809</v>
      </c>
      <c r="J233" s="15">
        <f>'Cap Ex Data'!J233</f>
        <v>0</v>
      </c>
      <c r="K233" s="15">
        <f>'Cap Ex Data'!K233</f>
        <v>0</v>
      </c>
      <c r="L233" s="15">
        <f>'Cap Ex Data'!L233</f>
        <v>0</v>
      </c>
      <c r="M233" s="15">
        <f>'Cap Ex Data'!M233</f>
        <v>0</v>
      </c>
      <c r="N233" s="15">
        <f>'Cap Ex Data'!N233</f>
        <v>19.386591663117809</v>
      </c>
      <c r="O233" s="61" t="str">
        <f t="shared" si="3"/>
        <v>05</v>
      </c>
    </row>
    <row r="234" spans="1:15" x14ac:dyDescent="0.25">
      <c r="A234" s="15" t="str">
        <f>'Cap Ex Data'!A234</f>
        <v>Accreditation of Nursing Programme at SICHT</v>
      </c>
      <c r="B234" s="15" t="str">
        <f>'Cap Ex Data'!B234</f>
        <v>052110600100</v>
      </c>
      <c r="C234" s="15">
        <f>'Cap Ex Data'!C234</f>
        <v>23040170</v>
      </c>
      <c r="D234" s="15" t="str">
        <f>'Cap Ex Data'!D234</f>
        <v>70750</v>
      </c>
      <c r="E234" s="15" t="str">
        <f>'Cap Ex Data'!E234</f>
        <v>00040000010136</v>
      </c>
      <c r="F234" s="15" t="str">
        <f>'Cap Ex Data'!F234</f>
        <v>03101</v>
      </c>
      <c r="G234" s="15" t="str">
        <f>'Cap Ex Data'!G234</f>
        <v>318x1000</v>
      </c>
      <c r="H234" s="15">
        <f>'Cap Ex Data'!H234</f>
        <v>40</v>
      </c>
      <c r="I234" s="15">
        <f>'Cap Ex Data'!I234</f>
        <v>12.924394442078539</v>
      </c>
      <c r="J234" s="15">
        <f>'Cap Ex Data'!J234</f>
        <v>0</v>
      </c>
      <c r="K234" s="15">
        <f>'Cap Ex Data'!K234</f>
        <v>0</v>
      </c>
      <c r="L234" s="15">
        <f>'Cap Ex Data'!L234</f>
        <v>0</v>
      </c>
      <c r="M234" s="15">
        <f>'Cap Ex Data'!M234</f>
        <v>0</v>
      </c>
      <c r="N234" s="15">
        <f>'Cap Ex Data'!N234</f>
        <v>12.924394442078539</v>
      </c>
      <c r="O234" s="61" t="str">
        <f t="shared" si="3"/>
        <v>05</v>
      </c>
    </row>
    <row r="235" spans="1:15" x14ac:dyDescent="0.25">
      <c r="A235" s="15" t="str">
        <f>'Cap Ex Data'!A235</f>
        <v xml:space="preserve">Construction of Hostel Block " CoN, Kafanchan </v>
      </c>
      <c r="B235" s="15" t="str">
        <f>'Cap Ex Data'!B235</f>
        <v>052110400100</v>
      </c>
      <c r="C235" s="15">
        <f>'Cap Ex Data'!C235</f>
        <v>23020283</v>
      </c>
      <c r="D235" s="15" t="str">
        <f>'Cap Ex Data'!D235</f>
        <v>70750</v>
      </c>
      <c r="E235" s="15" t="str">
        <f>'Cap Ex Data'!E235</f>
        <v>00040000010138</v>
      </c>
      <c r="F235" s="15" t="str">
        <f>'Cap Ex Data'!F235</f>
        <v>03101</v>
      </c>
      <c r="G235" s="15" t="str">
        <f>'Cap Ex Data'!G235</f>
        <v>318x1000</v>
      </c>
      <c r="H235" s="15">
        <f>'Cap Ex Data'!H235</f>
        <v>50.228700000000003</v>
      </c>
      <c r="I235" s="15">
        <f>'Cap Ex Data'!I235</f>
        <v>16.22938827782076</v>
      </c>
      <c r="J235" s="15">
        <f>'Cap Ex Data'!J235</f>
        <v>0</v>
      </c>
      <c r="K235" s="15">
        <f>'Cap Ex Data'!K235</f>
        <v>0</v>
      </c>
      <c r="L235" s="15">
        <f>'Cap Ex Data'!L235</f>
        <v>0</v>
      </c>
      <c r="M235" s="15">
        <f>'Cap Ex Data'!M235</f>
        <v>0</v>
      </c>
      <c r="N235" s="15">
        <f>'Cap Ex Data'!N235</f>
        <v>16.22938827782076</v>
      </c>
      <c r="O235" s="61" t="str">
        <f t="shared" si="3"/>
        <v>05</v>
      </c>
    </row>
    <row r="236" spans="1:15" x14ac:dyDescent="0.25">
      <c r="A236" s="15" t="str">
        <f>'Cap Ex Data'!A236</f>
        <v xml:space="preserve">College Accreditation Programme </v>
      </c>
      <c r="B236" s="15" t="str">
        <f>'Cap Ex Data'!B236</f>
        <v>052110400100</v>
      </c>
      <c r="C236" s="15">
        <f>'Cap Ex Data'!C236</f>
        <v>23040172</v>
      </c>
      <c r="D236" s="15" t="str">
        <f>'Cap Ex Data'!D236</f>
        <v>70750</v>
      </c>
      <c r="E236" s="15" t="str">
        <f>'Cap Ex Data'!E236</f>
        <v>00040000010139</v>
      </c>
      <c r="F236" s="15" t="str">
        <f>'Cap Ex Data'!F236</f>
        <v>03101</v>
      </c>
      <c r="G236" s="15" t="str">
        <f>'Cap Ex Data'!G236</f>
        <v>318x1000</v>
      </c>
      <c r="H236" s="15">
        <f>'Cap Ex Data'!H236</f>
        <v>69.208704999999995</v>
      </c>
      <c r="I236" s="15">
        <f>'Cap Ex Data'!I236</f>
        <v>22.362015056136325</v>
      </c>
      <c r="J236" s="15">
        <f>'Cap Ex Data'!J236</f>
        <v>0</v>
      </c>
      <c r="K236" s="15">
        <f>'Cap Ex Data'!K236</f>
        <v>0</v>
      </c>
      <c r="L236" s="15">
        <f>'Cap Ex Data'!L236</f>
        <v>0</v>
      </c>
      <c r="M236" s="15">
        <f>'Cap Ex Data'!M236</f>
        <v>0</v>
      </c>
      <c r="N236" s="15">
        <f>'Cap Ex Data'!N236</f>
        <v>22.362015056136325</v>
      </c>
      <c r="O236" s="61" t="str">
        <f t="shared" si="3"/>
        <v>05</v>
      </c>
    </row>
    <row r="237" spans="1:15" x14ac:dyDescent="0.25">
      <c r="A237" s="15" t="str">
        <f>'Cap Ex Data'!A237</f>
        <v>Establishment of Primary Health Care Agency</v>
      </c>
      <c r="B237" s="15" t="str">
        <f>'Cap Ex Data'!B237</f>
        <v>052100300100</v>
      </c>
      <c r="C237" s="15">
        <f>'Cap Ex Data'!C237</f>
        <v>23020284</v>
      </c>
      <c r="D237" s="15" t="str">
        <f>'Cap Ex Data'!D237</f>
        <v>70722</v>
      </c>
      <c r="E237" s="15" t="str">
        <f>'Cap Ex Data'!E237</f>
        <v>00040000010140</v>
      </c>
      <c r="F237" s="15" t="str">
        <f>'Cap Ex Data'!F237</f>
        <v>03101</v>
      </c>
      <c r="G237" s="15" t="str">
        <f>'Cap Ex Data'!G237</f>
        <v>318x1000</v>
      </c>
      <c r="H237" s="15">
        <f>'Cap Ex Data'!H237</f>
        <v>12.756565</v>
      </c>
      <c r="I237" s="15">
        <f>'Cap Ex Data'!I237</f>
        <v>4.12177194465034</v>
      </c>
      <c r="J237" s="15">
        <f>'Cap Ex Data'!J237</f>
        <v>0</v>
      </c>
      <c r="K237" s="15">
        <f>'Cap Ex Data'!K237</f>
        <v>0</v>
      </c>
      <c r="L237" s="15">
        <f>'Cap Ex Data'!L237</f>
        <v>0</v>
      </c>
      <c r="M237" s="15">
        <f>'Cap Ex Data'!M237</f>
        <v>0</v>
      </c>
      <c r="N237" s="15">
        <f>'Cap Ex Data'!N237</f>
        <v>4.12177194465034</v>
      </c>
      <c r="O237" s="61" t="str">
        <f t="shared" si="3"/>
        <v>05</v>
      </c>
    </row>
    <row r="238" spans="1:15" x14ac:dyDescent="0.25">
      <c r="A238" s="15" t="str">
        <f>'Cap Ex Data'!A238</f>
        <v>Drug Management Agency</v>
      </c>
      <c r="B238" s="15" t="str">
        <f>'Cap Ex Data'!B238</f>
        <v>052100300100</v>
      </c>
      <c r="C238" s="15">
        <f>'Cap Ex Data'!C238</f>
        <v>0</v>
      </c>
      <c r="D238" s="15" t="str">
        <f>'Cap Ex Data'!D238</f>
        <v>7071</v>
      </c>
      <c r="E238" s="15">
        <f>'Cap Ex Data'!E238</f>
        <v>0</v>
      </c>
      <c r="F238" s="15" t="str">
        <f>'Cap Ex Data'!F238</f>
        <v>03101</v>
      </c>
      <c r="G238" s="15" t="str">
        <f>'Cap Ex Data'!G238</f>
        <v>318x1000</v>
      </c>
      <c r="H238" s="15">
        <f>'Cap Ex Data'!H238</f>
        <v>0</v>
      </c>
      <c r="I238" s="15">
        <f>'Cap Ex Data'!I238</f>
        <v>0</v>
      </c>
      <c r="J238" s="15">
        <f>'Cap Ex Data'!J238</f>
        <v>0</v>
      </c>
      <c r="K238" s="15">
        <f>'Cap Ex Data'!K238</f>
        <v>0</v>
      </c>
      <c r="L238" s="15">
        <f>'Cap Ex Data'!L238</f>
        <v>0</v>
      </c>
      <c r="M238" s="15">
        <f>'Cap Ex Data'!M238</f>
        <v>0</v>
      </c>
      <c r="N238" s="15">
        <f>'Cap Ex Data'!N238</f>
        <v>0</v>
      </c>
      <c r="O238" s="61" t="str">
        <f t="shared" si="3"/>
        <v>05</v>
      </c>
    </row>
    <row r="239" spans="1:15" x14ac:dyDescent="0.25">
      <c r="A239" s="15" t="str">
        <f>'Cap Ex Data'!A239</f>
        <v>Establishment of Drug Management Agency</v>
      </c>
      <c r="B239" s="15" t="str">
        <f>'Cap Ex Data'!B239</f>
        <v>052111300100</v>
      </c>
      <c r="C239" s="15">
        <f>'Cap Ex Data'!C239</f>
        <v>23020285</v>
      </c>
      <c r="D239" s="15" t="str">
        <f>'Cap Ex Data'!D239</f>
        <v>70711</v>
      </c>
      <c r="E239" s="15" t="str">
        <f>'Cap Ex Data'!E239</f>
        <v>00040000010103</v>
      </c>
      <c r="F239" s="15" t="str">
        <f>'Cap Ex Data'!F239</f>
        <v>03101</v>
      </c>
      <c r="G239" s="15" t="str">
        <f>'Cap Ex Data'!G239</f>
        <v>318x1000</v>
      </c>
      <c r="H239" s="15">
        <f>'Cap Ex Data'!H239</f>
        <v>29.672750000000001</v>
      </c>
      <c r="I239" s="15">
        <f>'Cap Ex Data'!I239</f>
        <v>9.5875581295296488</v>
      </c>
      <c r="J239" s="15">
        <f>'Cap Ex Data'!J239</f>
        <v>0</v>
      </c>
      <c r="K239" s="15">
        <f>'Cap Ex Data'!K239</f>
        <v>0</v>
      </c>
      <c r="L239" s="15">
        <f>'Cap Ex Data'!L239</f>
        <v>0</v>
      </c>
      <c r="M239" s="15">
        <f>'Cap Ex Data'!M239</f>
        <v>0</v>
      </c>
      <c r="N239" s="15">
        <f>'Cap Ex Data'!N239</f>
        <v>9.5875581295296488</v>
      </c>
      <c r="O239" s="61" t="str">
        <f t="shared" si="3"/>
        <v>05</v>
      </c>
    </row>
    <row r="240" spans="1:15" x14ac:dyDescent="0.25">
      <c r="A240" s="15" t="str">
        <f>'Cap Ex Data'!A240</f>
        <v xml:space="preserve">Procurement of FMCH Drugs </v>
      </c>
      <c r="B240" s="15" t="str">
        <f>'Cap Ex Data'!B240</f>
        <v>052111300100</v>
      </c>
      <c r="C240" s="15">
        <f>'Cap Ex Data'!C240</f>
        <v>23010121</v>
      </c>
      <c r="D240" s="15" t="str">
        <f>'Cap Ex Data'!D240</f>
        <v>70711</v>
      </c>
      <c r="E240" s="15" t="str">
        <f>'Cap Ex Data'!E240</f>
        <v>00040000010143</v>
      </c>
      <c r="F240" s="15" t="str">
        <f>'Cap Ex Data'!F240</f>
        <v>03101</v>
      </c>
      <c r="G240" s="15" t="str">
        <f>'Cap Ex Data'!G240</f>
        <v>318x1000</v>
      </c>
      <c r="H240" s="15">
        <f>'Cap Ex Data'!H240</f>
        <v>1610.39455</v>
      </c>
      <c r="I240" s="15">
        <f>'Cap Ex Data'!I240</f>
        <v>520.3343592893392</v>
      </c>
      <c r="J240" s="15">
        <f>'Cap Ex Data'!J240</f>
        <v>0</v>
      </c>
      <c r="K240" s="15">
        <f>'Cap Ex Data'!K240</f>
        <v>0</v>
      </c>
      <c r="L240" s="15">
        <f>'Cap Ex Data'!L240</f>
        <v>0</v>
      </c>
      <c r="M240" s="15">
        <f>'Cap Ex Data'!M240</f>
        <v>0</v>
      </c>
      <c r="N240" s="15">
        <f>'Cap Ex Data'!N240</f>
        <v>520.3343592893392</v>
      </c>
      <c r="O240" s="61" t="str">
        <f t="shared" si="3"/>
        <v>05</v>
      </c>
    </row>
    <row r="241" spans="1:15" x14ac:dyDescent="0.25">
      <c r="A241" s="15" t="str">
        <f>'Cap Ex Data'!A241</f>
        <v xml:space="preserve">War Against Malaria </v>
      </c>
      <c r="B241" s="15" t="str">
        <f>'Cap Ex Data'!B241</f>
        <v>052111300100</v>
      </c>
      <c r="C241" s="15">
        <f>'Cap Ex Data'!C241</f>
        <v>23040174</v>
      </c>
      <c r="D241" s="15" t="str">
        <f>'Cap Ex Data'!D241</f>
        <v>70711</v>
      </c>
      <c r="E241" s="15" t="str">
        <f>'Cap Ex Data'!E241</f>
        <v>00040000010145</v>
      </c>
      <c r="F241" s="15" t="str">
        <f>'Cap Ex Data'!F241</f>
        <v>03101</v>
      </c>
      <c r="G241" s="15" t="str">
        <f>'Cap Ex Data'!G241</f>
        <v>318x1000</v>
      </c>
      <c r="H241" s="15">
        <f>'Cap Ex Data'!H241</f>
        <v>169.791335</v>
      </c>
      <c r="I241" s="15">
        <f>'Cap Ex Data'!I241</f>
        <v>54.861254659677385</v>
      </c>
      <c r="J241" s="15">
        <f>'Cap Ex Data'!J241</f>
        <v>0</v>
      </c>
      <c r="K241" s="15">
        <f>'Cap Ex Data'!K241</f>
        <v>0</v>
      </c>
      <c r="L241" s="15">
        <f>'Cap Ex Data'!L241</f>
        <v>0</v>
      </c>
      <c r="M241" s="15">
        <f>'Cap Ex Data'!M241</f>
        <v>0</v>
      </c>
      <c r="N241" s="15">
        <f>'Cap Ex Data'!N241</f>
        <v>54.861254659677385</v>
      </c>
      <c r="O241" s="61" t="str">
        <f t="shared" si="3"/>
        <v>05</v>
      </c>
    </row>
    <row r="242" spans="1:15" x14ac:dyDescent="0.25">
      <c r="A242" s="15" t="str">
        <f>'Cap Ex Data'!A242</f>
        <v xml:space="preserve">Completion of Social Welfare Office at M/Gari Kad </v>
      </c>
      <c r="B242" s="15" t="str">
        <f>'Cap Ex Data'!B242</f>
        <v>051400100100</v>
      </c>
      <c r="C242" s="15">
        <f>'Cap Ex Data'!C242</f>
        <v>23020289</v>
      </c>
      <c r="D242" s="15" t="str">
        <f>'Cap Ex Data'!D242</f>
        <v>70820</v>
      </c>
      <c r="E242" s="15" t="str">
        <f>'Cap Ex Data'!E242</f>
        <v>00080000010105</v>
      </c>
      <c r="F242" s="15" t="str">
        <f>'Cap Ex Data'!F242</f>
        <v>03101</v>
      </c>
      <c r="G242" s="15" t="str">
        <f>'Cap Ex Data'!G242</f>
        <v>318x1000</v>
      </c>
      <c r="H242" s="15">
        <f>'Cap Ex Data'!H242</f>
        <v>2.3993500000000001</v>
      </c>
      <c r="I242" s="15">
        <f>'Cap Ex Data'!I242</f>
        <v>0.77525364511502859</v>
      </c>
      <c r="J242" s="15">
        <f>'Cap Ex Data'!J242</f>
        <v>0</v>
      </c>
      <c r="K242" s="15">
        <f>'Cap Ex Data'!K242</f>
        <v>0</v>
      </c>
      <c r="L242" s="15">
        <f>'Cap Ex Data'!L242</f>
        <v>0</v>
      </c>
      <c r="M242" s="15">
        <f>'Cap Ex Data'!M242</f>
        <v>0</v>
      </c>
      <c r="N242" s="15">
        <f>'Cap Ex Data'!N242</f>
        <v>0.77525364511502859</v>
      </c>
      <c r="O242" s="61" t="str">
        <f t="shared" si="3"/>
        <v>05</v>
      </c>
    </row>
    <row r="243" spans="1:15" x14ac:dyDescent="0.25">
      <c r="A243" s="15" t="str">
        <f>'Cap Ex Data'!A243</f>
        <v>Additional Equipment for Women Empowerment at the  23 LGAs in the State</v>
      </c>
      <c r="B243" s="15" t="str">
        <f>'Cap Ex Data'!B243</f>
        <v>051400100100</v>
      </c>
      <c r="C243" s="15">
        <f>'Cap Ex Data'!C243</f>
        <v>23040175</v>
      </c>
      <c r="D243" s="15" t="str">
        <f>'Cap Ex Data'!D243</f>
        <v>70820</v>
      </c>
      <c r="E243" s="15" t="str">
        <f>'Cap Ex Data'!E243</f>
        <v>00080000020108</v>
      </c>
      <c r="F243" s="15" t="str">
        <f>'Cap Ex Data'!F243</f>
        <v>03101</v>
      </c>
      <c r="G243" s="15" t="str">
        <f>'Cap Ex Data'!G243</f>
        <v>318x1000</v>
      </c>
      <c r="H243" s="15">
        <f>'Cap Ex Data'!H243</f>
        <v>46.690325000000001</v>
      </c>
      <c r="I243" s="15">
        <f>'Cap Ex Data'!I243</f>
        <v>15.086104423221016</v>
      </c>
      <c r="J243" s="15">
        <f>'Cap Ex Data'!J243</f>
        <v>0</v>
      </c>
      <c r="K243" s="15">
        <f>'Cap Ex Data'!K243</f>
        <v>0</v>
      </c>
      <c r="L243" s="15">
        <f>'Cap Ex Data'!L243</f>
        <v>0</v>
      </c>
      <c r="M243" s="15">
        <f>'Cap Ex Data'!M243</f>
        <v>0</v>
      </c>
      <c r="N243" s="15">
        <f>'Cap Ex Data'!N243</f>
        <v>15.086104423221016</v>
      </c>
      <c r="O243" s="61" t="str">
        <f t="shared" si="3"/>
        <v>05</v>
      </c>
    </row>
    <row r="244" spans="1:15" x14ac:dyDescent="0.25">
      <c r="A244" s="15" t="str">
        <f>'Cap Ex Data'!A244</f>
        <v xml:space="preserve">Upgrading of Women Multi-Purpose Centre </v>
      </c>
      <c r="B244" s="15" t="str">
        <f>'Cap Ex Data'!B244</f>
        <v>051400100100</v>
      </c>
      <c r="C244" s="15">
        <f>'Cap Ex Data'!C244</f>
        <v>23020291</v>
      </c>
      <c r="D244" s="15" t="str">
        <f>'Cap Ex Data'!D244</f>
        <v>70820</v>
      </c>
      <c r="E244" s="15" t="str">
        <f>'Cap Ex Data'!E244</f>
        <v>00080000020109</v>
      </c>
      <c r="F244" s="15" t="str">
        <f>'Cap Ex Data'!F244</f>
        <v>03101</v>
      </c>
      <c r="G244" s="15" t="str">
        <f>'Cap Ex Data'!G244</f>
        <v>318x1000</v>
      </c>
      <c r="H244" s="15">
        <f>'Cap Ex Data'!H244</f>
        <v>50</v>
      </c>
      <c r="I244" s="15">
        <f>'Cap Ex Data'!I244</f>
        <v>16.155493052598175</v>
      </c>
      <c r="J244" s="15">
        <f>'Cap Ex Data'!J244</f>
        <v>0</v>
      </c>
      <c r="K244" s="15">
        <f>'Cap Ex Data'!K244</f>
        <v>0</v>
      </c>
      <c r="L244" s="15">
        <f>'Cap Ex Data'!L244</f>
        <v>0</v>
      </c>
      <c r="M244" s="15">
        <f>'Cap Ex Data'!M244</f>
        <v>0</v>
      </c>
      <c r="N244" s="15">
        <f>'Cap Ex Data'!N244</f>
        <v>16.155493052598175</v>
      </c>
      <c r="O244" s="61" t="str">
        <f t="shared" si="3"/>
        <v>05</v>
      </c>
    </row>
    <row r="245" spans="1:15" x14ac:dyDescent="0.25">
      <c r="A245" s="15" t="str">
        <f>'Cap Ex Data'!A245</f>
        <v>Construction of Office Block at Gazara Reformatory Youth and Women</v>
      </c>
      <c r="B245" s="15" t="str">
        <f>'Cap Ex Data'!B245</f>
        <v>051400100100</v>
      </c>
      <c r="C245" s="15">
        <f>'Cap Ex Data'!C245</f>
        <v>23020293</v>
      </c>
      <c r="D245" s="15" t="str">
        <f>'Cap Ex Data'!D245</f>
        <v>70820</v>
      </c>
      <c r="E245" s="15" t="str">
        <f>'Cap Ex Data'!E245</f>
        <v>00080000020113</v>
      </c>
      <c r="F245" s="15" t="str">
        <f>'Cap Ex Data'!F245</f>
        <v>03101</v>
      </c>
      <c r="G245" s="15" t="str">
        <f>'Cap Ex Data'!G245</f>
        <v>318x1000</v>
      </c>
      <c r="H245" s="15">
        <f>'Cap Ex Data'!H245</f>
        <v>12.82902</v>
      </c>
      <c r="I245" s="15">
        <f>'Cap Ex Data'!I245</f>
        <v>4.1451828696328601</v>
      </c>
      <c r="J245" s="15">
        <f>'Cap Ex Data'!J245</f>
        <v>0</v>
      </c>
      <c r="K245" s="15">
        <f>'Cap Ex Data'!K245</f>
        <v>0</v>
      </c>
      <c r="L245" s="15">
        <f>'Cap Ex Data'!L245</f>
        <v>0</v>
      </c>
      <c r="M245" s="15">
        <f>'Cap Ex Data'!M245</f>
        <v>0</v>
      </c>
      <c r="N245" s="15">
        <f>'Cap Ex Data'!N245</f>
        <v>4.1451828696328601</v>
      </c>
      <c r="O245" s="61" t="str">
        <f t="shared" si="3"/>
        <v>05</v>
      </c>
    </row>
    <row r="246" spans="1:15" x14ac:dyDescent="0.25">
      <c r="A246" s="15" t="str">
        <f>'Cap Ex Data'!A246</f>
        <v>Construction of 1No. Bedroom Semi-Detached House at Gazara Reform. School for Youth&amp;Women</v>
      </c>
      <c r="B246" s="15" t="str">
        <f>'Cap Ex Data'!B246</f>
        <v>051400100100</v>
      </c>
      <c r="C246" s="15">
        <f>'Cap Ex Data'!C246</f>
        <v>23020294</v>
      </c>
      <c r="D246" s="15" t="str">
        <f>'Cap Ex Data'!D246</f>
        <v>70820</v>
      </c>
      <c r="E246" s="15" t="str">
        <f>'Cap Ex Data'!E246</f>
        <v>00080000020114</v>
      </c>
      <c r="F246" s="15" t="str">
        <f>'Cap Ex Data'!F246</f>
        <v>03101</v>
      </c>
      <c r="G246" s="15" t="str">
        <f>'Cap Ex Data'!G246</f>
        <v>318x1000</v>
      </c>
      <c r="H246" s="15">
        <f>'Cap Ex Data'!H246</f>
        <v>9.228415</v>
      </c>
      <c r="I246" s="15">
        <f>'Cap Ex Data'!I246</f>
        <v>2.9817918883798553</v>
      </c>
      <c r="J246" s="15">
        <f>'Cap Ex Data'!J246</f>
        <v>0</v>
      </c>
      <c r="K246" s="15">
        <f>'Cap Ex Data'!K246</f>
        <v>0</v>
      </c>
      <c r="L246" s="15">
        <f>'Cap Ex Data'!L246</f>
        <v>0</v>
      </c>
      <c r="M246" s="15">
        <f>'Cap Ex Data'!M246</f>
        <v>0</v>
      </c>
      <c r="N246" s="15">
        <f>'Cap Ex Data'!N246</f>
        <v>2.9817918883798553</v>
      </c>
      <c r="O246" s="61" t="str">
        <f t="shared" si="3"/>
        <v>05</v>
      </c>
    </row>
    <row r="247" spans="1:15" x14ac:dyDescent="0.25">
      <c r="A247" s="15" t="str">
        <f>'Cap Ex Data'!A247</f>
        <v>Repairs &amp; Supply of Hostel Beds &amp;Equipment at Rehab Centers Kakuri&amp;Kafanchan</v>
      </c>
      <c r="B247" s="15" t="str">
        <f>'Cap Ex Data'!B247</f>
        <v>051400100100</v>
      </c>
      <c r="C247" s="15">
        <f>'Cap Ex Data'!C247</f>
        <v>23030174</v>
      </c>
      <c r="D247" s="15" t="str">
        <f>'Cap Ex Data'!D247</f>
        <v>70820</v>
      </c>
      <c r="E247" s="15" t="str">
        <f>'Cap Ex Data'!E247</f>
        <v>00080000020115</v>
      </c>
      <c r="F247" s="15" t="str">
        <f>'Cap Ex Data'!F247</f>
        <v>03101</v>
      </c>
      <c r="G247" s="15" t="str">
        <f>'Cap Ex Data'!G247</f>
        <v>318x1000</v>
      </c>
      <c r="H247" s="15">
        <f>'Cap Ex Data'!H247</f>
        <v>29.878540000000001</v>
      </c>
      <c r="I247" s="15">
        <f>'Cap Ex Data'!I247</f>
        <v>9.6540509078355328</v>
      </c>
      <c r="J247" s="15">
        <f>'Cap Ex Data'!J247</f>
        <v>0</v>
      </c>
      <c r="K247" s="15">
        <f>'Cap Ex Data'!K247</f>
        <v>0</v>
      </c>
      <c r="L247" s="15">
        <f>'Cap Ex Data'!L247</f>
        <v>0</v>
      </c>
      <c r="M247" s="15">
        <f>'Cap Ex Data'!M247</f>
        <v>0</v>
      </c>
      <c r="N247" s="15">
        <f>'Cap Ex Data'!N247</f>
        <v>9.6540509078355328</v>
      </c>
      <c r="O247" s="61" t="str">
        <f t="shared" si="3"/>
        <v>05</v>
      </c>
    </row>
    <row r="248" spans="1:15" x14ac:dyDescent="0.25">
      <c r="A248" s="15" t="str">
        <f>'Cap Ex Data'!A248</f>
        <v>Rehabilitation of  Training Hall at Rehabilitation Center Kaduna</v>
      </c>
      <c r="B248" s="15" t="str">
        <f>'Cap Ex Data'!B248</f>
        <v>011101200100</v>
      </c>
      <c r="C248" s="15">
        <f>'Cap Ex Data'!C248</f>
        <v>23030175</v>
      </c>
      <c r="D248" s="15" t="str">
        <f>'Cap Ex Data'!D248</f>
        <v>70820</v>
      </c>
      <c r="E248" s="15" t="str">
        <f>'Cap Ex Data'!E248</f>
        <v>00080000020116</v>
      </c>
      <c r="F248" s="15" t="str">
        <f>'Cap Ex Data'!F248</f>
        <v>03101</v>
      </c>
      <c r="G248" s="15" t="str">
        <f>'Cap Ex Data'!G248</f>
        <v>318x1000</v>
      </c>
      <c r="H248" s="15">
        <f>'Cap Ex Data'!H248</f>
        <v>12.289045</v>
      </c>
      <c r="I248" s="15">
        <f>'Cap Ex Data'!I248</f>
        <v>3.9707116224113266</v>
      </c>
      <c r="J248" s="15">
        <f>'Cap Ex Data'!J248</f>
        <v>0</v>
      </c>
      <c r="K248" s="15">
        <f>'Cap Ex Data'!K248</f>
        <v>0</v>
      </c>
      <c r="L248" s="15">
        <f>'Cap Ex Data'!L248</f>
        <v>0</v>
      </c>
      <c r="M248" s="15">
        <f>'Cap Ex Data'!M248</f>
        <v>0</v>
      </c>
      <c r="N248" s="15">
        <f>'Cap Ex Data'!N248</f>
        <v>3.9707116224113266</v>
      </c>
      <c r="O248" s="61" t="str">
        <f t="shared" si="3"/>
        <v>01</v>
      </c>
    </row>
    <row r="249" spans="1:15" x14ac:dyDescent="0.25">
      <c r="A249" s="15" t="str">
        <f>'Cap Ex Data'!A249</f>
        <v>Construction of Block Wallfence at  Rehabilition Center Kakuri Kaduna.</v>
      </c>
      <c r="B249" s="15" t="str">
        <f>'Cap Ex Data'!B249</f>
        <v>011101200100</v>
      </c>
      <c r="C249" s="15">
        <f>'Cap Ex Data'!C249</f>
        <v>23020295</v>
      </c>
      <c r="D249" s="15" t="str">
        <f>'Cap Ex Data'!D249</f>
        <v>70820</v>
      </c>
      <c r="E249" s="15" t="str">
        <f>'Cap Ex Data'!E249</f>
        <v>00080000020117</v>
      </c>
      <c r="F249" s="15" t="str">
        <f>'Cap Ex Data'!F249</f>
        <v>03101</v>
      </c>
      <c r="G249" s="15" t="str">
        <f>'Cap Ex Data'!G249</f>
        <v>318x1000</v>
      </c>
      <c r="H249" s="15">
        <f>'Cap Ex Data'!H249</f>
        <v>10.49981</v>
      </c>
      <c r="I249" s="15">
        <f>'Cap Ex Data'!I249</f>
        <v>3.3925921501720167</v>
      </c>
      <c r="J249" s="15">
        <f>'Cap Ex Data'!J249</f>
        <v>0</v>
      </c>
      <c r="K249" s="15">
        <f>'Cap Ex Data'!K249</f>
        <v>0</v>
      </c>
      <c r="L249" s="15">
        <f>'Cap Ex Data'!L249</f>
        <v>0</v>
      </c>
      <c r="M249" s="15">
        <f>'Cap Ex Data'!M249</f>
        <v>0</v>
      </c>
      <c r="N249" s="15">
        <f>'Cap Ex Data'!N249</f>
        <v>3.3925921501720167</v>
      </c>
      <c r="O249" s="61" t="str">
        <f t="shared" si="3"/>
        <v>01</v>
      </c>
    </row>
    <row r="250" spans="1:15" x14ac:dyDescent="0.25">
      <c r="A250" s="15" t="str">
        <f>'Cap Ex Data'!A250</f>
        <v>Leadership Empowerment Programme for Blind Assocition in Kaduna State</v>
      </c>
      <c r="B250" s="15" t="str">
        <f>'Cap Ex Data'!B250</f>
        <v>011101200100</v>
      </c>
      <c r="C250" s="15">
        <f>'Cap Ex Data'!C250</f>
        <v>23040176</v>
      </c>
      <c r="D250" s="15" t="str">
        <f>'Cap Ex Data'!D250</f>
        <v>70820</v>
      </c>
      <c r="E250" s="15" t="str">
        <f>'Cap Ex Data'!E250</f>
        <v>00080000020118</v>
      </c>
      <c r="F250" s="15" t="str">
        <f>'Cap Ex Data'!F250</f>
        <v>03101</v>
      </c>
      <c r="G250" s="15" t="str">
        <f>'Cap Ex Data'!G250</f>
        <v>318x1000</v>
      </c>
      <c r="H250" s="15">
        <f>'Cap Ex Data'!H250</f>
        <v>2.2000000000000002</v>
      </c>
      <c r="I250" s="15">
        <f>'Cap Ex Data'!I250</f>
        <v>0.71084169431431965</v>
      </c>
      <c r="J250" s="15">
        <f>'Cap Ex Data'!J250</f>
        <v>0</v>
      </c>
      <c r="K250" s="15">
        <f>'Cap Ex Data'!K250</f>
        <v>0</v>
      </c>
      <c r="L250" s="15">
        <f>'Cap Ex Data'!L250</f>
        <v>0</v>
      </c>
      <c r="M250" s="15">
        <f>'Cap Ex Data'!M250</f>
        <v>0</v>
      </c>
      <c r="N250" s="15">
        <f>'Cap Ex Data'!N250</f>
        <v>0.71084169431431965</v>
      </c>
      <c r="O250" s="61" t="str">
        <f t="shared" si="3"/>
        <v>01</v>
      </c>
    </row>
    <row r="251" spans="1:15" x14ac:dyDescent="0.25">
      <c r="A251" s="15" t="str">
        <f>'Cap Ex Data'!A251</f>
        <v>Construction of Social Welfare Office at Rehabilitation Center, Kakuri</v>
      </c>
      <c r="B251" s="15" t="str">
        <f>'Cap Ex Data'!B251</f>
        <v>011101200100</v>
      </c>
      <c r="C251" s="15">
        <f>'Cap Ex Data'!C251</f>
        <v>23020296</v>
      </c>
      <c r="D251" s="15" t="str">
        <f>'Cap Ex Data'!D251</f>
        <v>70820</v>
      </c>
      <c r="E251" s="15" t="str">
        <f>'Cap Ex Data'!E251</f>
        <v>00080000020120</v>
      </c>
      <c r="F251" s="15" t="str">
        <f>'Cap Ex Data'!F251</f>
        <v>03101</v>
      </c>
      <c r="G251" s="15" t="str">
        <f>'Cap Ex Data'!G251</f>
        <v>318x1000</v>
      </c>
      <c r="H251" s="15">
        <f>'Cap Ex Data'!H251</f>
        <v>4.3154399999999997</v>
      </c>
      <c r="I251" s="15">
        <f>'Cap Ex Data'!I251</f>
        <v>1.3943612187780852</v>
      </c>
      <c r="J251" s="15">
        <f>'Cap Ex Data'!J251</f>
        <v>0</v>
      </c>
      <c r="K251" s="15">
        <f>'Cap Ex Data'!K251</f>
        <v>0</v>
      </c>
      <c r="L251" s="15">
        <f>'Cap Ex Data'!L251</f>
        <v>0</v>
      </c>
      <c r="M251" s="15">
        <f>'Cap Ex Data'!M251</f>
        <v>0</v>
      </c>
      <c r="N251" s="15">
        <f>'Cap Ex Data'!N251</f>
        <v>1.3943612187780852</v>
      </c>
      <c r="O251" s="61" t="str">
        <f t="shared" si="3"/>
        <v>01</v>
      </c>
    </row>
    <row r="252" spans="1:15" x14ac:dyDescent="0.25">
      <c r="A252" s="15" t="str">
        <f>'Cap Ex Data'!A252</f>
        <v xml:space="preserve">Teaching Aids Materials </v>
      </c>
      <c r="B252" s="15" t="str">
        <f>'Cap Ex Data'!B252</f>
        <v>011101200100</v>
      </c>
      <c r="C252" s="15">
        <f>'Cap Ex Data'!C252</f>
        <v>23010122</v>
      </c>
      <c r="D252" s="15" t="str">
        <f>'Cap Ex Data'!D252</f>
        <v>70820</v>
      </c>
      <c r="E252" s="15" t="str">
        <f>'Cap Ex Data'!E252</f>
        <v>00080000020121</v>
      </c>
      <c r="F252" s="15" t="str">
        <f>'Cap Ex Data'!F252</f>
        <v>03101</v>
      </c>
      <c r="G252" s="15" t="str">
        <f>'Cap Ex Data'!G252</f>
        <v>318x1000</v>
      </c>
      <c r="H252" s="15">
        <f>'Cap Ex Data'!H252</f>
        <v>18.9375</v>
      </c>
      <c r="I252" s="15">
        <f>'Cap Ex Data'!I252</f>
        <v>6.1188929936715581</v>
      </c>
      <c r="J252" s="15">
        <f>'Cap Ex Data'!J252</f>
        <v>0</v>
      </c>
      <c r="K252" s="15">
        <f>'Cap Ex Data'!K252</f>
        <v>0</v>
      </c>
      <c r="L252" s="15">
        <f>'Cap Ex Data'!L252</f>
        <v>0</v>
      </c>
      <c r="M252" s="15">
        <f>'Cap Ex Data'!M252</f>
        <v>0</v>
      </c>
      <c r="N252" s="15">
        <f>'Cap Ex Data'!N252</f>
        <v>6.1188929936715581</v>
      </c>
      <c r="O252" s="61" t="str">
        <f t="shared" si="3"/>
        <v>01</v>
      </c>
    </row>
    <row r="253" spans="1:15" x14ac:dyDescent="0.25">
      <c r="A253" s="15" t="str">
        <f>'Cap Ex Data'!A253</f>
        <v>Supply of Trainees Resettlement Tools/ Equipment</v>
      </c>
      <c r="B253" s="15" t="str">
        <f>'Cap Ex Data'!B253</f>
        <v>011101200100</v>
      </c>
      <c r="C253" s="15">
        <f>'Cap Ex Data'!C253</f>
        <v>23040106</v>
      </c>
      <c r="D253" s="15" t="str">
        <f>'Cap Ex Data'!D253</f>
        <v>70820</v>
      </c>
      <c r="E253" s="15" t="str">
        <f>'Cap Ex Data'!E253</f>
        <v>00080000020124</v>
      </c>
      <c r="F253" s="15" t="str">
        <f>'Cap Ex Data'!F253</f>
        <v>03101</v>
      </c>
      <c r="G253" s="15" t="str">
        <f>'Cap Ex Data'!G253</f>
        <v>318x1000</v>
      </c>
      <c r="H253" s="15">
        <f>'Cap Ex Data'!H253</f>
        <v>12.6875</v>
      </c>
      <c r="I253" s="15">
        <f>'Cap Ex Data'!I253</f>
        <v>4.0994563620967863</v>
      </c>
      <c r="J253" s="15">
        <f>'Cap Ex Data'!J253</f>
        <v>0</v>
      </c>
      <c r="K253" s="15">
        <f>'Cap Ex Data'!K253</f>
        <v>0</v>
      </c>
      <c r="L253" s="15">
        <f>'Cap Ex Data'!L253</f>
        <v>0</v>
      </c>
      <c r="M253" s="15">
        <f>'Cap Ex Data'!M253</f>
        <v>0</v>
      </c>
      <c r="N253" s="15">
        <f>'Cap Ex Data'!N253</f>
        <v>4.0994563620967863</v>
      </c>
      <c r="O253" s="61" t="str">
        <f t="shared" si="3"/>
        <v>01</v>
      </c>
    </row>
    <row r="254" spans="1:15" x14ac:dyDescent="0.25">
      <c r="A254" s="15" t="str">
        <f>'Cap Ex Data'!A254</f>
        <v xml:space="preserve">Improvement of Kafanchan Township Stadium. </v>
      </c>
      <c r="B254" s="15" t="str">
        <f>'Cap Ex Data'!B254</f>
        <v>051300100100</v>
      </c>
      <c r="C254" s="15">
        <f>'Cap Ex Data'!C254</f>
        <v>23030177</v>
      </c>
      <c r="D254" s="15" t="str">
        <f>'Cap Ex Data'!D254</f>
        <v>70810</v>
      </c>
      <c r="E254" s="15" t="str">
        <f>'Cap Ex Data'!E254</f>
        <v>00080000020128</v>
      </c>
      <c r="F254" s="15" t="str">
        <f>'Cap Ex Data'!F254</f>
        <v>03101</v>
      </c>
      <c r="G254" s="15" t="str">
        <f>'Cap Ex Data'!G254</f>
        <v>318x1000</v>
      </c>
      <c r="H254" s="15">
        <f>'Cap Ex Data'!H254</f>
        <v>4.2250199999999998</v>
      </c>
      <c r="I254" s="15">
        <f>'Cap Ex Data'!I254</f>
        <v>1.3651456251417668</v>
      </c>
      <c r="J254" s="15">
        <f>'Cap Ex Data'!J254</f>
        <v>0</v>
      </c>
      <c r="K254" s="15">
        <f>'Cap Ex Data'!K254</f>
        <v>0</v>
      </c>
      <c r="L254" s="15">
        <f>'Cap Ex Data'!L254</f>
        <v>0</v>
      </c>
      <c r="M254" s="15">
        <f>'Cap Ex Data'!M254</f>
        <v>0</v>
      </c>
      <c r="N254" s="15">
        <f>'Cap Ex Data'!N254</f>
        <v>1.3651456251417668</v>
      </c>
      <c r="O254" s="61" t="str">
        <f t="shared" si="3"/>
        <v>05</v>
      </c>
    </row>
    <row r="255" spans="1:15" x14ac:dyDescent="0.25">
      <c r="A255" s="15" t="str">
        <f>'Cap Ex Data'!A255</f>
        <v>Consrtruction of Indoor Sports Hall at  Murtala Square, Kaduna.</v>
      </c>
      <c r="B255" s="15" t="str">
        <f>'Cap Ex Data'!B255</f>
        <v>051300100100</v>
      </c>
      <c r="C255" s="15">
        <f>'Cap Ex Data'!C255</f>
        <v>23020298</v>
      </c>
      <c r="D255" s="15" t="str">
        <f>'Cap Ex Data'!D255</f>
        <v>70810</v>
      </c>
      <c r="E255" s="15" t="str">
        <f>'Cap Ex Data'!E255</f>
        <v>00080000020130</v>
      </c>
      <c r="F255" s="15" t="str">
        <f>'Cap Ex Data'!F255</f>
        <v>03101</v>
      </c>
      <c r="G255" s="15" t="str">
        <f>'Cap Ex Data'!G255</f>
        <v>318x1000</v>
      </c>
      <c r="H255" s="15">
        <f>'Cap Ex Data'!H255</f>
        <v>54.168655000000001</v>
      </c>
      <c r="I255" s="15">
        <f>'Cap Ex Data'!I255</f>
        <v>17.502426590421745</v>
      </c>
      <c r="J255" s="15">
        <f>'Cap Ex Data'!J255</f>
        <v>0</v>
      </c>
      <c r="K255" s="15">
        <f>'Cap Ex Data'!K255</f>
        <v>0</v>
      </c>
      <c r="L255" s="15">
        <f>'Cap Ex Data'!L255</f>
        <v>0</v>
      </c>
      <c r="M255" s="15">
        <f>'Cap Ex Data'!M255</f>
        <v>0</v>
      </c>
      <c r="N255" s="15">
        <f>'Cap Ex Data'!N255</f>
        <v>17.502426590421745</v>
      </c>
      <c r="O255" s="61" t="str">
        <f t="shared" si="3"/>
        <v>05</v>
      </c>
    </row>
    <row r="256" spans="1:15" x14ac:dyDescent="0.25">
      <c r="A256" s="15" t="str">
        <f>'Cap Ex Data'!A256</f>
        <v>Construction of Gymnasium at  Murtala Square, Kaduna.</v>
      </c>
      <c r="B256" s="15" t="str">
        <f>'Cap Ex Data'!B256</f>
        <v>051300100100</v>
      </c>
      <c r="C256" s="15">
        <f>'Cap Ex Data'!C256</f>
        <v>23020300</v>
      </c>
      <c r="D256" s="15" t="str">
        <f>'Cap Ex Data'!D256</f>
        <v>70810</v>
      </c>
      <c r="E256" s="15" t="str">
        <f>'Cap Ex Data'!E256</f>
        <v>00080000020132</v>
      </c>
      <c r="F256" s="15" t="str">
        <f>'Cap Ex Data'!F256</f>
        <v>03101</v>
      </c>
      <c r="G256" s="15" t="str">
        <f>'Cap Ex Data'!G256</f>
        <v>318x1000</v>
      </c>
      <c r="H256" s="15">
        <f>'Cap Ex Data'!H256</f>
        <v>1.122525</v>
      </c>
      <c r="I256" s="15">
        <f>'Cap Ex Data'!I256</f>
        <v>0.36269889677735528</v>
      </c>
      <c r="J256" s="15">
        <f>'Cap Ex Data'!J256</f>
        <v>0</v>
      </c>
      <c r="K256" s="15">
        <f>'Cap Ex Data'!K256</f>
        <v>0</v>
      </c>
      <c r="L256" s="15">
        <f>'Cap Ex Data'!L256</f>
        <v>0</v>
      </c>
      <c r="M256" s="15">
        <f>'Cap Ex Data'!M256</f>
        <v>0</v>
      </c>
      <c r="N256" s="15">
        <f>'Cap Ex Data'!N256</f>
        <v>0.36269889677735528</v>
      </c>
      <c r="O256" s="61" t="str">
        <f t="shared" si="3"/>
        <v>05</v>
      </c>
    </row>
    <row r="257" spans="1:15" x14ac:dyDescent="0.25">
      <c r="A257" s="15" t="str">
        <f>'Cap Ex Data'!A257</f>
        <v xml:space="preserve">Consultancy Services(MoY&amp;S) </v>
      </c>
      <c r="B257" s="15" t="str">
        <f>'Cap Ex Data'!B257</f>
        <v>051300100100</v>
      </c>
      <c r="C257" s="15">
        <f>'Cap Ex Data'!C257</f>
        <v>23040180</v>
      </c>
      <c r="D257" s="15" t="str">
        <f>'Cap Ex Data'!D257</f>
        <v>70810</v>
      </c>
      <c r="E257" s="15" t="str">
        <f>'Cap Ex Data'!E257</f>
        <v>00080000020133</v>
      </c>
      <c r="F257" s="15" t="str">
        <f>'Cap Ex Data'!F257</f>
        <v>03101</v>
      </c>
      <c r="G257" s="15" t="str">
        <f>'Cap Ex Data'!G257</f>
        <v>318x1000</v>
      </c>
      <c r="H257" s="15">
        <f>'Cap Ex Data'!H257</f>
        <v>37.175004999999999</v>
      </c>
      <c r="I257" s="15">
        <f>'Cap Ex Data'!I257</f>
        <v>12.011610700156046</v>
      </c>
      <c r="J257" s="15">
        <f>'Cap Ex Data'!J257</f>
        <v>0</v>
      </c>
      <c r="K257" s="15">
        <f>'Cap Ex Data'!K257</f>
        <v>0</v>
      </c>
      <c r="L257" s="15">
        <f>'Cap Ex Data'!L257</f>
        <v>0</v>
      </c>
      <c r="M257" s="15">
        <f>'Cap Ex Data'!M257</f>
        <v>0</v>
      </c>
      <c r="N257" s="15">
        <f>'Cap Ex Data'!N257</f>
        <v>12.011610700156046</v>
      </c>
      <c r="O257" s="61" t="str">
        <f t="shared" si="3"/>
        <v>05</v>
      </c>
    </row>
    <row r="258" spans="1:15" x14ac:dyDescent="0.25">
      <c r="A258" s="15" t="str">
        <f>'Cap Ex Data'!A258</f>
        <v xml:space="preserve">Hosting of FIFA U-17 World Cup. (2009) </v>
      </c>
      <c r="B258" s="15" t="str">
        <f>'Cap Ex Data'!B258</f>
        <v>051300100100</v>
      </c>
      <c r="C258" s="15">
        <f>'Cap Ex Data'!C258</f>
        <v>23040182</v>
      </c>
      <c r="D258" s="15" t="str">
        <f>'Cap Ex Data'!D258</f>
        <v>70810</v>
      </c>
      <c r="E258" s="15" t="str">
        <f>'Cap Ex Data'!E258</f>
        <v>00080000020135</v>
      </c>
      <c r="F258" s="15" t="str">
        <f>'Cap Ex Data'!F258</f>
        <v>03101</v>
      </c>
      <c r="G258" s="15" t="str">
        <f>'Cap Ex Data'!G258</f>
        <v>318x1000</v>
      </c>
      <c r="H258" s="15">
        <f>'Cap Ex Data'!H258</f>
        <v>230.55449999999999</v>
      </c>
      <c r="I258" s="15">
        <f>'Cap Ex Data'!I258</f>
        <v>74.494432459904914</v>
      </c>
      <c r="J258" s="15">
        <f>'Cap Ex Data'!J258</f>
        <v>0</v>
      </c>
      <c r="K258" s="15">
        <f>'Cap Ex Data'!K258</f>
        <v>0</v>
      </c>
      <c r="L258" s="15">
        <f>'Cap Ex Data'!L258</f>
        <v>0</v>
      </c>
      <c r="M258" s="15">
        <f>'Cap Ex Data'!M258</f>
        <v>0</v>
      </c>
      <c r="N258" s="15">
        <f>'Cap Ex Data'!N258</f>
        <v>74.494432459904914</v>
      </c>
      <c r="O258" s="61" t="str">
        <f t="shared" si="3"/>
        <v>05</v>
      </c>
    </row>
    <row r="259" spans="1:15" x14ac:dyDescent="0.25">
      <c r="A259" s="15" t="str">
        <f>'Cap Ex Data'!A259</f>
        <v xml:space="preserve">Renovation of Zonal Sports Office, Saminaka </v>
      </c>
      <c r="B259" s="15" t="str">
        <f>'Cap Ex Data'!B259</f>
        <v>051300100100</v>
      </c>
      <c r="C259" s="15">
        <f>'Cap Ex Data'!C259</f>
        <v>23030178</v>
      </c>
      <c r="D259" s="15" t="str">
        <f>'Cap Ex Data'!D259</f>
        <v>70810</v>
      </c>
      <c r="E259" s="15" t="str">
        <f>'Cap Ex Data'!E259</f>
        <v>00080000020137</v>
      </c>
      <c r="F259" s="15" t="str">
        <f>'Cap Ex Data'!F259</f>
        <v>03101</v>
      </c>
      <c r="G259" s="15" t="str">
        <f>'Cap Ex Data'!G259</f>
        <v>318x1000</v>
      </c>
      <c r="H259" s="15">
        <f>'Cap Ex Data'!H259</f>
        <v>2.0011000000000001</v>
      </c>
      <c r="I259" s="15">
        <f>'Cap Ex Data'!I259</f>
        <v>0.64657514295108409</v>
      </c>
      <c r="J259" s="15">
        <f>'Cap Ex Data'!J259</f>
        <v>0</v>
      </c>
      <c r="K259" s="15">
        <f>'Cap Ex Data'!K259</f>
        <v>0</v>
      </c>
      <c r="L259" s="15">
        <f>'Cap Ex Data'!L259</f>
        <v>0</v>
      </c>
      <c r="M259" s="15">
        <f>'Cap Ex Data'!M259</f>
        <v>0</v>
      </c>
      <c r="N259" s="15">
        <f>'Cap Ex Data'!N259</f>
        <v>0.64657514295108409</v>
      </c>
      <c r="O259" s="61" t="str">
        <f t="shared" ref="O259:O322" si="4">LEFT(B259,2)</f>
        <v>05</v>
      </c>
    </row>
    <row r="260" spans="1:15" x14ac:dyDescent="0.25">
      <c r="A260" s="15" t="str">
        <f>'Cap Ex Data'!A260</f>
        <v xml:space="preserve">Renovation of Zonal Sports Office, B/Gwari </v>
      </c>
      <c r="B260" s="15" t="str">
        <f>'Cap Ex Data'!B260</f>
        <v>051300100100</v>
      </c>
      <c r="C260" s="15">
        <f>'Cap Ex Data'!C260</f>
        <v>23030180</v>
      </c>
      <c r="D260" s="15" t="str">
        <f>'Cap Ex Data'!D260</f>
        <v>70810</v>
      </c>
      <c r="E260" s="15" t="str">
        <f>'Cap Ex Data'!E260</f>
        <v>00080000020139</v>
      </c>
      <c r="F260" s="15" t="str">
        <f>'Cap Ex Data'!F260</f>
        <v>03101</v>
      </c>
      <c r="G260" s="15" t="str">
        <f>'Cap Ex Data'!G260</f>
        <v>318x1000</v>
      </c>
      <c r="H260" s="15">
        <f>'Cap Ex Data'!H260</f>
        <v>31.962700000000002</v>
      </c>
      <c r="I260" s="15">
        <f>'Cap Ex Data'!I260</f>
        <v>10.327463555845593</v>
      </c>
      <c r="J260" s="15">
        <f>'Cap Ex Data'!J260</f>
        <v>0</v>
      </c>
      <c r="K260" s="15">
        <f>'Cap Ex Data'!K260</f>
        <v>0</v>
      </c>
      <c r="L260" s="15">
        <f>'Cap Ex Data'!L260</f>
        <v>0</v>
      </c>
      <c r="M260" s="15">
        <f>'Cap Ex Data'!M260</f>
        <v>0</v>
      </c>
      <c r="N260" s="15">
        <f>'Cap Ex Data'!N260</f>
        <v>10.327463555845593</v>
      </c>
      <c r="O260" s="61" t="str">
        <f t="shared" si="4"/>
        <v>05</v>
      </c>
    </row>
    <row r="261" spans="1:15" x14ac:dyDescent="0.25">
      <c r="A261" s="15" t="str">
        <f>'Cap Ex Data'!A261</f>
        <v xml:space="preserve">Renovation of Zonal Sports Office, Zaria </v>
      </c>
      <c r="B261" s="15" t="str">
        <f>'Cap Ex Data'!B261</f>
        <v>051300100100</v>
      </c>
      <c r="C261" s="15">
        <f>'Cap Ex Data'!C261</f>
        <v>23030181</v>
      </c>
      <c r="D261" s="15" t="str">
        <f>'Cap Ex Data'!D261</f>
        <v>70810</v>
      </c>
      <c r="E261" s="15" t="str">
        <f>'Cap Ex Data'!E261</f>
        <v>00080000020140</v>
      </c>
      <c r="F261" s="15" t="str">
        <f>'Cap Ex Data'!F261</f>
        <v>03101</v>
      </c>
      <c r="G261" s="15" t="str">
        <f>'Cap Ex Data'!G261</f>
        <v>318x1000</v>
      </c>
      <c r="H261" s="15">
        <f>'Cap Ex Data'!H261</f>
        <v>2.18866</v>
      </c>
      <c r="I261" s="15">
        <f>'Cap Ex Data'!I261</f>
        <v>0.70717762848999033</v>
      </c>
      <c r="J261" s="15">
        <f>'Cap Ex Data'!J261</f>
        <v>0</v>
      </c>
      <c r="K261" s="15">
        <f>'Cap Ex Data'!K261</f>
        <v>0</v>
      </c>
      <c r="L261" s="15">
        <f>'Cap Ex Data'!L261</f>
        <v>0</v>
      </c>
      <c r="M261" s="15">
        <f>'Cap Ex Data'!M261</f>
        <v>0</v>
      </c>
      <c r="N261" s="15">
        <f>'Cap Ex Data'!N261</f>
        <v>0.70717762848999033</v>
      </c>
      <c r="O261" s="61" t="str">
        <f t="shared" si="4"/>
        <v>05</v>
      </c>
    </row>
    <row r="262" spans="1:15" x14ac:dyDescent="0.25">
      <c r="A262" s="15" t="str">
        <f>'Cap Ex Data'!A262</f>
        <v xml:space="preserve">Renovation of Zonal Sports Office, Kachia </v>
      </c>
      <c r="B262" s="15" t="str">
        <f>'Cap Ex Data'!B262</f>
        <v>051300100100</v>
      </c>
      <c r="C262" s="15">
        <f>'Cap Ex Data'!C262</f>
        <v>23030182</v>
      </c>
      <c r="D262" s="15" t="str">
        <f>'Cap Ex Data'!D262</f>
        <v>70810</v>
      </c>
      <c r="E262" s="15" t="str">
        <f>'Cap Ex Data'!E262</f>
        <v>00080000020141</v>
      </c>
      <c r="F262" s="15" t="str">
        <f>'Cap Ex Data'!F262</f>
        <v>03101</v>
      </c>
      <c r="G262" s="15" t="str">
        <f>'Cap Ex Data'!G262</f>
        <v>318x1000</v>
      </c>
      <c r="H262" s="15">
        <f>'Cap Ex Data'!H262</f>
        <v>1.4802999999999999</v>
      </c>
      <c r="I262" s="15">
        <f>'Cap Ex Data'!I262</f>
        <v>0.47829952731522152</v>
      </c>
      <c r="J262" s="15">
        <f>'Cap Ex Data'!J262</f>
        <v>0</v>
      </c>
      <c r="K262" s="15">
        <f>'Cap Ex Data'!K262</f>
        <v>0</v>
      </c>
      <c r="L262" s="15">
        <f>'Cap Ex Data'!L262</f>
        <v>0</v>
      </c>
      <c r="M262" s="15">
        <f>'Cap Ex Data'!M262</f>
        <v>0</v>
      </c>
      <c r="N262" s="15">
        <f>'Cap Ex Data'!N262</f>
        <v>0.47829952731522152</v>
      </c>
      <c r="O262" s="61" t="str">
        <f t="shared" si="4"/>
        <v>05</v>
      </c>
    </row>
    <row r="263" spans="1:15" x14ac:dyDescent="0.25">
      <c r="A263" s="15" t="str">
        <f>'Cap Ex Data'!A263</f>
        <v xml:space="preserve">Constr.of Youth Development Centre Zaria </v>
      </c>
      <c r="B263" s="15" t="str">
        <f>'Cap Ex Data'!B263</f>
        <v>051300100100</v>
      </c>
      <c r="C263" s="15">
        <f>'Cap Ex Data'!C263</f>
        <v>23020302</v>
      </c>
      <c r="D263" s="15" t="str">
        <f>'Cap Ex Data'!D263</f>
        <v>70810</v>
      </c>
      <c r="E263" s="15" t="str">
        <f>'Cap Ex Data'!E263</f>
        <v>00080000020143</v>
      </c>
      <c r="F263" s="15" t="str">
        <f>'Cap Ex Data'!F263</f>
        <v>03101</v>
      </c>
      <c r="G263" s="15" t="str">
        <f>'Cap Ex Data'!G263</f>
        <v>318x1000</v>
      </c>
      <c r="H263" s="15">
        <f>'Cap Ex Data'!H263</f>
        <v>1.2553650000000001</v>
      </c>
      <c r="I263" s="15">
        <f>'Cap Ex Data'!I263</f>
        <v>0.40562081071949813</v>
      </c>
      <c r="J263" s="15">
        <f>'Cap Ex Data'!J263</f>
        <v>0</v>
      </c>
      <c r="K263" s="15">
        <f>'Cap Ex Data'!K263</f>
        <v>0</v>
      </c>
      <c r="L263" s="15">
        <f>'Cap Ex Data'!L263</f>
        <v>0</v>
      </c>
      <c r="M263" s="15">
        <f>'Cap Ex Data'!M263</f>
        <v>0</v>
      </c>
      <c r="N263" s="15">
        <f>'Cap Ex Data'!N263</f>
        <v>0.40562081071949813</v>
      </c>
      <c r="O263" s="61" t="str">
        <f t="shared" si="4"/>
        <v>05</v>
      </c>
    </row>
    <row r="264" spans="1:15" x14ac:dyDescent="0.25">
      <c r="A264" s="15" t="str">
        <f>'Cap Ex Data'!A264</f>
        <v xml:space="preserve">Construction of Lere Township Studium </v>
      </c>
      <c r="B264" s="15" t="str">
        <f>'Cap Ex Data'!B264</f>
        <v>051300100100</v>
      </c>
      <c r="C264" s="15">
        <f>'Cap Ex Data'!C264</f>
        <v>23020303</v>
      </c>
      <c r="D264" s="15" t="str">
        <f>'Cap Ex Data'!D264</f>
        <v>70810</v>
      </c>
      <c r="E264" s="15" t="str">
        <f>'Cap Ex Data'!E264</f>
        <v>00080000020144</v>
      </c>
      <c r="F264" s="15" t="str">
        <f>'Cap Ex Data'!F264</f>
        <v>03101</v>
      </c>
      <c r="G264" s="15" t="str">
        <f>'Cap Ex Data'!G264</f>
        <v>318x1000</v>
      </c>
      <c r="H264" s="15">
        <f>'Cap Ex Data'!H264</f>
        <v>20</v>
      </c>
      <c r="I264" s="15">
        <f>'Cap Ex Data'!I264</f>
        <v>6.4621972210392693</v>
      </c>
      <c r="J264" s="15">
        <f>'Cap Ex Data'!J264</f>
        <v>0</v>
      </c>
      <c r="K264" s="15">
        <f>'Cap Ex Data'!K264</f>
        <v>0</v>
      </c>
      <c r="L264" s="15">
        <f>'Cap Ex Data'!L264</f>
        <v>0</v>
      </c>
      <c r="M264" s="15">
        <f>'Cap Ex Data'!M264</f>
        <v>0</v>
      </c>
      <c r="N264" s="15">
        <f>'Cap Ex Data'!N264</f>
        <v>6.4621972210392693</v>
      </c>
      <c r="O264" s="61" t="str">
        <f t="shared" si="4"/>
        <v>05</v>
      </c>
    </row>
    <row r="265" spans="1:15" x14ac:dyDescent="0.25">
      <c r="A265" s="15" t="str">
        <f>'Cap Ex Data'!A265</f>
        <v xml:space="preserve">Improvement of NYSC Camp </v>
      </c>
      <c r="B265" s="15" t="str">
        <f>'Cap Ex Data'!B265</f>
        <v>051300100100</v>
      </c>
      <c r="C265" s="15">
        <f>'Cap Ex Data'!C265</f>
        <v>23030183</v>
      </c>
      <c r="D265" s="15" t="str">
        <f>'Cap Ex Data'!D265</f>
        <v>70810</v>
      </c>
      <c r="E265" s="15" t="str">
        <f>'Cap Ex Data'!E265</f>
        <v>00080000020145</v>
      </c>
      <c r="F265" s="15" t="str">
        <f>'Cap Ex Data'!F265</f>
        <v>03101</v>
      </c>
      <c r="G265" s="15" t="str">
        <f>'Cap Ex Data'!G265</f>
        <v>318x1000</v>
      </c>
      <c r="H265" s="15">
        <f>'Cap Ex Data'!H265</f>
        <v>56.632080000000002</v>
      </c>
      <c r="I265" s="15">
        <f>'Cap Ex Data'!I265</f>
        <v>18.298383499883681</v>
      </c>
      <c r="J265" s="15">
        <f>'Cap Ex Data'!J265</f>
        <v>0</v>
      </c>
      <c r="K265" s="15">
        <f>'Cap Ex Data'!K265</f>
        <v>0</v>
      </c>
      <c r="L265" s="15">
        <f>'Cap Ex Data'!L265</f>
        <v>0</v>
      </c>
      <c r="M265" s="15">
        <f>'Cap Ex Data'!M265</f>
        <v>0</v>
      </c>
      <c r="N265" s="15">
        <f>'Cap Ex Data'!N265</f>
        <v>18.298383499883681</v>
      </c>
      <c r="O265" s="61" t="str">
        <f t="shared" si="4"/>
        <v>05</v>
      </c>
    </row>
    <row r="266" spans="1:15" x14ac:dyDescent="0.25">
      <c r="A266" s="15" t="str">
        <f>'Cap Ex Data'!A266</f>
        <v>Replacement of Blown Off Roof at Kaduna Township Stadium</v>
      </c>
      <c r="B266" s="15" t="str">
        <f>'Cap Ex Data'!B266</f>
        <v>051300100100</v>
      </c>
      <c r="C266" s="15">
        <f>'Cap Ex Data'!C266</f>
        <v>23030184</v>
      </c>
      <c r="D266" s="15" t="str">
        <f>'Cap Ex Data'!D266</f>
        <v>70810</v>
      </c>
      <c r="E266" s="15" t="str">
        <f>'Cap Ex Data'!E266</f>
        <v>00080000020146</v>
      </c>
      <c r="F266" s="15" t="str">
        <f>'Cap Ex Data'!F266</f>
        <v>03101</v>
      </c>
      <c r="G266" s="15" t="str">
        <f>'Cap Ex Data'!G266</f>
        <v>318x1000</v>
      </c>
      <c r="H266" s="15">
        <f>'Cap Ex Data'!H266</f>
        <v>32</v>
      </c>
      <c r="I266" s="15">
        <f>'Cap Ex Data'!I266</f>
        <v>10.339515553662832</v>
      </c>
      <c r="J266" s="15">
        <f>'Cap Ex Data'!J266</f>
        <v>0</v>
      </c>
      <c r="K266" s="15">
        <f>'Cap Ex Data'!K266</f>
        <v>0</v>
      </c>
      <c r="L266" s="15">
        <f>'Cap Ex Data'!L266</f>
        <v>0</v>
      </c>
      <c r="M266" s="15">
        <f>'Cap Ex Data'!M266</f>
        <v>0</v>
      </c>
      <c r="N266" s="15">
        <f>'Cap Ex Data'!N266</f>
        <v>10.339515553662832</v>
      </c>
      <c r="O266" s="61" t="str">
        <f t="shared" si="4"/>
        <v>05</v>
      </c>
    </row>
    <row r="267" spans="1:15" x14ac:dyDescent="0.25">
      <c r="A267" s="15" t="str">
        <f>'Cap Ex Data'!A267</f>
        <v xml:space="preserve">Rehab. of Zaria Township Stadium </v>
      </c>
      <c r="B267" s="15" t="str">
        <f>'Cap Ex Data'!B267</f>
        <v>051300100100</v>
      </c>
      <c r="C267" s="15">
        <f>'Cap Ex Data'!C267</f>
        <v>23030185</v>
      </c>
      <c r="D267" s="15" t="str">
        <f>'Cap Ex Data'!D267</f>
        <v>70810</v>
      </c>
      <c r="E267" s="15" t="str">
        <f>'Cap Ex Data'!E267</f>
        <v>00080000020147</v>
      </c>
      <c r="F267" s="15" t="str">
        <f>'Cap Ex Data'!F267</f>
        <v>03101</v>
      </c>
      <c r="G267" s="15" t="str">
        <f>'Cap Ex Data'!G267</f>
        <v>318x1000</v>
      </c>
      <c r="H267" s="15">
        <f>'Cap Ex Data'!H267</f>
        <v>32</v>
      </c>
      <c r="I267" s="15">
        <f>'Cap Ex Data'!I267</f>
        <v>10.339515553662832</v>
      </c>
      <c r="J267" s="15">
        <f>'Cap Ex Data'!J267</f>
        <v>0</v>
      </c>
      <c r="K267" s="15">
        <f>'Cap Ex Data'!K267</f>
        <v>0</v>
      </c>
      <c r="L267" s="15">
        <f>'Cap Ex Data'!L267</f>
        <v>0</v>
      </c>
      <c r="M267" s="15">
        <f>'Cap Ex Data'!M267</f>
        <v>0</v>
      </c>
      <c r="N267" s="15">
        <f>'Cap Ex Data'!N267</f>
        <v>10.339515553662832</v>
      </c>
      <c r="O267" s="61" t="str">
        <f t="shared" si="4"/>
        <v>05</v>
      </c>
    </row>
    <row r="268" spans="1:15" x14ac:dyDescent="0.25">
      <c r="A268" s="15" t="str">
        <f>'Cap Ex Data'!A268</f>
        <v>Construction of Guard Fence at Zaria and Kafanchan Stadium</v>
      </c>
      <c r="B268" s="15" t="str">
        <f>'Cap Ex Data'!B268</f>
        <v>051300100100</v>
      </c>
      <c r="C268" s="15">
        <f>'Cap Ex Data'!C268</f>
        <v>23020304</v>
      </c>
      <c r="D268" s="15" t="str">
        <f>'Cap Ex Data'!D268</f>
        <v>70810</v>
      </c>
      <c r="E268" s="15" t="str">
        <f>'Cap Ex Data'!E268</f>
        <v>00080000020148</v>
      </c>
      <c r="F268" s="15" t="str">
        <f>'Cap Ex Data'!F268</f>
        <v>03101</v>
      </c>
      <c r="G268" s="15" t="str">
        <f>'Cap Ex Data'!G268</f>
        <v>318x1000</v>
      </c>
      <c r="H268" s="15">
        <f>'Cap Ex Data'!H268</f>
        <v>7.6287349999999998</v>
      </c>
      <c r="I268" s="15">
        <f>'Cap Ex Data'!I268</f>
        <v>2.4649195058522504</v>
      </c>
      <c r="J268" s="15">
        <f>'Cap Ex Data'!J268</f>
        <v>0</v>
      </c>
      <c r="K268" s="15">
        <f>'Cap Ex Data'!K268</f>
        <v>0</v>
      </c>
      <c r="L268" s="15">
        <f>'Cap Ex Data'!L268</f>
        <v>0</v>
      </c>
      <c r="M268" s="15">
        <f>'Cap Ex Data'!M268</f>
        <v>0</v>
      </c>
      <c r="N268" s="15">
        <f>'Cap Ex Data'!N268</f>
        <v>2.4649195058522504</v>
      </c>
      <c r="O268" s="61" t="str">
        <f t="shared" si="4"/>
        <v>05</v>
      </c>
    </row>
    <row r="269" spans="1:15" x14ac:dyDescent="0.25">
      <c r="A269" s="15" t="str">
        <f>'Cap Ex Data'!A269</f>
        <v xml:space="preserve">Renovation of Kaduna Gulf Club </v>
      </c>
      <c r="B269" s="15" t="str">
        <f>'Cap Ex Data'!B269</f>
        <v>051300100100</v>
      </c>
      <c r="C269" s="15">
        <f>'Cap Ex Data'!C269</f>
        <v>23030186</v>
      </c>
      <c r="D269" s="15" t="str">
        <f>'Cap Ex Data'!D269</f>
        <v>70810</v>
      </c>
      <c r="E269" s="15" t="str">
        <f>'Cap Ex Data'!E269</f>
        <v>00080000020149</v>
      </c>
      <c r="F269" s="15" t="str">
        <f>'Cap Ex Data'!F269</f>
        <v>03101</v>
      </c>
      <c r="G269" s="15" t="str">
        <f>'Cap Ex Data'!G269</f>
        <v>318x1000</v>
      </c>
      <c r="H269" s="15">
        <f>'Cap Ex Data'!H269</f>
        <v>16.379000000000001</v>
      </c>
      <c r="I269" s="15">
        <f>'Cap Ex Data'!I269</f>
        <v>5.2922164141701105</v>
      </c>
      <c r="J269" s="15">
        <f>'Cap Ex Data'!J269</f>
        <v>0</v>
      </c>
      <c r="K269" s="15">
        <f>'Cap Ex Data'!K269</f>
        <v>0</v>
      </c>
      <c r="L269" s="15">
        <f>'Cap Ex Data'!L269</f>
        <v>0</v>
      </c>
      <c r="M269" s="15">
        <f>'Cap Ex Data'!M269</f>
        <v>0</v>
      </c>
      <c r="N269" s="15">
        <f>'Cap Ex Data'!N269</f>
        <v>5.2922164141701105</v>
      </c>
      <c r="O269" s="61" t="str">
        <f t="shared" si="4"/>
        <v>05</v>
      </c>
    </row>
    <row r="270" spans="1:15" x14ac:dyDescent="0.25">
      <c r="A270" s="15" t="str">
        <f>'Cap Ex Data'!A270</f>
        <v xml:space="preserve">Renovation of Government Assembly Hall </v>
      </c>
      <c r="B270" s="15" t="str">
        <f>'Cap Ex Data'!B270</f>
        <v>051300100100</v>
      </c>
      <c r="C270" s="15">
        <f>'Cap Ex Data'!C270</f>
        <v>23030187</v>
      </c>
      <c r="D270" s="15" t="str">
        <f>'Cap Ex Data'!D270</f>
        <v>70810</v>
      </c>
      <c r="E270" s="15" t="str">
        <f>'Cap Ex Data'!E270</f>
        <v>00080000020150</v>
      </c>
      <c r="F270" s="15" t="str">
        <f>'Cap Ex Data'!F270</f>
        <v>03101</v>
      </c>
      <c r="G270" s="15" t="str">
        <f>'Cap Ex Data'!G270</f>
        <v>318x1000</v>
      </c>
      <c r="H270" s="15">
        <f>'Cap Ex Data'!H270</f>
        <v>7.9834699999999996</v>
      </c>
      <c r="I270" s="15">
        <f>'Cap Ex Data'!I270</f>
        <v>2.5795378824125188</v>
      </c>
      <c r="J270" s="15">
        <f>'Cap Ex Data'!J270</f>
        <v>0</v>
      </c>
      <c r="K270" s="15">
        <f>'Cap Ex Data'!K270</f>
        <v>0</v>
      </c>
      <c r="L270" s="15">
        <f>'Cap Ex Data'!L270</f>
        <v>0</v>
      </c>
      <c r="M270" s="15">
        <f>'Cap Ex Data'!M270</f>
        <v>0</v>
      </c>
      <c r="N270" s="15">
        <f>'Cap Ex Data'!N270</f>
        <v>2.5795378824125188</v>
      </c>
      <c r="O270" s="61" t="str">
        <f t="shared" si="4"/>
        <v>05</v>
      </c>
    </row>
    <row r="271" spans="1:15" x14ac:dyDescent="0.25">
      <c r="A271" s="15" t="str">
        <f>'Cap Ex Data'!A271</f>
        <v>Renovation of Murtala Mohammed Square Kaduna Fencing</v>
      </c>
      <c r="B271" s="15" t="str">
        <f>'Cap Ex Data'!B271</f>
        <v>051300100100</v>
      </c>
      <c r="C271" s="15">
        <f>'Cap Ex Data'!C271</f>
        <v>23030188</v>
      </c>
      <c r="D271" s="15" t="str">
        <f>'Cap Ex Data'!D271</f>
        <v>70810</v>
      </c>
      <c r="E271" s="15" t="str">
        <f>'Cap Ex Data'!E271</f>
        <v>00080000020151</v>
      </c>
      <c r="F271" s="15" t="str">
        <f>'Cap Ex Data'!F271</f>
        <v>03101</v>
      </c>
      <c r="G271" s="15" t="str">
        <f>'Cap Ex Data'!G271</f>
        <v>318x1000</v>
      </c>
      <c r="H271" s="15">
        <f>'Cap Ex Data'!H271</f>
        <v>16.90859</v>
      </c>
      <c r="I271" s="15">
        <f>'Cap Ex Data'!I271</f>
        <v>5.4633321654846192</v>
      </c>
      <c r="J271" s="15">
        <f>'Cap Ex Data'!J271</f>
        <v>0</v>
      </c>
      <c r="K271" s="15">
        <f>'Cap Ex Data'!K271</f>
        <v>0</v>
      </c>
      <c r="L271" s="15">
        <f>'Cap Ex Data'!L271</f>
        <v>0</v>
      </c>
      <c r="M271" s="15">
        <f>'Cap Ex Data'!M271</f>
        <v>0</v>
      </c>
      <c r="N271" s="15">
        <f>'Cap Ex Data'!N271</f>
        <v>5.4633321654846192</v>
      </c>
      <c r="O271" s="61" t="str">
        <f t="shared" si="4"/>
        <v>05</v>
      </c>
    </row>
    <row r="272" spans="1:15" x14ac:dyDescent="0.25">
      <c r="A272" s="15" t="str">
        <f>'Cap Ex Data'!A272</f>
        <v>Renovation of E-Block at Trade Fair Complex</v>
      </c>
      <c r="B272" s="15" t="str">
        <f>'Cap Ex Data'!B272</f>
        <v>051300100100</v>
      </c>
      <c r="C272" s="15">
        <f>'Cap Ex Data'!C272</f>
        <v>23030189</v>
      </c>
      <c r="D272" s="15" t="str">
        <f>'Cap Ex Data'!D272</f>
        <v>70810</v>
      </c>
      <c r="E272" s="15" t="str">
        <f>'Cap Ex Data'!E272</f>
        <v>00080000020152</v>
      </c>
      <c r="F272" s="15" t="str">
        <f>'Cap Ex Data'!F272</f>
        <v>03101</v>
      </c>
      <c r="G272" s="15" t="str">
        <f>'Cap Ex Data'!G272</f>
        <v>318x1000</v>
      </c>
      <c r="H272" s="15">
        <f>'Cap Ex Data'!H272</f>
        <v>6.8401350000000001</v>
      </c>
      <c r="I272" s="15">
        <f>'Cap Ex Data'!I272</f>
        <v>2.2101150694266725</v>
      </c>
      <c r="J272" s="15">
        <f>'Cap Ex Data'!J272</f>
        <v>0</v>
      </c>
      <c r="K272" s="15">
        <f>'Cap Ex Data'!K272</f>
        <v>0</v>
      </c>
      <c r="L272" s="15">
        <f>'Cap Ex Data'!L272</f>
        <v>0</v>
      </c>
      <c r="M272" s="15">
        <f>'Cap Ex Data'!M272</f>
        <v>0</v>
      </c>
      <c r="N272" s="15">
        <f>'Cap Ex Data'!N272</f>
        <v>2.2101150694266725</v>
      </c>
      <c r="O272" s="61" t="str">
        <f t="shared" si="4"/>
        <v>05</v>
      </c>
    </row>
    <row r="273" spans="1:15" x14ac:dyDescent="0.25">
      <c r="A273" s="15" t="str">
        <f>'Cap Ex Data'!A273</f>
        <v xml:space="preserve">Renovation of Civil Service Club Kaduna </v>
      </c>
      <c r="B273" s="15" t="str">
        <f>'Cap Ex Data'!B273</f>
        <v>051300100100</v>
      </c>
      <c r="C273" s="15">
        <f>'Cap Ex Data'!C273</f>
        <v>23030190</v>
      </c>
      <c r="D273" s="15" t="str">
        <f>'Cap Ex Data'!D273</f>
        <v>70810</v>
      </c>
      <c r="E273" s="15" t="str">
        <f>'Cap Ex Data'!E273</f>
        <v>00080000020153</v>
      </c>
      <c r="F273" s="15" t="str">
        <f>'Cap Ex Data'!F273</f>
        <v>03101</v>
      </c>
      <c r="G273" s="15" t="str">
        <f>'Cap Ex Data'!G273</f>
        <v>318x1000</v>
      </c>
      <c r="H273" s="15">
        <f>'Cap Ex Data'!H273</f>
        <v>0.49471500000000002</v>
      </c>
      <c r="I273" s="15">
        <f>'Cap Ex Data'!I273</f>
        <v>0.15984729491032212</v>
      </c>
      <c r="J273" s="15">
        <f>'Cap Ex Data'!J273</f>
        <v>0</v>
      </c>
      <c r="K273" s="15">
        <f>'Cap Ex Data'!K273</f>
        <v>0</v>
      </c>
      <c r="L273" s="15">
        <f>'Cap Ex Data'!L273</f>
        <v>0</v>
      </c>
      <c r="M273" s="15">
        <f>'Cap Ex Data'!M273</f>
        <v>0</v>
      </c>
      <c r="N273" s="15">
        <f>'Cap Ex Data'!N273</f>
        <v>0.15984729491032212</v>
      </c>
      <c r="O273" s="61" t="str">
        <f t="shared" si="4"/>
        <v>05</v>
      </c>
    </row>
    <row r="274" spans="1:15" x14ac:dyDescent="0.25">
      <c r="A274" s="15" t="str">
        <f>'Cap Ex Data'!A274</f>
        <v xml:space="preserve">Supply of Photographic Equipment </v>
      </c>
      <c r="B274" s="15" t="str">
        <f>'Cap Ex Data'!B274</f>
        <v>012300100100</v>
      </c>
      <c r="C274" s="15">
        <f>'Cap Ex Data'!C274</f>
        <v>23010128</v>
      </c>
      <c r="D274" s="15" t="str">
        <f>'Cap Ex Data'!D274</f>
        <v>70810</v>
      </c>
      <c r="E274" s="15" t="str">
        <f>'Cap Ex Data'!E274</f>
        <v>001100000101105</v>
      </c>
      <c r="F274" s="15" t="str">
        <f>'Cap Ex Data'!F274</f>
        <v>03101</v>
      </c>
      <c r="G274" s="15" t="str">
        <f>'Cap Ex Data'!G274</f>
        <v>318x1000</v>
      </c>
      <c r="H274" s="15">
        <f>'Cap Ex Data'!H274</f>
        <v>5</v>
      </c>
      <c r="I274" s="15">
        <f>'Cap Ex Data'!I274</f>
        <v>1.6155493052598173</v>
      </c>
      <c r="J274" s="15">
        <f>'Cap Ex Data'!J274</f>
        <v>0</v>
      </c>
      <c r="K274" s="15">
        <f>'Cap Ex Data'!K274</f>
        <v>0</v>
      </c>
      <c r="L274" s="15">
        <f>'Cap Ex Data'!L274</f>
        <v>0</v>
      </c>
      <c r="M274" s="15">
        <f>'Cap Ex Data'!M274</f>
        <v>0</v>
      </c>
      <c r="N274" s="15">
        <f>'Cap Ex Data'!N274</f>
        <v>1.6155493052598173</v>
      </c>
      <c r="O274" s="61" t="str">
        <f t="shared" si="4"/>
        <v>01</v>
      </c>
    </row>
    <row r="275" spans="1:15" x14ac:dyDescent="0.25">
      <c r="A275" s="15" t="str">
        <f>'Cap Ex Data'!A275</f>
        <v xml:space="preserve">Purchase of Film Equipment </v>
      </c>
      <c r="B275" s="15" t="str">
        <f>'Cap Ex Data'!B275</f>
        <v>012300100100</v>
      </c>
      <c r="C275" s="15">
        <f>'Cap Ex Data'!C275</f>
        <v>23010129</v>
      </c>
      <c r="D275" s="15" t="str">
        <f>'Cap Ex Data'!D275</f>
        <v>70810</v>
      </c>
      <c r="E275" s="15" t="str">
        <f>'Cap Ex Data'!E275</f>
        <v>001100000101106</v>
      </c>
      <c r="F275" s="15" t="str">
        <f>'Cap Ex Data'!F275</f>
        <v>03101</v>
      </c>
      <c r="G275" s="15" t="str">
        <f>'Cap Ex Data'!G275</f>
        <v>318x1000</v>
      </c>
      <c r="H275" s="15">
        <f>'Cap Ex Data'!H275</f>
        <v>9</v>
      </c>
      <c r="I275" s="15">
        <f>'Cap Ex Data'!I275</f>
        <v>2.9079887494676711</v>
      </c>
      <c r="J275" s="15">
        <f>'Cap Ex Data'!J275</f>
        <v>0</v>
      </c>
      <c r="K275" s="15">
        <f>'Cap Ex Data'!K275</f>
        <v>0</v>
      </c>
      <c r="L275" s="15">
        <f>'Cap Ex Data'!L275</f>
        <v>0</v>
      </c>
      <c r="M275" s="15">
        <f>'Cap Ex Data'!M275</f>
        <v>0</v>
      </c>
      <c r="N275" s="15">
        <f>'Cap Ex Data'!N275</f>
        <v>2.9079887494676711</v>
      </c>
      <c r="O275" s="61" t="str">
        <f t="shared" si="4"/>
        <v>01</v>
      </c>
    </row>
    <row r="276" spans="1:15" x14ac:dyDescent="0.25">
      <c r="A276" s="15" t="str">
        <f>'Cap Ex Data'!A276</f>
        <v xml:space="preserve">Purchase of Generator (Hausa/English) FM Kad </v>
      </c>
      <c r="B276" s="15" t="str">
        <f>'Cap Ex Data'!B276</f>
        <v>012300200100</v>
      </c>
      <c r="C276" s="15">
        <f>'Cap Ex Data'!C276</f>
        <v>23010131</v>
      </c>
      <c r="D276" s="15" t="str">
        <f>'Cap Ex Data'!D276</f>
        <v>70810</v>
      </c>
      <c r="E276" s="15" t="str">
        <f>'Cap Ex Data'!E276</f>
        <v>001100000101108</v>
      </c>
      <c r="F276" s="15" t="str">
        <f>'Cap Ex Data'!F276</f>
        <v>03101</v>
      </c>
      <c r="G276" s="15" t="str">
        <f>'Cap Ex Data'!G276</f>
        <v>318x1000</v>
      </c>
      <c r="H276" s="15">
        <f>'Cap Ex Data'!H276</f>
        <v>8.9448450000000008</v>
      </c>
      <c r="I276" s="15">
        <f>'Cap Ex Data'!I276</f>
        <v>2.8901676250813506</v>
      </c>
      <c r="J276" s="15">
        <f>'Cap Ex Data'!J276</f>
        <v>0</v>
      </c>
      <c r="K276" s="15">
        <f>'Cap Ex Data'!K276</f>
        <v>0</v>
      </c>
      <c r="L276" s="15">
        <f>'Cap Ex Data'!L276</f>
        <v>0</v>
      </c>
      <c r="M276" s="15">
        <f>'Cap Ex Data'!M276</f>
        <v>0</v>
      </c>
      <c r="N276" s="15">
        <f>'Cap Ex Data'!N276</f>
        <v>2.8901676250813506</v>
      </c>
      <c r="O276" s="61" t="str">
        <f t="shared" si="4"/>
        <v>01</v>
      </c>
    </row>
    <row r="277" spans="1:15" x14ac:dyDescent="0.25">
      <c r="A277" s="15" t="str">
        <f>'Cap Ex Data'!A277</f>
        <v xml:space="preserve">Digitalization of KSMC Equipment </v>
      </c>
      <c r="B277" s="15" t="str">
        <f>'Cap Ex Data'!B277</f>
        <v>012300200100</v>
      </c>
      <c r="C277" s="15">
        <f>'Cap Ex Data'!C277</f>
        <v>23040108</v>
      </c>
      <c r="D277" s="15" t="str">
        <f>'Cap Ex Data'!D277</f>
        <v>70810</v>
      </c>
      <c r="E277" s="15" t="str">
        <f>'Cap Ex Data'!E277</f>
        <v>001100000101109</v>
      </c>
      <c r="F277" s="15" t="str">
        <f>'Cap Ex Data'!F277</f>
        <v>03101</v>
      </c>
      <c r="G277" s="15" t="str">
        <f>'Cap Ex Data'!G277</f>
        <v>318x1000</v>
      </c>
      <c r="H277" s="15">
        <f>'Cap Ex Data'!H277</f>
        <v>2000</v>
      </c>
      <c r="I277" s="15">
        <f>'Cap Ex Data'!I277</f>
        <v>646.21972210392698</v>
      </c>
      <c r="J277" s="15" t="str">
        <f>'Cap Ex Data'!J277</f>
        <v>LOAN INT</v>
      </c>
      <c r="K277" s="15">
        <f>'Cap Ex Data'!K277</f>
        <v>600</v>
      </c>
      <c r="L277" s="15">
        <f>'Cap Ex Data'!L277</f>
        <v>0</v>
      </c>
      <c r="M277" s="15">
        <f>'Cap Ex Data'!M277</f>
        <v>0</v>
      </c>
      <c r="N277" s="15">
        <f>'Cap Ex Data'!N277</f>
        <v>646.21972210392698</v>
      </c>
      <c r="O277" s="61" t="str">
        <f t="shared" si="4"/>
        <v>01</v>
      </c>
    </row>
    <row r="278" spans="1:15" x14ac:dyDescent="0.25">
      <c r="A278" s="15" t="str">
        <f>'Cap Ex Data'!A278</f>
        <v>Purchase of 2x50 KW Digital AM Transmitter &amp; 2 Digital Studio Equipment</v>
      </c>
      <c r="B278" s="15" t="str">
        <f>'Cap Ex Data'!B278</f>
        <v>012300200100</v>
      </c>
      <c r="C278" s="15">
        <f>'Cap Ex Data'!C278</f>
        <v>23010132</v>
      </c>
      <c r="D278" s="15" t="str">
        <f>'Cap Ex Data'!D278</f>
        <v>70810</v>
      </c>
      <c r="E278" s="15" t="str">
        <f>'Cap Ex Data'!E278</f>
        <v>001100000101110</v>
      </c>
      <c r="F278" s="15" t="str">
        <f>'Cap Ex Data'!F278</f>
        <v>03101</v>
      </c>
      <c r="G278" s="15" t="str">
        <f>'Cap Ex Data'!G278</f>
        <v>318x1000</v>
      </c>
      <c r="H278" s="15">
        <f>'Cap Ex Data'!H278</f>
        <v>339.48291499999999</v>
      </c>
      <c r="I278" s="15">
        <f>'Cap Ex Data'!I278</f>
        <v>109.69027749516553</v>
      </c>
      <c r="J278" s="15">
        <f>'Cap Ex Data'!J278</f>
        <v>0</v>
      </c>
      <c r="K278" s="15">
        <f>'Cap Ex Data'!K278</f>
        <v>0</v>
      </c>
      <c r="L278" s="15">
        <f>'Cap Ex Data'!L278</f>
        <v>0</v>
      </c>
      <c r="M278" s="15">
        <f>'Cap Ex Data'!M278</f>
        <v>0</v>
      </c>
      <c r="N278" s="15">
        <f>'Cap Ex Data'!N278</f>
        <v>109.69027749516553</v>
      </c>
      <c r="O278" s="61" t="str">
        <f t="shared" si="4"/>
        <v>01</v>
      </c>
    </row>
    <row r="279" spans="1:15" x14ac:dyDescent="0.25">
      <c r="A279" s="15" t="str">
        <f>'Cap Ex Data'!A279</f>
        <v xml:space="preserve">Maintenance of KSMC Equipment </v>
      </c>
      <c r="B279" s="15" t="str">
        <f>'Cap Ex Data'!B279</f>
        <v>012300200100</v>
      </c>
      <c r="C279" s="15">
        <f>'Cap Ex Data'!C279</f>
        <v>23030129</v>
      </c>
      <c r="D279" s="15" t="str">
        <f>'Cap Ex Data'!D279</f>
        <v>70810</v>
      </c>
      <c r="E279" s="15" t="str">
        <f>'Cap Ex Data'!E279</f>
        <v>001100000101112</v>
      </c>
      <c r="F279" s="15" t="str">
        <f>'Cap Ex Data'!F279</f>
        <v>03101</v>
      </c>
      <c r="G279" s="15" t="str">
        <f>'Cap Ex Data'!G279</f>
        <v>318x1000</v>
      </c>
      <c r="H279" s="15">
        <f>'Cap Ex Data'!H279</f>
        <v>20</v>
      </c>
      <c r="I279" s="15">
        <f>'Cap Ex Data'!I279</f>
        <v>6.4621972210392693</v>
      </c>
      <c r="J279" s="15">
        <f>'Cap Ex Data'!J279</f>
        <v>0</v>
      </c>
      <c r="K279" s="15">
        <f>'Cap Ex Data'!K279</f>
        <v>0</v>
      </c>
      <c r="L279" s="15">
        <f>'Cap Ex Data'!L279</f>
        <v>0</v>
      </c>
      <c r="M279" s="15">
        <f>'Cap Ex Data'!M279</f>
        <v>0</v>
      </c>
      <c r="N279" s="15">
        <f>'Cap Ex Data'!N279</f>
        <v>6.4621972210392693</v>
      </c>
      <c r="O279" s="61" t="str">
        <f t="shared" si="4"/>
        <v>01</v>
      </c>
    </row>
    <row r="280" spans="1:15" x14ac:dyDescent="0.25">
      <c r="A280" s="15" t="str">
        <f>'Cap Ex Data'!A280</f>
        <v>Purchase of Radio and Television Transmitters and Studio Equipment in KSMC</v>
      </c>
      <c r="B280" s="15" t="str">
        <f>'Cap Ex Data'!B280</f>
        <v>012300200100</v>
      </c>
      <c r="C280" s="15">
        <f>'Cap Ex Data'!C280</f>
        <v>23010133</v>
      </c>
      <c r="D280" s="15" t="str">
        <f>'Cap Ex Data'!D280</f>
        <v>70810</v>
      </c>
      <c r="E280" s="15" t="str">
        <f>'Cap Ex Data'!E280</f>
        <v>00110000010113</v>
      </c>
      <c r="F280" s="15" t="str">
        <f>'Cap Ex Data'!F280</f>
        <v>03101</v>
      </c>
      <c r="G280" s="15" t="str">
        <f>'Cap Ex Data'!G280</f>
        <v>318x1000</v>
      </c>
      <c r="H280" s="15">
        <f>'Cap Ex Data'!H280</f>
        <v>1430.99</v>
      </c>
      <c r="I280" s="15">
        <f>'Cap Ex Data'!I280</f>
        <v>462.36698006674919</v>
      </c>
      <c r="J280" s="15" t="str">
        <f>'Cap Ex Data'!J280</f>
        <v>LOAN INT</v>
      </c>
      <c r="K280" s="15">
        <f>'Cap Ex Data'!K280</f>
        <v>400</v>
      </c>
      <c r="L280" s="15">
        <f>'Cap Ex Data'!L280</f>
        <v>0</v>
      </c>
      <c r="M280" s="15">
        <f>'Cap Ex Data'!M280</f>
        <v>0</v>
      </c>
      <c r="N280" s="15">
        <f>'Cap Ex Data'!N280</f>
        <v>462.36698006674919</v>
      </c>
      <c r="O280" s="61" t="str">
        <f t="shared" si="4"/>
        <v>01</v>
      </c>
    </row>
    <row r="281" spans="1:15" x14ac:dyDescent="0.25">
      <c r="A281" s="15" t="str">
        <f>'Cap Ex Data'!A281</f>
        <v>Supply,Installation and Training of 2 Morgana FSN Jet Auto-numbering machine</v>
      </c>
      <c r="B281" s="15" t="str">
        <f>'Cap Ex Data'!B281</f>
        <v>012301300100</v>
      </c>
      <c r="C281" s="15">
        <f>'Cap Ex Data'!C281</f>
        <v>23010135</v>
      </c>
      <c r="D281" s="15" t="str">
        <f>'Cap Ex Data'!D281</f>
        <v>70830</v>
      </c>
      <c r="E281" s="15" t="str">
        <f>'Cap Ex Data'!E281</f>
        <v>00110000010115</v>
      </c>
      <c r="F281" s="15" t="str">
        <f>'Cap Ex Data'!F281</f>
        <v>03101</v>
      </c>
      <c r="G281" s="15" t="str">
        <f>'Cap Ex Data'!G281</f>
        <v>318x1000</v>
      </c>
      <c r="H281" s="15">
        <f>'Cap Ex Data'!H281</f>
        <v>11</v>
      </c>
      <c r="I281" s="15">
        <f>'Cap Ex Data'!I281</f>
        <v>3.5542084715715982</v>
      </c>
      <c r="J281" s="15">
        <f>'Cap Ex Data'!J281</f>
        <v>0</v>
      </c>
      <c r="K281" s="15">
        <f>'Cap Ex Data'!K281</f>
        <v>0</v>
      </c>
      <c r="L281" s="15">
        <f>'Cap Ex Data'!L281</f>
        <v>0</v>
      </c>
      <c r="M281" s="15">
        <f>'Cap Ex Data'!M281</f>
        <v>0</v>
      </c>
      <c r="N281" s="15">
        <f>'Cap Ex Data'!N281</f>
        <v>3.5542084715715982</v>
      </c>
      <c r="O281" s="61" t="str">
        <f t="shared" si="4"/>
        <v>01</v>
      </c>
    </row>
    <row r="282" spans="1:15" x14ac:dyDescent="0.25">
      <c r="A282" s="15" t="str">
        <f>'Cap Ex Data'!A282</f>
        <v>Supply, Installation and Training of Fairly Used MOV PH 4no. Printing Machine</v>
      </c>
      <c r="B282" s="15" t="str">
        <f>'Cap Ex Data'!B282</f>
        <v>012301300100</v>
      </c>
      <c r="C282" s="15">
        <f>'Cap Ex Data'!C282</f>
        <v>23010136</v>
      </c>
      <c r="D282" s="15" t="str">
        <f>'Cap Ex Data'!D282</f>
        <v>70830</v>
      </c>
      <c r="E282" s="15" t="str">
        <f>'Cap Ex Data'!E282</f>
        <v>00110000010116</v>
      </c>
      <c r="F282" s="15" t="str">
        <f>'Cap Ex Data'!F282</f>
        <v>03101</v>
      </c>
      <c r="G282" s="15" t="str">
        <f>'Cap Ex Data'!G282</f>
        <v>318x1000</v>
      </c>
      <c r="H282" s="15">
        <f>'Cap Ex Data'!H282</f>
        <v>63.5</v>
      </c>
      <c r="I282" s="15">
        <f>'Cap Ex Data'!I282</f>
        <v>20.517476176799679</v>
      </c>
      <c r="J282" s="15">
        <f>'Cap Ex Data'!J282</f>
        <v>0</v>
      </c>
      <c r="K282" s="15">
        <f>'Cap Ex Data'!K282</f>
        <v>0</v>
      </c>
      <c r="L282" s="15">
        <f>'Cap Ex Data'!L282</f>
        <v>0</v>
      </c>
      <c r="M282" s="15">
        <f>'Cap Ex Data'!M282</f>
        <v>0</v>
      </c>
      <c r="N282" s="15">
        <f>'Cap Ex Data'!N282</f>
        <v>20.517476176799679</v>
      </c>
      <c r="O282" s="61" t="str">
        <f t="shared" si="4"/>
        <v>01</v>
      </c>
    </row>
    <row r="283" spans="1:15" x14ac:dyDescent="0.25">
      <c r="A283" s="15" t="str">
        <f>'Cap Ex Data'!A283</f>
        <v xml:space="preserve">Provision of Infrastructure at New Layouts </v>
      </c>
      <c r="B283" s="15" t="str">
        <f>'Cap Ex Data'!B283</f>
        <v>026000100100</v>
      </c>
      <c r="C283" s="15">
        <f>'Cap Ex Data'!C283</f>
        <v>23020132</v>
      </c>
      <c r="D283" s="15" t="str">
        <f>'Cap Ex Data'!D283</f>
        <v>70133</v>
      </c>
      <c r="E283" s="15" t="str">
        <f>'Cap Ex Data'!E283</f>
        <v>00060000010105</v>
      </c>
      <c r="F283" s="15" t="str">
        <f>'Cap Ex Data'!F283</f>
        <v>03101</v>
      </c>
      <c r="G283" s="15" t="str">
        <f>'Cap Ex Data'!G283</f>
        <v>318x1000</v>
      </c>
      <c r="H283" s="15">
        <f>'Cap Ex Data'!H283</f>
        <v>850</v>
      </c>
      <c r="I283" s="15">
        <f>'Cap Ex Data'!I283</f>
        <v>274.64338189416895</v>
      </c>
      <c r="J283" s="15">
        <f>'Cap Ex Data'!J283</f>
        <v>0</v>
      </c>
      <c r="K283" s="15">
        <f>'Cap Ex Data'!K283</f>
        <v>0</v>
      </c>
      <c r="L283" s="15">
        <f>'Cap Ex Data'!L283</f>
        <v>0</v>
      </c>
      <c r="M283" s="15">
        <f>'Cap Ex Data'!M283</f>
        <v>0</v>
      </c>
      <c r="N283" s="15">
        <f>'Cap Ex Data'!N283</f>
        <v>274.64338189416895</v>
      </c>
      <c r="O283" s="61" t="str">
        <f t="shared" si="4"/>
        <v>02</v>
      </c>
    </row>
    <row r="284" spans="1:15" x14ac:dyDescent="0.25">
      <c r="A284" s="15" t="str">
        <f>'Cap Ex Data'!A284</f>
        <v xml:space="preserve">Implementation of GIS at Millennium City </v>
      </c>
      <c r="B284" s="15" t="str">
        <f>'Cap Ex Data'!B284</f>
        <v>026000100100</v>
      </c>
      <c r="C284" s="15">
        <f>'Cap Ex Data'!C284</f>
        <v>23020305</v>
      </c>
      <c r="D284" s="15" t="str">
        <f>'Cap Ex Data'!D284</f>
        <v>70133</v>
      </c>
      <c r="E284" s="15" t="str">
        <f>'Cap Ex Data'!E284</f>
        <v>00060000010106</v>
      </c>
      <c r="F284" s="15" t="str">
        <f>'Cap Ex Data'!F284</f>
        <v>03101</v>
      </c>
      <c r="G284" s="15" t="str">
        <f>'Cap Ex Data'!G284</f>
        <v>318x1000</v>
      </c>
      <c r="H284" s="15">
        <f>'Cap Ex Data'!H284</f>
        <v>47.984585000000003</v>
      </c>
      <c r="I284" s="15">
        <f>'Cap Ex Data'!I284</f>
        <v>15.504292591986131</v>
      </c>
      <c r="J284" s="15">
        <f>'Cap Ex Data'!J284</f>
        <v>0</v>
      </c>
      <c r="K284" s="15">
        <f>'Cap Ex Data'!K284</f>
        <v>0</v>
      </c>
      <c r="L284" s="15">
        <f>'Cap Ex Data'!L284</f>
        <v>0</v>
      </c>
      <c r="M284" s="15">
        <f>'Cap Ex Data'!M284</f>
        <v>0</v>
      </c>
      <c r="N284" s="15">
        <f>'Cap Ex Data'!N284</f>
        <v>15.504292591986131</v>
      </c>
      <c r="O284" s="61" t="str">
        <f t="shared" si="4"/>
        <v>02</v>
      </c>
    </row>
    <row r="285" spans="1:15" x14ac:dyDescent="0.25">
      <c r="A285" s="15" t="str">
        <f>'Cap Ex Data'!A285</f>
        <v xml:space="preserve">Survey and Demarcation of Layouts </v>
      </c>
      <c r="B285" s="15" t="str">
        <f>'Cap Ex Data'!B285</f>
        <v>026000100100</v>
      </c>
      <c r="C285" s="15">
        <f>'Cap Ex Data'!C285</f>
        <v>23040184</v>
      </c>
      <c r="D285" s="15" t="str">
        <f>'Cap Ex Data'!D285</f>
        <v>70133</v>
      </c>
      <c r="E285" s="15" t="str">
        <f>'Cap Ex Data'!E285</f>
        <v>00060000010107</v>
      </c>
      <c r="F285" s="15" t="str">
        <f>'Cap Ex Data'!F285</f>
        <v>03101</v>
      </c>
      <c r="G285" s="15" t="str">
        <f>'Cap Ex Data'!G285</f>
        <v>318x1000</v>
      </c>
      <c r="H285" s="15">
        <f>'Cap Ex Data'!H285</f>
        <v>550</v>
      </c>
      <c r="I285" s="15">
        <f>'Cap Ex Data'!I285</f>
        <v>177.71042357857991</v>
      </c>
      <c r="J285" s="15">
        <f>'Cap Ex Data'!J285</f>
        <v>0</v>
      </c>
      <c r="K285" s="15">
        <f>'Cap Ex Data'!K285</f>
        <v>0</v>
      </c>
      <c r="L285" s="15">
        <f>'Cap Ex Data'!L285</f>
        <v>0</v>
      </c>
      <c r="M285" s="15">
        <f>'Cap Ex Data'!M285</f>
        <v>0</v>
      </c>
      <c r="N285" s="15">
        <f>'Cap Ex Data'!N285</f>
        <v>177.71042357857991</v>
      </c>
      <c r="O285" s="61" t="str">
        <f t="shared" si="4"/>
        <v>02</v>
      </c>
    </row>
    <row r="286" spans="1:15" x14ac:dyDescent="0.25">
      <c r="A286" s="15" t="str">
        <f>'Cap Ex Data'!A286</f>
        <v xml:space="preserve">Computerization of the Ministry </v>
      </c>
      <c r="B286" s="15" t="str">
        <f>'Cap Ex Data'!B286</f>
        <v>026000100100</v>
      </c>
      <c r="C286" s="15">
        <f>'Cap Ex Data'!C286</f>
        <v>23040185</v>
      </c>
      <c r="D286" s="15" t="str">
        <f>'Cap Ex Data'!D286</f>
        <v>70133</v>
      </c>
      <c r="E286" s="15" t="str">
        <f>'Cap Ex Data'!E286</f>
        <v>00060000010108</v>
      </c>
      <c r="F286" s="15" t="str">
        <f>'Cap Ex Data'!F286</f>
        <v>03101</v>
      </c>
      <c r="G286" s="15" t="str">
        <f>'Cap Ex Data'!G286</f>
        <v>318x1000</v>
      </c>
      <c r="H286" s="15">
        <f>'Cap Ex Data'!H286</f>
        <v>20</v>
      </c>
      <c r="I286" s="15">
        <f>'Cap Ex Data'!I286</f>
        <v>6.4621972210392693</v>
      </c>
      <c r="J286" s="15">
        <f>'Cap Ex Data'!J286</f>
        <v>0</v>
      </c>
      <c r="K286" s="15">
        <f>'Cap Ex Data'!K286</f>
        <v>0</v>
      </c>
      <c r="L286" s="15">
        <f>'Cap Ex Data'!L286</f>
        <v>0</v>
      </c>
      <c r="M286" s="15">
        <f>'Cap Ex Data'!M286</f>
        <v>0</v>
      </c>
      <c r="N286" s="15">
        <f>'Cap Ex Data'!N286</f>
        <v>6.4621972210392693</v>
      </c>
      <c r="O286" s="61" t="str">
        <f t="shared" si="4"/>
        <v>02</v>
      </c>
    </row>
    <row r="287" spans="1:15" x14ac:dyDescent="0.25">
      <c r="A287" s="15" t="str">
        <f>'Cap Ex Data'!A287</f>
        <v>Compensations(Millenium City, Additional Districts and Others)</v>
      </c>
      <c r="B287" s="15" t="str">
        <f>'Cap Ex Data'!B287</f>
        <v>026000100100</v>
      </c>
      <c r="C287" s="15">
        <f>'Cap Ex Data'!C287</f>
        <v>23040186</v>
      </c>
      <c r="D287" s="15" t="str">
        <f>'Cap Ex Data'!D287</f>
        <v>70133</v>
      </c>
      <c r="E287" s="15" t="str">
        <f>'Cap Ex Data'!E287</f>
        <v>00060000010109</v>
      </c>
      <c r="F287" s="15" t="str">
        <f>'Cap Ex Data'!F287</f>
        <v>03101</v>
      </c>
      <c r="G287" s="15" t="str">
        <f>'Cap Ex Data'!G287</f>
        <v>318x1000</v>
      </c>
      <c r="H287" s="15">
        <f>'Cap Ex Data'!H287</f>
        <v>500</v>
      </c>
      <c r="I287" s="15">
        <f>'Cap Ex Data'!I287</f>
        <v>161.55493052598175</v>
      </c>
      <c r="J287" s="15">
        <f>'Cap Ex Data'!J287</f>
        <v>0</v>
      </c>
      <c r="K287" s="15">
        <f>'Cap Ex Data'!K287</f>
        <v>0</v>
      </c>
      <c r="L287" s="15">
        <f>'Cap Ex Data'!L287</f>
        <v>0</v>
      </c>
      <c r="M287" s="15">
        <f>'Cap Ex Data'!M287</f>
        <v>0</v>
      </c>
      <c r="N287" s="15">
        <f>'Cap Ex Data'!N287</f>
        <v>161.55493052598175</v>
      </c>
      <c r="O287" s="61" t="str">
        <f t="shared" si="4"/>
        <v>02</v>
      </c>
    </row>
    <row r="288" spans="1:15" x14ac:dyDescent="0.25">
      <c r="A288" s="15" t="str">
        <f>'Cap Ex Data'!A288</f>
        <v>Mapping Master Plans.  (Kaduna, Zaria, &amp; Kafanchan)</v>
      </c>
      <c r="B288" s="15" t="str">
        <f>'Cap Ex Data'!B288</f>
        <v>026000100100</v>
      </c>
      <c r="C288" s="15">
        <f>'Cap Ex Data'!C288</f>
        <v>23040187</v>
      </c>
      <c r="D288" s="15" t="str">
        <f>'Cap Ex Data'!D288</f>
        <v>70133</v>
      </c>
      <c r="E288" s="15" t="str">
        <f>'Cap Ex Data'!E288</f>
        <v>00060000010110</v>
      </c>
      <c r="F288" s="15" t="str">
        <f>'Cap Ex Data'!F288</f>
        <v>03101</v>
      </c>
      <c r="G288" s="15" t="str">
        <f>'Cap Ex Data'!G288</f>
        <v>318x1000</v>
      </c>
      <c r="H288" s="15">
        <f>'Cap Ex Data'!H288</f>
        <v>115.40116500000001</v>
      </c>
      <c r="I288" s="15">
        <f>'Cap Ex Data'!I288</f>
        <v>37.287254388384717</v>
      </c>
      <c r="J288" s="15">
        <f>'Cap Ex Data'!J288</f>
        <v>0</v>
      </c>
      <c r="K288" s="15">
        <f>'Cap Ex Data'!K288</f>
        <v>0</v>
      </c>
      <c r="L288" s="15">
        <f>'Cap Ex Data'!L288</f>
        <v>0</v>
      </c>
      <c r="M288" s="15">
        <f>'Cap Ex Data'!M288</f>
        <v>0</v>
      </c>
      <c r="N288" s="15">
        <f>'Cap Ex Data'!N288</f>
        <v>37.287254388384717</v>
      </c>
      <c r="O288" s="61" t="str">
        <f t="shared" si="4"/>
        <v>02</v>
      </c>
    </row>
    <row r="289" spans="1:15" x14ac:dyDescent="0.25">
      <c r="A289" s="15" t="str">
        <f>'Cap Ex Data'!A289</f>
        <v xml:space="preserve">Percellation of Lands at Kaduna Millenium </v>
      </c>
      <c r="B289" s="15" t="str">
        <f>'Cap Ex Data'!B289</f>
        <v>026000100100</v>
      </c>
      <c r="C289" s="15">
        <f>'Cap Ex Data'!C289</f>
        <v>23020306</v>
      </c>
      <c r="D289" s="15" t="str">
        <f>'Cap Ex Data'!D289</f>
        <v>70133</v>
      </c>
      <c r="E289" s="15" t="str">
        <f>'Cap Ex Data'!E289</f>
        <v>00060000010111</v>
      </c>
      <c r="F289" s="15" t="str">
        <f>'Cap Ex Data'!F289</f>
        <v>03101</v>
      </c>
      <c r="G289" s="15" t="str">
        <f>'Cap Ex Data'!G289</f>
        <v>318x1000</v>
      </c>
      <c r="H289" s="15">
        <f>'Cap Ex Data'!H289</f>
        <v>71.530360000000002</v>
      </c>
      <c r="I289" s="15">
        <f>'Cap Ex Data'!I289</f>
        <v>23.112164680596926</v>
      </c>
      <c r="J289" s="15">
        <f>'Cap Ex Data'!J289</f>
        <v>0</v>
      </c>
      <c r="K289" s="15">
        <f>'Cap Ex Data'!K289</f>
        <v>0</v>
      </c>
      <c r="L289" s="15">
        <f>'Cap Ex Data'!L289</f>
        <v>0</v>
      </c>
      <c r="M289" s="15">
        <f>'Cap Ex Data'!M289</f>
        <v>0</v>
      </c>
      <c r="N289" s="15">
        <f>'Cap Ex Data'!N289</f>
        <v>23.112164680596926</v>
      </c>
      <c r="O289" s="61" t="str">
        <f t="shared" si="4"/>
        <v>02</v>
      </c>
    </row>
    <row r="290" spans="1:15" x14ac:dyDescent="0.25">
      <c r="A290" s="15" t="str">
        <f>'Cap Ex Data'!A290</f>
        <v xml:space="preserve">Consultancy Services (Kaduna Millenuim City) </v>
      </c>
      <c r="B290" s="15" t="str">
        <f>'Cap Ex Data'!B290</f>
        <v>026000100100</v>
      </c>
      <c r="C290" s="15">
        <f>'Cap Ex Data'!C290</f>
        <v>23040188</v>
      </c>
      <c r="D290" s="15" t="str">
        <f>'Cap Ex Data'!D290</f>
        <v>70133</v>
      </c>
      <c r="E290" s="15" t="str">
        <f>'Cap Ex Data'!E290</f>
        <v>00060000010112</v>
      </c>
      <c r="F290" s="15" t="str">
        <f>'Cap Ex Data'!F290</f>
        <v>03101</v>
      </c>
      <c r="G290" s="15" t="str">
        <f>'Cap Ex Data'!G290</f>
        <v>318x1000</v>
      </c>
      <c r="H290" s="15">
        <f>'Cap Ex Data'!H290</f>
        <v>41.191609999999997</v>
      </c>
      <c r="I290" s="15">
        <f>'Cap Ex Data'!I290</f>
        <v>13.309415383606668</v>
      </c>
      <c r="J290" s="15">
        <f>'Cap Ex Data'!J290</f>
        <v>0</v>
      </c>
      <c r="K290" s="15">
        <f>'Cap Ex Data'!K290</f>
        <v>0</v>
      </c>
      <c r="L290" s="15">
        <f>'Cap Ex Data'!L290</f>
        <v>0</v>
      </c>
      <c r="M290" s="15">
        <f>'Cap Ex Data'!M290</f>
        <v>0</v>
      </c>
      <c r="N290" s="15">
        <f>'Cap Ex Data'!N290</f>
        <v>13.309415383606668</v>
      </c>
      <c r="O290" s="61" t="str">
        <f t="shared" si="4"/>
        <v>02</v>
      </c>
    </row>
    <row r="291" spans="1:15" x14ac:dyDescent="0.25">
      <c r="A291" s="15" t="str">
        <f>'Cap Ex Data'!A291</f>
        <v>Infrastructural Development (Millennium City Buwaya and Others)</v>
      </c>
      <c r="B291" s="15" t="str">
        <f>'Cap Ex Data'!B291</f>
        <v>026000100100</v>
      </c>
      <c r="C291" s="15">
        <f>'Cap Ex Data'!C291</f>
        <v>23020307</v>
      </c>
      <c r="D291" s="15" t="str">
        <f>'Cap Ex Data'!D291</f>
        <v>70133</v>
      </c>
      <c r="E291" s="15" t="str">
        <f>'Cap Ex Data'!E291</f>
        <v>00060000010113</v>
      </c>
      <c r="F291" s="15" t="str">
        <f>'Cap Ex Data'!F291</f>
        <v>03101</v>
      </c>
      <c r="G291" s="15" t="str">
        <f>'Cap Ex Data'!G291</f>
        <v>318x1000</v>
      </c>
      <c r="H291" s="15">
        <f>'Cap Ex Data'!H291</f>
        <v>500</v>
      </c>
      <c r="I291" s="15">
        <f>'Cap Ex Data'!I291</f>
        <v>161.55493052598175</v>
      </c>
      <c r="J291" s="15">
        <f>'Cap Ex Data'!J291</f>
        <v>0</v>
      </c>
      <c r="K291" s="15">
        <f>'Cap Ex Data'!K291</f>
        <v>0</v>
      </c>
      <c r="L291" s="15">
        <f>'Cap Ex Data'!L291</f>
        <v>0</v>
      </c>
      <c r="M291" s="15">
        <f>'Cap Ex Data'!M291</f>
        <v>0</v>
      </c>
      <c r="N291" s="15">
        <f>'Cap Ex Data'!N291</f>
        <v>161.55493052598175</v>
      </c>
      <c r="O291" s="61" t="str">
        <f t="shared" si="4"/>
        <v>02</v>
      </c>
    </row>
    <row r="292" spans="1:15" x14ac:dyDescent="0.25">
      <c r="A292" s="15" t="str">
        <f>'Cap Ex Data'!A292</f>
        <v xml:space="preserve">Preparation of New Layouts </v>
      </c>
      <c r="B292" s="15" t="str">
        <f>'Cap Ex Data'!B292</f>
        <v>026000100100</v>
      </c>
      <c r="C292" s="15">
        <f>'Cap Ex Data'!C292</f>
        <v>23020308</v>
      </c>
      <c r="D292" s="15" t="str">
        <f>'Cap Ex Data'!D292</f>
        <v>70133</v>
      </c>
      <c r="E292" s="15" t="str">
        <f>'Cap Ex Data'!E292</f>
        <v>00060000010114</v>
      </c>
      <c r="F292" s="15" t="str">
        <f>'Cap Ex Data'!F292</f>
        <v>03101</v>
      </c>
      <c r="G292" s="15" t="str">
        <f>'Cap Ex Data'!G292</f>
        <v>318x1000</v>
      </c>
      <c r="H292" s="15">
        <f>'Cap Ex Data'!H292</f>
        <v>22</v>
      </c>
      <c r="I292" s="15">
        <f>'Cap Ex Data'!I292</f>
        <v>7.1084169431431965</v>
      </c>
      <c r="J292" s="15">
        <f>'Cap Ex Data'!J292</f>
        <v>0</v>
      </c>
      <c r="K292" s="15">
        <f>'Cap Ex Data'!K292</f>
        <v>0</v>
      </c>
      <c r="L292" s="15">
        <f>'Cap Ex Data'!L292</f>
        <v>0</v>
      </c>
      <c r="M292" s="15">
        <f>'Cap Ex Data'!M292</f>
        <v>0</v>
      </c>
      <c r="N292" s="15">
        <f>'Cap Ex Data'!N292</f>
        <v>7.1084169431431965</v>
      </c>
      <c r="O292" s="61" t="str">
        <f t="shared" si="4"/>
        <v>02</v>
      </c>
    </row>
    <row r="293" spans="1:15" x14ac:dyDescent="0.25">
      <c r="A293" s="15" t="str">
        <f>'Cap Ex Data'!A293</f>
        <v xml:space="preserve">Re-Certification, Formalization &amp; Regularization </v>
      </c>
      <c r="B293" s="15" t="str">
        <f>'Cap Ex Data'!B293</f>
        <v>026000100100</v>
      </c>
      <c r="C293" s="15">
        <f>'Cap Ex Data'!C293</f>
        <v>23040189</v>
      </c>
      <c r="D293" s="15" t="str">
        <f>'Cap Ex Data'!D293</f>
        <v>70133</v>
      </c>
      <c r="E293" s="15" t="str">
        <f>'Cap Ex Data'!E293</f>
        <v>00060000010115</v>
      </c>
      <c r="F293" s="15" t="str">
        <f>'Cap Ex Data'!F293</f>
        <v>03101</v>
      </c>
      <c r="G293" s="15" t="str">
        <f>'Cap Ex Data'!G293</f>
        <v>318x1000</v>
      </c>
      <c r="H293" s="15">
        <f>'Cap Ex Data'!H293</f>
        <v>500</v>
      </c>
      <c r="I293" s="15">
        <f>'Cap Ex Data'!I293</f>
        <v>161.55493052598175</v>
      </c>
      <c r="J293" s="15">
        <f>'Cap Ex Data'!J293</f>
        <v>0</v>
      </c>
      <c r="K293" s="15">
        <f>'Cap Ex Data'!K293</f>
        <v>0</v>
      </c>
      <c r="L293" s="15">
        <f>'Cap Ex Data'!L293</f>
        <v>0</v>
      </c>
      <c r="M293" s="15">
        <f>'Cap Ex Data'!M293</f>
        <v>0</v>
      </c>
      <c r="N293" s="15">
        <f>'Cap Ex Data'!N293</f>
        <v>161.55493052598175</v>
      </c>
      <c r="O293" s="61" t="str">
        <f t="shared" si="4"/>
        <v>02</v>
      </c>
    </row>
    <row r="294" spans="1:15" x14ac:dyDescent="0.25">
      <c r="A294" s="15" t="str">
        <f>'Cap Ex Data'!A294</f>
        <v xml:space="preserve">Renovation Works @ Headquarters </v>
      </c>
      <c r="B294" s="15" t="str">
        <f>'Cap Ex Data'!B294</f>
        <v>026000200100</v>
      </c>
      <c r="C294" s="15">
        <f>'Cap Ex Data'!C294</f>
        <v>23030191</v>
      </c>
      <c r="D294" s="15" t="str">
        <f>'Cap Ex Data'!D294</f>
        <v>70133</v>
      </c>
      <c r="E294" s="15" t="str">
        <f>'Cap Ex Data'!E294</f>
        <v>00060000010116</v>
      </c>
      <c r="F294" s="15" t="str">
        <f>'Cap Ex Data'!F294</f>
        <v>03101</v>
      </c>
      <c r="G294" s="15" t="str">
        <f>'Cap Ex Data'!G294</f>
        <v>318x1000</v>
      </c>
      <c r="H294" s="15">
        <f>'Cap Ex Data'!H294</f>
        <v>77.929509999999993</v>
      </c>
      <c r="I294" s="15">
        <f>'Cap Ex Data'!I294</f>
        <v>25.179793147947596</v>
      </c>
      <c r="J294" s="15">
        <f>'Cap Ex Data'!J294</f>
        <v>0</v>
      </c>
      <c r="K294" s="15">
        <f>'Cap Ex Data'!K294</f>
        <v>0</v>
      </c>
      <c r="L294" s="15">
        <f>'Cap Ex Data'!L294</f>
        <v>0</v>
      </c>
      <c r="M294" s="15">
        <f>'Cap Ex Data'!M294</f>
        <v>0</v>
      </c>
      <c r="N294" s="15">
        <f>'Cap Ex Data'!N294</f>
        <v>25.179793147947596</v>
      </c>
      <c r="O294" s="61" t="str">
        <f t="shared" si="4"/>
        <v>02</v>
      </c>
    </row>
    <row r="295" spans="1:15" x14ac:dyDescent="0.25">
      <c r="A295" s="15" t="str">
        <f>'Cap Ex Data'!A295</f>
        <v xml:space="preserve">Purchase of House for Use at Sabon Tasha </v>
      </c>
      <c r="B295" s="15" t="str">
        <f>'Cap Ex Data'!B295</f>
        <v>026000200100</v>
      </c>
      <c r="C295" s="15">
        <f>'Cap Ex Data'!C295</f>
        <v>23010103</v>
      </c>
      <c r="D295" s="15" t="str">
        <f>'Cap Ex Data'!D295</f>
        <v>70133</v>
      </c>
      <c r="E295" s="15" t="str">
        <f>'Cap Ex Data'!E295</f>
        <v>00060000010117</v>
      </c>
      <c r="F295" s="15" t="str">
        <f>'Cap Ex Data'!F295</f>
        <v>03101</v>
      </c>
      <c r="G295" s="15" t="str">
        <f>'Cap Ex Data'!G295</f>
        <v>318x1000</v>
      </c>
      <c r="H295" s="15">
        <f>'Cap Ex Data'!H295</f>
        <v>49.765115000000002</v>
      </c>
      <c r="I295" s="15">
        <f>'Cap Ex Data'!I295</f>
        <v>16.079599392884983</v>
      </c>
      <c r="J295" s="15">
        <f>'Cap Ex Data'!J295</f>
        <v>0</v>
      </c>
      <c r="K295" s="15">
        <f>'Cap Ex Data'!K295</f>
        <v>0</v>
      </c>
      <c r="L295" s="15">
        <f>'Cap Ex Data'!L295</f>
        <v>0</v>
      </c>
      <c r="M295" s="15">
        <f>'Cap Ex Data'!M295</f>
        <v>0</v>
      </c>
      <c r="N295" s="15">
        <f>'Cap Ex Data'!N295</f>
        <v>16.079599392884983</v>
      </c>
      <c r="O295" s="61" t="str">
        <f t="shared" si="4"/>
        <v>02</v>
      </c>
    </row>
    <row r="296" spans="1:15" x14ac:dyDescent="0.25">
      <c r="A296" s="15" t="str">
        <f>'Cap Ex Data'!A296</f>
        <v xml:space="preserve">Purchase of Equipment for Development Control </v>
      </c>
      <c r="B296" s="15" t="str">
        <f>'Cap Ex Data'!B296</f>
        <v>026000200100</v>
      </c>
      <c r="C296" s="15">
        <f>'Cap Ex Data'!C296</f>
        <v>23010137</v>
      </c>
      <c r="D296" s="15" t="str">
        <f>'Cap Ex Data'!D296</f>
        <v>70133</v>
      </c>
      <c r="E296" s="15" t="str">
        <f>'Cap Ex Data'!E296</f>
        <v>00060000010118</v>
      </c>
      <c r="F296" s="15" t="str">
        <f>'Cap Ex Data'!F296</f>
        <v>03101</v>
      </c>
      <c r="G296" s="15" t="str">
        <f>'Cap Ex Data'!G296</f>
        <v>318x1000</v>
      </c>
      <c r="H296" s="15">
        <f>'Cap Ex Data'!H296</f>
        <v>50</v>
      </c>
      <c r="I296" s="15">
        <f>'Cap Ex Data'!I296</f>
        <v>16.155493052598175</v>
      </c>
      <c r="J296" s="15">
        <f>'Cap Ex Data'!J296</f>
        <v>0</v>
      </c>
      <c r="K296" s="15">
        <f>'Cap Ex Data'!K296</f>
        <v>0</v>
      </c>
      <c r="L296" s="15">
        <f>'Cap Ex Data'!L296</f>
        <v>0</v>
      </c>
      <c r="M296" s="15">
        <f>'Cap Ex Data'!M296</f>
        <v>0</v>
      </c>
      <c r="N296" s="15">
        <f>'Cap Ex Data'!N296</f>
        <v>16.155493052598175</v>
      </c>
      <c r="O296" s="61" t="str">
        <f t="shared" si="4"/>
        <v>02</v>
      </c>
    </row>
    <row r="297" spans="1:15" x14ac:dyDescent="0.25">
      <c r="A297" s="15" t="str">
        <f>'Cap Ex Data'!A297</f>
        <v xml:space="preserve">Purchase of G.I.S. Equipment </v>
      </c>
      <c r="B297" s="15" t="str">
        <f>'Cap Ex Data'!B297</f>
        <v>026000200100</v>
      </c>
      <c r="C297" s="15">
        <f>'Cap Ex Data'!C297</f>
        <v>23010138</v>
      </c>
      <c r="D297" s="15" t="str">
        <f>'Cap Ex Data'!D297</f>
        <v>70133</v>
      </c>
      <c r="E297" s="15" t="str">
        <f>'Cap Ex Data'!E297</f>
        <v>00060000010119</v>
      </c>
      <c r="F297" s="15" t="str">
        <f>'Cap Ex Data'!F297</f>
        <v>03101</v>
      </c>
      <c r="G297" s="15" t="str">
        <f>'Cap Ex Data'!G297</f>
        <v>318x1000</v>
      </c>
      <c r="H297" s="15">
        <f>'Cap Ex Data'!H297</f>
        <v>14.85575</v>
      </c>
      <c r="I297" s="15">
        <f>'Cap Ex Data'!I297</f>
        <v>4.8000393183227068</v>
      </c>
      <c r="J297" s="15">
        <f>'Cap Ex Data'!J297</f>
        <v>0</v>
      </c>
      <c r="K297" s="15">
        <f>'Cap Ex Data'!K297</f>
        <v>0</v>
      </c>
      <c r="L297" s="15">
        <f>'Cap Ex Data'!L297</f>
        <v>0</v>
      </c>
      <c r="M297" s="15">
        <f>'Cap Ex Data'!M297</f>
        <v>0</v>
      </c>
      <c r="N297" s="15">
        <f>'Cap Ex Data'!N297</f>
        <v>4.8000393183227068</v>
      </c>
      <c r="O297" s="61" t="str">
        <f t="shared" si="4"/>
        <v>02</v>
      </c>
    </row>
    <row r="298" spans="1:15" x14ac:dyDescent="0.25">
      <c r="A298" s="15" t="str">
        <f>'Cap Ex Data'!A298</f>
        <v xml:space="preserve">Landscaping of 5 Major Streets in Kaduna. </v>
      </c>
      <c r="B298" s="15" t="str">
        <f>'Cap Ex Data'!B298</f>
        <v>053500100100</v>
      </c>
      <c r="C298" s="15">
        <f>'Cap Ex Data'!C298</f>
        <v>23020309</v>
      </c>
      <c r="D298" s="15" t="str">
        <f>'Cap Ex Data'!D298</f>
        <v>70555</v>
      </c>
      <c r="E298" s="15" t="str">
        <f>'Cap Ex Data'!E298</f>
        <v>00060000010120</v>
      </c>
      <c r="F298" s="15" t="str">
        <f>'Cap Ex Data'!F298</f>
        <v>03101</v>
      </c>
      <c r="G298" s="15" t="str">
        <f>'Cap Ex Data'!G298</f>
        <v>318x1000</v>
      </c>
      <c r="H298" s="15">
        <f>'Cap Ex Data'!H298</f>
        <v>20</v>
      </c>
      <c r="I298" s="15">
        <f>'Cap Ex Data'!I298</f>
        <v>6.4621972210392693</v>
      </c>
      <c r="J298" s="15">
        <f>'Cap Ex Data'!J298</f>
        <v>0</v>
      </c>
      <c r="K298" s="15">
        <f>'Cap Ex Data'!K298</f>
        <v>0</v>
      </c>
      <c r="L298" s="15">
        <f>'Cap Ex Data'!L298</f>
        <v>0</v>
      </c>
      <c r="M298" s="15">
        <f>'Cap Ex Data'!M298</f>
        <v>0</v>
      </c>
      <c r="N298" s="15">
        <f>'Cap Ex Data'!N298</f>
        <v>6.4621972210392693</v>
      </c>
      <c r="O298" s="61" t="str">
        <f t="shared" si="4"/>
        <v>05</v>
      </c>
    </row>
    <row r="299" spans="1:15" x14ac:dyDescent="0.25">
      <c r="A299" s="15" t="str">
        <f>'Cap Ex Data'!A299</f>
        <v xml:space="preserve">Feasibility Studies/Mineral Exploration </v>
      </c>
      <c r="B299" s="15" t="str">
        <f>'Cap Ex Data'!B299</f>
        <v>053500100100</v>
      </c>
      <c r="C299" s="15">
        <f>'Cap Ex Data'!C299</f>
        <v>23040190</v>
      </c>
      <c r="D299" s="15" t="str">
        <f>'Cap Ex Data'!D299</f>
        <v>70555</v>
      </c>
      <c r="E299" s="15" t="str">
        <f>'Cap Ex Data'!E299</f>
        <v>00060000010121</v>
      </c>
      <c r="F299" s="15" t="str">
        <f>'Cap Ex Data'!F299</f>
        <v>03101</v>
      </c>
      <c r="G299" s="15" t="str">
        <f>'Cap Ex Data'!G299</f>
        <v>318x1000</v>
      </c>
      <c r="H299" s="15">
        <f>'Cap Ex Data'!H299</f>
        <v>70</v>
      </c>
      <c r="I299" s="15">
        <f>'Cap Ex Data'!I299</f>
        <v>22.617690273637443</v>
      </c>
      <c r="J299" s="15">
        <f>'Cap Ex Data'!J299</f>
        <v>0</v>
      </c>
      <c r="K299" s="15">
        <f>'Cap Ex Data'!K299</f>
        <v>0</v>
      </c>
      <c r="L299" s="15">
        <f>'Cap Ex Data'!L299</f>
        <v>0</v>
      </c>
      <c r="M299" s="15">
        <f>'Cap Ex Data'!M299</f>
        <v>0</v>
      </c>
      <c r="N299" s="15">
        <f>'Cap Ex Data'!N299</f>
        <v>22.617690273637443</v>
      </c>
      <c r="O299" s="61" t="str">
        <f t="shared" si="4"/>
        <v>05</v>
      </c>
    </row>
    <row r="300" spans="1:15" x14ac:dyDescent="0.25">
      <c r="A300" s="15" t="str">
        <f>'Cap Ex Data'!A300</f>
        <v xml:space="preserve">Alternative Energy Sources </v>
      </c>
      <c r="B300" s="15" t="str">
        <f>'Cap Ex Data'!B300</f>
        <v>053500100100</v>
      </c>
      <c r="C300" s="15">
        <f>'Cap Ex Data'!C300</f>
        <v>23040191</v>
      </c>
      <c r="D300" s="15" t="str">
        <f>'Cap Ex Data'!D300</f>
        <v>70555</v>
      </c>
      <c r="E300" s="15" t="str">
        <f>'Cap Ex Data'!E300</f>
        <v>00060000010122</v>
      </c>
      <c r="F300" s="15" t="str">
        <f>'Cap Ex Data'!F300</f>
        <v>03101</v>
      </c>
      <c r="G300" s="15" t="str">
        <f>'Cap Ex Data'!G300</f>
        <v>318x1000</v>
      </c>
      <c r="H300" s="15">
        <f>'Cap Ex Data'!H300</f>
        <v>60</v>
      </c>
      <c r="I300" s="15">
        <f>'Cap Ex Data'!I300</f>
        <v>19.386591663117809</v>
      </c>
      <c r="J300" s="15">
        <f>'Cap Ex Data'!J300</f>
        <v>0</v>
      </c>
      <c r="K300" s="15">
        <f>'Cap Ex Data'!K300</f>
        <v>0</v>
      </c>
      <c r="L300" s="15">
        <f>'Cap Ex Data'!L300</f>
        <v>0</v>
      </c>
      <c r="M300" s="15">
        <f>'Cap Ex Data'!M300</f>
        <v>0</v>
      </c>
      <c r="N300" s="15">
        <f>'Cap Ex Data'!N300</f>
        <v>19.386591663117809</v>
      </c>
      <c r="O300" s="61" t="str">
        <f t="shared" si="4"/>
        <v>05</v>
      </c>
    </row>
    <row r="301" spans="1:15" x14ac:dyDescent="0.25">
      <c r="A301" s="15" t="str">
        <f>'Cap Ex Data'!A301</f>
        <v xml:space="preserve">Tree Planting </v>
      </c>
      <c r="B301" s="15" t="str">
        <f>'Cap Ex Data'!B301</f>
        <v>053500100100</v>
      </c>
      <c r="C301" s="15">
        <f>'Cap Ex Data'!C301</f>
        <v>23040101</v>
      </c>
      <c r="D301" s="15" t="str">
        <f>'Cap Ex Data'!D301</f>
        <v>70555</v>
      </c>
      <c r="E301" s="15" t="str">
        <f>'Cap Ex Data'!E301</f>
        <v>00060000010123</v>
      </c>
      <c r="F301" s="15" t="str">
        <f>'Cap Ex Data'!F301</f>
        <v>03101</v>
      </c>
      <c r="G301" s="15" t="str">
        <f>'Cap Ex Data'!G301</f>
        <v>318x1000</v>
      </c>
      <c r="H301" s="15">
        <f>'Cap Ex Data'!H301</f>
        <v>7</v>
      </c>
      <c r="I301" s="15">
        <f>'Cap Ex Data'!I301</f>
        <v>2.2617690273637443</v>
      </c>
      <c r="J301" s="15">
        <f>'Cap Ex Data'!J301</f>
        <v>0</v>
      </c>
      <c r="K301" s="15">
        <f>'Cap Ex Data'!K301</f>
        <v>0</v>
      </c>
      <c r="L301" s="15">
        <f>'Cap Ex Data'!L301</f>
        <v>0</v>
      </c>
      <c r="M301" s="15">
        <f>'Cap Ex Data'!M301</f>
        <v>0</v>
      </c>
      <c r="N301" s="15">
        <f>'Cap Ex Data'!N301</f>
        <v>2.2617690273637443</v>
      </c>
      <c r="O301" s="61" t="str">
        <f t="shared" si="4"/>
        <v>05</v>
      </c>
    </row>
    <row r="302" spans="1:15" x14ac:dyDescent="0.25">
      <c r="A302" s="15" t="str">
        <f>'Cap Ex Data'!A302</f>
        <v xml:space="preserve">Management of Existing Forest Plantations </v>
      </c>
      <c r="B302" s="15" t="str">
        <f>'Cap Ex Data'!B302</f>
        <v>053500100100</v>
      </c>
      <c r="C302" s="15">
        <f>'Cap Ex Data'!C302</f>
        <v>23040102</v>
      </c>
      <c r="D302" s="15" t="str">
        <f>'Cap Ex Data'!D302</f>
        <v>70555</v>
      </c>
      <c r="E302" s="15" t="str">
        <f>'Cap Ex Data'!E302</f>
        <v>00060000010124</v>
      </c>
      <c r="F302" s="15" t="str">
        <f>'Cap Ex Data'!F302</f>
        <v>03101</v>
      </c>
      <c r="G302" s="15" t="str">
        <f>'Cap Ex Data'!G302</f>
        <v>318x1000</v>
      </c>
      <c r="H302" s="15">
        <f>'Cap Ex Data'!H302</f>
        <v>5</v>
      </c>
      <c r="I302" s="15">
        <f>'Cap Ex Data'!I302</f>
        <v>1.6155493052598173</v>
      </c>
      <c r="J302" s="15">
        <f>'Cap Ex Data'!J302</f>
        <v>0</v>
      </c>
      <c r="K302" s="15">
        <f>'Cap Ex Data'!K302</f>
        <v>0</v>
      </c>
      <c r="L302" s="15">
        <f>'Cap Ex Data'!L302</f>
        <v>0</v>
      </c>
      <c r="M302" s="15">
        <f>'Cap Ex Data'!M302</f>
        <v>0</v>
      </c>
      <c r="N302" s="15">
        <f>'Cap Ex Data'!N302</f>
        <v>1.6155493052598173</v>
      </c>
      <c r="O302" s="61" t="str">
        <f t="shared" si="4"/>
        <v>05</v>
      </c>
    </row>
    <row r="303" spans="1:15" x14ac:dyDescent="0.25">
      <c r="A303" s="15" t="str">
        <f>'Cap Ex Data'!A303</f>
        <v xml:space="preserve">Rehabilitation of Light Vehicle </v>
      </c>
      <c r="B303" s="15" t="str">
        <f>'Cap Ex Data'!B303</f>
        <v>053500100100</v>
      </c>
      <c r="C303" s="15">
        <f>'Cap Ex Data'!C303</f>
        <v>23030192</v>
      </c>
      <c r="D303" s="15" t="str">
        <f>'Cap Ex Data'!D303</f>
        <v>70555</v>
      </c>
      <c r="E303" s="15" t="str">
        <f>'Cap Ex Data'!E303</f>
        <v>00060000010125</v>
      </c>
      <c r="F303" s="15" t="str">
        <f>'Cap Ex Data'!F303</f>
        <v>03101</v>
      </c>
      <c r="G303" s="15" t="str">
        <f>'Cap Ex Data'!G303</f>
        <v>318x1000</v>
      </c>
      <c r="H303" s="15">
        <f>'Cap Ex Data'!H303</f>
        <v>1</v>
      </c>
      <c r="I303" s="15">
        <f>'Cap Ex Data'!I303</f>
        <v>0.32310986105196349</v>
      </c>
      <c r="J303" s="15">
        <f>'Cap Ex Data'!J303</f>
        <v>0</v>
      </c>
      <c r="K303" s="15">
        <f>'Cap Ex Data'!K303</f>
        <v>0</v>
      </c>
      <c r="L303" s="15">
        <f>'Cap Ex Data'!L303</f>
        <v>0</v>
      </c>
      <c r="M303" s="15">
        <f>'Cap Ex Data'!M303</f>
        <v>0</v>
      </c>
      <c r="N303" s="15">
        <f>'Cap Ex Data'!N303</f>
        <v>0.32310986105196349</v>
      </c>
      <c r="O303" s="61" t="str">
        <f t="shared" si="4"/>
        <v>05</v>
      </c>
    </row>
    <row r="304" spans="1:15" x14ac:dyDescent="0.25">
      <c r="A304" s="15" t="str">
        <f>'Cap Ex Data'!A304</f>
        <v xml:space="preserve">Forest Reserve Management. </v>
      </c>
      <c r="B304" s="15" t="str">
        <f>'Cap Ex Data'!B304</f>
        <v>053500100100</v>
      </c>
      <c r="C304" s="15">
        <f>'Cap Ex Data'!C304</f>
        <v>23040103</v>
      </c>
      <c r="D304" s="15" t="str">
        <f>'Cap Ex Data'!D304</f>
        <v>70555</v>
      </c>
      <c r="E304" s="15" t="str">
        <f>'Cap Ex Data'!E304</f>
        <v>00060000010126</v>
      </c>
      <c r="F304" s="15" t="str">
        <f>'Cap Ex Data'!F304</f>
        <v>03101</v>
      </c>
      <c r="G304" s="15" t="str">
        <f>'Cap Ex Data'!G304</f>
        <v>318x1000</v>
      </c>
      <c r="H304" s="15">
        <f>'Cap Ex Data'!H304</f>
        <v>5</v>
      </c>
      <c r="I304" s="15">
        <f>'Cap Ex Data'!I304</f>
        <v>1.6155493052598173</v>
      </c>
      <c r="J304" s="15">
        <f>'Cap Ex Data'!J304</f>
        <v>0</v>
      </c>
      <c r="K304" s="15">
        <f>'Cap Ex Data'!K304</f>
        <v>0</v>
      </c>
      <c r="L304" s="15">
        <f>'Cap Ex Data'!L304</f>
        <v>0</v>
      </c>
      <c r="M304" s="15">
        <f>'Cap Ex Data'!M304</f>
        <v>0</v>
      </c>
      <c r="N304" s="15">
        <f>'Cap Ex Data'!N304</f>
        <v>1.6155493052598173</v>
      </c>
      <c r="O304" s="61" t="str">
        <f t="shared" si="4"/>
        <v>05</v>
      </c>
    </row>
    <row r="305" spans="1:15" x14ac:dyDescent="0.25">
      <c r="A305" s="15" t="str">
        <f>'Cap Ex Data'!A305</f>
        <v xml:space="preserve">Purchase of Motorcycles / Bicycles </v>
      </c>
      <c r="B305" s="15" t="str">
        <f>'Cap Ex Data'!B305</f>
        <v>053500100100</v>
      </c>
      <c r="C305" s="15">
        <f>'Cap Ex Data'!C305</f>
        <v>23010139</v>
      </c>
      <c r="D305" s="15" t="str">
        <f>'Cap Ex Data'!D305</f>
        <v>70555</v>
      </c>
      <c r="E305" s="15" t="str">
        <f>'Cap Ex Data'!E305</f>
        <v>00060000010127</v>
      </c>
      <c r="F305" s="15" t="str">
        <f>'Cap Ex Data'!F305</f>
        <v>03101</v>
      </c>
      <c r="G305" s="15" t="str">
        <f>'Cap Ex Data'!G305</f>
        <v>318x1000</v>
      </c>
      <c r="H305" s="15">
        <f>'Cap Ex Data'!H305</f>
        <v>1</v>
      </c>
      <c r="I305" s="15">
        <f>'Cap Ex Data'!I305</f>
        <v>0.32310986105196349</v>
      </c>
      <c r="J305" s="15">
        <f>'Cap Ex Data'!J305</f>
        <v>0</v>
      </c>
      <c r="K305" s="15">
        <f>'Cap Ex Data'!K305</f>
        <v>0</v>
      </c>
      <c r="L305" s="15">
        <f>'Cap Ex Data'!L305</f>
        <v>0</v>
      </c>
      <c r="M305" s="15">
        <f>'Cap Ex Data'!M305</f>
        <v>0</v>
      </c>
      <c r="N305" s="15">
        <f>'Cap Ex Data'!N305</f>
        <v>0.32310986105196349</v>
      </c>
      <c r="O305" s="61" t="str">
        <f t="shared" si="4"/>
        <v>05</v>
      </c>
    </row>
    <row r="306" spans="1:15" x14ac:dyDescent="0.25">
      <c r="A306" s="15" t="str">
        <f>'Cap Ex Data'!A306</f>
        <v xml:space="preserve">Purchase of Nursery Equipment </v>
      </c>
      <c r="B306" s="15" t="str">
        <f>'Cap Ex Data'!B306</f>
        <v>053500100100</v>
      </c>
      <c r="C306" s="15">
        <f>'Cap Ex Data'!C306</f>
        <v>23010140</v>
      </c>
      <c r="D306" s="15" t="str">
        <f>'Cap Ex Data'!D306</f>
        <v>70555</v>
      </c>
      <c r="E306" s="15" t="str">
        <f>'Cap Ex Data'!E306</f>
        <v>00060000010128</v>
      </c>
      <c r="F306" s="15" t="str">
        <f>'Cap Ex Data'!F306</f>
        <v>03101</v>
      </c>
      <c r="G306" s="15" t="str">
        <f>'Cap Ex Data'!G306</f>
        <v>318x1000</v>
      </c>
      <c r="H306" s="15">
        <f>'Cap Ex Data'!H306</f>
        <v>5</v>
      </c>
      <c r="I306" s="15">
        <f>'Cap Ex Data'!I306</f>
        <v>1.6155493052598173</v>
      </c>
      <c r="J306" s="15">
        <f>'Cap Ex Data'!J306</f>
        <v>0</v>
      </c>
      <c r="K306" s="15">
        <f>'Cap Ex Data'!K306</f>
        <v>0</v>
      </c>
      <c r="L306" s="15">
        <f>'Cap Ex Data'!L306</f>
        <v>0</v>
      </c>
      <c r="M306" s="15">
        <f>'Cap Ex Data'!M306</f>
        <v>0</v>
      </c>
      <c r="N306" s="15">
        <f>'Cap Ex Data'!N306</f>
        <v>1.6155493052598173</v>
      </c>
      <c r="O306" s="61" t="str">
        <f t="shared" si="4"/>
        <v>05</v>
      </c>
    </row>
    <row r="307" spans="1:15" x14ac:dyDescent="0.25">
      <c r="A307" s="15" t="str">
        <f>'Cap Ex Data'!A307</f>
        <v xml:space="preserve">Construction of Public Toilets. </v>
      </c>
      <c r="B307" s="15" t="str">
        <f>'Cap Ex Data'!B307</f>
        <v>053500100100</v>
      </c>
      <c r="C307" s="15">
        <f>'Cap Ex Data'!C307</f>
        <v>23020310</v>
      </c>
      <c r="D307" s="15" t="str">
        <f>'Cap Ex Data'!D307</f>
        <v>70555</v>
      </c>
      <c r="E307" s="15" t="str">
        <f>'Cap Ex Data'!E307</f>
        <v>00060000010129</v>
      </c>
      <c r="F307" s="15" t="str">
        <f>'Cap Ex Data'!F307</f>
        <v>03101</v>
      </c>
      <c r="G307" s="15" t="str">
        <f>'Cap Ex Data'!G307</f>
        <v>318x1000</v>
      </c>
      <c r="H307" s="15">
        <f>'Cap Ex Data'!H307</f>
        <v>25</v>
      </c>
      <c r="I307" s="15">
        <f>'Cap Ex Data'!I307</f>
        <v>8.0777465262990873</v>
      </c>
      <c r="J307" s="15">
        <f>'Cap Ex Data'!J307</f>
        <v>0</v>
      </c>
      <c r="K307" s="15">
        <f>'Cap Ex Data'!K307</f>
        <v>0</v>
      </c>
      <c r="L307" s="15">
        <f>'Cap Ex Data'!L307</f>
        <v>0</v>
      </c>
      <c r="M307" s="15">
        <f>'Cap Ex Data'!M307</f>
        <v>0</v>
      </c>
      <c r="N307" s="15">
        <f>'Cap Ex Data'!N307</f>
        <v>8.0777465262990873</v>
      </c>
      <c r="O307" s="61" t="str">
        <f t="shared" si="4"/>
        <v>05</v>
      </c>
    </row>
    <row r="308" spans="1:15" x14ac:dyDescent="0.25">
      <c r="A308" s="15" t="str">
        <f>'Cap Ex Data'!A308</f>
        <v xml:space="preserve">Ecological Fund </v>
      </c>
      <c r="B308" s="15" t="str">
        <f>'Cap Ex Data'!B308</f>
        <v>053500100100</v>
      </c>
      <c r="C308" s="15">
        <f>'Cap Ex Data'!C308</f>
        <v>23040192</v>
      </c>
      <c r="D308" s="15" t="str">
        <f>'Cap Ex Data'!D308</f>
        <v>70555</v>
      </c>
      <c r="E308" s="15" t="str">
        <f>'Cap Ex Data'!E308</f>
        <v>00060000010130</v>
      </c>
      <c r="F308" s="15" t="str">
        <f>'Cap Ex Data'!F308</f>
        <v>03101</v>
      </c>
      <c r="G308" s="15" t="str">
        <f>'Cap Ex Data'!G308</f>
        <v>318x1000</v>
      </c>
      <c r="H308" s="15">
        <f>'Cap Ex Data'!H308</f>
        <v>2000</v>
      </c>
      <c r="I308" s="15">
        <f>'Cap Ex Data'!I308</f>
        <v>646.21972210392698</v>
      </c>
      <c r="J308" s="15">
        <f>'Cap Ex Data'!J308</f>
        <v>0</v>
      </c>
      <c r="K308" s="15">
        <f>'Cap Ex Data'!K308</f>
        <v>0</v>
      </c>
      <c r="L308" s="15">
        <f>'Cap Ex Data'!L308</f>
        <v>0</v>
      </c>
      <c r="M308" s="15">
        <f>'Cap Ex Data'!M308</f>
        <v>0</v>
      </c>
      <c r="N308" s="15">
        <f>'Cap Ex Data'!N308</f>
        <v>646.21972210392698</v>
      </c>
      <c r="O308" s="61" t="str">
        <f t="shared" si="4"/>
        <v>05</v>
      </c>
    </row>
    <row r="309" spans="1:15" x14ac:dyDescent="0.25">
      <c r="A309" s="15" t="str">
        <f>'Cap Ex Data'!A309</f>
        <v xml:space="preserve">Sanitation and Refuse Evacuation Programme. </v>
      </c>
      <c r="B309" s="15" t="str">
        <f>'Cap Ex Data'!B309</f>
        <v>053500100100</v>
      </c>
      <c r="C309" s="15">
        <f>'Cap Ex Data'!C309</f>
        <v>23040193</v>
      </c>
      <c r="D309" s="15" t="str">
        <f>'Cap Ex Data'!D309</f>
        <v>70555</v>
      </c>
      <c r="E309" s="15" t="str">
        <f>'Cap Ex Data'!E309</f>
        <v>00060000010131</v>
      </c>
      <c r="F309" s="15" t="str">
        <f>'Cap Ex Data'!F309</f>
        <v>03101</v>
      </c>
      <c r="G309" s="15" t="str">
        <f>'Cap Ex Data'!G309</f>
        <v>318x1000</v>
      </c>
      <c r="H309" s="15">
        <f>'Cap Ex Data'!H309</f>
        <v>1748.7850000000001</v>
      </c>
      <c r="I309" s="15">
        <f>'Cap Ex Data'!I309</f>
        <v>565.04967835975799</v>
      </c>
      <c r="J309" s="15">
        <f>'Cap Ex Data'!J309</f>
        <v>0</v>
      </c>
      <c r="K309" s="15">
        <f>'Cap Ex Data'!K309</f>
        <v>0</v>
      </c>
      <c r="L309" s="15">
        <f>'Cap Ex Data'!L309</f>
        <v>0</v>
      </c>
      <c r="M309" s="15">
        <f>'Cap Ex Data'!M309</f>
        <v>0</v>
      </c>
      <c r="N309" s="15">
        <f>'Cap Ex Data'!N309</f>
        <v>565.04967835975799</v>
      </c>
      <c r="O309" s="61" t="str">
        <f t="shared" si="4"/>
        <v>05</v>
      </c>
    </row>
    <row r="310" spans="1:15" x14ac:dyDescent="0.25">
      <c r="A310" s="15" t="str">
        <f>'Cap Ex Data'!A310</f>
        <v xml:space="preserve">Setting Up of Billing Centres </v>
      </c>
      <c r="B310" s="15" t="str">
        <f>'Cap Ex Data'!B310</f>
        <v>053500100100</v>
      </c>
      <c r="C310" s="15">
        <f>'Cap Ex Data'!C310</f>
        <v>23020311</v>
      </c>
      <c r="D310" s="15" t="str">
        <f>'Cap Ex Data'!D310</f>
        <v>70555</v>
      </c>
      <c r="E310" s="15" t="str">
        <f>'Cap Ex Data'!E310</f>
        <v>00060000010132</v>
      </c>
      <c r="F310" s="15" t="str">
        <f>'Cap Ex Data'!F310</f>
        <v>03101</v>
      </c>
      <c r="G310" s="15" t="str">
        <f>'Cap Ex Data'!G310</f>
        <v>318x1000</v>
      </c>
      <c r="H310" s="15">
        <f>'Cap Ex Data'!H310</f>
        <v>20</v>
      </c>
      <c r="I310" s="15">
        <f>'Cap Ex Data'!I310</f>
        <v>6.4621972210392693</v>
      </c>
      <c r="J310" s="15">
        <f>'Cap Ex Data'!J310</f>
        <v>0</v>
      </c>
      <c r="K310" s="15">
        <f>'Cap Ex Data'!K310</f>
        <v>0</v>
      </c>
      <c r="L310" s="15">
        <f>'Cap Ex Data'!L310</f>
        <v>0</v>
      </c>
      <c r="M310" s="15">
        <f>'Cap Ex Data'!M310</f>
        <v>0</v>
      </c>
      <c r="N310" s="15">
        <f>'Cap Ex Data'!N310</f>
        <v>6.4621972210392693</v>
      </c>
      <c r="O310" s="61" t="str">
        <f t="shared" si="4"/>
        <v>05</v>
      </c>
    </row>
    <row r="311" spans="1:15" x14ac:dyDescent="0.25">
      <c r="A311" s="15" t="str">
        <f>'Cap Ex Data'!A311</f>
        <v xml:space="preserve">Const. of Additional Dumpsites (Kd-2, Zr-1, Kaf-1) </v>
      </c>
      <c r="B311" s="15" t="str">
        <f>'Cap Ex Data'!B311</f>
        <v>053500100100</v>
      </c>
      <c r="C311" s="15">
        <f>'Cap Ex Data'!C311</f>
        <v>23020312</v>
      </c>
      <c r="D311" s="15" t="str">
        <f>'Cap Ex Data'!D311</f>
        <v>70555</v>
      </c>
      <c r="E311" s="15" t="str">
        <f>'Cap Ex Data'!E311</f>
        <v>00060000010133</v>
      </c>
      <c r="F311" s="15" t="str">
        <f>'Cap Ex Data'!F311</f>
        <v>03101</v>
      </c>
      <c r="G311" s="15" t="str">
        <f>'Cap Ex Data'!G311</f>
        <v>318x1000</v>
      </c>
      <c r="H311" s="15">
        <f>'Cap Ex Data'!H311</f>
        <v>75</v>
      </c>
      <c r="I311" s="15">
        <f>'Cap Ex Data'!I311</f>
        <v>24.233239578897262</v>
      </c>
      <c r="J311" s="15">
        <f>'Cap Ex Data'!J311</f>
        <v>0</v>
      </c>
      <c r="K311" s="15">
        <f>'Cap Ex Data'!K311</f>
        <v>0</v>
      </c>
      <c r="L311" s="15">
        <f>'Cap Ex Data'!L311</f>
        <v>0</v>
      </c>
      <c r="M311" s="15">
        <f>'Cap Ex Data'!M311</f>
        <v>0</v>
      </c>
      <c r="N311" s="15">
        <f>'Cap Ex Data'!N311</f>
        <v>24.233239578897262</v>
      </c>
      <c r="O311" s="61" t="str">
        <f t="shared" si="4"/>
        <v>05</v>
      </c>
    </row>
    <row r="312" spans="1:15" x14ac:dyDescent="0.25">
      <c r="A312" s="15" t="str">
        <f>'Cap Ex Data'!A312</f>
        <v xml:space="preserve">Purchase of equipment for Plastic Recycling Plant </v>
      </c>
      <c r="B312" s="15" t="str">
        <f>'Cap Ex Data'!B312</f>
        <v>053500100100</v>
      </c>
      <c r="C312" s="15">
        <f>'Cap Ex Data'!C312</f>
        <v>23010141</v>
      </c>
      <c r="D312" s="15" t="str">
        <f>'Cap Ex Data'!D312</f>
        <v>70555</v>
      </c>
      <c r="E312" s="15" t="str">
        <f>'Cap Ex Data'!E312</f>
        <v>00060000010134</v>
      </c>
      <c r="F312" s="15" t="str">
        <f>'Cap Ex Data'!F312</f>
        <v>03101</v>
      </c>
      <c r="G312" s="15" t="str">
        <f>'Cap Ex Data'!G312</f>
        <v>318x1000</v>
      </c>
      <c r="H312" s="15">
        <f>'Cap Ex Data'!H312</f>
        <v>20</v>
      </c>
      <c r="I312" s="15">
        <f>'Cap Ex Data'!I312</f>
        <v>6.4621972210392693</v>
      </c>
      <c r="J312" s="15">
        <f>'Cap Ex Data'!J312</f>
        <v>0</v>
      </c>
      <c r="K312" s="15">
        <f>'Cap Ex Data'!K312</f>
        <v>0</v>
      </c>
      <c r="L312" s="15">
        <f>'Cap Ex Data'!L312</f>
        <v>0</v>
      </c>
      <c r="M312" s="15">
        <f>'Cap Ex Data'!M312</f>
        <v>0</v>
      </c>
      <c r="N312" s="15">
        <f>'Cap Ex Data'!N312</f>
        <v>6.4621972210392693</v>
      </c>
      <c r="O312" s="61" t="str">
        <f t="shared" si="4"/>
        <v>05</v>
      </c>
    </row>
    <row r="313" spans="1:15" x14ac:dyDescent="0.25">
      <c r="A313" s="15" t="str">
        <f>'Cap Ex Data'!A313</f>
        <v xml:space="preserve">Purchase of Sanitation Equipment (Receptacles) </v>
      </c>
      <c r="B313" s="15" t="str">
        <f>'Cap Ex Data'!B313</f>
        <v>053500100100</v>
      </c>
      <c r="C313" s="15">
        <f>'Cap Ex Data'!C313</f>
        <v>23010143</v>
      </c>
      <c r="D313" s="15" t="str">
        <f>'Cap Ex Data'!D313</f>
        <v>70555</v>
      </c>
      <c r="E313" s="15" t="str">
        <f>'Cap Ex Data'!E313</f>
        <v>00060000010136</v>
      </c>
      <c r="F313" s="15" t="str">
        <f>'Cap Ex Data'!F313</f>
        <v>03101</v>
      </c>
      <c r="G313" s="15" t="str">
        <f>'Cap Ex Data'!G313</f>
        <v>318x1000</v>
      </c>
      <c r="H313" s="15">
        <f>'Cap Ex Data'!H313</f>
        <v>30</v>
      </c>
      <c r="I313" s="15">
        <f>'Cap Ex Data'!I313</f>
        <v>9.6932958315589044</v>
      </c>
      <c r="J313" s="15">
        <f>'Cap Ex Data'!J313</f>
        <v>0</v>
      </c>
      <c r="K313" s="15">
        <f>'Cap Ex Data'!K313</f>
        <v>0</v>
      </c>
      <c r="L313" s="15">
        <f>'Cap Ex Data'!L313</f>
        <v>0</v>
      </c>
      <c r="M313" s="15">
        <f>'Cap Ex Data'!M313</f>
        <v>0</v>
      </c>
      <c r="N313" s="15">
        <f>'Cap Ex Data'!N313</f>
        <v>9.6932958315589044</v>
      </c>
      <c r="O313" s="61" t="str">
        <f t="shared" si="4"/>
        <v>05</v>
      </c>
    </row>
    <row r="314" spans="1:15" x14ac:dyDescent="0.25">
      <c r="A314" s="15" t="str">
        <f>'Cap Ex Data'!A314</f>
        <v xml:space="preserve">Assistance to Community Development </v>
      </c>
      <c r="B314" s="15" t="str">
        <f>'Cap Ex Data'!B314</f>
        <v>056300100100</v>
      </c>
      <c r="C314" s="15">
        <f>'Cap Ex Data'!C314</f>
        <v>23040194</v>
      </c>
      <c r="D314" s="15" t="str">
        <f>'Cap Ex Data'!D314</f>
        <v>70555</v>
      </c>
      <c r="E314" s="15" t="str">
        <f>'Cap Ex Data'!E314</f>
        <v>00030000010104</v>
      </c>
      <c r="F314" s="15" t="str">
        <f>'Cap Ex Data'!F314</f>
        <v>03101</v>
      </c>
      <c r="G314" s="15" t="str">
        <f>'Cap Ex Data'!G314</f>
        <v>318x1000</v>
      </c>
      <c r="H314" s="15">
        <f>'Cap Ex Data'!H314</f>
        <v>300</v>
      </c>
      <c r="I314" s="15">
        <f>'Cap Ex Data'!I314</f>
        <v>96.932958315589048</v>
      </c>
      <c r="J314" s="15">
        <f>'Cap Ex Data'!J314</f>
        <v>0</v>
      </c>
      <c r="K314" s="15">
        <f>'Cap Ex Data'!K314</f>
        <v>0</v>
      </c>
      <c r="L314" s="15">
        <f>'Cap Ex Data'!L314</f>
        <v>0</v>
      </c>
      <c r="M314" s="15">
        <f>'Cap Ex Data'!M314</f>
        <v>0</v>
      </c>
      <c r="N314" s="15">
        <f>'Cap Ex Data'!N314</f>
        <v>96.932958315589048</v>
      </c>
      <c r="O314" s="61" t="str">
        <f t="shared" si="4"/>
        <v>05</v>
      </c>
    </row>
    <row r="315" spans="1:15" x14ac:dyDescent="0.25">
      <c r="A315" s="15" t="str">
        <f>'Cap Ex Data'!A315</f>
        <v xml:space="preserve">Fencing of Social Development Centre Zaria </v>
      </c>
      <c r="B315" s="15" t="str">
        <f>'Cap Ex Data'!B315</f>
        <v>056300100100</v>
      </c>
      <c r="C315" s="15">
        <f>'Cap Ex Data'!C315</f>
        <v>23040195</v>
      </c>
      <c r="D315" s="15" t="str">
        <f>'Cap Ex Data'!D315</f>
        <v>70555</v>
      </c>
      <c r="E315" s="15" t="str">
        <f>'Cap Ex Data'!E315</f>
        <v>00030000010105</v>
      </c>
      <c r="F315" s="15" t="str">
        <f>'Cap Ex Data'!F315</f>
        <v>03101</v>
      </c>
      <c r="G315" s="15" t="str">
        <f>'Cap Ex Data'!G315</f>
        <v>318x1000</v>
      </c>
      <c r="H315" s="15">
        <f>'Cap Ex Data'!H315</f>
        <v>6.4402150000000002</v>
      </c>
      <c r="I315" s="15">
        <f>'Cap Ex Data'!I315</f>
        <v>2.0808969737947711</v>
      </c>
      <c r="J315" s="15">
        <f>'Cap Ex Data'!J315</f>
        <v>0</v>
      </c>
      <c r="K315" s="15">
        <f>'Cap Ex Data'!K315</f>
        <v>0</v>
      </c>
      <c r="L315" s="15">
        <f>'Cap Ex Data'!L315</f>
        <v>0</v>
      </c>
      <c r="M315" s="15">
        <f>'Cap Ex Data'!M315</f>
        <v>0</v>
      </c>
      <c r="N315" s="15">
        <f>'Cap Ex Data'!N315</f>
        <v>2.0808969737947711</v>
      </c>
      <c r="O315" s="61" t="str">
        <f t="shared" si="4"/>
        <v>05</v>
      </c>
    </row>
    <row r="316" spans="1:15" x14ac:dyDescent="0.25">
      <c r="A316" s="15" t="str">
        <f>'Cap Ex Data'!A316</f>
        <v>Special Intervention/Completion of Self Help Project</v>
      </c>
      <c r="B316" s="15" t="str">
        <f>'Cap Ex Data'!B316</f>
        <v>056300100100</v>
      </c>
      <c r="C316" s="15">
        <f>'Cap Ex Data'!C316</f>
        <v>23040196</v>
      </c>
      <c r="D316" s="15" t="str">
        <f>'Cap Ex Data'!D316</f>
        <v>70555</v>
      </c>
      <c r="E316" s="15" t="str">
        <f>'Cap Ex Data'!E316</f>
        <v>00030000010105</v>
      </c>
      <c r="F316" s="15" t="str">
        <f>'Cap Ex Data'!F316</f>
        <v>03101</v>
      </c>
      <c r="G316" s="15" t="str">
        <f>'Cap Ex Data'!G316</f>
        <v>318x1000</v>
      </c>
      <c r="H316" s="15">
        <f>'Cap Ex Data'!H316</f>
        <v>548.81601000000001</v>
      </c>
      <c r="I316" s="15">
        <f>'Cap Ex Data'!I316</f>
        <v>177.32786473419301</v>
      </c>
      <c r="J316" s="15">
        <f>'Cap Ex Data'!J316</f>
        <v>0</v>
      </c>
      <c r="K316" s="15">
        <f>'Cap Ex Data'!K316</f>
        <v>0</v>
      </c>
      <c r="L316" s="15">
        <f>'Cap Ex Data'!L316</f>
        <v>0</v>
      </c>
      <c r="M316" s="15">
        <f>'Cap Ex Data'!M316</f>
        <v>0</v>
      </c>
      <c r="N316" s="15">
        <f>'Cap Ex Data'!N316</f>
        <v>177.32786473419301</v>
      </c>
      <c r="O316" s="61" t="str">
        <f t="shared" si="4"/>
        <v>05</v>
      </c>
    </row>
    <row r="317" spans="1:15" x14ac:dyDescent="0.25">
      <c r="A317" s="15" t="str">
        <f>'Cap Ex Data'!A317</f>
        <v xml:space="preserve">2008 MDG'S Project </v>
      </c>
      <c r="B317" s="15" t="str">
        <f>'Cap Ex Data'!B317</f>
        <v>025200100100</v>
      </c>
      <c r="C317" s="15">
        <f>'Cap Ex Data'!C317</f>
        <v>23020313</v>
      </c>
      <c r="D317" s="15" t="str">
        <f>'Cap Ex Data'!D317</f>
        <v>70630</v>
      </c>
      <c r="E317" s="15" t="str">
        <f>'Cap Ex Data'!E317</f>
        <v>00100000010104</v>
      </c>
      <c r="F317" s="15" t="str">
        <f>'Cap Ex Data'!F317</f>
        <v>03101</v>
      </c>
      <c r="G317" s="15" t="str">
        <f>'Cap Ex Data'!G317</f>
        <v>318x1000</v>
      </c>
      <c r="H317" s="15">
        <f>'Cap Ex Data'!H317</f>
        <v>9.8432700000000004</v>
      </c>
      <c r="I317" s="15">
        <f>'Cap Ex Data'!I317</f>
        <v>3.1804576019969608</v>
      </c>
      <c r="J317" s="15">
        <f>'Cap Ex Data'!J317</f>
        <v>0</v>
      </c>
      <c r="K317" s="15">
        <f>'Cap Ex Data'!K317</f>
        <v>0</v>
      </c>
      <c r="L317" s="15">
        <f>'Cap Ex Data'!L317</f>
        <v>0</v>
      </c>
      <c r="M317" s="15">
        <f>'Cap Ex Data'!M317</f>
        <v>0</v>
      </c>
      <c r="N317" s="15">
        <f>'Cap Ex Data'!N317</f>
        <v>3.1804576019969608</v>
      </c>
      <c r="O317" s="61" t="str">
        <f t="shared" si="4"/>
        <v>02</v>
      </c>
    </row>
    <row r="318" spans="1:15" x14ac:dyDescent="0.25">
      <c r="A318" s="15" t="str">
        <f>'Cap Ex Data'!A318</f>
        <v xml:space="preserve">2009 MDGs Project </v>
      </c>
      <c r="B318" s="15" t="str">
        <f>'Cap Ex Data'!B318</f>
        <v>025200100100</v>
      </c>
      <c r="C318" s="15">
        <f>'Cap Ex Data'!C318</f>
        <v>23020314</v>
      </c>
      <c r="D318" s="15" t="str">
        <f>'Cap Ex Data'!D318</f>
        <v>70630</v>
      </c>
      <c r="E318" s="15" t="str">
        <f>'Cap Ex Data'!E318</f>
        <v>00100000010105</v>
      </c>
      <c r="F318" s="15" t="str">
        <f>'Cap Ex Data'!F318</f>
        <v>03101</v>
      </c>
      <c r="G318" s="15" t="str">
        <f>'Cap Ex Data'!G318</f>
        <v>318x1000</v>
      </c>
      <c r="H318" s="15">
        <f>'Cap Ex Data'!H318</f>
        <v>7.0401449999999999</v>
      </c>
      <c r="I318" s="15">
        <f>'Cap Ex Data'!I318</f>
        <v>2.2747402727356749</v>
      </c>
      <c r="J318" s="15">
        <f>'Cap Ex Data'!J318</f>
        <v>0</v>
      </c>
      <c r="K318" s="15">
        <f>'Cap Ex Data'!K318</f>
        <v>0</v>
      </c>
      <c r="L318" s="15">
        <f>'Cap Ex Data'!L318</f>
        <v>0</v>
      </c>
      <c r="M318" s="15">
        <f>'Cap Ex Data'!M318</f>
        <v>0</v>
      </c>
      <c r="N318" s="15">
        <f>'Cap Ex Data'!N318</f>
        <v>2.2747402727356749</v>
      </c>
      <c r="O318" s="61" t="str">
        <f t="shared" si="4"/>
        <v>02</v>
      </c>
    </row>
    <row r="319" spans="1:15" x14ac:dyDescent="0.25">
      <c r="A319" s="15" t="str">
        <f>'Cap Ex Data'!A319</f>
        <v>Construction &amp; Rehabilitation of Small Earth Dams(3 Nos.)</v>
      </c>
      <c r="B319" s="15" t="str">
        <f>'Cap Ex Data'!B319</f>
        <v>025200100100</v>
      </c>
      <c r="C319" s="15">
        <f>'Cap Ex Data'!C319</f>
        <v>23020315</v>
      </c>
      <c r="D319" s="15" t="str">
        <f>'Cap Ex Data'!D319</f>
        <v>70630</v>
      </c>
      <c r="E319" s="15" t="str">
        <f>'Cap Ex Data'!E319</f>
        <v>00100000010106</v>
      </c>
      <c r="F319" s="15" t="str">
        <f>'Cap Ex Data'!F319</f>
        <v>03101</v>
      </c>
      <c r="G319" s="15" t="str">
        <f>'Cap Ex Data'!G319</f>
        <v>318x1000</v>
      </c>
      <c r="H319" s="15">
        <f>'Cap Ex Data'!H319</f>
        <v>665.87968000000001</v>
      </c>
      <c r="I319" s="15">
        <f>'Cap Ex Data'!I319</f>
        <v>215.1522908821259</v>
      </c>
      <c r="J319" s="15">
        <f>'Cap Ex Data'!J319</f>
        <v>0</v>
      </c>
      <c r="K319" s="15">
        <f>'Cap Ex Data'!K319</f>
        <v>0</v>
      </c>
      <c r="L319" s="15">
        <f>'Cap Ex Data'!L319</f>
        <v>0</v>
      </c>
      <c r="M319" s="15">
        <f>'Cap Ex Data'!M319</f>
        <v>0</v>
      </c>
      <c r="N319" s="15">
        <f>'Cap Ex Data'!N319</f>
        <v>215.1522908821259</v>
      </c>
      <c r="O319" s="61" t="str">
        <f t="shared" si="4"/>
        <v>02</v>
      </c>
    </row>
    <row r="320" spans="1:15" x14ac:dyDescent="0.25">
      <c r="A320" s="15" t="str">
        <f>'Cap Ex Data'!A320</f>
        <v xml:space="preserve">2011 MDGs Water Projects </v>
      </c>
      <c r="B320" s="15" t="str">
        <f>'Cap Ex Data'!B320</f>
        <v>025200100100</v>
      </c>
      <c r="C320" s="15">
        <f>'Cap Ex Data'!C320</f>
        <v>23020316</v>
      </c>
      <c r="D320" s="15" t="str">
        <f>'Cap Ex Data'!D320</f>
        <v>70630</v>
      </c>
      <c r="E320" s="15" t="str">
        <f>'Cap Ex Data'!E320</f>
        <v>00100000010107</v>
      </c>
      <c r="F320" s="15" t="str">
        <f>'Cap Ex Data'!F320</f>
        <v>03101</v>
      </c>
      <c r="G320" s="15" t="str">
        <f>'Cap Ex Data'!G320</f>
        <v>318x1000</v>
      </c>
      <c r="H320" s="15">
        <f>'Cap Ex Data'!H320</f>
        <v>177.931375</v>
      </c>
      <c r="I320" s="15">
        <f>'Cap Ex Data'!I320</f>
        <v>57.49138185303481</v>
      </c>
      <c r="J320" s="15">
        <f>'Cap Ex Data'!J320</f>
        <v>0</v>
      </c>
      <c r="K320" s="15">
        <f>'Cap Ex Data'!K320</f>
        <v>0</v>
      </c>
      <c r="L320" s="15">
        <f>'Cap Ex Data'!L320</f>
        <v>0</v>
      </c>
      <c r="M320" s="15">
        <f>'Cap Ex Data'!M320</f>
        <v>0</v>
      </c>
      <c r="N320" s="15">
        <f>'Cap Ex Data'!N320</f>
        <v>57.49138185303481</v>
      </c>
      <c r="O320" s="61" t="str">
        <f t="shared" si="4"/>
        <v>02</v>
      </c>
    </row>
    <row r="321" spans="1:15" x14ac:dyDescent="0.25">
      <c r="A321" s="15" t="str">
        <f>'Cap Ex Data'!A321</f>
        <v xml:space="preserve">Zaria Water Supply Extension  </v>
      </c>
      <c r="B321" s="15" t="str">
        <f>'Cap Ex Data'!B321</f>
        <v>025200100100</v>
      </c>
      <c r="C321" s="15">
        <f>'Cap Ex Data'!C321</f>
        <v>23020319</v>
      </c>
      <c r="D321" s="15" t="str">
        <f>'Cap Ex Data'!D321</f>
        <v>70630</v>
      </c>
      <c r="E321" s="15" t="str">
        <f>'Cap Ex Data'!E321</f>
        <v>00100000010110</v>
      </c>
      <c r="F321" s="15" t="str">
        <f>'Cap Ex Data'!F321</f>
        <v>03101</v>
      </c>
      <c r="G321" s="15" t="str">
        <f>'Cap Ex Data'!G321</f>
        <v>318x1000</v>
      </c>
      <c r="H321" s="15">
        <f>'Cap Ex Data'!H321</f>
        <v>6000</v>
      </c>
      <c r="I321" s="15">
        <f>'Cap Ex Data'!I321</f>
        <v>1938.6591663117808</v>
      </c>
      <c r="J321" s="15" t="str">
        <f>'Cap Ex Data'!J321</f>
        <v>LOAN EXT</v>
      </c>
      <c r="K321" s="15">
        <f>'Cap Ex Data'!K321</f>
        <v>1884</v>
      </c>
      <c r="L321" s="15">
        <f>'Cap Ex Data'!L321</f>
        <v>0</v>
      </c>
      <c r="M321" s="15" t="str">
        <f>'Cap Ex Data'!M321</f>
        <v>IDB</v>
      </c>
      <c r="N321" s="15">
        <f>'Cap Ex Data'!N321</f>
        <v>1938.6591663117808</v>
      </c>
      <c r="O321" s="61" t="str">
        <f t="shared" si="4"/>
        <v>02</v>
      </c>
    </row>
    <row r="322" spans="1:15" x14ac:dyDescent="0.25">
      <c r="A322" s="15" t="str">
        <f>'Cap Ex Data'!A322</f>
        <v xml:space="preserve">Rehab. of Matari Dam In soba LGA </v>
      </c>
      <c r="B322" s="15" t="str">
        <f>'Cap Ex Data'!B322</f>
        <v>025200100100</v>
      </c>
      <c r="C322" s="15">
        <f>'Cap Ex Data'!C322</f>
        <v>23030193</v>
      </c>
      <c r="D322" s="15" t="str">
        <f>'Cap Ex Data'!D322</f>
        <v>70630</v>
      </c>
      <c r="E322" s="15" t="str">
        <f>'Cap Ex Data'!E322</f>
        <v>00100000010111</v>
      </c>
      <c r="F322" s="15" t="str">
        <f>'Cap Ex Data'!F322</f>
        <v>03101</v>
      </c>
      <c r="G322" s="15" t="str">
        <f>'Cap Ex Data'!G322</f>
        <v>318x1000</v>
      </c>
      <c r="H322" s="15">
        <f>'Cap Ex Data'!H322</f>
        <v>50.90869</v>
      </c>
      <c r="I322" s="15">
        <f>'Cap Ex Data'!I322</f>
        <v>16.449099752237483</v>
      </c>
      <c r="J322" s="15">
        <f>'Cap Ex Data'!J322</f>
        <v>0</v>
      </c>
      <c r="K322" s="15">
        <f>'Cap Ex Data'!K322</f>
        <v>0</v>
      </c>
      <c r="L322" s="15">
        <f>'Cap Ex Data'!L322</f>
        <v>0</v>
      </c>
      <c r="M322" s="15">
        <f>'Cap Ex Data'!M322</f>
        <v>0</v>
      </c>
      <c r="N322" s="15">
        <f>'Cap Ex Data'!N322</f>
        <v>16.449099752237483</v>
      </c>
      <c r="O322" s="61" t="str">
        <f t="shared" si="4"/>
        <v>02</v>
      </c>
    </row>
    <row r="323" spans="1:15" x14ac:dyDescent="0.25">
      <c r="A323" s="15" t="str">
        <f>'Cap Ex Data'!A323</f>
        <v>Borehole &amp; Semi Urban Water Supply (Rehabilitation)</v>
      </c>
      <c r="B323" s="15" t="str">
        <f>'Cap Ex Data'!B323</f>
        <v>025200100100</v>
      </c>
      <c r="C323" s="15">
        <f>'Cap Ex Data'!C323</f>
        <v>23030194</v>
      </c>
      <c r="D323" s="15" t="str">
        <f>'Cap Ex Data'!D323</f>
        <v>70630</v>
      </c>
      <c r="E323" s="15" t="str">
        <f>'Cap Ex Data'!E323</f>
        <v>001000000101012</v>
      </c>
      <c r="F323" s="15" t="str">
        <f>'Cap Ex Data'!F323</f>
        <v>03101</v>
      </c>
      <c r="G323" s="15" t="str">
        <f>'Cap Ex Data'!G323</f>
        <v>318x1000</v>
      </c>
      <c r="H323" s="15">
        <f>'Cap Ex Data'!H323</f>
        <v>40</v>
      </c>
      <c r="I323" s="15">
        <f>'Cap Ex Data'!I323</f>
        <v>12.924394442078539</v>
      </c>
      <c r="J323" s="15">
        <f>'Cap Ex Data'!J323</f>
        <v>0</v>
      </c>
      <c r="K323" s="15">
        <f>'Cap Ex Data'!K323</f>
        <v>0</v>
      </c>
      <c r="L323" s="15">
        <f>'Cap Ex Data'!L323</f>
        <v>0</v>
      </c>
      <c r="M323" s="15">
        <f>'Cap Ex Data'!M323</f>
        <v>0</v>
      </c>
      <c r="N323" s="15">
        <f>'Cap Ex Data'!N323</f>
        <v>12.924394442078539</v>
      </c>
      <c r="O323" s="61" t="str">
        <f t="shared" ref="O323:O386" si="5">LEFT(B323,2)</f>
        <v>02</v>
      </c>
    </row>
    <row r="324" spans="1:15" x14ac:dyDescent="0.25">
      <c r="A324" s="15" t="str">
        <f>'Cap Ex Data'!A324</f>
        <v>Emergency Water Supply Programmes Across the State</v>
      </c>
      <c r="B324" s="15" t="str">
        <f>'Cap Ex Data'!B324</f>
        <v>025200100100</v>
      </c>
      <c r="C324" s="15">
        <f>'Cap Ex Data'!C324</f>
        <v>23020320</v>
      </c>
      <c r="D324" s="15" t="str">
        <f>'Cap Ex Data'!D324</f>
        <v>70630</v>
      </c>
      <c r="E324" s="15" t="str">
        <f>'Cap Ex Data'!E324</f>
        <v>00100000010114</v>
      </c>
      <c r="F324" s="15" t="str">
        <f>'Cap Ex Data'!F324</f>
        <v>03101</v>
      </c>
      <c r="G324" s="15" t="str">
        <f>'Cap Ex Data'!G324</f>
        <v>318x1000</v>
      </c>
      <c r="H324" s="15">
        <f>'Cap Ex Data'!H324</f>
        <v>1152.33754</v>
      </c>
      <c r="I324" s="15">
        <f>'Cap Ex Data'!I324</f>
        <v>372.33162243436141</v>
      </c>
      <c r="J324" s="15">
        <f>'Cap Ex Data'!J324</f>
        <v>0</v>
      </c>
      <c r="K324" s="15">
        <f>'Cap Ex Data'!K324</f>
        <v>0</v>
      </c>
      <c r="L324" s="15">
        <f>'Cap Ex Data'!L324</f>
        <v>0</v>
      </c>
      <c r="M324" s="15">
        <f>'Cap Ex Data'!M324</f>
        <v>0</v>
      </c>
      <c r="N324" s="15">
        <f>'Cap Ex Data'!N324</f>
        <v>372.33162243436141</v>
      </c>
      <c r="O324" s="61" t="str">
        <f t="shared" si="5"/>
        <v>02</v>
      </c>
    </row>
    <row r="325" spans="1:15" x14ac:dyDescent="0.25">
      <c r="A325" s="15" t="str">
        <f>'Cap Ex Data'!A325</f>
        <v xml:space="preserve">Constr. of Boreholes &amp; Consultancy Services </v>
      </c>
      <c r="B325" s="15" t="str">
        <f>'Cap Ex Data'!B325</f>
        <v>025200100100</v>
      </c>
      <c r="C325" s="15">
        <f>'Cap Ex Data'!C325</f>
        <v>23020321</v>
      </c>
      <c r="D325" s="15" t="str">
        <f>'Cap Ex Data'!D325</f>
        <v>70630</v>
      </c>
      <c r="E325" s="15" t="str">
        <f>'Cap Ex Data'!E325</f>
        <v>00100000010115</v>
      </c>
      <c r="F325" s="15" t="str">
        <f>'Cap Ex Data'!F325</f>
        <v>03101</v>
      </c>
      <c r="G325" s="15" t="str">
        <f>'Cap Ex Data'!G325</f>
        <v>318x1000</v>
      </c>
      <c r="H325" s="15">
        <f>'Cap Ex Data'!H325</f>
        <v>204.23544000000001</v>
      </c>
      <c r="I325" s="15">
        <f>'Cap Ex Data'!I325</f>
        <v>65.990484640286624</v>
      </c>
      <c r="J325" s="15">
        <f>'Cap Ex Data'!J325</f>
        <v>0</v>
      </c>
      <c r="K325" s="15">
        <f>'Cap Ex Data'!K325</f>
        <v>0</v>
      </c>
      <c r="L325" s="15">
        <f>'Cap Ex Data'!L325</f>
        <v>0</v>
      </c>
      <c r="M325" s="15">
        <f>'Cap Ex Data'!M325</f>
        <v>0</v>
      </c>
      <c r="N325" s="15">
        <f>'Cap Ex Data'!N325</f>
        <v>65.990484640286624</v>
      </c>
      <c r="O325" s="61" t="str">
        <f t="shared" si="5"/>
        <v>02</v>
      </c>
    </row>
    <row r="326" spans="1:15" x14ac:dyDescent="0.25">
      <c r="A326" s="15" t="str">
        <f>'Cap Ex Data'!A326</f>
        <v xml:space="preserve">Rehab. of Zaria Water Supply Systems. </v>
      </c>
      <c r="B326" s="15" t="str">
        <f>'Cap Ex Data'!B326</f>
        <v>025200100100</v>
      </c>
      <c r="C326" s="15">
        <f>'Cap Ex Data'!C326</f>
        <v>23030196</v>
      </c>
      <c r="D326" s="15" t="str">
        <f>'Cap Ex Data'!D326</f>
        <v>70630</v>
      </c>
      <c r="E326" s="15" t="str">
        <f>'Cap Ex Data'!E326</f>
        <v>00100000010118</v>
      </c>
      <c r="F326" s="15" t="str">
        <f>'Cap Ex Data'!F326</f>
        <v>03101</v>
      </c>
      <c r="G326" s="15" t="str">
        <f>'Cap Ex Data'!G326</f>
        <v>318x1000</v>
      </c>
      <c r="H326" s="15">
        <f>'Cap Ex Data'!H326</f>
        <v>28.692270000000001</v>
      </c>
      <c r="I326" s="15">
        <f>'Cap Ex Data'!I326</f>
        <v>9.2707553729654197</v>
      </c>
      <c r="J326" s="15">
        <f>'Cap Ex Data'!J326</f>
        <v>0</v>
      </c>
      <c r="K326" s="15">
        <f>'Cap Ex Data'!K326</f>
        <v>0</v>
      </c>
      <c r="L326" s="15">
        <f>'Cap Ex Data'!L326</f>
        <v>0</v>
      </c>
      <c r="M326" s="15">
        <f>'Cap Ex Data'!M326</f>
        <v>0</v>
      </c>
      <c r="N326" s="15">
        <f>'Cap Ex Data'!N326</f>
        <v>9.2707553729654197</v>
      </c>
      <c r="O326" s="61" t="str">
        <f t="shared" si="5"/>
        <v>02</v>
      </c>
    </row>
    <row r="327" spans="1:15" x14ac:dyDescent="0.25">
      <c r="A327" s="15" t="str">
        <f>'Cap Ex Data'!A327</f>
        <v>Construction of 680 No of Hand Pump Boreholes (2012 Constituency Projects)</v>
      </c>
      <c r="B327" s="15" t="str">
        <f>'Cap Ex Data'!B327</f>
        <v>025200100100</v>
      </c>
      <c r="C327" s="15">
        <f>'Cap Ex Data'!C327</f>
        <v>23020323</v>
      </c>
      <c r="D327" s="15" t="str">
        <f>'Cap Ex Data'!D327</f>
        <v>70630</v>
      </c>
      <c r="E327" s="15" t="str">
        <f>'Cap Ex Data'!E327</f>
        <v>00100000010119</v>
      </c>
      <c r="F327" s="15" t="str">
        <f>'Cap Ex Data'!F327</f>
        <v>03101</v>
      </c>
      <c r="G327" s="15" t="str">
        <f>'Cap Ex Data'!G327</f>
        <v>318x1000</v>
      </c>
      <c r="H327" s="15">
        <f>'Cap Ex Data'!H327</f>
        <v>768.01747999999998</v>
      </c>
      <c r="I327" s="15">
        <f>'Cap Ex Data'!I327</f>
        <v>248.15402124827912</v>
      </c>
      <c r="J327" s="15">
        <f>'Cap Ex Data'!J327</f>
        <v>0</v>
      </c>
      <c r="K327" s="15">
        <f>'Cap Ex Data'!K327</f>
        <v>0</v>
      </c>
      <c r="L327" s="15">
        <f>'Cap Ex Data'!L327</f>
        <v>0</v>
      </c>
      <c r="M327" s="15">
        <f>'Cap Ex Data'!M327</f>
        <v>0</v>
      </c>
      <c r="N327" s="15">
        <f>'Cap Ex Data'!N327</f>
        <v>248.15402124827912</v>
      </c>
      <c r="O327" s="61" t="str">
        <f t="shared" si="5"/>
        <v>02</v>
      </c>
    </row>
    <row r="328" spans="1:15" x14ac:dyDescent="0.25">
      <c r="A328" s="15" t="str">
        <f>'Cap Ex Data'!A328</f>
        <v>Zaria Water Supply Expansion Project (Rehab.&amp;Expan of Network&amp;Sanitation Facilities)AfDB</v>
      </c>
      <c r="B328" s="15" t="str">
        <f>'Cap Ex Data'!B328</f>
        <v>025200100100</v>
      </c>
      <c r="C328" s="15">
        <f>'Cap Ex Data'!C328</f>
        <v>23020324</v>
      </c>
      <c r="D328" s="15" t="str">
        <f>'Cap Ex Data'!D328</f>
        <v>70630</v>
      </c>
      <c r="E328" s="15" t="str">
        <f>'Cap Ex Data'!E328</f>
        <v>00100000010121</v>
      </c>
      <c r="F328" s="15" t="str">
        <f>'Cap Ex Data'!F328</f>
        <v>03101</v>
      </c>
      <c r="G328" s="15" t="str">
        <f>'Cap Ex Data'!G328</f>
        <v>318x1000</v>
      </c>
      <c r="H328" s="15">
        <f>'Cap Ex Data'!H328</f>
        <v>8016</v>
      </c>
      <c r="I328" s="15">
        <f>'Cap Ex Data'!I328</f>
        <v>2590.0486461925393</v>
      </c>
      <c r="J328" s="15" t="str">
        <f>'Cap Ex Data'!J328</f>
        <v>LOAN EXT</v>
      </c>
      <c r="K328" s="15">
        <f>'Cap Ex Data'!K328</f>
        <v>2500</v>
      </c>
      <c r="L328" s="15">
        <f>'Cap Ex Data'!L328</f>
        <v>0</v>
      </c>
      <c r="M328" s="15" t="str">
        <f>'Cap Ex Data'!M328</f>
        <v>AfDB</v>
      </c>
      <c r="N328" s="15">
        <f>'Cap Ex Data'!N328</f>
        <v>2590.0486461925393</v>
      </c>
      <c r="O328" s="61" t="str">
        <f t="shared" si="5"/>
        <v>02</v>
      </c>
    </row>
    <row r="329" spans="1:15" x14ac:dyDescent="0.25">
      <c r="A329" s="15" t="str">
        <f>'Cap Ex Data'!A329</f>
        <v>Zaria Water Supply Expansion Project( Const. of Transmision Mains&amp;Service Reservoirs)IDB</v>
      </c>
      <c r="B329" s="15" t="str">
        <f>'Cap Ex Data'!B329</f>
        <v>025200100100</v>
      </c>
      <c r="C329" s="15">
        <f>'Cap Ex Data'!C329</f>
        <v>23020325</v>
      </c>
      <c r="D329" s="15" t="str">
        <f>'Cap Ex Data'!D329</f>
        <v>70630</v>
      </c>
      <c r="E329" s="15" t="str">
        <f>'Cap Ex Data'!E329</f>
        <v>00100000010122</v>
      </c>
      <c r="F329" s="15" t="str">
        <f>'Cap Ex Data'!F329</f>
        <v>03101</v>
      </c>
      <c r="G329" s="15" t="str">
        <f>'Cap Ex Data'!G329</f>
        <v>318x1000</v>
      </c>
      <c r="H329" s="15">
        <f>'Cap Ex Data'!H329</f>
        <v>6428.16</v>
      </c>
      <c r="I329" s="15">
        <f>'Cap Ex Data'!I329</f>
        <v>2077.0018844197893</v>
      </c>
      <c r="J329" s="15" t="str">
        <f>'Cap Ex Data'!J329</f>
        <v>LOAN INT</v>
      </c>
      <c r="K329" s="15">
        <f>'Cap Ex Data'!K329</f>
        <v>2000</v>
      </c>
      <c r="L329" s="15">
        <f>'Cap Ex Data'!L329</f>
        <v>0</v>
      </c>
      <c r="M329" s="15">
        <f>'Cap Ex Data'!M329</f>
        <v>0</v>
      </c>
      <c r="N329" s="15">
        <f>'Cap Ex Data'!N329</f>
        <v>2077.0018844197893</v>
      </c>
      <c r="O329" s="61" t="str">
        <f t="shared" si="5"/>
        <v>02</v>
      </c>
    </row>
    <row r="330" spans="1:15" x14ac:dyDescent="0.25">
      <c r="A330" s="15" t="str">
        <f>'Cap Ex Data'!A330</f>
        <v xml:space="preserve">Birnin Gwari Water Supply Scheme </v>
      </c>
      <c r="B330" s="15" t="str">
        <f>'Cap Ex Data'!B330</f>
        <v>025200100100</v>
      </c>
      <c r="C330" s="15">
        <f>'Cap Ex Data'!C330</f>
        <v>23020326</v>
      </c>
      <c r="D330" s="15" t="str">
        <f>'Cap Ex Data'!D330</f>
        <v>70630</v>
      </c>
      <c r="E330" s="15" t="str">
        <f>'Cap Ex Data'!E330</f>
        <v>00100000010123</v>
      </c>
      <c r="F330" s="15" t="str">
        <f>'Cap Ex Data'!F330</f>
        <v>03101</v>
      </c>
      <c r="G330" s="15" t="str">
        <f>'Cap Ex Data'!G330</f>
        <v>318x1000</v>
      </c>
      <c r="H330" s="15">
        <f>'Cap Ex Data'!H330</f>
        <v>75</v>
      </c>
      <c r="I330" s="15">
        <f>'Cap Ex Data'!I330</f>
        <v>24.233239578897262</v>
      </c>
      <c r="J330" s="15">
        <f>'Cap Ex Data'!J330</f>
        <v>0</v>
      </c>
      <c r="K330" s="15">
        <f>'Cap Ex Data'!K330</f>
        <v>0</v>
      </c>
      <c r="L330" s="15">
        <f>'Cap Ex Data'!L330</f>
        <v>0</v>
      </c>
      <c r="M330" s="15">
        <f>'Cap Ex Data'!M330</f>
        <v>0</v>
      </c>
      <c r="N330" s="15">
        <f>'Cap Ex Data'!N330</f>
        <v>24.233239578897262</v>
      </c>
      <c r="O330" s="61" t="str">
        <f t="shared" si="5"/>
        <v>02</v>
      </c>
    </row>
    <row r="331" spans="1:15" x14ac:dyDescent="0.25">
      <c r="A331" s="15" t="str">
        <f>'Cap Ex Data'!A331</f>
        <v xml:space="preserve">Water Reticulation within new Housing Estate </v>
      </c>
      <c r="B331" s="15" t="str">
        <f>'Cap Ex Data'!B331</f>
        <v>025200100100</v>
      </c>
      <c r="C331" s="15">
        <f>'Cap Ex Data'!C331</f>
        <v>23020327</v>
      </c>
      <c r="D331" s="15" t="str">
        <f>'Cap Ex Data'!D331</f>
        <v>70630</v>
      </c>
      <c r="E331" s="15" t="str">
        <f>'Cap Ex Data'!E331</f>
        <v>00100000010124</v>
      </c>
      <c r="F331" s="15" t="str">
        <f>'Cap Ex Data'!F331</f>
        <v>03101</v>
      </c>
      <c r="G331" s="15" t="str">
        <f>'Cap Ex Data'!G331</f>
        <v>318x1000</v>
      </c>
      <c r="H331" s="15">
        <f>'Cap Ex Data'!H331</f>
        <v>320.72941500000002</v>
      </c>
      <c r="I331" s="15">
        <f>'Cap Ex Data'!I331</f>
        <v>103.63083671592754</v>
      </c>
      <c r="J331" s="15">
        <f>'Cap Ex Data'!J331</f>
        <v>0</v>
      </c>
      <c r="K331" s="15">
        <f>'Cap Ex Data'!K331</f>
        <v>0</v>
      </c>
      <c r="L331" s="15">
        <f>'Cap Ex Data'!L331</f>
        <v>0</v>
      </c>
      <c r="M331" s="15">
        <f>'Cap Ex Data'!M331</f>
        <v>0</v>
      </c>
      <c r="N331" s="15">
        <f>'Cap Ex Data'!N331</f>
        <v>103.63083671592754</v>
      </c>
      <c r="O331" s="61" t="str">
        <f t="shared" si="5"/>
        <v>02</v>
      </c>
    </row>
    <row r="332" spans="1:15" x14ac:dyDescent="0.25">
      <c r="A332" s="15" t="str">
        <f>'Cap Ex Data'!A332</f>
        <v>Improved Access to Rural Water Supply &amp; Sanitation in Primary Schools to Achieve MDGs (WATSAN)</v>
      </c>
      <c r="B332" s="15" t="str">
        <f>'Cap Ex Data'!B332</f>
        <v>025210300100</v>
      </c>
      <c r="C332" s="15">
        <f>'Cap Ex Data'!C332</f>
        <v>23020328</v>
      </c>
      <c r="D332" s="15" t="str">
        <f>'Cap Ex Data'!D332</f>
        <v>70630</v>
      </c>
      <c r="E332" s="15" t="str">
        <f>'Cap Ex Data'!E332</f>
        <v>00100000010125</v>
      </c>
      <c r="F332" s="15" t="str">
        <f>'Cap Ex Data'!F332</f>
        <v>03101</v>
      </c>
      <c r="G332" s="15" t="str">
        <f>'Cap Ex Data'!G332</f>
        <v>318x1000</v>
      </c>
      <c r="H332" s="15">
        <f>'Cap Ex Data'!H332</f>
        <v>97.750500000000002</v>
      </c>
      <c r="I332" s="15">
        <f>'Cap Ex Data'!I332</f>
        <v>31.584150472759955</v>
      </c>
      <c r="J332" s="15">
        <f>'Cap Ex Data'!J332</f>
        <v>0</v>
      </c>
      <c r="K332" s="15">
        <f>'Cap Ex Data'!K332</f>
        <v>0</v>
      </c>
      <c r="L332" s="15">
        <f>'Cap Ex Data'!L332</f>
        <v>0</v>
      </c>
      <c r="M332" s="15">
        <f>'Cap Ex Data'!M332</f>
        <v>0</v>
      </c>
      <c r="N332" s="15">
        <f>'Cap Ex Data'!N332</f>
        <v>31.584150472759955</v>
      </c>
      <c r="O332" s="61" t="str">
        <f t="shared" si="5"/>
        <v>02</v>
      </c>
    </row>
    <row r="333" spans="1:15" x14ac:dyDescent="0.25">
      <c r="A333" s="15" t="str">
        <f>'Cap Ex Data'!A333</f>
        <v xml:space="preserve">Purchase of Workshop  Equipment </v>
      </c>
      <c r="B333" s="15" t="str">
        <f>'Cap Ex Data'!B333</f>
        <v>025210300100</v>
      </c>
      <c r="C333" s="15">
        <f>'Cap Ex Data'!C333</f>
        <v>23010144</v>
      </c>
      <c r="D333" s="15" t="str">
        <f>'Cap Ex Data'!D333</f>
        <v>70630</v>
      </c>
      <c r="E333" s="15" t="str">
        <f>'Cap Ex Data'!E333</f>
        <v>00100000010126</v>
      </c>
      <c r="F333" s="15" t="str">
        <f>'Cap Ex Data'!F333</f>
        <v>03101</v>
      </c>
      <c r="G333" s="15" t="str">
        <f>'Cap Ex Data'!G333</f>
        <v>318x1000</v>
      </c>
      <c r="H333" s="15">
        <f>'Cap Ex Data'!H333</f>
        <v>6.4906499999999996</v>
      </c>
      <c r="I333" s="15">
        <f>'Cap Ex Data'!I333</f>
        <v>2.0971930196369266</v>
      </c>
      <c r="J333" s="15">
        <f>'Cap Ex Data'!J333</f>
        <v>0</v>
      </c>
      <c r="K333" s="15">
        <f>'Cap Ex Data'!K333</f>
        <v>0</v>
      </c>
      <c r="L333" s="15">
        <f>'Cap Ex Data'!L333</f>
        <v>0</v>
      </c>
      <c r="M333" s="15">
        <f>'Cap Ex Data'!M333</f>
        <v>0</v>
      </c>
      <c r="N333" s="15">
        <f>'Cap Ex Data'!N333</f>
        <v>2.0971930196369266</v>
      </c>
      <c r="O333" s="61" t="str">
        <f t="shared" si="5"/>
        <v>02</v>
      </c>
    </row>
    <row r="334" spans="1:15" x14ac:dyDescent="0.25">
      <c r="A334" s="15" t="str">
        <f>'Cap Ex Data'!A334</f>
        <v>Establishment of Village Committee and Management of WASH Facilities (WATSAN)</v>
      </c>
      <c r="B334" s="15" t="str">
        <f>'Cap Ex Data'!B334</f>
        <v>025210300100</v>
      </c>
      <c r="C334" s="15">
        <f>'Cap Ex Data'!C334</f>
        <v>23040199</v>
      </c>
      <c r="D334" s="15" t="str">
        <f>'Cap Ex Data'!D334</f>
        <v>70630</v>
      </c>
      <c r="E334" s="15" t="str">
        <f>'Cap Ex Data'!E334</f>
        <v>00100000010127</v>
      </c>
      <c r="F334" s="15" t="str">
        <f>'Cap Ex Data'!F334</f>
        <v>03101</v>
      </c>
      <c r="G334" s="15" t="str">
        <f>'Cap Ex Data'!G334</f>
        <v>318x1000</v>
      </c>
      <c r="H334" s="15">
        <f>'Cap Ex Data'!H334</f>
        <v>23.218260000000001</v>
      </c>
      <c r="I334" s="15">
        <f>'Cap Ex Data'!I334</f>
        <v>7.5020487624683616</v>
      </c>
      <c r="J334" s="15">
        <f>'Cap Ex Data'!J334</f>
        <v>0</v>
      </c>
      <c r="K334" s="15">
        <f>'Cap Ex Data'!K334</f>
        <v>0</v>
      </c>
      <c r="L334" s="15">
        <f>'Cap Ex Data'!L334</f>
        <v>0</v>
      </c>
      <c r="M334" s="15">
        <f>'Cap Ex Data'!M334</f>
        <v>0</v>
      </c>
      <c r="N334" s="15">
        <f>'Cap Ex Data'!N334</f>
        <v>7.5020487624683616</v>
      </c>
      <c r="O334" s="61" t="str">
        <f t="shared" si="5"/>
        <v>02</v>
      </c>
    </row>
    <row r="335" spans="1:15" x14ac:dyDescent="0.25">
      <c r="A335" s="15" t="str">
        <f>'Cap Ex Data'!A335</f>
        <v xml:space="preserve">Refurbishing &amp; Procurement of drilling Rig </v>
      </c>
      <c r="B335" s="15" t="str">
        <f>'Cap Ex Data'!B335</f>
        <v>025210300100</v>
      </c>
      <c r="C335" s="15">
        <f>'Cap Ex Data'!C335</f>
        <v>23030197</v>
      </c>
      <c r="D335" s="15" t="str">
        <f>'Cap Ex Data'!D335</f>
        <v>70630</v>
      </c>
      <c r="E335" s="15" t="str">
        <f>'Cap Ex Data'!E335</f>
        <v>00100000010128</v>
      </c>
      <c r="F335" s="15" t="str">
        <f>'Cap Ex Data'!F335</f>
        <v>03101</v>
      </c>
      <c r="G335" s="15" t="str">
        <f>'Cap Ex Data'!G335</f>
        <v>318x1000</v>
      </c>
      <c r="H335" s="15">
        <f>'Cap Ex Data'!H335</f>
        <v>127.772685</v>
      </c>
      <c r="I335" s="15">
        <f>'Cap Ex Data'!I335</f>
        <v>41.284614496586293</v>
      </c>
      <c r="J335" s="15">
        <f>'Cap Ex Data'!J335</f>
        <v>0</v>
      </c>
      <c r="K335" s="15">
        <f>'Cap Ex Data'!K335</f>
        <v>0</v>
      </c>
      <c r="L335" s="15">
        <f>'Cap Ex Data'!L335</f>
        <v>0</v>
      </c>
      <c r="M335" s="15">
        <f>'Cap Ex Data'!M335</f>
        <v>0</v>
      </c>
      <c r="N335" s="15">
        <f>'Cap Ex Data'!N335</f>
        <v>41.284614496586293</v>
      </c>
      <c r="O335" s="61" t="str">
        <f t="shared" si="5"/>
        <v>02</v>
      </c>
    </row>
    <row r="336" spans="1:15" x14ac:dyDescent="0.25">
      <c r="A336" s="15" t="str">
        <f>'Cap Ex Data'!A336</f>
        <v xml:space="preserve">Rehab. &amp; Furnishing of Guest House at SSG's Office </v>
      </c>
      <c r="B336" s="15" t="str">
        <f>'Cap Ex Data'!B336</f>
        <v>011101300100</v>
      </c>
      <c r="C336" s="15">
        <f>'Cap Ex Data'!C336</f>
        <v>23030198</v>
      </c>
      <c r="D336" s="15" t="str">
        <f>'Cap Ex Data'!D336</f>
        <v>70133</v>
      </c>
      <c r="E336" s="15" t="str">
        <f>'Cap Ex Data'!E336</f>
        <v>00100000010131</v>
      </c>
      <c r="F336" s="15" t="str">
        <f>'Cap Ex Data'!F336</f>
        <v>03101</v>
      </c>
      <c r="G336" s="15" t="str">
        <f>'Cap Ex Data'!G336</f>
        <v>318x1000</v>
      </c>
      <c r="H336" s="15">
        <f>'Cap Ex Data'!H336</f>
        <v>5.1325099999999999</v>
      </c>
      <c r="I336" s="15">
        <f>'Cap Ex Data'!I336</f>
        <v>1.658364592947813</v>
      </c>
      <c r="J336" s="15">
        <f>'Cap Ex Data'!J336</f>
        <v>0</v>
      </c>
      <c r="K336" s="15">
        <f>'Cap Ex Data'!K336</f>
        <v>0</v>
      </c>
      <c r="L336" s="15">
        <f>'Cap Ex Data'!L336</f>
        <v>0</v>
      </c>
      <c r="M336" s="15">
        <f>'Cap Ex Data'!M336</f>
        <v>0</v>
      </c>
      <c r="N336" s="15">
        <f>'Cap Ex Data'!N336</f>
        <v>1.658364592947813</v>
      </c>
      <c r="O336" s="61" t="str">
        <f t="shared" si="5"/>
        <v>01</v>
      </c>
    </row>
    <row r="337" spans="1:15" x14ac:dyDescent="0.25">
      <c r="A337" s="15" t="str">
        <f>'Cap Ex Data'!A337</f>
        <v>Repairs &amp; Renov. of Some Selected Govt. Lodges at Presidentia Lodges at Gen HUK House Kaduna</v>
      </c>
      <c r="B337" s="15" t="str">
        <f>'Cap Ex Data'!B337</f>
        <v>011101300100</v>
      </c>
      <c r="C337" s="15">
        <f>'Cap Ex Data'!C337</f>
        <v>23030199</v>
      </c>
      <c r="D337" s="15" t="str">
        <f>'Cap Ex Data'!D337</f>
        <v>70133</v>
      </c>
      <c r="E337" s="15" t="str">
        <f>'Cap Ex Data'!E337</f>
        <v>00100000010131</v>
      </c>
      <c r="F337" s="15" t="str">
        <f>'Cap Ex Data'!F337</f>
        <v>03101</v>
      </c>
      <c r="G337" s="15" t="str">
        <f>'Cap Ex Data'!G337</f>
        <v>318x1000</v>
      </c>
      <c r="H337" s="15">
        <f>'Cap Ex Data'!H337</f>
        <v>39.844880000000003</v>
      </c>
      <c r="I337" s="15">
        <f>'Cap Ex Data'!I337</f>
        <v>12.874273640432159</v>
      </c>
      <c r="J337" s="15">
        <f>'Cap Ex Data'!J337</f>
        <v>0</v>
      </c>
      <c r="K337" s="15">
        <f>'Cap Ex Data'!K337</f>
        <v>0</v>
      </c>
      <c r="L337" s="15">
        <f>'Cap Ex Data'!L337</f>
        <v>0</v>
      </c>
      <c r="M337" s="15">
        <f>'Cap Ex Data'!M337</f>
        <v>0</v>
      </c>
      <c r="N337" s="15">
        <f>'Cap Ex Data'!N337</f>
        <v>12.874273640432159</v>
      </c>
      <c r="O337" s="61" t="str">
        <f t="shared" si="5"/>
        <v>01</v>
      </c>
    </row>
    <row r="338" spans="1:15" x14ac:dyDescent="0.25">
      <c r="A338" s="15" t="str">
        <f>'Cap Ex Data'!A338</f>
        <v>Furnishing of Some Selected Govt. Lodges at Gen HUK House and Modibo Adama Road Kad</v>
      </c>
      <c r="B338" s="15" t="str">
        <f>'Cap Ex Data'!B338</f>
        <v>011101300100</v>
      </c>
      <c r="C338" s="15">
        <f>'Cap Ex Data'!C338</f>
        <v>23030200</v>
      </c>
      <c r="D338" s="15" t="str">
        <f>'Cap Ex Data'!D338</f>
        <v>70133</v>
      </c>
      <c r="E338" s="15" t="str">
        <f>'Cap Ex Data'!E338</f>
        <v>00100000010132</v>
      </c>
      <c r="F338" s="15" t="str">
        <f>'Cap Ex Data'!F338</f>
        <v>03101</v>
      </c>
      <c r="G338" s="15" t="str">
        <f>'Cap Ex Data'!G338</f>
        <v>318x1000</v>
      </c>
      <c r="H338" s="15">
        <f>'Cap Ex Data'!H338</f>
        <v>120.07608999999999</v>
      </c>
      <c r="I338" s="15">
        <f>'Cap Ex Data'!I338</f>
        <v>38.797768755563062</v>
      </c>
      <c r="J338" s="15">
        <f>'Cap Ex Data'!J338</f>
        <v>0</v>
      </c>
      <c r="K338" s="15">
        <f>'Cap Ex Data'!K338</f>
        <v>0</v>
      </c>
      <c r="L338" s="15">
        <f>'Cap Ex Data'!L338</f>
        <v>0</v>
      </c>
      <c r="M338" s="15">
        <f>'Cap Ex Data'!M338</f>
        <v>0</v>
      </c>
      <c r="N338" s="15">
        <f>'Cap Ex Data'!N338</f>
        <v>38.797768755563062</v>
      </c>
      <c r="O338" s="61" t="str">
        <f t="shared" si="5"/>
        <v>01</v>
      </c>
    </row>
    <row r="339" spans="1:15" x14ac:dyDescent="0.25">
      <c r="A339" s="15" t="str">
        <f>'Cap Ex Data'!A339</f>
        <v>Renovation of Fire Services H/Qtr and Zaria Station</v>
      </c>
      <c r="B339" s="15" t="str">
        <f>'Cap Ex Data'!B339</f>
        <v>011100800100</v>
      </c>
      <c r="C339" s="15">
        <f>'Cap Ex Data'!C339</f>
        <v>23030201</v>
      </c>
      <c r="D339" s="15" t="str">
        <f>'Cap Ex Data'!D339</f>
        <v>70133</v>
      </c>
      <c r="E339" s="15" t="str">
        <f>'Cap Ex Data'!E339</f>
        <v>00100000010133</v>
      </c>
      <c r="F339" s="15" t="str">
        <f>'Cap Ex Data'!F339</f>
        <v>03101</v>
      </c>
      <c r="G339" s="15" t="str">
        <f>'Cap Ex Data'!G339</f>
        <v>318x1000</v>
      </c>
      <c r="H339" s="15">
        <f>'Cap Ex Data'!H339</f>
        <v>36.09187</v>
      </c>
      <c r="I339" s="15">
        <f>'Cap Ex Data'!I339</f>
        <v>11.66163910080553</v>
      </c>
      <c r="J339" s="15">
        <f>'Cap Ex Data'!J339</f>
        <v>0</v>
      </c>
      <c r="K339" s="15">
        <f>'Cap Ex Data'!K339</f>
        <v>0</v>
      </c>
      <c r="L339" s="15">
        <f>'Cap Ex Data'!L339</f>
        <v>0</v>
      </c>
      <c r="M339" s="15">
        <f>'Cap Ex Data'!M339</f>
        <v>0</v>
      </c>
      <c r="N339" s="15">
        <f>'Cap Ex Data'!N339</f>
        <v>11.66163910080553</v>
      </c>
      <c r="O339" s="61" t="str">
        <f t="shared" si="5"/>
        <v>01</v>
      </c>
    </row>
    <row r="340" spans="1:15" x14ac:dyDescent="0.25">
      <c r="A340" s="15" t="str">
        <f>'Cap Ex Data'!A340</f>
        <v xml:space="preserve">Construction of Fire Station at Kafanchan </v>
      </c>
      <c r="B340" s="15" t="str">
        <f>'Cap Ex Data'!B340</f>
        <v>011100800100</v>
      </c>
      <c r="C340" s="15">
        <f>'Cap Ex Data'!C340</f>
        <v>23020329</v>
      </c>
      <c r="D340" s="15" t="str">
        <f>'Cap Ex Data'!D340</f>
        <v>70133</v>
      </c>
      <c r="E340" s="15" t="str">
        <f>'Cap Ex Data'!E340</f>
        <v>00100000010134</v>
      </c>
      <c r="F340" s="15" t="str">
        <f>'Cap Ex Data'!F340</f>
        <v>03101</v>
      </c>
      <c r="G340" s="15" t="str">
        <f>'Cap Ex Data'!G340</f>
        <v>318x1000</v>
      </c>
      <c r="H340" s="15">
        <f>'Cap Ex Data'!H340</f>
        <v>44.696114999999999</v>
      </c>
      <c r="I340" s="15">
        <f>'Cap Ex Data'!I340</f>
        <v>14.44175550721258</v>
      </c>
      <c r="J340" s="15">
        <f>'Cap Ex Data'!J340</f>
        <v>0</v>
      </c>
      <c r="K340" s="15">
        <f>'Cap Ex Data'!K340</f>
        <v>0</v>
      </c>
      <c r="L340" s="15">
        <f>'Cap Ex Data'!L340</f>
        <v>0</v>
      </c>
      <c r="M340" s="15">
        <f>'Cap Ex Data'!M340</f>
        <v>0</v>
      </c>
      <c r="N340" s="15">
        <f>'Cap Ex Data'!N340</f>
        <v>14.44175550721258</v>
      </c>
      <c r="O340" s="61" t="str">
        <f t="shared" si="5"/>
        <v>01</v>
      </c>
    </row>
    <row r="341" spans="1:15" x14ac:dyDescent="0.25">
      <c r="A341" s="15" t="str">
        <f>'Cap Ex Data'!A341</f>
        <v xml:space="preserve">Purchase of 2 Pieces of Fire Engines </v>
      </c>
      <c r="B341" s="15" t="str">
        <f>'Cap Ex Data'!B341</f>
        <v>011100800100</v>
      </c>
      <c r="C341" s="15">
        <f>'Cap Ex Data'!C341</f>
        <v>23010146</v>
      </c>
      <c r="D341" s="15" t="str">
        <f>'Cap Ex Data'!D341</f>
        <v>70133</v>
      </c>
      <c r="E341" s="15" t="str">
        <f>'Cap Ex Data'!E341</f>
        <v>00100000010136</v>
      </c>
      <c r="F341" s="15" t="str">
        <f>'Cap Ex Data'!F341</f>
        <v>03101</v>
      </c>
      <c r="G341" s="15" t="str">
        <f>'Cap Ex Data'!G341</f>
        <v>318x1000</v>
      </c>
      <c r="H341" s="15">
        <f>'Cap Ex Data'!H341</f>
        <v>22.169930000000001</v>
      </c>
      <c r="I341" s="15">
        <f>'Cap Ex Data'!I341</f>
        <v>7.1633230018317562</v>
      </c>
      <c r="J341" s="15">
        <f>'Cap Ex Data'!J341</f>
        <v>0</v>
      </c>
      <c r="K341" s="15">
        <f>'Cap Ex Data'!K341</f>
        <v>0</v>
      </c>
      <c r="L341" s="15">
        <f>'Cap Ex Data'!L341</f>
        <v>0</v>
      </c>
      <c r="M341" s="15">
        <f>'Cap Ex Data'!M341</f>
        <v>0</v>
      </c>
      <c r="N341" s="15">
        <f>'Cap Ex Data'!N341</f>
        <v>7.1633230018317562</v>
      </c>
      <c r="O341" s="61" t="str">
        <f t="shared" si="5"/>
        <v>01</v>
      </c>
    </row>
    <row r="342" spans="1:15" x14ac:dyDescent="0.25">
      <c r="A342" s="15" t="str">
        <f>'Cap Ex Data'!A342</f>
        <v xml:space="preserve">Procurement of Brand New Canoes 9Nos </v>
      </c>
      <c r="B342" s="15" t="str">
        <f>'Cap Ex Data'!B342</f>
        <v>011100800100</v>
      </c>
      <c r="C342" s="15">
        <f>'Cap Ex Data'!C342</f>
        <v>23010147</v>
      </c>
      <c r="D342" s="15" t="str">
        <f>'Cap Ex Data'!D342</f>
        <v>70133</v>
      </c>
      <c r="E342" s="15" t="str">
        <f>'Cap Ex Data'!E342</f>
        <v>00100000010138</v>
      </c>
      <c r="F342" s="15" t="str">
        <f>'Cap Ex Data'!F342</f>
        <v>03101</v>
      </c>
      <c r="G342" s="15" t="str">
        <f>'Cap Ex Data'!G342</f>
        <v>318x1000</v>
      </c>
      <c r="H342" s="15">
        <f>'Cap Ex Data'!H342</f>
        <v>4.68</v>
      </c>
      <c r="I342" s="15">
        <f>'Cap Ex Data'!I342</f>
        <v>1.512154149723189</v>
      </c>
      <c r="J342" s="15">
        <f>'Cap Ex Data'!J342</f>
        <v>0</v>
      </c>
      <c r="K342" s="15">
        <f>'Cap Ex Data'!K342</f>
        <v>0</v>
      </c>
      <c r="L342" s="15">
        <f>'Cap Ex Data'!L342</f>
        <v>0</v>
      </c>
      <c r="M342" s="15">
        <f>'Cap Ex Data'!M342</f>
        <v>0</v>
      </c>
      <c r="N342" s="15">
        <f>'Cap Ex Data'!N342</f>
        <v>1.512154149723189</v>
      </c>
      <c r="O342" s="61" t="str">
        <f t="shared" si="5"/>
        <v>01</v>
      </c>
    </row>
    <row r="343" spans="1:15" x14ac:dyDescent="0.25">
      <c r="A343" s="15" t="str">
        <f>'Cap Ex Data'!A343</f>
        <v xml:space="preserve">Procurement of Fire Extinguishers </v>
      </c>
      <c r="B343" s="15" t="str">
        <f>'Cap Ex Data'!B343</f>
        <v>011100800100</v>
      </c>
      <c r="C343" s="15">
        <f>'Cap Ex Data'!C343</f>
        <v>23010148</v>
      </c>
      <c r="D343" s="15" t="str">
        <f>'Cap Ex Data'!D343</f>
        <v>70133</v>
      </c>
      <c r="E343" s="15" t="str">
        <f>'Cap Ex Data'!E343</f>
        <v>00100000010139</v>
      </c>
      <c r="F343" s="15" t="str">
        <f>'Cap Ex Data'!F343</f>
        <v>03101</v>
      </c>
      <c r="G343" s="15" t="str">
        <f>'Cap Ex Data'!G343</f>
        <v>318x1000</v>
      </c>
      <c r="H343" s="15">
        <f>'Cap Ex Data'!H343</f>
        <v>7.48325</v>
      </c>
      <c r="I343" s="15">
        <f>'Cap Ex Data'!I343</f>
        <v>2.4179118677171059</v>
      </c>
      <c r="J343" s="15">
        <f>'Cap Ex Data'!J343</f>
        <v>0</v>
      </c>
      <c r="K343" s="15">
        <f>'Cap Ex Data'!K343</f>
        <v>0</v>
      </c>
      <c r="L343" s="15">
        <f>'Cap Ex Data'!L343</f>
        <v>0</v>
      </c>
      <c r="M343" s="15">
        <f>'Cap Ex Data'!M343</f>
        <v>0</v>
      </c>
      <c r="N343" s="15">
        <f>'Cap Ex Data'!N343</f>
        <v>2.4179118677171059</v>
      </c>
      <c r="O343" s="61" t="str">
        <f t="shared" si="5"/>
        <v>01</v>
      </c>
    </row>
    <row r="344" spans="1:15" x14ac:dyDescent="0.25">
      <c r="A344" s="15" t="str">
        <f>'Cap Ex Data'!A344</f>
        <v xml:space="preserve">procurement of fire fighting equipment </v>
      </c>
      <c r="B344" s="15" t="str">
        <f>'Cap Ex Data'!B344</f>
        <v>011100800100</v>
      </c>
      <c r="C344" s="15">
        <f>'Cap Ex Data'!C344</f>
        <v>23010123</v>
      </c>
      <c r="D344" s="15" t="str">
        <f>'Cap Ex Data'!D344</f>
        <v>70133</v>
      </c>
      <c r="E344" s="15" t="str">
        <f>'Cap Ex Data'!E344</f>
        <v>00100000010140</v>
      </c>
      <c r="F344" s="15" t="str">
        <f>'Cap Ex Data'!F344</f>
        <v>03101</v>
      </c>
      <c r="G344" s="15" t="str">
        <f>'Cap Ex Data'!G344</f>
        <v>318x1000</v>
      </c>
      <c r="H344" s="15">
        <f>'Cap Ex Data'!H344</f>
        <v>12.351000000000001</v>
      </c>
      <c r="I344" s="15">
        <f>'Cap Ex Data'!I344</f>
        <v>3.9907298938528011</v>
      </c>
      <c r="J344" s="15">
        <f>'Cap Ex Data'!J344</f>
        <v>0</v>
      </c>
      <c r="K344" s="15">
        <f>'Cap Ex Data'!K344</f>
        <v>0</v>
      </c>
      <c r="L344" s="15">
        <f>'Cap Ex Data'!L344</f>
        <v>0</v>
      </c>
      <c r="M344" s="15">
        <f>'Cap Ex Data'!M344</f>
        <v>0</v>
      </c>
      <c r="N344" s="15">
        <f>'Cap Ex Data'!N344</f>
        <v>3.9907298938528011</v>
      </c>
      <c r="O344" s="61" t="str">
        <f t="shared" si="5"/>
        <v>01</v>
      </c>
    </row>
    <row r="345" spans="1:15" x14ac:dyDescent="0.25">
      <c r="A345" s="15" t="str">
        <f>'Cap Ex Data'!A345</f>
        <v>procurement of brand New 1-speed boat/fibre boat with 75HP Engine.</v>
      </c>
      <c r="B345" s="15" t="str">
        <f>'Cap Ex Data'!B345</f>
        <v>011100800100</v>
      </c>
      <c r="C345" s="15">
        <f>'Cap Ex Data'!C345</f>
        <v>23010149</v>
      </c>
      <c r="D345" s="15" t="str">
        <f>'Cap Ex Data'!D345</f>
        <v>70133</v>
      </c>
      <c r="E345" s="15" t="str">
        <f>'Cap Ex Data'!E345</f>
        <v>00100000010141</v>
      </c>
      <c r="F345" s="15" t="str">
        <f>'Cap Ex Data'!F345</f>
        <v>03101</v>
      </c>
      <c r="G345" s="15" t="str">
        <f>'Cap Ex Data'!G345</f>
        <v>318x1000</v>
      </c>
      <c r="H345" s="15">
        <f>'Cap Ex Data'!H345</f>
        <v>3.605</v>
      </c>
      <c r="I345" s="15">
        <f>'Cap Ex Data'!I345</f>
        <v>1.1648110490923282</v>
      </c>
      <c r="J345" s="15">
        <f>'Cap Ex Data'!J345</f>
        <v>0</v>
      </c>
      <c r="K345" s="15">
        <f>'Cap Ex Data'!K345</f>
        <v>0</v>
      </c>
      <c r="L345" s="15">
        <f>'Cap Ex Data'!L345</f>
        <v>0</v>
      </c>
      <c r="M345" s="15">
        <f>'Cap Ex Data'!M345</f>
        <v>0</v>
      </c>
      <c r="N345" s="15">
        <f>'Cap Ex Data'!N345</f>
        <v>1.1648110490923282</v>
      </c>
      <c r="O345" s="61" t="str">
        <f t="shared" si="5"/>
        <v>01</v>
      </c>
    </row>
    <row r="346" spans="1:15" x14ac:dyDescent="0.25">
      <c r="A346" s="15" t="str">
        <f>'Cap Ex Data'!A346</f>
        <v>Purchase of Sophisticated Fire Fighting Trucks Equipment</v>
      </c>
      <c r="B346" s="15" t="str">
        <f>'Cap Ex Data'!B346</f>
        <v>011100800100</v>
      </c>
      <c r="C346" s="15">
        <f>'Cap Ex Data'!C346</f>
        <v>23010150</v>
      </c>
      <c r="D346" s="15" t="str">
        <f>'Cap Ex Data'!D346</f>
        <v>70133</v>
      </c>
      <c r="E346" s="15" t="str">
        <f>'Cap Ex Data'!E346</f>
        <v>00100000010142</v>
      </c>
      <c r="F346" s="15" t="str">
        <f>'Cap Ex Data'!F346</f>
        <v>03101</v>
      </c>
      <c r="G346" s="15" t="str">
        <f>'Cap Ex Data'!G346</f>
        <v>318x1000</v>
      </c>
      <c r="H346" s="15">
        <f>'Cap Ex Data'!H346</f>
        <v>150</v>
      </c>
      <c r="I346" s="15">
        <f>'Cap Ex Data'!I346</f>
        <v>48.466479157794524</v>
      </c>
      <c r="J346" s="15">
        <f>'Cap Ex Data'!J346</f>
        <v>0</v>
      </c>
      <c r="K346" s="15">
        <f>'Cap Ex Data'!K346</f>
        <v>0</v>
      </c>
      <c r="L346" s="15">
        <f>'Cap Ex Data'!L346</f>
        <v>0</v>
      </c>
      <c r="M346" s="15">
        <f>'Cap Ex Data'!M346</f>
        <v>0</v>
      </c>
      <c r="N346" s="15">
        <f>'Cap Ex Data'!N346</f>
        <v>48.466479157794524</v>
      </c>
      <c r="O346" s="61" t="str">
        <f t="shared" si="5"/>
        <v>01</v>
      </c>
    </row>
    <row r="347" spans="1:15" x14ac:dyDescent="0.25">
      <c r="A347" s="15" t="str">
        <f>'Cap Ex Data'!A347</f>
        <v xml:space="preserve">Const./Renovation of Traditional Ruler Palaces </v>
      </c>
      <c r="B347" s="15" t="str">
        <f>'Cap Ex Data'!B347</f>
        <v>056200100100</v>
      </c>
      <c r="C347" s="15">
        <f>'Cap Ex Data'!C347</f>
        <v>23020331</v>
      </c>
      <c r="D347" s="15" t="str">
        <f>'Cap Ex Data'!D347</f>
        <v>70133</v>
      </c>
      <c r="E347" s="15" t="str">
        <f>'Cap Ex Data'!E347</f>
        <v>00100000010143</v>
      </c>
      <c r="F347" s="15" t="str">
        <f>'Cap Ex Data'!F347</f>
        <v>03101</v>
      </c>
      <c r="G347" s="15" t="str">
        <f>'Cap Ex Data'!G347</f>
        <v>318x1000</v>
      </c>
      <c r="H347" s="15">
        <f>'Cap Ex Data'!H347</f>
        <v>136.11267000000001</v>
      </c>
      <c r="I347" s="15">
        <f>'Cap Ex Data'!I347</f>
        <v>43.979345891111763</v>
      </c>
      <c r="J347" s="15">
        <f>'Cap Ex Data'!J347</f>
        <v>0</v>
      </c>
      <c r="K347" s="15">
        <f>'Cap Ex Data'!K347</f>
        <v>0</v>
      </c>
      <c r="L347" s="15">
        <f>'Cap Ex Data'!L347</f>
        <v>0</v>
      </c>
      <c r="M347" s="15">
        <f>'Cap Ex Data'!M347</f>
        <v>0</v>
      </c>
      <c r="N347" s="15">
        <f>'Cap Ex Data'!N347</f>
        <v>43.979345891111763</v>
      </c>
      <c r="O347" s="61" t="str">
        <f t="shared" si="5"/>
        <v>05</v>
      </c>
    </row>
    <row r="348" spans="1:15" x14ac:dyDescent="0.25">
      <c r="A348" s="15" t="str">
        <f>'Cap Ex Data'!A348</f>
        <v xml:space="preserve">2012 MDGs Project </v>
      </c>
      <c r="B348" s="15" t="str">
        <f>'Cap Ex Data'!B348</f>
        <v>023800100100</v>
      </c>
      <c r="C348" s="15">
        <f>'Cap Ex Data'!C348</f>
        <v>23020332</v>
      </c>
      <c r="D348" s="15" t="str">
        <f>'Cap Ex Data'!D348</f>
        <v>70133</v>
      </c>
      <c r="E348" s="15" t="str">
        <f>'Cap Ex Data'!E348</f>
        <v>00130000010105</v>
      </c>
      <c r="F348" s="15" t="str">
        <f>'Cap Ex Data'!F348</f>
        <v>03101</v>
      </c>
      <c r="G348" s="15" t="str">
        <f>'Cap Ex Data'!G348</f>
        <v>318x1000</v>
      </c>
      <c r="H348" s="15">
        <f>'Cap Ex Data'!H348</f>
        <v>1090</v>
      </c>
      <c r="I348" s="15">
        <f>'Cap Ex Data'!I348</f>
        <v>352.1897485466402</v>
      </c>
      <c r="J348" s="15">
        <f>'Cap Ex Data'!J348</f>
        <v>0</v>
      </c>
      <c r="K348" s="15">
        <f>'Cap Ex Data'!K348</f>
        <v>0</v>
      </c>
      <c r="L348" s="15">
        <f>'Cap Ex Data'!L348</f>
        <v>0</v>
      </c>
      <c r="M348" s="15">
        <f>'Cap Ex Data'!M348</f>
        <v>0</v>
      </c>
      <c r="N348" s="15">
        <f>'Cap Ex Data'!N348</f>
        <v>352.1897485466402</v>
      </c>
      <c r="O348" s="61" t="str">
        <f t="shared" si="5"/>
        <v>02</v>
      </c>
    </row>
    <row r="349" spans="1:15" x14ac:dyDescent="0.25">
      <c r="A349" s="15" t="str">
        <f>'Cap Ex Data'!A349</f>
        <v xml:space="preserve">Special Survey </v>
      </c>
      <c r="B349" s="15" t="str">
        <f>'Cap Ex Data'!B349</f>
        <v>023800100100</v>
      </c>
      <c r="C349" s="15">
        <f>'Cap Ex Data'!C349</f>
        <v>23040200</v>
      </c>
      <c r="D349" s="15" t="str">
        <f>'Cap Ex Data'!D349</f>
        <v>70133</v>
      </c>
      <c r="E349" s="15" t="str">
        <f>'Cap Ex Data'!E349</f>
        <v>00130000010106</v>
      </c>
      <c r="F349" s="15" t="str">
        <f>'Cap Ex Data'!F349</f>
        <v>03101</v>
      </c>
      <c r="G349" s="15" t="str">
        <f>'Cap Ex Data'!G349</f>
        <v>318x1000</v>
      </c>
      <c r="H349" s="15">
        <f>'Cap Ex Data'!H349</f>
        <v>20</v>
      </c>
      <c r="I349" s="15">
        <f>'Cap Ex Data'!I349</f>
        <v>6.4621972210392693</v>
      </c>
      <c r="J349" s="15">
        <f>'Cap Ex Data'!J349</f>
        <v>0</v>
      </c>
      <c r="K349" s="15">
        <f>'Cap Ex Data'!K349</f>
        <v>0</v>
      </c>
      <c r="L349" s="15">
        <f>'Cap Ex Data'!L349</f>
        <v>0</v>
      </c>
      <c r="M349" s="15">
        <f>'Cap Ex Data'!M349</f>
        <v>0</v>
      </c>
      <c r="N349" s="15">
        <f>'Cap Ex Data'!N349</f>
        <v>6.4621972210392693</v>
      </c>
      <c r="O349" s="61" t="str">
        <f t="shared" si="5"/>
        <v>02</v>
      </c>
    </row>
    <row r="350" spans="1:15" x14ac:dyDescent="0.25">
      <c r="A350" s="15" t="str">
        <f>'Cap Ex Data'!A350</f>
        <v xml:space="preserve">Millenium Village Project </v>
      </c>
      <c r="B350" s="15" t="str">
        <f>'Cap Ex Data'!B350</f>
        <v>023800100100</v>
      </c>
      <c r="C350" s="15">
        <f>'Cap Ex Data'!C350</f>
        <v>23040201</v>
      </c>
      <c r="D350" s="15" t="str">
        <f>'Cap Ex Data'!D350</f>
        <v>70133</v>
      </c>
      <c r="E350" s="15" t="str">
        <f>'Cap Ex Data'!E350</f>
        <v>00130000010107</v>
      </c>
      <c r="F350" s="15" t="str">
        <f>'Cap Ex Data'!F350</f>
        <v>03101</v>
      </c>
      <c r="G350" s="15" t="str">
        <f>'Cap Ex Data'!G350</f>
        <v>318x1000</v>
      </c>
      <c r="H350" s="15">
        <f>'Cap Ex Data'!H350</f>
        <v>384</v>
      </c>
      <c r="I350" s="15">
        <f>'Cap Ex Data'!I350</f>
        <v>124.07418664395398</v>
      </c>
      <c r="J350" s="15">
        <f>'Cap Ex Data'!J350</f>
        <v>0</v>
      </c>
      <c r="K350" s="15">
        <f>'Cap Ex Data'!K350</f>
        <v>0</v>
      </c>
      <c r="L350" s="15">
        <f>'Cap Ex Data'!L350</f>
        <v>0</v>
      </c>
      <c r="M350" s="15">
        <f>'Cap Ex Data'!M350</f>
        <v>0</v>
      </c>
      <c r="N350" s="15">
        <f>'Cap Ex Data'!N350</f>
        <v>124.07418664395398</v>
      </c>
      <c r="O350" s="61" t="str">
        <f t="shared" si="5"/>
        <v>02</v>
      </c>
    </row>
    <row r="351" spans="1:15" x14ac:dyDescent="0.25">
      <c r="A351" s="15" t="str">
        <f>'Cap Ex Data'!A351</f>
        <v xml:space="preserve">Investment / Economic Summit </v>
      </c>
      <c r="B351" s="15" t="str">
        <f>'Cap Ex Data'!B351</f>
        <v>023800100100</v>
      </c>
      <c r="C351" s="15">
        <f>'Cap Ex Data'!C351</f>
        <v>23040109</v>
      </c>
      <c r="D351" s="15" t="str">
        <f>'Cap Ex Data'!D351</f>
        <v>70133</v>
      </c>
      <c r="E351" s="15" t="str">
        <f>'Cap Ex Data'!E351</f>
        <v>00130000010108</v>
      </c>
      <c r="F351" s="15" t="str">
        <f>'Cap Ex Data'!F351</f>
        <v>03101</v>
      </c>
      <c r="G351" s="15" t="str">
        <f>'Cap Ex Data'!G351</f>
        <v>318x1000</v>
      </c>
      <c r="H351" s="15">
        <f>'Cap Ex Data'!H351</f>
        <v>50</v>
      </c>
      <c r="I351" s="15">
        <f>'Cap Ex Data'!I351</f>
        <v>16.155493052598175</v>
      </c>
      <c r="J351" s="15">
        <f>'Cap Ex Data'!J351</f>
        <v>0</v>
      </c>
      <c r="K351" s="15">
        <f>'Cap Ex Data'!K351</f>
        <v>0</v>
      </c>
      <c r="L351" s="15">
        <f>'Cap Ex Data'!L351</f>
        <v>0</v>
      </c>
      <c r="M351" s="15">
        <f>'Cap Ex Data'!M351</f>
        <v>0</v>
      </c>
      <c r="N351" s="15">
        <f>'Cap Ex Data'!N351</f>
        <v>16.155493052598175</v>
      </c>
      <c r="O351" s="61" t="str">
        <f t="shared" si="5"/>
        <v>02</v>
      </c>
    </row>
    <row r="352" spans="1:15" x14ac:dyDescent="0.25">
      <c r="A352" s="15" t="str">
        <f>'Cap Ex Data'!A352</f>
        <v xml:space="preserve">NEPAD/APRM </v>
      </c>
      <c r="B352" s="15" t="str">
        <f>'Cap Ex Data'!B352</f>
        <v>023800100100</v>
      </c>
      <c r="C352" s="15">
        <f>'Cap Ex Data'!C352</f>
        <v>23040202</v>
      </c>
      <c r="D352" s="15" t="str">
        <f>'Cap Ex Data'!D352</f>
        <v>70133</v>
      </c>
      <c r="E352" s="15" t="str">
        <f>'Cap Ex Data'!E352</f>
        <v>00130000010109</v>
      </c>
      <c r="F352" s="15" t="str">
        <f>'Cap Ex Data'!F352</f>
        <v>03101</v>
      </c>
      <c r="G352" s="15" t="str">
        <f>'Cap Ex Data'!G352</f>
        <v>318x1000</v>
      </c>
      <c r="H352" s="15">
        <f>'Cap Ex Data'!H352</f>
        <v>10</v>
      </c>
      <c r="I352" s="15">
        <f>'Cap Ex Data'!I352</f>
        <v>3.2310986105196347</v>
      </c>
      <c r="J352" s="15">
        <f>'Cap Ex Data'!J352</f>
        <v>0</v>
      </c>
      <c r="K352" s="15">
        <f>'Cap Ex Data'!K352</f>
        <v>0</v>
      </c>
      <c r="L352" s="15">
        <f>'Cap Ex Data'!L352</f>
        <v>0</v>
      </c>
      <c r="M352" s="15">
        <f>'Cap Ex Data'!M352</f>
        <v>0</v>
      </c>
      <c r="N352" s="15">
        <f>'Cap Ex Data'!N352</f>
        <v>3.2310986105196347</v>
      </c>
      <c r="O352" s="61" t="str">
        <f t="shared" si="5"/>
        <v>02</v>
      </c>
    </row>
    <row r="353" spans="1:15" x14ac:dyDescent="0.25">
      <c r="A353" s="15" t="str">
        <f>'Cap Ex Data'!A353</f>
        <v xml:space="preserve">2013 MDGs Projects </v>
      </c>
      <c r="B353" s="15" t="str">
        <f>'Cap Ex Data'!B353</f>
        <v>023800100100</v>
      </c>
      <c r="C353" s="15">
        <f>'Cap Ex Data'!C353</f>
        <v>23040203</v>
      </c>
      <c r="D353" s="15" t="str">
        <f>'Cap Ex Data'!D353</f>
        <v>70133</v>
      </c>
      <c r="E353" s="15" t="str">
        <f>'Cap Ex Data'!E353</f>
        <v>00130000010110</v>
      </c>
      <c r="F353" s="15" t="str">
        <f>'Cap Ex Data'!F353</f>
        <v>03101</v>
      </c>
      <c r="G353" s="15" t="str">
        <f>'Cap Ex Data'!G353</f>
        <v>318x1000</v>
      </c>
      <c r="H353" s="15">
        <f>'Cap Ex Data'!H353</f>
        <v>2400</v>
      </c>
      <c r="I353" s="15">
        <f>'Cap Ex Data'!I353</f>
        <v>775.46366652471238</v>
      </c>
      <c r="J353" s="15" t="str">
        <f>'Cap Ex Data'!J353</f>
        <v>GRANT</v>
      </c>
      <c r="K353" s="15">
        <f>'Cap Ex Data'!K353</f>
        <v>0</v>
      </c>
      <c r="L353" s="15">
        <f>'Cap Ex Data'!L353</f>
        <v>300</v>
      </c>
      <c r="M353" s="15" t="str">
        <f>'Cap Ex Data'!M353</f>
        <v>FGN</v>
      </c>
      <c r="N353" s="15">
        <f>'Cap Ex Data'!N353</f>
        <v>475.46366652471238</v>
      </c>
      <c r="O353" s="61" t="str">
        <f t="shared" si="5"/>
        <v>02</v>
      </c>
    </row>
    <row r="354" spans="1:15" x14ac:dyDescent="0.25">
      <c r="A354" s="15" t="str">
        <f>'Cap Ex Data'!A354</f>
        <v xml:space="preserve">Co-ordination of MDGs Projects </v>
      </c>
      <c r="B354" s="15" t="str">
        <f>'Cap Ex Data'!B354</f>
        <v>023800100100</v>
      </c>
      <c r="C354" s="15">
        <f>'Cap Ex Data'!C354</f>
        <v>23040204</v>
      </c>
      <c r="D354" s="15" t="str">
        <f>'Cap Ex Data'!D354</f>
        <v>70133</v>
      </c>
      <c r="E354" s="15" t="str">
        <f>'Cap Ex Data'!E354</f>
        <v>00130000010111</v>
      </c>
      <c r="F354" s="15" t="str">
        <f>'Cap Ex Data'!F354</f>
        <v>03101</v>
      </c>
      <c r="G354" s="15" t="str">
        <f>'Cap Ex Data'!G354</f>
        <v>318x1000</v>
      </c>
      <c r="H354" s="15">
        <f>'Cap Ex Data'!H354</f>
        <v>14</v>
      </c>
      <c r="I354" s="15">
        <f>'Cap Ex Data'!I354</f>
        <v>4.5235380547274886</v>
      </c>
      <c r="J354" s="15">
        <f>'Cap Ex Data'!J354</f>
        <v>0</v>
      </c>
      <c r="K354" s="15">
        <f>'Cap Ex Data'!K354</f>
        <v>0</v>
      </c>
      <c r="L354" s="15">
        <f>'Cap Ex Data'!L354</f>
        <v>0</v>
      </c>
      <c r="M354" s="15">
        <f>'Cap Ex Data'!M354</f>
        <v>0</v>
      </c>
      <c r="N354" s="15">
        <f>'Cap Ex Data'!N354</f>
        <v>4.5235380547274886</v>
      </c>
      <c r="O354" s="61" t="str">
        <f t="shared" si="5"/>
        <v>02</v>
      </c>
    </row>
    <row r="355" spans="1:15" x14ac:dyDescent="0.25">
      <c r="A355" s="15" t="str">
        <f>'Cap Ex Data'!A355</f>
        <v xml:space="preserve">MDGs Consultancy Services </v>
      </c>
      <c r="B355" s="15" t="str">
        <f>'Cap Ex Data'!B355</f>
        <v>023800100100</v>
      </c>
      <c r="C355" s="15">
        <f>'Cap Ex Data'!C355</f>
        <v>23040205</v>
      </c>
      <c r="D355" s="15" t="str">
        <f>'Cap Ex Data'!D355</f>
        <v>70133</v>
      </c>
      <c r="E355" s="15" t="str">
        <f>'Cap Ex Data'!E355</f>
        <v>00130000010112</v>
      </c>
      <c r="F355" s="15" t="str">
        <f>'Cap Ex Data'!F355</f>
        <v>03101</v>
      </c>
      <c r="G355" s="15" t="str">
        <f>'Cap Ex Data'!G355</f>
        <v>318x1000</v>
      </c>
      <c r="H355" s="15">
        <f>'Cap Ex Data'!H355</f>
        <v>300</v>
      </c>
      <c r="I355" s="15">
        <f>'Cap Ex Data'!I355</f>
        <v>96.932958315589048</v>
      </c>
      <c r="J355" s="15">
        <f>'Cap Ex Data'!J355</f>
        <v>0</v>
      </c>
      <c r="K355" s="15">
        <f>'Cap Ex Data'!K355</f>
        <v>0</v>
      </c>
      <c r="L355" s="15">
        <f>'Cap Ex Data'!L355</f>
        <v>0</v>
      </c>
      <c r="M355" s="15">
        <f>'Cap Ex Data'!M355</f>
        <v>0</v>
      </c>
      <c r="N355" s="15">
        <f>'Cap Ex Data'!N355</f>
        <v>96.932958315589048</v>
      </c>
      <c r="O355" s="61" t="str">
        <f t="shared" si="5"/>
        <v>02</v>
      </c>
    </row>
    <row r="356" spans="1:15" x14ac:dyDescent="0.25">
      <c r="A356" s="15" t="str">
        <f>'Cap Ex Data'!A356</f>
        <v xml:space="preserve">2014 MDGs Projects </v>
      </c>
      <c r="B356" s="15" t="str">
        <f>'Cap Ex Data'!B356</f>
        <v>023800100100</v>
      </c>
      <c r="C356" s="15">
        <f>'Cap Ex Data'!C356</f>
        <v>23020333</v>
      </c>
      <c r="D356" s="15" t="str">
        <f>'Cap Ex Data'!D356</f>
        <v>70133</v>
      </c>
      <c r="E356" s="15" t="str">
        <f>'Cap Ex Data'!E356</f>
        <v>00130000010113</v>
      </c>
      <c r="F356" s="15" t="str">
        <f>'Cap Ex Data'!F356</f>
        <v>03101</v>
      </c>
      <c r="G356" s="15" t="str">
        <f>'Cap Ex Data'!G356</f>
        <v>318x1000</v>
      </c>
      <c r="H356" s="15">
        <f>'Cap Ex Data'!H356</f>
        <v>2400</v>
      </c>
      <c r="I356" s="15">
        <f>'Cap Ex Data'!I356</f>
        <v>775.46366652471238</v>
      </c>
      <c r="J356" s="15">
        <f>'Cap Ex Data'!J356</f>
        <v>0</v>
      </c>
      <c r="K356" s="15">
        <f>'Cap Ex Data'!K356</f>
        <v>0</v>
      </c>
      <c r="L356" s="15">
        <f>'Cap Ex Data'!L356</f>
        <v>0</v>
      </c>
      <c r="M356" s="15">
        <f>'Cap Ex Data'!M356</f>
        <v>0</v>
      </c>
      <c r="N356" s="15">
        <f>'Cap Ex Data'!N356</f>
        <v>775.46366652471238</v>
      </c>
      <c r="O356" s="61" t="str">
        <f t="shared" si="5"/>
        <v>02</v>
      </c>
    </row>
    <row r="357" spans="1:15" x14ac:dyDescent="0.25">
      <c r="A357" s="15" t="str">
        <f>'Cap Ex Data'!A357</f>
        <v xml:space="preserve">Purchase of Vehicles </v>
      </c>
      <c r="B357" s="15" t="str">
        <f>'Cap Ex Data'!B357</f>
        <v>022000100100</v>
      </c>
      <c r="C357" s="15">
        <f>'Cap Ex Data'!C357</f>
        <v>23010151</v>
      </c>
      <c r="D357" s="15" t="str">
        <f>'Cap Ex Data'!D357</f>
        <v>70133</v>
      </c>
      <c r="E357" s="15" t="str">
        <f>'Cap Ex Data'!E357</f>
        <v>00130000010114</v>
      </c>
      <c r="F357" s="15" t="str">
        <f>'Cap Ex Data'!F357</f>
        <v>03101</v>
      </c>
      <c r="G357" s="15" t="str">
        <f>'Cap Ex Data'!G357</f>
        <v>318x1000</v>
      </c>
      <c r="H357" s="15">
        <f>'Cap Ex Data'!H357</f>
        <v>2000</v>
      </c>
      <c r="I357" s="15">
        <f>'Cap Ex Data'!I357</f>
        <v>646.21972210392698</v>
      </c>
      <c r="J357" s="15">
        <f>'Cap Ex Data'!J357</f>
        <v>0</v>
      </c>
      <c r="K357" s="15">
        <f>'Cap Ex Data'!K357</f>
        <v>0</v>
      </c>
      <c r="L357" s="15">
        <f>'Cap Ex Data'!L357</f>
        <v>0</v>
      </c>
      <c r="M357" s="15">
        <f>'Cap Ex Data'!M357</f>
        <v>0</v>
      </c>
      <c r="N357" s="15">
        <f>'Cap Ex Data'!N357</f>
        <v>646.21972210392698</v>
      </c>
      <c r="O357" s="61" t="str">
        <f t="shared" si="5"/>
        <v>02</v>
      </c>
    </row>
    <row r="358" spans="1:15" x14ac:dyDescent="0.25">
      <c r="A358" s="15" t="str">
        <f>'Cap Ex Data'!A358</f>
        <v xml:space="preserve">Purchase of Office Equipment </v>
      </c>
      <c r="B358" s="15" t="str">
        <f>'Cap Ex Data'!B358</f>
        <v>022000100100</v>
      </c>
      <c r="C358" s="15">
        <f>'Cap Ex Data'!C358</f>
        <v>23010152</v>
      </c>
      <c r="D358" s="15" t="str">
        <f>'Cap Ex Data'!D358</f>
        <v>70133</v>
      </c>
      <c r="E358" s="15" t="str">
        <f>'Cap Ex Data'!E358</f>
        <v>00130000010114</v>
      </c>
      <c r="F358" s="15" t="str">
        <f>'Cap Ex Data'!F358</f>
        <v>03101</v>
      </c>
      <c r="G358" s="15" t="str">
        <f>'Cap Ex Data'!G358</f>
        <v>318x1000</v>
      </c>
      <c r="H358" s="15">
        <f>'Cap Ex Data'!H358</f>
        <v>163</v>
      </c>
      <c r="I358" s="15">
        <f>'Cap Ex Data'!I358</f>
        <v>52.666907351470044</v>
      </c>
      <c r="J358" s="15">
        <f>'Cap Ex Data'!J358</f>
        <v>0</v>
      </c>
      <c r="K358" s="15">
        <f>'Cap Ex Data'!K358</f>
        <v>0</v>
      </c>
      <c r="L358" s="15">
        <f>'Cap Ex Data'!L358</f>
        <v>0</v>
      </c>
      <c r="M358" s="15">
        <f>'Cap Ex Data'!M358</f>
        <v>0</v>
      </c>
      <c r="N358" s="15">
        <f>'Cap Ex Data'!N358</f>
        <v>52.666907351470044</v>
      </c>
      <c r="O358" s="61" t="str">
        <f t="shared" si="5"/>
        <v>02</v>
      </c>
    </row>
    <row r="359" spans="1:15" x14ac:dyDescent="0.25">
      <c r="A359" s="15" t="str">
        <f>'Cap Ex Data'!A359</f>
        <v xml:space="preserve">Landscaping  </v>
      </c>
      <c r="B359" s="15" t="str">
        <f>'Cap Ex Data'!B359</f>
        <v>055100100100</v>
      </c>
      <c r="C359" s="15">
        <f>'Cap Ex Data'!C359</f>
        <v>23020334</v>
      </c>
      <c r="D359" s="15" t="str">
        <f>'Cap Ex Data'!D359</f>
        <v>70133</v>
      </c>
      <c r="E359" s="15" t="str">
        <f>'Cap Ex Data'!E359</f>
        <v>00130000010117</v>
      </c>
      <c r="F359" s="15" t="str">
        <f>'Cap Ex Data'!F359</f>
        <v>03101</v>
      </c>
      <c r="G359" s="15" t="str">
        <f>'Cap Ex Data'!G359</f>
        <v>318x1000</v>
      </c>
      <c r="H359" s="15">
        <f>'Cap Ex Data'!H359</f>
        <v>0.92308500000000004</v>
      </c>
      <c r="I359" s="15">
        <f>'Cap Ex Data'!I359</f>
        <v>0.29825786608915172</v>
      </c>
      <c r="J359" s="15">
        <f>'Cap Ex Data'!J359</f>
        <v>0</v>
      </c>
      <c r="K359" s="15">
        <f>'Cap Ex Data'!K359</f>
        <v>0</v>
      </c>
      <c r="L359" s="15">
        <f>'Cap Ex Data'!L359</f>
        <v>0</v>
      </c>
      <c r="M359" s="15">
        <f>'Cap Ex Data'!M359</f>
        <v>0</v>
      </c>
      <c r="N359" s="15">
        <f>'Cap Ex Data'!N359</f>
        <v>0.29825786608915172</v>
      </c>
      <c r="O359" s="61" t="str">
        <f t="shared" si="5"/>
        <v>05</v>
      </c>
    </row>
    <row r="360" spans="1:15" x14ac:dyDescent="0.25">
      <c r="A360" s="15" t="str">
        <f>'Cap Ex Data'!A360</f>
        <v xml:space="preserve">Capital Grants to Devt. Areas </v>
      </c>
      <c r="B360" s="15" t="str">
        <f>'Cap Ex Data'!B360</f>
        <v>055100100100</v>
      </c>
      <c r="C360" s="15">
        <f>'Cap Ex Data'!C360</f>
        <v>23030203</v>
      </c>
      <c r="D360" s="15" t="str">
        <f>'Cap Ex Data'!D360</f>
        <v>70133</v>
      </c>
      <c r="E360" s="15" t="str">
        <f>'Cap Ex Data'!E360</f>
        <v>00130000010118</v>
      </c>
      <c r="F360" s="15" t="str">
        <f>'Cap Ex Data'!F360</f>
        <v>03101</v>
      </c>
      <c r="G360" s="15" t="str">
        <f>'Cap Ex Data'!G360</f>
        <v>318x1000</v>
      </c>
      <c r="H360" s="15">
        <f>'Cap Ex Data'!H360</f>
        <v>552</v>
      </c>
      <c r="I360" s="15">
        <f>'Cap Ex Data'!I360</f>
        <v>178.35664330068383</v>
      </c>
      <c r="J360" s="15">
        <f>'Cap Ex Data'!J360</f>
        <v>0</v>
      </c>
      <c r="K360" s="15">
        <f>'Cap Ex Data'!K360</f>
        <v>0</v>
      </c>
      <c r="L360" s="15">
        <f>'Cap Ex Data'!L360</f>
        <v>0</v>
      </c>
      <c r="M360" s="15">
        <f>'Cap Ex Data'!M360</f>
        <v>0</v>
      </c>
      <c r="N360" s="15">
        <f>'Cap Ex Data'!N360</f>
        <v>178.35664330068383</v>
      </c>
      <c r="O360" s="61" t="str">
        <f t="shared" si="5"/>
        <v>05</v>
      </c>
    </row>
    <row r="361" spans="1:15" x14ac:dyDescent="0.25">
      <c r="A361" s="15" t="str">
        <f>'Cap Ex Data'!A361</f>
        <v xml:space="preserve">Furnishing of Conference Hall (State Share) </v>
      </c>
      <c r="B361" s="15" t="str">
        <f>'Cap Ex Data'!B361</f>
        <v>055100100100</v>
      </c>
      <c r="C361" s="15">
        <f>'Cap Ex Data'!C361</f>
        <v>23030204</v>
      </c>
      <c r="D361" s="15" t="str">
        <f>'Cap Ex Data'!D361</f>
        <v>70133</v>
      </c>
      <c r="E361" s="15" t="str">
        <f>'Cap Ex Data'!E361</f>
        <v>00130000010119</v>
      </c>
      <c r="F361" s="15" t="str">
        <f>'Cap Ex Data'!F361</f>
        <v>03101</v>
      </c>
      <c r="G361" s="15" t="str">
        <f>'Cap Ex Data'!G361</f>
        <v>318x1000</v>
      </c>
      <c r="H361" s="15">
        <f>'Cap Ex Data'!H361</f>
        <v>12.632775000000001</v>
      </c>
      <c r="I361" s="15">
        <f>'Cap Ex Data'!I361</f>
        <v>4.0817741749507181</v>
      </c>
      <c r="J361" s="15">
        <f>'Cap Ex Data'!J361</f>
        <v>0</v>
      </c>
      <c r="K361" s="15">
        <f>'Cap Ex Data'!K361</f>
        <v>0</v>
      </c>
      <c r="L361" s="15">
        <f>'Cap Ex Data'!L361</f>
        <v>0</v>
      </c>
      <c r="M361" s="15">
        <f>'Cap Ex Data'!M361</f>
        <v>0</v>
      </c>
      <c r="N361" s="15">
        <f>'Cap Ex Data'!N361</f>
        <v>4.0817741749507181</v>
      </c>
      <c r="O361" s="61" t="str">
        <f t="shared" si="5"/>
        <v>05</v>
      </c>
    </row>
    <row r="362" spans="1:15" x14ac:dyDescent="0.25">
      <c r="A362" s="15" t="str">
        <f>'Cap Ex Data'!A362</f>
        <v xml:space="preserve">Furnishing of Restaurant of Joint Account offices </v>
      </c>
      <c r="B362" s="15" t="str">
        <f>'Cap Ex Data'!B362</f>
        <v>055100100100</v>
      </c>
      <c r="C362" s="15">
        <f>'Cap Ex Data'!C362</f>
        <v>23030205</v>
      </c>
      <c r="D362" s="15" t="str">
        <f>'Cap Ex Data'!D362</f>
        <v>70133</v>
      </c>
      <c r="E362" s="15" t="str">
        <f>'Cap Ex Data'!E362</f>
        <v>00130000010120</v>
      </c>
      <c r="F362" s="15" t="str">
        <f>'Cap Ex Data'!F362</f>
        <v>03101</v>
      </c>
      <c r="G362" s="15" t="str">
        <f>'Cap Ex Data'!G362</f>
        <v>318x1000</v>
      </c>
      <c r="H362" s="15">
        <f>'Cap Ex Data'!H362</f>
        <v>1.42506</v>
      </c>
      <c r="I362" s="15">
        <f>'Cap Ex Data'!I362</f>
        <v>0.46045093859071107</v>
      </c>
      <c r="J362" s="15">
        <f>'Cap Ex Data'!J362</f>
        <v>0</v>
      </c>
      <c r="K362" s="15">
        <f>'Cap Ex Data'!K362</f>
        <v>0</v>
      </c>
      <c r="L362" s="15">
        <f>'Cap Ex Data'!L362</f>
        <v>0</v>
      </c>
      <c r="M362" s="15">
        <f>'Cap Ex Data'!M362</f>
        <v>0</v>
      </c>
      <c r="N362" s="15">
        <f>'Cap Ex Data'!N362</f>
        <v>0.46045093859071107</v>
      </c>
      <c r="O362" s="61" t="str">
        <f t="shared" si="5"/>
        <v>05</v>
      </c>
    </row>
    <row r="363" spans="1:15" x14ac:dyDescent="0.25">
      <c r="A363" s="15" t="str">
        <f>'Cap Ex Data'!A363</f>
        <v xml:space="preserve">Maintenance/Improvement of Public Buildings </v>
      </c>
      <c r="B363" s="15" t="str">
        <f>'Cap Ex Data'!B363</f>
        <v>022900100100</v>
      </c>
      <c r="C363" s="15">
        <f>'Cap Ex Data'!C363</f>
        <v>23030206</v>
      </c>
      <c r="D363" s="15" t="str">
        <f>'Cap Ex Data'!D363</f>
        <v>70133</v>
      </c>
      <c r="E363" s="15" t="str">
        <f>'Cap Ex Data'!E363</f>
        <v>00130000010121</v>
      </c>
      <c r="F363" s="15" t="str">
        <f>'Cap Ex Data'!F363</f>
        <v>03101</v>
      </c>
      <c r="G363" s="15" t="str">
        <f>'Cap Ex Data'!G363</f>
        <v>318x1000</v>
      </c>
      <c r="H363" s="15">
        <f>'Cap Ex Data'!H363</f>
        <v>668.312005</v>
      </c>
      <c r="I363" s="15">
        <f>'Cap Ex Data'!I363</f>
        <v>215.93819907490911</v>
      </c>
      <c r="J363" s="15">
        <f>'Cap Ex Data'!J363</f>
        <v>0</v>
      </c>
      <c r="K363" s="15">
        <f>'Cap Ex Data'!K363</f>
        <v>0</v>
      </c>
      <c r="L363" s="15">
        <f>'Cap Ex Data'!L363</f>
        <v>0</v>
      </c>
      <c r="M363" s="15">
        <f>'Cap Ex Data'!M363</f>
        <v>0</v>
      </c>
      <c r="N363" s="15">
        <f>'Cap Ex Data'!N363</f>
        <v>215.93819907490911</v>
      </c>
      <c r="O363" s="61" t="str">
        <f t="shared" si="5"/>
        <v>02</v>
      </c>
    </row>
    <row r="364" spans="1:15" x14ac:dyDescent="0.25">
      <c r="A364" s="15" t="str">
        <f>'Cap Ex Data'!A364</f>
        <v>General Improvement/Renovation  Works at Sir Kashim</v>
      </c>
      <c r="B364" s="15" t="str">
        <f>'Cap Ex Data'!B364</f>
        <v>022900100100</v>
      </c>
      <c r="C364" s="15">
        <f>'Cap Ex Data'!C364</f>
        <v>23030207</v>
      </c>
      <c r="D364" s="15" t="str">
        <f>'Cap Ex Data'!D364</f>
        <v>70133</v>
      </c>
      <c r="E364" s="15" t="str">
        <f>'Cap Ex Data'!E364</f>
        <v>00130000010122</v>
      </c>
      <c r="F364" s="15" t="str">
        <f>'Cap Ex Data'!F364</f>
        <v>03101</v>
      </c>
      <c r="G364" s="15" t="str">
        <f>'Cap Ex Data'!G364</f>
        <v>318x1000</v>
      </c>
      <c r="H364" s="15">
        <f>'Cap Ex Data'!H364</f>
        <v>310.65508999999997</v>
      </c>
      <c r="I364" s="15">
        <f>'Cap Ex Data'!I364</f>
        <v>100.3757229649852</v>
      </c>
      <c r="J364" s="15">
        <f>'Cap Ex Data'!J364</f>
        <v>0</v>
      </c>
      <c r="K364" s="15">
        <f>'Cap Ex Data'!K364</f>
        <v>0</v>
      </c>
      <c r="L364" s="15">
        <f>'Cap Ex Data'!L364</f>
        <v>0</v>
      </c>
      <c r="M364" s="15">
        <f>'Cap Ex Data'!M364</f>
        <v>0</v>
      </c>
      <c r="N364" s="15">
        <f>'Cap Ex Data'!N364</f>
        <v>100.3757229649852</v>
      </c>
      <c r="O364" s="61" t="str">
        <f t="shared" si="5"/>
        <v>02</v>
      </c>
    </row>
    <row r="365" spans="1:15" x14ac:dyDescent="0.25">
      <c r="A365" s="15" t="str">
        <f>'Cap Ex Data'!A365</f>
        <v xml:space="preserve">Const. of New Governor's Offices/Utility Qtrs </v>
      </c>
      <c r="B365" s="15" t="str">
        <f>'Cap Ex Data'!B365</f>
        <v>022900100100</v>
      </c>
      <c r="C365" s="15">
        <f>'Cap Ex Data'!C365</f>
        <v>23020335</v>
      </c>
      <c r="D365" s="15" t="str">
        <f>'Cap Ex Data'!D365</f>
        <v>70133</v>
      </c>
      <c r="E365" s="15" t="str">
        <f>'Cap Ex Data'!E365</f>
        <v>00130000010123</v>
      </c>
      <c r="F365" s="15" t="str">
        <f>'Cap Ex Data'!F365</f>
        <v>03101</v>
      </c>
      <c r="G365" s="15" t="str">
        <f>'Cap Ex Data'!G365</f>
        <v>318x1000</v>
      </c>
      <c r="H365" s="15">
        <f>'Cap Ex Data'!H365</f>
        <v>1192.7423200000001</v>
      </c>
      <c r="I365" s="15">
        <f>'Cap Ex Data'!I365</f>
        <v>385.38680528599662</v>
      </c>
      <c r="J365" s="15">
        <f>'Cap Ex Data'!J365</f>
        <v>0</v>
      </c>
      <c r="K365" s="15">
        <f>'Cap Ex Data'!K365</f>
        <v>0</v>
      </c>
      <c r="L365" s="15">
        <f>'Cap Ex Data'!L365</f>
        <v>0</v>
      </c>
      <c r="M365" s="15">
        <f>'Cap Ex Data'!M365</f>
        <v>0</v>
      </c>
      <c r="N365" s="15">
        <f>'Cap Ex Data'!N365</f>
        <v>385.38680528599662</v>
      </c>
      <c r="O365" s="61" t="str">
        <f t="shared" si="5"/>
        <v>02</v>
      </c>
    </row>
    <row r="366" spans="1:15" x14ac:dyDescent="0.25">
      <c r="A366" s="15" t="str">
        <f>'Cap Ex Data'!A366</f>
        <v xml:space="preserve">Rehabilitation of Governor's Lodge Abuja </v>
      </c>
      <c r="B366" s="15" t="str">
        <f>'Cap Ex Data'!B366</f>
        <v>022900100100</v>
      </c>
      <c r="C366" s="15">
        <f>'Cap Ex Data'!C366</f>
        <v>23030208</v>
      </c>
      <c r="D366" s="15" t="str">
        <f>'Cap Ex Data'!D366</f>
        <v>70133</v>
      </c>
      <c r="E366" s="15" t="str">
        <f>'Cap Ex Data'!E366</f>
        <v>00130000010124</v>
      </c>
      <c r="F366" s="15" t="str">
        <f>'Cap Ex Data'!F366</f>
        <v>03101</v>
      </c>
      <c r="G366" s="15" t="str">
        <f>'Cap Ex Data'!G366</f>
        <v>318x1000</v>
      </c>
      <c r="H366" s="15">
        <f>'Cap Ex Data'!H366</f>
        <v>7.6575850000000001</v>
      </c>
      <c r="I366" s="15">
        <f>'Cap Ex Data'!I366</f>
        <v>2.4742412253435999</v>
      </c>
      <c r="J366" s="15">
        <f>'Cap Ex Data'!J366</f>
        <v>0</v>
      </c>
      <c r="K366" s="15">
        <f>'Cap Ex Data'!K366</f>
        <v>0</v>
      </c>
      <c r="L366" s="15">
        <f>'Cap Ex Data'!L366</f>
        <v>0</v>
      </c>
      <c r="M366" s="15">
        <f>'Cap Ex Data'!M366</f>
        <v>0</v>
      </c>
      <c r="N366" s="15">
        <f>'Cap Ex Data'!N366</f>
        <v>2.4742412253435999</v>
      </c>
      <c r="O366" s="61" t="str">
        <f t="shared" si="5"/>
        <v>02</v>
      </c>
    </row>
    <row r="367" spans="1:15" x14ac:dyDescent="0.25">
      <c r="A367" s="15" t="str">
        <f>'Cap Ex Data'!A367</f>
        <v>Improvement of Guest House at Zaria  and Kaduna &amp; Kafanchan.</v>
      </c>
      <c r="B367" s="15" t="str">
        <f>'Cap Ex Data'!B367</f>
        <v>022900100100</v>
      </c>
      <c r="C367" s="15">
        <f>'Cap Ex Data'!C367</f>
        <v>23030209</v>
      </c>
      <c r="D367" s="15" t="str">
        <f>'Cap Ex Data'!D367</f>
        <v>70133</v>
      </c>
      <c r="E367" s="15" t="str">
        <f>'Cap Ex Data'!E367</f>
        <v>00130000010125</v>
      </c>
      <c r="F367" s="15" t="str">
        <f>'Cap Ex Data'!F367</f>
        <v>03101</v>
      </c>
      <c r="G367" s="15" t="str">
        <f>'Cap Ex Data'!G367</f>
        <v>318x1000</v>
      </c>
      <c r="H367" s="15">
        <f>'Cap Ex Data'!H367</f>
        <v>26.085954999999998</v>
      </c>
      <c r="I367" s="15">
        <f>'Cap Ex Data'!I367</f>
        <v>8.4286292954577711</v>
      </c>
      <c r="J367" s="15">
        <f>'Cap Ex Data'!J367</f>
        <v>0</v>
      </c>
      <c r="K367" s="15">
        <f>'Cap Ex Data'!K367</f>
        <v>0</v>
      </c>
      <c r="L367" s="15">
        <f>'Cap Ex Data'!L367</f>
        <v>0</v>
      </c>
      <c r="M367" s="15">
        <f>'Cap Ex Data'!M367</f>
        <v>0</v>
      </c>
      <c r="N367" s="15">
        <f>'Cap Ex Data'!N367</f>
        <v>8.4286292954577711</v>
      </c>
      <c r="O367" s="61" t="str">
        <f t="shared" si="5"/>
        <v>02</v>
      </c>
    </row>
    <row r="368" spans="1:15" x14ac:dyDescent="0.25">
      <c r="A368" s="15" t="str">
        <f>'Cap Ex Data'!A368</f>
        <v>Renovation &amp; Furnishing of Deputy Governor's  Residence</v>
      </c>
      <c r="B368" s="15" t="str">
        <f>'Cap Ex Data'!B368</f>
        <v>022900100100</v>
      </c>
      <c r="C368" s="15">
        <f>'Cap Ex Data'!C368</f>
        <v>23030210</v>
      </c>
      <c r="D368" s="15" t="str">
        <f>'Cap Ex Data'!D368</f>
        <v>70133</v>
      </c>
      <c r="E368" s="15" t="str">
        <f>'Cap Ex Data'!E368</f>
        <v>00130000010127</v>
      </c>
      <c r="F368" s="15" t="str">
        <f>'Cap Ex Data'!F368</f>
        <v>03101</v>
      </c>
      <c r="G368" s="15" t="str">
        <f>'Cap Ex Data'!G368</f>
        <v>318x1000</v>
      </c>
      <c r="H368" s="15">
        <f>'Cap Ex Data'!H368</f>
        <v>55.159525000000002</v>
      </c>
      <c r="I368" s="15">
        <f>'Cap Ex Data'!I368</f>
        <v>17.822586458442309</v>
      </c>
      <c r="J368" s="15">
        <f>'Cap Ex Data'!J368</f>
        <v>0</v>
      </c>
      <c r="K368" s="15">
        <f>'Cap Ex Data'!K368</f>
        <v>0</v>
      </c>
      <c r="L368" s="15">
        <f>'Cap Ex Data'!L368</f>
        <v>0</v>
      </c>
      <c r="M368" s="15">
        <f>'Cap Ex Data'!M368</f>
        <v>0</v>
      </c>
      <c r="N368" s="15">
        <f>'Cap Ex Data'!N368</f>
        <v>17.822586458442309</v>
      </c>
      <c r="O368" s="61" t="str">
        <f t="shared" si="5"/>
        <v>02</v>
      </c>
    </row>
    <row r="369" spans="1:15" x14ac:dyDescent="0.25">
      <c r="A369" s="15" t="str">
        <f>'Cap Ex Data'!A369</f>
        <v xml:space="preserve">Improvement of Govt. Quarters </v>
      </c>
      <c r="B369" s="15" t="str">
        <f>'Cap Ex Data'!B369</f>
        <v>022900100100</v>
      </c>
      <c r="C369" s="15">
        <f>'Cap Ex Data'!C369</f>
        <v>23030211</v>
      </c>
      <c r="D369" s="15" t="str">
        <f>'Cap Ex Data'!D369</f>
        <v>70133</v>
      </c>
      <c r="E369" s="15" t="str">
        <f>'Cap Ex Data'!E369</f>
        <v>00130000010128</v>
      </c>
      <c r="F369" s="15" t="str">
        <f>'Cap Ex Data'!F369</f>
        <v>03101</v>
      </c>
      <c r="G369" s="15" t="str">
        <f>'Cap Ex Data'!G369</f>
        <v>318x1000</v>
      </c>
      <c r="H369" s="15">
        <f>'Cap Ex Data'!H369</f>
        <v>225.97272000000001</v>
      </c>
      <c r="I369" s="15">
        <f>'Cap Ex Data'!I369</f>
        <v>73.014014160734249</v>
      </c>
      <c r="J369" s="15">
        <f>'Cap Ex Data'!J369</f>
        <v>0</v>
      </c>
      <c r="K369" s="15">
        <f>'Cap Ex Data'!K369</f>
        <v>0</v>
      </c>
      <c r="L369" s="15">
        <f>'Cap Ex Data'!L369</f>
        <v>0</v>
      </c>
      <c r="M369" s="15">
        <f>'Cap Ex Data'!M369</f>
        <v>0</v>
      </c>
      <c r="N369" s="15">
        <f>'Cap Ex Data'!N369</f>
        <v>73.014014160734249</v>
      </c>
      <c r="O369" s="61" t="str">
        <f t="shared" si="5"/>
        <v>02</v>
      </c>
    </row>
    <row r="370" spans="1:15" x14ac:dyDescent="0.25">
      <c r="A370" s="15" t="str">
        <f>'Cap Ex Data'!A370</f>
        <v xml:space="preserve">Purchase of Generators </v>
      </c>
      <c r="B370" s="15" t="str">
        <f>'Cap Ex Data'!B370</f>
        <v>022900100100</v>
      </c>
      <c r="C370" s="15">
        <f>'Cap Ex Data'!C370</f>
        <v>23010155</v>
      </c>
      <c r="D370" s="15" t="str">
        <f>'Cap Ex Data'!D370</f>
        <v>70133</v>
      </c>
      <c r="E370" s="15" t="str">
        <f>'Cap Ex Data'!E370</f>
        <v>00130000010130</v>
      </c>
      <c r="F370" s="15" t="str">
        <f>'Cap Ex Data'!F370</f>
        <v>03101</v>
      </c>
      <c r="G370" s="15" t="str">
        <f>'Cap Ex Data'!G370</f>
        <v>318x1000</v>
      </c>
      <c r="H370" s="15">
        <f>'Cap Ex Data'!H370</f>
        <v>92.657354999999995</v>
      </c>
      <c r="I370" s="15">
        <f>'Cap Ex Data'!I370</f>
        <v>29.938505099492449</v>
      </c>
      <c r="J370" s="15">
        <f>'Cap Ex Data'!J370</f>
        <v>0</v>
      </c>
      <c r="K370" s="15">
        <f>'Cap Ex Data'!K370</f>
        <v>0</v>
      </c>
      <c r="L370" s="15">
        <f>'Cap Ex Data'!L370</f>
        <v>0</v>
      </c>
      <c r="M370" s="15">
        <f>'Cap Ex Data'!M370</f>
        <v>0</v>
      </c>
      <c r="N370" s="15">
        <f>'Cap Ex Data'!N370</f>
        <v>29.938505099492449</v>
      </c>
      <c r="O370" s="61" t="str">
        <f t="shared" si="5"/>
        <v>02</v>
      </c>
    </row>
    <row r="371" spans="1:15" x14ac:dyDescent="0.25">
      <c r="A371" s="15" t="str">
        <f>'Cap Ex Data'!A371</f>
        <v xml:space="preserve">Renovation of Murtala Square </v>
      </c>
      <c r="B371" s="15" t="str">
        <f>'Cap Ex Data'!B371</f>
        <v>022900100100</v>
      </c>
      <c r="C371" s="15">
        <f>'Cap Ex Data'!C371</f>
        <v>23030212</v>
      </c>
      <c r="D371" s="15" t="str">
        <f>'Cap Ex Data'!D371</f>
        <v>70133</v>
      </c>
      <c r="E371" s="15" t="str">
        <f>'Cap Ex Data'!E371</f>
        <v>00130000010131</v>
      </c>
      <c r="F371" s="15" t="str">
        <f>'Cap Ex Data'!F371</f>
        <v>03101</v>
      </c>
      <c r="G371" s="15" t="str">
        <f>'Cap Ex Data'!G371</f>
        <v>318x1000</v>
      </c>
      <c r="H371" s="15">
        <f>'Cap Ex Data'!H371</f>
        <v>7.6484699999999997</v>
      </c>
      <c r="I371" s="15">
        <f>'Cap Ex Data'!I371</f>
        <v>2.4712960789601111</v>
      </c>
      <c r="J371" s="15">
        <f>'Cap Ex Data'!J371</f>
        <v>0</v>
      </c>
      <c r="K371" s="15">
        <f>'Cap Ex Data'!K371</f>
        <v>0</v>
      </c>
      <c r="L371" s="15">
        <f>'Cap Ex Data'!L371</f>
        <v>0</v>
      </c>
      <c r="M371" s="15">
        <f>'Cap Ex Data'!M371</f>
        <v>0</v>
      </c>
      <c r="N371" s="15">
        <f>'Cap Ex Data'!N371</f>
        <v>2.4712960789601111</v>
      </c>
      <c r="O371" s="61" t="str">
        <f t="shared" si="5"/>
        <v>02</v>
      </c>
    </row>
    <row r="372" spans="1:15" x14ac:dyDescent="0.25">
      <c r="A372" s="15" t="str">
        <f>'Cap Ex Data'!A372</f>
        <v xml:space="preserve">Const. of Mobile Police Barrack, Zaria </v>
      </c>
      <c r="B372" s="15" t="str">
        <f>'Cap Ex Data'!B372</f>
        <v>022900100100</v>
      </c>
      <c r="C372" s="15">
        <f>'Cap Ex Data'!C372</f>
        <v>23020336</v>
      </c>
      <c r="D372" s="15" t="str">
        <f>'Cap Ex Data'!D372</f>
        <v>70133</v>
      </c>
      <c r="E372" s="15" t="str">
        <f>'Cap Ex Data'!E372</f>
        <v>00130000010132</v>
      </c>
      <c r="F372" s="15" t="str">
        <f>'Cap Ex Data'!F372</f>
        <v>03101</v>
      </c>
      <c r="G372" s="15" t="str">
        <f>'Cap Ex Data'!G372</f>
        <v>318x1000</v>
      </c>
      <c r="H372" s="15">
        <f>'Cap Ex Data'!H372</f>
        <v>108.74771</v>
      </c>
      <c r="I372" s="15">
        <f>'Cap Ex Data'!I372</f>
        <v>35.137457467819218</v>
      </c>
      <c r="J372" s="15">
        <f>'Cap Ex Data'!J372</f>
        <v>0</v>
      </c>
      <c r="K372" s="15">
        <f>'Cap Ex Data'!K372</f>
        <v>0</v>
      </c>
      <c r="L372" s="15">
        <f>'Cap Ex Data'!L372</f>
        <v>0</v>
      </c>
      <c r="M372" s="15">
        <f>'Cap Ex Data'!M372</f>
        <v>0</v>
      </c>
      <c r="N372" s="15">
        <f>'Cap Ex Data'!N372</f>
        <v>35.137457467819218</v>
      </c>
      <c r="O372" s="61" t="str">
        <f t="shared" si="5"/>
        <v>02</v>
      </c>
    </row>
    <row r="373" spans="1:15" x14ac:dyDescent="0.25">
      <c r="A373" s="15" t="str">
        <f>'Cap Ex Data'!A373</f>
        <v xml:space="preserve">Metropolis Traffic Light </v>
      </c>
      <c r="B373" s="15" t="str">
        <f>'Cap Ex Data'!B373</f>
        <v>022900100100</v>
      </c>
      <c r="C373" s="15">
        <f>'Cap Ex Data'!C373</f>
        <v>23020337</v>
      </c>
      <c r="D373" s="15" t="str">
        <f>'Cap Ex Data'!D373</f>
        <v>70133</v>
      </c>
      <c r="E373" s="15" t="str">
        <f>'Cap Ex Data'!E373</f>
        <v>00130000010133</v>
      </c>
      <c r="F373" s="15" t="str">
        <f>'Cap Ex Data'!F373</f>
        <v>03101</v>
      </c>
      <c r="G373" s="15" t="str">
        <f>'Cap Ex Data'!G373</f>
        <v>318x1000</v>
      </c>
      <c r="H373" s="15">
        <f>'Cap Ex Data'!H373</f>
        <v>225.36241000000001</v>
      </c>
      <c r="I373" s="15">
        <f>'Cap Ex Data'!I373</f>
        <v>72.816816981435636</v>
      </c>
      <c r="J373" s="15">
        <f>'Cap Ex Data'!J373</f>
        <v>0</v>
      </c>
      <c r="K373" s="15">
        <f>'Cap Ex Data'!K373</f>
        <v>0</v>
      </c>
      <c r="L373" s="15">
        <f>'Cap Ex Data'!L373</f>
        <v>0</v>
      </c>
      <c r="M373" s="15">
        <f>'Cap Ex Data'!M373</f>
        <v>0</v>
      </c>
      <c r="N373" s="15">
        <f>'Cap Ex Data'!N373</f>
        <v>72.816816981435636</v>
      </c>
      <c r="O373" s="61" t="str">
        <f t="shared" si="5"/>
        <v>02</v>
      </c>
    </row>
    <row r="374" spans="1:15" x14ac:dyDescent="0.25">
      <c r="A374" s="15" t="str">
        <f>'Cap Ex Data'!A374</f>
        <v>Purchase&amp;Installation of Dedicated 100KVA Trans -former sub-station@ D/Gov.Res &amp; State Lib.Board</v>
      </c>
      <c r="B374" s="15" t="str">
        <f>'Cap Ex Data'!B374</f>
        <v>022900100100</v>
      </c>
      <c r="C374" s="15">
        <f>'Cap Ex Data'!C374</f>
        <v>23040110</v>
      </c>
      <c r="D374" s="15" t="str">
        <f>'Cap Ex Data'!D374</f>
        <v>70133</v>
      </c>
      <c r="E374" s="15" t="str">
        <f>'Cap Ex Data'!E374</f>
        <v>00130000010134</v>
      </c>
      <c r="F374" s="15" t="str">
        <f>'Cap Ex Data'!F374</f>
        <v>03101</v>
      </c>
      <c r="G374" s="15" t="str">
        <f>'Cap Ex Data'!G374</f>
        <v>318x1000</v>
      </c>
      <c r="H374" s="15">
        <f>'Cap Ex Data'!H374</f>
        <v>10.369115000000001</v>
      </c>
      <c r="I374" s="15">
        <f>'Cap Ex Data'!I374</f>
        <v>3.3503633068818304</v>
      </c>
      <c r="J374" s="15">
        <f>'Cap Ex Data'!J374</f>
        <v>0</v>
      </c>
      <c r="K374" s="15">
        <f>'Cap Ex Data'!K374</f>
        <v>0</v>
      </c>
      <c r="L374" s="15">
        <f>'Cap Ex Data'!L374</f>
        <v>0</v>
      </c>
      <c r="M374" s="15">
        <f>'Cap Ex Data'!M374</f>
        <v>0</v>
      </c>
      <c r="N374" s="15">
        <f>'Cap Ex Data'!N374</f>
        <v>3.3503633068818304</v>
      </c>
      <c r="O374" s="61" t="str">
        <f t="shared" si="5"/>
        <v>02</v>
      </c>
    </row>
    <row r="375" spans="1:15" x14ac:dyDescent="0.25">
      <c r="A375" s="15" t="str">
        <f>'Cap Ex Data'!A375</f>
        <v>Repairs of 2No Lift &amp; Installation of Power supply @ Min. of Agric H/Qtrs,Kaduna.</v>
      </c>
      <c r="B375" s="15" t="str">
        <f>'Cap Ex Data'!B375</f>
        <v>022900100100</v>
      </c>
      <c r="C375" s="15">
        <f>'Cap Ex Data'!C375</f>
        <v>23030213</v>
      </c>
      <c r="D375" s="15" t="str">
        <f>'Cap Ex Data'!D375</f>
        <v>70133</v>
      </c>
      <c r="E375" s="15" t="str">
        <f>'Cap Ex Data'!E375</f>
        <v>00130000010135</v>
      </c>
      <c r="F375" s="15" t="str">
        <f>'Cap Ex Data'!F375</f>
        <v>03101</v>
      </c>
      <c r="G375" s="15" t="str">
        <f>'Cap Ex Data'!G375</f>
        <v>318x1000</v>
      </c>
      <c r="H375" s="15">
        <f>'Cap Ex Data'!H375</f>
        <v>12.40569</v>
      </c>
      <c r="I375" s="15">
        <f>'Cap Ex Data'!I375</f>
        <v>4.0084007721537329</v>
      </c>
      <c r="J375" s="15">
        <f>'Cap Ex Data'!J375</f>
        <v>0</v>
      </c>
      <c r="K375" s="15">
        <f>'Cap Ex Data'!K375</f>
        <v>0</v>
      </c>
      <c r="L375" s="15">
        <f>'Cap Ex Data'!L375</f>
        <v>0</v>
      </c>
      <c r="M375" s="15">
        <f>'Cap Ex Data'!M375</f>
        <v>0</v>
      </c>
      <c r="N375" s="15">
        <f>'Cap Ex Data'!N375</f>
        <v>4.0084007721537329</v>
      </c>
      <c r="O375" s="61" t="str">
        <f t="shared" si="5"/>
        <v>02</v>
      </c>
    </row>
    <row r="376" spans="1:15" x14ac:dyDescent="0.25">
      <c r="A376" s="15" t="str">
        <f>'Cap Ex Data'!A376</f>
        <v xml:space="preserve">Poverty Alleviation Programme </v>
      </c>
      <c r="B376" s="15" t="str">
        <f>'Cap Ex Data'!B376</f>
        <v>011102000100</v>
      </c>
      <c r="C376" s="15">
        <f>'Cap Ex Data'!C376</f>
        <v>23040206</v>
      </c>
      <c r="D376" s="15" t="str">
        <f>'Cap Ex Data'!D376</f>
        <v>70133</v>
      </c>
      <c r="E376" s="15" t="str">
        <f>'Cap Ex Data'!E376</f>
        <v>00130000010136</v>
      </c>
      <c r="F376" s="15" t="str">
        <f>'Cap Ex Data'!F376</f>
        <v>03101</v>
      </c>
      <c r="G376" s="15" t="str">
        <f>'Cap Ex Data'!G376</f>
        <v>318x1000</v>
      </c>
      <c r="H376" s="15">
        <f>'Cap Ex Data'!H376</f>
        <v>453.61500000000001</v>
      </c>
      <c r="I376" s="15">
        <f>'Cap Ex Data'!I376</f>
        <v>146.56747962108642</v>
      </c>
      <c r="J376" s="15">
        <f>'Cap Ex Data'!J376</f>
        <v>0</v>
      </c>
      <c r="K376" s="15">
        <f>'Cap Ex Data'!K376</f>
        <v>0</v>
      </c>
      <c r="L376" s="15">
        <f>'Cap Ex Data'!L376</f>
        <v>0</v>
      </c>
      <c r="M376" s="15">
        <f>'Cap Ex Data'!M376</f>
        <v>0</v>
      </c>
      <c r="N376" s="15">
        <f>'Cap Ex Data'!N376</f>
        <v>146.56747962108642</v>
      </c>
      <c r="O376" s="61" t="str">
        <f t="shared" si="5"/>
        <v>01</v>
      </c>
    </row>
    <row r="377" spans="1:15" x14ac:dyDescent="0.25">
      <c r="A377" s="15" t="str">
        <f>'Cap Ex Data'!A377</f>
        <v xml:space="preserve">Purchase of Generating Set at SDCK &amp; Bureau </v>
      </c>
      <c r="B377" s="15" t="str">
        <f>'Cap Ex Data'!B377</f>
        <v>012500700100</v>
      </c>
      <c r="C377" s="15">
        <f>'Cap Ex Data'!C377</f>
        <v>23010156</v>
      </c>
      <c r="D377" s="15" t="str">
        <f>'Cap Ex Data'!D377</f>
        <v>70133</v>
      </c>
      <c r="E377" s="15" t="str">
        <f>'Cap Ex Data'!E377</f>
        <v>00130000010141</v>
      </c>
      <c r="F377" s="15" t="str">
        <f>'Cap Ex Data'!F377</f>
        <v>03101</v>
      </c>
      <c r="G377" s="15" t="str">
        <f>'Cap Ex Data'!G377</f>
        <v>318x1000</v>
      </c>
      <c r="H377" s="15">
        <f>'Cap Ex Data'!H377</f>
        <v>2.5</v>
      </c>
      <c r="I377" s="15">
        <f>'Cap Ex Data'!I377</f>
        <v>0.80777465262990866</v>
      </c>
      <c r="J377" s="15">
        <f>'Cap Ex Data'!J377</f>
        <v>0</v>
      </c>
      <c r="K377" s="15">
        <f>'Cap Ex Data'!K377</f>
        <v>0</v>
      </c>
      <c r="L377" s="15">
        <f>'Cap Ex Data'!L377</f>
        <v>0</v>
      </c>
      <c r="M377" s="15">
        <f>'Cap Ex Data'!M377</f>
        <v>0</v>
      </c>
      <c r="N377" s="15">
        <f>'Cap Ex Data'!N377</f>
        <v>0.80777465262990866</v>
      </c>
      <c r="O377" s="61" t="str">
        <f t="shared" si="5"/>
        <v>01</v>
      </c>
    </row>
    <row r="378" spans="1:15" x14ac:dyDescent="0.25">
      <c r="A378" s="15" t="str">
        <f>'Cap Ex Data'!A378</f>
        <v xml:space="preserve">Upgrading: Staff Dev Centre/BATMIS -SGCB Project </v>
      </c>
      <c r="B378" s="15" t="str">
        <f>'Cap Ex Data'!B378</f>
        <v>012500800100</v>
      </c>
      <c r="C378" s="15">
        <f>'Cap Ex Data'!C378</f>
        <v>23020339</v>
      </c>
      <c r="D378" s="15" t="str">
        <f>'Cap Ex Data'!D378</f>
        <v>70133</v>
      </c>
      <c r="E378" s="15" t="str">
        <f>'Cap Ex Data'!E378</f>
        <v>00130000010144</v>
      </c>
      <c r="F378" s="15" t="str">
        <f>'Cap Ex Data'!F378</f>
        <v>03101</v>
      </c>
      <c r="G378" s="15" t="str">
        <f>'Cap Ex Data'!G378</f>
        <v>318x1000</v>
      </c>
      <c r="H378" s="15">
        <f>'Cap Ex Data'!H378</f>
        <v>2.7012700000000001</v>
      </c>
      <c r="I378" s="15">
        <f>'Cap Ex Data'!I378</f>
        <v>0.87280697436383736</v>
      </c>
      <c r="J378" s="15">
        <f>'Cap Ex Data'!J378</f>
        <v>0</v>
      </c>
      <c r="K378" s="15">
        <f>'Cap Ex Data'!K378</f>
        <v>0</v>
      </c>
      <c r="L378" s="15">
        <f>'Cap Ex Data'!L378</f>
        <v>0</v>
      </c>
      <c r="M378" s="15">
        <f>'Cap Ex Data'!M378</f>
        <v>0</v>
      </c>
      <c r="N378" s="15">
        <f>'Cap Ex Data'!N378</f>
        <v>0.87280697436383736</v>
      </c>
      <c r="O378" s="61" t="str">
        <f t="shared" si="5"/>
        <v>01</v>
      </c>
    </row>
    <row r="379" spans="1:15" x14ac:dyDescent="0.25">
      <c r="A379" s="15" t="str">
        <f>'Cap Ex Data'!A379</f>
        <v xml:space="preserve">Construction of Toilet Facilities at SDC Kakuri </v>
      </c>
      <c r="B379" s="15" t="str">
        <f>'Cap Ex Data'!B379</f>
        <v>012500800100</v>
      </c>
      <c r="C379" s="15">
        <f>'Cap Ex Data'!C379</f>
        <v>23020340</v>
      </c>
      <c r="D379" s="15" t="str">
        <f>'Cap Ex Data'!D379</f>
        <v>70133</v>
      </c>
      <c r="E379" s="15" t="str">
        <f>'Cap Ex Data'!E379</f>
        <v>00130000010145</v>
      </c>
      <c r="F379" s="15" t="str">
        <f>'Cap Ex Data'!F379</f>
        <v>03101</v>
      </c>
      <c r="G379" s="15" t="str">
        <f>'Cap Ex Data'!G379</f>
        <v>318x1000</v>
      </c>
      <c r="H379" s="15">
        <f>'Cap Ex Data'!H379</f>
        <v>9.5519999999999994E-2</v>
      </c>
      <c r="I379" s="15">
        <f>'Cap Ex Data'!I379</f>
        <v>3.0863453927683547E-2</v>
      </c>
      <c r="J379" s="15">
        <f>'Cap Ex Data'!J379</f>
        <v>0</v>
      </c>
      <c r="K379" s="15">
        <f>'Cap Ex Data'!K379</f>
        <v>0</v>
      </c>
      <c r="L379" s="15">
        <f>'Cap Ex Data'!L379</f>
        <v>0</v>
      </c>
      <c r="M379" s="15">
        <f>'Cap Ex Data'!M379</f>
        <v>0</v>
      </c>
      <c r="N379" s="15">
        <f>'Cap Ex Data'!N379</f>
        <v>3.0863453927683547E-2</v>
      </c>
      <c r="O379" s="61" t="str">
        <f t="shared" si="5"/>
        <v>01</v>
      </c>
    </row>
    <row r="380" spans="1:15" x14ac:dyDescent="0.25">
      <c r="A380" s="15" t="str">
        <f>'Cap Ex Data'!A380</f>
        <v xml:space="preserve">Construction of 5Nos Offices at SDCK </v>
      </c>
      <c r="B380" s="15" t="str">
        <f>'Cap Ex Data'!B380</f>
        <v>012500800100</v>
      </c>
      <c r="C380" s="15">
        <f>'Cap Ex Data'!C380</f>
        <v>23020341</v>
      </c>
      <c r="D380" s="15" t="str">
        <f>'Cap Ex Data'!D380</f>
        <v>70133</v>
      </c>
      <c r="E380" s="15" t="str">
        <f>'Cap Ex Data'!E380</f>
        <v>00130000010146</v>
      </c>
      <c r="F380" s="15" t="str">
        <f>'Cap Ex Data'!F380</f>
        <v>03101</v>
      </c>
      <c r="G380" s="15" t="str">
        <f>'Cap Ex Data'!G380</f>
        <v>318x1000</v>
      </c>
      <c r="H380" s="15">
        <f>'Cap Ex Data'!H380</f>
        <v>1.4679949999999999</v>
      </c>
      <c r="I380" s="15">
        <f>'Cap Ex Data'!I380</f>
        <v>0.47432366047497709</v>
      </c>
      <c r="J380" s="15">
        <f>'Cap Ex Data'!J380</f>
        <v>0</v>
      </c>
      <c r="K380" s="15">
        <f>'Cap Ex Data'!K380</f>
        <v>0</v>
      </c>
      <c r="L380" s="15">
        <f>'Cap Ex Data'!L380</f>
        <v>0</v>
      </c>
      <c r="M380" s="15">
        <f>'Cap Ex Data'!M380</f>
        <v>0</v>
      </c>
      <c r="N380" s="15">
        <f>'Cap Ex Data'!N380</f>
        <v>0.47432366047497709</v>
      </c>
      <c r="O380" s="61" t="str">
        <f t="shared" si="5"/>
        <v>01</v>
      </c>
    </row>
    <row r="381" spans="1:15" x14ac:dyDescent="0.25">
      <c r="A381" s="15" t="str">
        <f>'Cap Ex Data'!A381</f>
        <v xml:space="preserve">Landscaping/Drainages </v>
      </c>
      <c r="B381" s="15" t="str">
        <f>'Cap Ex Data'!B381</f>
        <v>012500800100</v>
      </c>
      <c r="C381" s="15">
        <f>'Cap Ex Data'!C381</f>
        <v>23020342</v>
      </c>
      <c r="D381" s="15" t="str">
        <f>'Cap Ex Data'!D381</f>
        <v>70133</v>
      </c>
      <c r="E381" s="15" t="str">
        <f>'Cap Ex Data'!E381</f>
        <v>00130000010147</v>
      </c>
      <c r="F381" s="15" t="str">
        <f>'Cap Ex Data'!F381</f>
        <v>03101</v>
      </c>
      <c r="G381" s="15" t="str">
        <f>'Cap Ex Data'!G381</f>
        <v>318x1000</v>
      </c>
      <c r="H381" s="15">
        <f>'Cap Ex Data'!H381</f>
        <v>5</v>
      </c>
      <c r="I381" s="15">
        <f>'Cap Ex Data'!I381</f>
        <v>1.6155493052598173</v>
      </c>
      <c r="J381" s="15">
        <f>'Cap Ex Data'!J381</f>
        <v>0</v>
      </c>
      <c r="K381" s="15">
        <f>'Cap Ex Data'!K381</f>
        <v>0</v>
      </c>
      <c r="L381" s="15">
        <f>'Cap Ex Data'!L381</f>
        <v>0</v>
      </c>
      <c r="M381" s="15">
        <f>'Cap Ex Data'!M381</f>
        <v>0</v>
      </c>
      <c r="N381" s="15">
        <f>'Cap Ex Data'!N381</f>
        <v>1.6155493052598173</v>
      </c>
      <c r="O381" s="61" t="str">
        <f t="shared" si="5"/>
        <v>01</v>
      </c>
    </row>
    <row r="382" spans="1:15" x14ac:dyDescent="0.25">
      <c r="A382" s="15" t="str">
        <f>'Cap Ex Data'!A382</f>
        <v xml:space="preserve">Construction of Car Parking Lot </v>
      </c>
      <c r="B382" s="15" t="str">
        <f>'Cap Ex Data'!B382</f>
        <v>012500800100</v>
      </c>
      <c r="C382" s="15">
        <f>'Cap Ex Data'!C382</f>
        <v>23020343</v>
      </c>
      <c r="D382" s="15" t="str">
        <f>'Cap Ex Data'!D382</f>
        <v>70133</v>
      </c>
      <c r="E382" s="15" t="str">
        <f>'Cap Ex Data'!E382</f>
        <v>00130000010148</v>
      </c>
      <c r="F382" s="15" t="str">
        <f>'Cap Ex Data'!F382</f>
        <v>03101</v>
      </c>
      <c r="G382" s="15" t="str">
        <f>'Cap Ex Data'!G382</f>
        <v>318x1000</v>
      </c>
      <c r="H382" s="15">
        <f>'Cap Ex Data'!H382</f>
        <v>4.5</v>
      </c>
      <c r="I382" s="15">
        <f>'Cap Ex Data'!I382</f>
        <v>1.4539943747338355</v>
      </c>
      <c r="J382" s="15">
        <f>'Cap Ex Data'!J382</f>
        <v>0</v>
      </c>
      <c r="K382" s="15">
        <f>'Cap Ex Data'!K382</f>
        <v>0</v>
      </c>
      <c r="L382" s="15">
        <f>'Cap Ex Data'!L382</f>
        <v>0</v>
      </c>
      <c r="M382" s="15">
        <f>'Cap Ex Data'!M382</f>
        <v>0</v>
      </c>
      <c r="N382" s="15">
        <f>'Cap Ex Data'!N382</f>
        <v>1.4539943747338355</v>
      </c>
      <c r="O382" s="61" t="str">
        <f t="shared" si="5"/>
        <v>01</v>
      </c>
    </row>
    <row r="383" spans="1:15" x14ac:dyDescent="0.25">
      <c r="A383" s="15" t="str">
        <f>'Cap Ex Data'!A383</f>
        <v xml:space="preserve">Accreditation Programme for SDCK </v>
      </c>
      <c r="B383" s="15" t="str">
        <f>'Cap Ex Data'!B383</f>
        <v>012500800100</v>
      </c>
      <c r="C383" s="15">
        <f>'Cap Ex Data'!C383</f>
        <v>23040207</v>
      </c>
      <c r="D383" s="15" t="str">
        <f>'Cap Ex Data'!D383</f>
        <v>70133</v>
      </c>
      <c r="E383" s="15" t="str">
        <f>'Cap Ex Data'!E383</f>
        <v>00130000010149</v>
      </c>
      <c r="F383" s="15" t="str">
        <f>'Cap Ex Data'!F383</f>
        <v>03101</v>
      </c>
      <c r="G383" s="15" t="str">
        <f>'Cap Ex Data'!G383</f>
        <v>318x1000</v>
      </c>
      <c r="H383" s="15">
        <f>'Cap Ex Data'!H383</f>
        <v>48</v>
      </c>
      <c r="I383" s="15">
        <f>'Cap Ex Data'!I383</f>
        <v>15.509273330494247</v>
      </c>
      <c r="J383" s="15">
        <f>'Cap Ex Data'!J383</f>
        <v>0</v>
      </c>
      <c r="K383" s="15">
        <f>'Cap Ex Data'!K383</f>
        <v>0</v>
      </c>
      <c r="L383" s="15">
        <f>'Cap Ex Data'!L383</f>
        <v>0</v>
      </c>
      <c r="M383" s="15">
        <f>'Cap Ex Data'!M383</f>
        <v>0</v>
      </c>
      <c r="N383" s="15">
        <f>'Cap Ex Data'!N383</f>
        <v>15.509273330494247</v>
      </c>
      <c r="O383" s="61" t="str">
        <f t="shared" si="5"/>
        <v>01</v>
      </c>
    </row>
    <row r="384" spans="1:15" x14ac:dyDescent="0.25">
      <c r="A384" s="15" t="str">
        <f>'Cap Ex Data'!A384</f>
        <v xml:space="preserve">Rehab. of Office and Purchase of Furniture </v>
      </c>
      <c r="B384" s="15" t="str">
        <f>'Cap Ex Data'!B384</f>
        <v>011200100100</v>
      </c>
      <c r="C384" s="15">
        <f>'Cap Ex Data'!C384</f>
        <v>23030218</v>
      </c>
      <c r="D384" s="15" t="str">
        <f>'Cap Ex Data'!D384</f>
        <v>70111</v>
      </c>
      <c r="E384" s="15" t="str">
        <f>'Cap Ex Data'!E384</f>
        <v>00130000010155</v>
      </c>
      <c r="F384" s="15" t="str">
        <f>'Cap Ex Data'!F384</f>
        <v>03101</v>
      </c>
      <c r="G384" s="15" t="str">
        <f>'Cap Ex Data'!G384</f>
        <v>318x1000</v>
      </c>
      <c r="H384" s="15">
        <f>'Cap Ex Data'!H384</f>
        <v>200</v>
      </c>
      <c r="I384" s="15">
        <f>'Cap Ex Data'!I384</f>
        <v>64.621972210392698</v>
      </c>
      <c r="J384" s="15">
        <f>'Cap Ex Data'!J384</f>
        <v>0</v>
      </c>
      <c r="K384" s="15">
        <f>'Cap Ex Data'!K384</f>
        <v>0</v>
      </c>
      <c r="L384" s="15">
        <f>'Cap Ex Data'!L384</f>
        <v>0</v>
      </c>
      <c r="M384" s="15">
        <f>'Cap Ex Data'!M384</f>
        <v>0</v>
      </c>
      <c r="N384" s="15">
        <f>'Cap Ex Data'!N384</f>
        <v>64.621972210392698</v>
      </c>
      <c r="O384" s="61" t="str">
        <f t="shared" si="5"/>
        <v>01</v>
      </c>
    </row>
    <row r="385" spans="1:15" x14ac:dyDescent="0.25">
      <c r="A385" s="15" t="str">
        <f>'Cap Ex Data'!A385</f>
        <v xml:space="preserve">High- Court </v>
      </c>
      <c r="B385" s="15" t="str">
        <f>'Cap Ex Data'!B385</f>
        <v>031800400100</v>
      </c>
      <c r="C385" s="15">
        <f>'Cap Ex Data'!C385</f>
        <v>23020348</v>
      </c>
      <c r="D385" s="15" t="str">
        <f>'Cap Ex Data'!D385</f>
        <v>7033</v>
      </c>
      <c r="E385" s="15" t="str">
        <f>'Cap Ex Data'!E385</f>
        <v>00130000010170</v>
      </c>
      <c r="F385" s="15" t="str">
        <f>'Cap Ex Data'!F385</f>
        <v>03101</v>
      </c>
      <c r="G385" s="15" t="str">
        <f>'Cap Ex Data'!G385</f>
        <v>318x1000</v>
      </c>
      <c r="H385" s="15">
        <f>'Cap Ex Data'!H385</f>
        <v>100</v>
      </c>
      <c r="I385" s="15">
        <f>'Cap Ex Data'!I385</f>
        <v>32.310986105196349</v>
      </c>
      <c r="J385" s="15">
        <f>'Cap Ex Data'!J385</f>
        <v>0</v>
      </c>
      <c r="K385" s="15">
        <f>'Cap Ex Data'!K385</f>
        <v>0</v>
      </c>
      <c r="L385" s="15">
        <f>'Cap Ex Data'!L385</f>
        <v>0</v>
      </c>
      <c r="M385" s="15">
        <f>'Cap Ex Data'!M385</f>
        <v>0</v>
      </c>
      <c r="N385" s="15">
        <f>'Cap Ex Data'!N385</f>
        <v>32.310986105196349</v>
      </c>
      <c r="O385" s="61" t="str">
        <f t="shared" si="5"/>
        <v>03</v>
      </c>
    </row>
    <row r="386" spans="1:15" x14ac:dyDescent="0.25">
      <c r="A386" s="15" t="str">
        <f>'Cap Ex Data'!A386</f>
        <v xml:space="preserve">Sharia Court </v>
      </c>
      <c r="B386" s="15" t="str">
        <f>'Cap Ex Data'!B386</f>
        <v>031800600100</v>
      </c>
      <c r="C386" s="15">
        <f>'Cap Ex Data'!C386</f>
        <v>23030223</v>
      </c>
      <c r="D386" s="15" t="str">
        <f>'Cap Ex Data'!D386</f>
        <v>70330</v>
      </c>
      <c r="E386" s="15" t="str">
        <f>'Cap Ex Data'!E386</f>
        <v>00130000010173</v>
      </c>
      <c r="F386" s="15" t="str">
        <f>'Cap Ex Data'!F386</f>
        <v>03101</v>
      </c>
      <c r="G386" s="15" t="str">
        <f>'Cap Ex Data'!G386</f>
        <v>318x1000</v>
      </c>
      <c r="H386" s="15">
        <f>'Cap Ex Data'!H386</f>
        <v>75</v>
      </c>
      <c r="I386" s="15">
        <f>'Cap Ex Data'!I386</f>
        <v>24.233239578897262</v>
      </c>
      <c r="J386" s="15">
        <f>'Cap Ex Data'!J386</f>
        <v>0</v>
      </c>
      <c r="K386" s="15">
        <f>'Cap Ex Data'!K386</f>
        <v>0</v>
      </c>
      <c r="L386" s="15">
        <f>'Cap Ex Data'!L386</f>
        <v>0</v>
      </c>
      <c r="M386" s="15">
        <f>'Cap Ex Data'!M386</f>
        <v>0</v>
      </c>
      <c r="N386" s="15">
        <f>'Cap Ex Data'!N386</f>
        <v>24.233239578897262</v>
      </c>
      <c r="O386" s="61" t="str">
        <f t="shared" si="5"/>
        <v>03</v>
      </c>
    </row>
    <row r="387" spans="1:15" x14ac:dyDescent="0.25">
      <c r="A387" s="15" t="str">
        <f>'Cap Ex Data'!A387</f>
        <v xml:space="preserve">Customary Court </v>
      </c>
      <c r="B387" s="15" t="str">
        <f>'Cap Ex Data'!B387</f>
        <v>031800700100</v>
      </c>
      <c r="C387" s="15">
        <f>'Cap Ex Data'!C387</f>
        <v>23030224</v>
      </c>
      <c r="D387" s="15" t="str">
        <f>'Cap Ex Data'!D387</f>
        <v>70330</v>
      </c>
      <c r="E387" s="15" t="str">
        <f>'Cap Ex Data'!E387</f>
        <v>00130000010175</v>
      </c>
      <c r="F387" s="15" t="str">
        <f>'Cap Ex Data'!F387</f>
        <v>03101</v>
      </c>
      <c r="G387" s="15" t="str">
        <f>'Cap Ex Data'!G387</f>
        <v>318x1000</v>
      </c>
      <c r="H387" s="15">
        <f>'Cap Ex Data'!H387</f>
        <v>75</v>
      </c>
      <c r="I387" s="15">
        <f>'Cap Ex Data'!I387</f>
        <v>24.233239578897262</v>
      </c>
      <c r="J387" s="15">
        <f>'Cap Ex Data'!J387</f>
        <v>0</v>
      </c>
      <c r="K387" s="15">
        <f>'Cap Ex Data'!K387</f>
        <v>0</v>
      </c>
      <c r="L387" s="15">
        <f>'Cap Ex Data'!L387</f>
        <v>0</v>
      </c>
      <c r="M387" s="15">
        <f>'Cap Ex Data'!M387</f>
        <v>0</v>
      </c>
      <c r="N387" s="15">
        <f>'Cap Ex Data'!N387</f>
        <v>24.233239578897262</v>
      </c>
      <c r="O387" s="61" t="str">
        <f t="shared" ref="O387:O450" si="6">LEFT(B387,2)</f>
        <v>03</v>
      </c>
    </row>
    <row r="388" spans="1:15" x14ac:dyDescent="0.25">
      <c r="A388" s="15" t="str">
        <f>'Cap Ex Data'!A388</f>
        <v xml:space="preserve">Provision of E-Library/Upgrading &amp; Maintenance </v>
      </c>
      <c r="B388" s="15" t="str">
        <f>'Cap Ex Data'!B388</f>
        <v>032600100100</v>
      </c>
      <c r="C388" s="15">
        <f>'Cap Ex Data'!C388</f>
        <v>23020349</v>
      </c>
      <c r="D388" s="15" t="str">
        <f>'Cap Ex Data'!D388</f>
        <v>70330</v>
      </c>
      <c r="E388" s="15" t="str">
        <f>'Cap Ex Data'!E388</f>
        <v>00130000010177</v>
      </c>
      <c r="F388" s="15" t="str">
        <f>'Cap Ex Data'!F388</f>
        <v>03101</v>
      </c>
      <c r="G388" s="15" t="str">
        <f>'Cap Ex Data'!G388</f>
        <v>318x1000</v>
      </c>
      <c r="H388" s="15">
        <f>'Cap Ex Data'!H388</f>
        <v>0.69437499999999996</v>
      </c>
      <c r="I388" s="15">
        <f>'Cap Ex Data'!I388</f>
        <v>0.22435940976795712</v>
      </c>
      <c r="J388" s="15">
        <f>'Cap Ex Data'!J388</f>
        <v>0</v>
      </c>
      <c r="K388" s="15">
        <f>'Cap Ex Data'!K388</f>
        <v>0</v>
      </c>
      <c r="L388" s="15">
        <f>'Cap Ex Data'!L388</f>
        <v>0</v>
      </c>
      <c r="M388" s="15">
        <f>'Cap Ex Data'!M388</f>
        <v>0</v>
      </c>
      <c r="N388" s="15">
        <f>'Cap Ex Data'!N388</f>
        <v>0.22435940976795712</v>
      </c>
      <c r="O388" s="61" t="str">
        <f t="shared" si="6"/>
        <v>03</v>
      </c>
    </row>
    <row r="389" spans="1:15" x14ac:dyDescent="0.25">
      <c r="A389" s="15" t="str">
        <f>'Cap Ex Data'!A389</f>
        <v xml:space="preserve">Cont. of Public Defender Office for M.O.J </v>
      </c>
      <c r="B389" s="15" t="str">
        <f>'Cap Ex Data'!B389</f>
        <v>032600100100</v>
      </c>
      <c r="C389" s="15">
        <f>'Cap Ex Data'!C389</f>
        <v>23020350</v>
      </c>
      <c r="D389" s="15" t="str">
        <f>'Cap Ex Data'!D389</f>
        <v>70330</v>
      </c>
      <c r="E389" s="15" t="str">
        <f>'Cap Ex Data'!E389</f>
        <v>00130000010178</v>
      </c>
      <c r="F389" s="15" t="str">
        <f>'Cap Ex Data'!F389</f>
        <v>03101</v>
      </c>
      <c r="G389" s="15" t="str">
        <f>'Cap Ex Data'!G389</f>
        <v>318x1000</v>
      </c>
      <c r="H389" s="15">
        <f>'Cap Ex Data'!H389</f>
        <v>7.4815399999999999</v>
      </c>
      <c r="I389" s="15">
        <f>'Cap Ex Data'!I389</f>
        <v>2.4173593498547068</v>
      </c>
      <c r="J389" s="15">
        <f>'Cap Ex Data'!J389</f>
        <v>0</v>
      </c>
      <c r="K389" s="15">
        <f>'Cap Ex Data'!K389</f>
        <v>0</v>
      </c>
      <c r="L389" s="15">
        <f>'Cap Ex Data'!L389</f>
        <v>0</v>
      </c>
      <c r="M389" s="15">
        <f>'Cap Ex Data'!M389</f>
        <v>0</v>
      </c>
      <c r="N389" s="15">
        <f>'Cap Ex Data'!N389</f>
        <v>2.4173593498547068</v>
      </c>
      <c r="O389" s="61" t="str">
        <f t="shared" si="6"/>
        <v>03</v>
      </c>
    </row>
    <row r="390" spans="1:15" x14ac:dyDescent="0.25">
      <c r="A390" s="15" t="str">
        <f>'Cap Ex Data'!A390</f>
        <v>Funishing of Council Chambers at  Kafanchan &amp; Zaria</v>
      </c>
      <c r="B390" s="15" t="str">
        <f>'Cap Ex Data'!B390</f>
        <v>032600100100</v>
      </c>
      <c r="C390" s="15">
        <f>'Cap Ex Data'!C390</f>
        <v>23030225</v>
      </c>
      <c r="D390" s="15" t="str">
        <f>'Cap Ex Data'!D390</f>
        <v>70330</v>
      </c>
      <c r="E390" s="15" t="str">
        <f>'Cap Ex Data'!E390</f>
        <v>00130000010179</v>
      </c>
      <c r="F390" s="15" t="str">
        <f>'Cap Ex Data'!F390</f>
        <v>03101</v>
      </c>
      <c r="G390" s="15" t="str">
        <f>'Cap Ex Data'!G390</f>
        <v>318x1000</v>
      </c>
      <c r="H390" s="15">
        <f>'Cap Ex Data'!H390</f>
        <v>17.502165000000002</v>
      </c>
      <c r="I390" s="15">
        <f>'Cap Ex Data'!I390</f>
        <v>5.6551221012585389</v>
      </c>
      <c r="J390" s="15">
        <f>'Cap Ex Data'!J390</f>
        <v>0</v>
      </c>
      <c r="K390" s="15">
        <f>'Cap Ex Data'!K390</f>
        <v>0</v>
      </c>
      <c r="L390" s="15">
        <f>'Cap Ex Data'!L390</f>
        <v>0</v>
      </c>
      <c r="M390" s="15">
        <f>'Cap Ex Data'!M390</f>
        <v>0</v>
      </c>
      <c r="N390" s="15">
        <f>'Cap Ex Data'!N390</f>
        <v>5.6551221012585389</v>
      </c>
      <c r="O390" s="61" t="str">
        <f t="shared" si="6"/>
        <v>03</v>
      </c>
    </row>
    <row r="391" spans="1:15" x14ac:dyDescent="0.25">
      <c r="A391" s="15" t="str">
        <f>'Cap Ex Data'!A391</f>
        <v xml:space="preserve">Publishiing/Printing of Revised Laws of the State </v>
      </c>
      <c r="B391" s="15" t="str">
        <f>'Cap Ex Data'!B391</f>
        <v>032600100100</v>
      </c>
      <c r="C391" s="15">
        <f>'Cap Ex Data'!C391</f>
        <v>23040209</v>
      </c>
      <c r="D391" s="15" t="str">
        <f>'Cap Ex Data'!D391</f>
        <v>70330</v>
      </c>
      <c r="E391" s="15" t="str">
        <f>'Cap Ex Data'!E391</f>
        <v>00130000010180</v>
      </c>
      <c r="F391" s="15" t="str">
        <f>'Cap Ex Data'!F391</f>
        <v>03101</v>
      </c>
      <c r="G391" s="15" t="str">
        <f>'Cap Ex Data'!G391</f>
        <v>318x1000</v>
      </c>
      <c r="H391" s="15">
        <f>'Cap Ex Data'!H391</f>
        <v>10</v>
      </c>
      <c r="I391" s="15">
        <f>'Cap Ex Data'!I391</f>
        <v>3.2310986105196347</v>
      </c>
      <c r="J391" s="15">
        <f>'Cap Ex Data'!J391</f>
        <v>0</v>
      </c>
      <c r="K391" s="15">
        <f>'Cap Ex Data'!K391</f>
        <v>0</v>
      </c>
      <c r="L391" s="15">
        <f>'Cap Ex Data'!L391</f>
        <v>0</v>
      </c>
      <c r="M391" s="15">
        <f>'Cap Ex Data'!M391</f>
        <v>0</v>
      </c>
      <c r="N391" s="15">
        <f>'Cap Ex Data'!N391</f>
        <v>3.2310986105196347</v>
      </c>
      <c r="O391" s="61" t="str">
        <f t="shared" si="6"/>
        <v>03</v>
      </c>
    </row>
    <row r="392" spans="1:15" x14ac:dyDescent="0.25">
      <c r="A392" s="15" t="str">
        <f>'Cap Ex Data'!A392</f>
        <v xml:space="preserve">Purchase of Law Books </v>
      </c>
      <c r="B392" s="15" t="str">
        <f>'Cap Ex Data'!B392</f>
        <v>032600100100</v>
      </c>
      <c r="C392" s="15">
        <f>'Cap Ex Data'!C392</f>
        <v>23010161</v>
      </c>
      <c r="D392" s="15" t="str">
        <f>'Cap Ex Data'!D392</f>
        <v>70330</v>
      </c>
      <c r="E392" s="15" t="str">
        <f>'Cap Ex Data'!E392</f>
        <v>00130000010181</v>
      </c>
      <c r="F392" s="15" t="str">
        <f>'Cap Ex Data'!F392</f>
        <v>03101</v>
      </c>
      <c r="G392" s="15" t="str">
        <f>'Cap Ex Data'!G392</f>
        <v>318x1000</v>
      </c>
      <c r="H392" s="15">
        <f>'Cap Ex Data'!H392</f>
        <v>13.497999999999999</v>
      </c>
      <c r="I392" s="15">
        <f>'Cap Ex Data'!I392</f>
        <v>4.361336904479403</v>
      </c>
      <c r="J392" s="15">
        <f>'Cap Ex Data'!J392</f>
        <v>0</v>
      </c>
      <c r="K392" s="15">
        <f>'Cap Ex Data'!K392</f>
        <v>0</v>
      </c>
      <c r="L392" s="15">
        <f>'Cap Ex Data'!L392</f>
        <v>0</v>
      </c>
      <c r="M392" s="15">
        <f>'Cap Ex Data'!M392</f>
        <v>0</v>
      </c>
      <c r="N392" s="15">
        <f>'Cap Ex Data'!N392</f>
        <v>4.361336904479403</v>
      </c>
      <c r="O392" s="61" t="str">
        <f t="shared" si="6"/>
        <v>03</v>
      </c>
    </row>
    <row r="393" spans="1:15" x14ac:dyDescent="0.25">
      <c r="A393" s="15" t="str">
        <f>'Cap Ex Data'!A393</f>
        <v xml:space="preserve">Rehabilitation and Furnishing of Law Library </v>
      </c>
      <c r="B393" s="15" t="str">
        <f>'Cap Ex Data'!B393</f>
        <v>032600100100</v>
      </c>
      <c r="C393" s="15">
        <f>'Cap Ex Data'!C393</f>
        <v>23030226</v>
      </c>
      <c r="D393" s="15" t="str">
        <f>'Cap Ex Data'!D393</f>
        <v>70330</v>
      </c>
      <c r="E393" s="15" t="str">
        <f>'Cap Ex Data'!E393</f>
        <v>00130000010183</v>
      </c>
      <c r="F393" s="15" t="str">
        <f>'Cap Ex Data'!F393</f>
        <v>03101</v>
      </c>
      <c r="G393" s="15" t="str">
        <f>'Cap Ex Data'!G393</f>
        <v>318x1000</v>
      </c>
      <c r="H393" s="15">
        <f>'Cap Ex Data'!H393</f>
        <v>7.5025300000000001</v>
      </c>
      <c r="I393" s="15">
        <f>'Cap Ex Data'!I393</f>
        <v>2.4241414258381875</v>
      </c>
      <c r="J393" s="15">
        <f>'Cap Ex Data'!J393</f>
        <v>0</v>
      </c>
      <c r="K393" s="15">
        <f>'Cap Ex Data'!K393</f>
        <v>0</v>
      </c>
      <c r="L393" s="15">
        <f>'Cap Ex Data'!L393</f>
        <v>0</v>
      </c>
      <c r="M393" s="15">
        <f>'Cap Ex Data'!M393</f>
        <v>0</v>
      </c>
      <c r="N393" s="15">
        <f>'Cap Ex Data'!N393</f>
        <v>2.4241414258381875</v>
      </c>
      <c r="O393" s="61" t="str">
        <f t="shared" si="6"/>
        <v>03</v>
      </c>
    </row>
    <row r="394" spans="1:15" x14ac:dyDescent="0.25">
      <c r="A394" s="15" t="str">
        <f>'Cap Ex Data'!A394</f>
        <v xml:space="preserve">Deployment of Case Management &amp; Tracking Solution </v>
      </c>
      <c r="B394" s="15" t="str">
        <f>'Cap Ex Data'!B394</f>
        <v>032600100100</v>
      </c>
      <c r="C394" s="15">
        <f>'Cap Ex Data'!C394</f>
        <v>23040210</v>
      </c>
      <c r="D394" s="15" t="str">
        <f>'Cap Ex Data'!D394</f>
        <v>70330</v>
      </c>
      <c r="E394" s="15" t="str">
        <f>'Cap Ex Data'!E394</f>
        <v>00130000010184</v>
      </c>
      <c r="F394" s="15" t="str">
        <f>'Cap Ex Data'!F394</f>
        <v>03101</v>
      </c>
      <c r="G394" s="15" t="str">
        <f>'Cap Ex Data'!G394</f>
        <v>318x1000</v>
      </c>
      <c r="H394" s="15">
        <f>'Cap Ex Data'!H394</f>
        <v>9.3919999999999995</v>
      </c>
      <c r="I394" s="15">
        <f>'Cap Ex Data'!I394</f>
        <v>3.0346478150000409</v>
      </c>
      <c r="J394" s="15">
        <f>'Cap Ex Data'!J394</f>
        <v>0</v>
      </c>
      <c r="K394" s="15">
        <f>'Cap Ex Data'!K394</f>
        <v>0</v>
      </c>
      <c r="L394" s="15">
        <f>'Cap Ex Data'!L394</f>
        <v>0</v>
      </c>
      <c r="M394" s="15">
        <f>'Cap Ex Data'!M394</f>
        <v>0</v>
      </c>
      <c r="N394" s="15">
        <f>'Cap Ex Data'!N394</f>
        <v>3.0346478150000409</v>
      </c>
      <c r="O394" s="61" t="str">
        <f t="shared" si="6"/>
        <v>03</v>
      </c>
    </row>
    <row r="395" spans="1:15" x14ac:dyDescent="0.25">
      <c r="A395" s="15" t="str">
        <f>'Cap Ex Data'!A395</f>
        <v xml:space="preserve">DFID/UN System/ Donor Assisted Program </v>
      </c>
      <c r="B395" s="15" t="str">
        <f>'Cap Ex Data'!B395</f>
        <v>023800100100</v>
      </c>
      <c r="C395" s="15">
        <f>'Cap Ex Data'!C395</f>
        <v>23040211</v>
      </c>
      <c r="D395" s="15" t="str">
        <f>'Cap Ex Data'!D395</f>
        <v>70122</v>
      </c>
      <c r="E395" s="15" t="str">
        <f>'Cap Ex Data'!E395</f>
        <v>00020000010104</v>
      </c>
      <c r="F395" s="15" t="str">
        <f>'Cap Ex Data'!F395</f>
        <v>03101</v>
      </c>
      <c r="G395" s="15" t="str">
        <f>'Cap Ex Data'!G395</f>
        <v>318x1000</v>
      </c>
      <c r="H395" s="15">
        <f>'Cap Ex Data'!H395</f>
        <v>500</v>
      </c>
      <c r="I395" s="15">
        <f>'Cap Ex Data'!I395</f>
        <v>161.55493052598175</v>
      </c>
      <c r="J395" s="15">
        <f>'Cap Ex Data'!J395</f>
        <v>0</v>
      </c>
      <c r="K395" s="15">
        <f>'Cap Ex Data'!K395</f>
        <v>0</v>
      </c>
      <c r="L395" s="15">
        <f>'Cap Ex Data'!L395</f>
        <v>0</v>
      </c>
      <c r="M395" s="15">
        <f>'Cap Ex Data'!M395</f>
        <v>0</v>
      </c>
      <c r="N395" s="15">
        <f>'Cap Ex Data'!N395</f>
        <v>161.55493052598175</v>
      </c>
      <c r="O395" s="61" t="str">
        <f t="shared" si="6"/>
        <v>02</v>
      </c>
    </row>
    <row r="396" spans="1:15" x14ac:dyDescent="0.25">
      <c r="A396" s="15" t="str">
        <f>'Cap Ex Data'!A396</f>
        <v xml:space="preserve">Rehab of Library / Purchase of Books. </v>
      </c>
      <c r="B396" s="15" t="str">
        <f>'Cap Ex Data'!B396</f>
        <v>023800100100</v>
      </c>
      <c r="C396" s="15">
        <f>'Cap Ex Data'!C396</f>
        <v>23030227</v>
      </c>
      <c r="D396" s="15" t="str">
        <f>'Cap Ex Data'!D396</f>
        <v>70122</v>
      </c>
      <c r="E396" s="15" t="str">
        <f>'Cap Ex Data'!E396</f>
        <v>00020000010105</v>
      </c>
      <c r="F396" s="15" t="str">
        <f>'Cap Ex Data'!F396</f>
        <v>03101</v>
      </c>
      <c r="G396" s="15" t="str">
        <f>'Cap Ex Data'!G396</f>
        <v>318x1000</v>
      </c>
      <c r="H396" s="15">
        <f>'Cap Ex Data'!H396</f>
        <v>15</v>
      </c>
      <c r="I396" s="15">
        <f>'Cap Ex Data'!I396</f>
        <v>4.8466479157794522</v>
      </c>
      <c r="J396" s="15">
        <f>'Cap Ex Data'!J396</f>
        <v>0</v>
      </c>
      <c r="K396" s="15">
        <f>'Cap Ex Data'!K396</f>
        <v>0</v>
      </c>
      <c r="L396" s="15">
        <f>'Cap Ex Data'!L396</f>
        <v>0</v>
      </c>
      <c r="M396" s="15">
        <f>'Cap Ex Data'!M396</f>
        <v>0</v>
      </c>
      <c r="N396" s="15">
        <f>'Cap Ex Data'!N396</f>
        <v>4.8466479157794522</v>
      </c>
      <c r="O396" s="61" t="str">
        <f t="shared" si="6"/>
        <v>02</v>
      </c>
    </row>
    <row r="397" spans="1:15" x14ac:dyDescent="0.25">
      <c r="A397" s="15" t="str">
        <f>'Cap Ex Data'!A397</f>
        <v xml:space="preserve">World Bank Capacity Building Programmes </v>
      </c>
      <c r="B397" s="15" t="str">
        <f>'Cap Ex Data'!B397</f>
        <v>023800100100</v>
      </c>
      <c r="C397" s="15">
        <f>'Cap Ex Data'!C397</f>
        <v>23040212</v>
      </c>
      <c r="D397" s="15" t="str">
        <f>'Cap Ex Data'!D397</f>
        <v>70122</v>
      </c>
      <c r="E397" s="15" t="str">
        <f>'Cap Ex Data'!E397</f>
        <v>00020000010106</v>
      </c>
      <c r="F397" s="15" t="str">
        <f>'Cap Ex Data'!F397</f>
        <v>03101</v>
      </c>
      <c r="G397" s="15" t="str">
        <f>'Cap Ex Data'!G397</f>
        <v>318x1000</v>
      </c>
      <c r="H397" s="15">
        <f>'Cap Ex Data'!H397</f>
        <v>945</v>
      </c>
      <c r="I397" s="15">
        <f>'Cap Ex Data'!I397</f>
        <v>305.3388186941055</v>
      </c>
      <c r="J397" s="15" t="str">
        <f>'Cap Ex Data'!J397</f>
        <v>LOAN EXT</v>
      </c>
      <c r="K397" s="15">
        <f>'Cap Ex Data'!K397</f>
        <v>262</v>
      </c>
      <c r="L397" s="15">
        <f>'Cap Ex Data'!L397</f>
        <v>0</v>
      </c>
      <c r="M397" s="15" t="str">
        <f>'Cap Ex Data'!M397</f>
        <v>WB</v>
      </c>
      <c r="N397" s="15">
        <f>'Cap Ex Data'!N397</f>
        <v>305.3388186941055</v>
      </c>
      <c r="O397" s="61" t="str">
        <f t="shared" si="6"/>
        <v>02</v>
      </c>
    </row>
    <row r="398" spans="1:15" x14ac:dyDescent="0.25">
      <c r="A398" s="15" t="str">
        <f>'Cap Ex Data'!A398</f>
        <v xml:space="preserve">Human Development Fund </v>
      </c>
      <c r="B398" s="15" t="str">
        <f>'Cap Ex Data'!B398</f>
        <v>023800100100</v>
      </c>
      <c r="C398" s="15">
        <f>'Cap Ex Data'!C398</f>
        <v>23040213</v>
      </c>
      <c r="D398" s="15" t="str">
        <f>'Cap Ex Data'!D398</f>
        <v>70122</v>
      </c>
      <c r="E398" s="15" t="str">
        <f>'Cap Ex Data'!E398</f>
        <v>00020000010107</v>
      </c>
      <c r="F398" s="15" t="str">
        <f>'Cap Ex Data'!F398</f>
        <v>03101</v>
      </c>
      <c r="G398" s="15" t="str">
        <f>'Cap Ex Data'!G398</f>
        <v>318x1000</v>
      </c>
      <c r="H398" s="15">
        <f>'Cap Ex Data'!H398</f>
        <v>271.7</v>
      </c>
      <c r="I398" s="15">
        <f>'Cap Ex Data'!I398</f>
        <v>87.788949247818479</v>
      </c>
      <c r="J398" s="15">
        <f>'Cap Ex Data'!J398</f>
        <v>0</v>
      </c>
      <c r="K398" s="15">
        <f>'Cap Ex Data'!K398</f>
        <v>0</v>
      </c>
      <c r="L398" s="15">
        <f>'Cap Ex Data'!L398</f>
        <v>0</v>
      </c>
      <c r="M398" s="15">
        <f>'Cap Ex Data'!M398</f>
        <v>0</v>
      </c>
      <c r="N398" s="15">
        <f>'Cap Ex Data'!N398</f>
        <v>87.788949247818479</v>
      </c>
      <c r="O398" s="61" t="str">
        <f t="shared" si="6"/>
        <v>02</v>
      </c>
    </row>
    <row r="399" spans="1:15" x14ac:dyDescent="0.25">
      <c r="A399" s="15" t="str">
        <f>'Cap Ex Data'!A399</f>
        <v xml:space="preserve">State Development Plans </v>
      </c>
      <c r="B399" s="15" t="str">
        <f>'Cap Ex Data'!B399</f>
        <v>023800100100</v>
      </c>
      <c r="C399" s="15">
        <f>'Cap Ex Data'!C399</f>
        <v>23040214</v>
      </c>
      <c r="D399" s="15" t="str">
        <f>'Cap Ex Data'!D399</f>
        <v>70122</v>
      </c>
      <c r="E399" s="15" t="str">
        <f>'Cap Ex Data'!E399</f>
        <v>00020000010108</v>
      </c>
      <c r="F399" s="15" t="str">
        <f>'Cap Ex Data'!F399</f>
        <v>03101</v>
      </c>
      <c r="G399" s="15" t="str">
        <f>'Cap Ex Data'!G399</f>
        <v>318x1000</v>
      </c>
      <c r="H399" s="15">
        <f>'Cap Ex Data'!H399</f>
        <v>20</v>
      </c>
      <c r="I399" s="15">
        <f>'Cap Ex Data'!I399</f>
        <v>6.4621972210392693</v>
      </c>
      <c r="J399" s="15">
        <f>'Cap Ex Data'!J399</f>
        <v>0</v>
      </c>
      <c r="K399" s="15">
        <f>'Cap Ex Data'!K399</f>
        <v>0</v>
      </c>
      <c r="L399" s="15">
        <f>'Cap Ex Data'!L399</f>
        <v>0</v>
      </c>
      <c r="M399" s="15">
        <f>'Cap Ex Data'!M399</f>
        <v>0</v>
      </c>
      <c r="N399" s="15">
        <f>'Cap Ex Data'!N399</f>
        <v>6.4621972210392693</v>
      </c>
      <c r="O399" s="61" t="str">
        <f t="shared" si="6"/>
        <v>02</v>
      </c>
    </row>
    <row r="400" spans="1:15" x14ac:dyDescent="0.25">
      <c r="A400" s="15" t="str">
        <f>'Cap Ex Data'!A400</f>
        <v xml:space="preserve">State Monitoring and Evaluation Programmes </v>
      </c>
      <c r="B400" s="15" t="str">
        <f>'Cap Ex Data'!B400</f>
        <v>023800100100</v>
      </c>
      <c r="C400" s="15">
        <f>'Cap Ex Data'!C400</f>
        <v>23050103</v>
      </c>
      <c r="D400" s="15" t="str">
        <f>'Cap Ex Data'!D400</f>
        <v>70122</v>
      </c>
      <c r="E400" s="15" t="str">
        <f>'Cap Ex Data'!E400</f>
        <v>00020000010109</v>
      </c>
      <c r="F400" s="15" t="str">
        <f>'Cap Ex Data'!F400</f>
        <v>03101</v>
      </c>
      <c r="G400" s="15" t="str">
        <f>'Cap Ex Data'!G400</f>
        <v>318x1000</v>
      </c>
      <c r="H400" s="15">
        <f>'Cap Ex Data'!H400</f>
        <v>15</v>
      </c>
      <c r="I400" s="15">
        <f>'Cap Ex Data'!I400</f>
        <v>4.8466479157794522</v>
      </c>
      <c r="J400" s="15">
        <f>'Cap Ex Data'!J400</f>
        <v>0</v>
      </c>
      <c r="K400" s="15">
        <f>'Cap Ex Data'!K400</f>
        <v>0</v>
      </c>
      <c r="L400" s="15">
        <f>'Cap Ex Data'!L400</f>
        <v>0</v>
      </c>
      <c r="M400" s="15">
        <f>'Cap Ex Data'!M400</f>
        <v>0</v>
      </c>
      <c r="N400" s="15">
        <f>'Cap Ex Data'!N400</f>
        <v>4.8466479157794522</v>
      </c>
      <c r="O400" s="61" t="str">
        <f t="shared" si="6"/>
        <v>02</v>
      </c>
    </row>
    <row r="401" spans="1:15" x14ac:dyDescent="0.25">
      <c r="A401" s="15" t="str">
        <f>'Cap Ex Data'!A401</f>
        <v xml:space="preserve">Development of State Statistical Data Bank </v>
      </c>
      <c r="B401" s="15" t="str">
        <f>'Cap Ex Data'!B401</f>
        <v>023800100100</v>
      </c>
      <c r="C401" s="15">
        <f>'Cap Ex Data'!C401</f>
        <v>23040215</v>
      </c>
      <c r="D401" s="15" t="str">
        <f>'Cap Ex Data'!D401</f>
        <v>70122</v>
      </c>
      <c r="E401" s="15" t="str">
        <f>'Cap Ex Data'!E401</f>
        <v>00020000010110</v>
      </c>
      <c r="F401" s="15" t="str">
        <f>'Cap Ex Data'!F401</f>
        <v>03101</v>
      </c>
      <c r="G401" s="15" t="str">
        <f>'Cap Ex Data'!G401</f>
        <v>318x1000</v>
      </c>
      <c r="H401" s="15">
        <f>'Cap Ex Data'!H401</f>
        <v>100</v>
      </c>
      <c r="I401" s="15">
        <f>'Cap Ex Data'!I401</f>
        <v>32.310986105196349</v>
      </c>
      <c r="J401" s="15">
        <f>'Cap Ex Data'!J401</f>
        <v>0</v>
      </c>
      <c r="K401" s="15">
        <f>'Cap Ex Data'!K401</f>
        <v>0</v>
      </c>
      <c r="L401" s="15">
        <f>'Cap Ex Data'!L401</f>
        <v>0</v>
      </c>
      <c r="M401" s="15">
        <f>'Cap Ex Data'!M401</f>
        <v>0</v>
      </c>
      <c r="N401" s="15">
        <f>'Cap Ex Data'!N401</f>
        <v>32.310986105196349</v>
      </c>
      <c r="O401" s="61" t="str">
        <f t="shared" si="6"/>
        <v>02</v>
      </c>
    </row>
    <row r="402" spans="1:15" x14ac:dyDescent="0.25">
      <c r="A402" s="15" t="str">
        <f>'Cap Ex Data'!A402</f>
        <v xml:space="preserve">Food and Nutrition Programme </v>
      </c>
      <c r="B402" s="15" t="str">
        <f>'Cap Ex Data'!B402</f>
        <v>023800100100</v>
      </c>
      <c r="C402" s="15">
        <f>'Cap Ex Data'!C402</f>
        <v>23040216</v>
      </c>
      <c r="D402" s="15" t="str">
        <f>'Cap Ex Data'!D402</f>
        <v>70122</v>
      </c>
      <c r="E402" s="15" t="str">
        <f>'Cap Ex Data'!E402</f>
        <v>00020000010111</v>
      </c>
      <c r="F402" s="15" t="str">
        <f>'Cap Ex Data'!F402</f>
        <v>03101</v>
      </c>
      <c r="G402" s="15" t="str">
        <f>'Cap Ex Data'!G402</f>
        <v>318x1000</v>
      </c>
      <c r="H402" s="15">
        <f>'Cap Ex Data'!H402</f>
        <v>20</v>
      </c>
      <c r="I402" s="15">
        <f>'Cap Ex Data'!I402</f>
        <v>6.4621972210392693</v>
      </c>
      <c r="J402" s="15">
        <f>'Cap Ex Data'!J402</f>
        <v>0</v>
      </c>
      <c r="K402" s="15">
        <f>'Cap Ex Data'!K402</f>
        <v>0</v>
      </c>
      <c r="L402" s="15">
        <f>'Cap Ex Data'!L402</f>
        <v>0</v>
      </c>
      <c r="M402" s="15">
        <f>'Cap Ex Data'!M402</f>
        <v>0</v>
      </c>
      <c r="N402" s="15">
        <f>'Cap Ex Data'!N402</f>
        <v>6.4621972210392693</v>
      </c>
      <c r="O402" s="61" t="str">
        <f t="shared" si="6"/>
        <v>02</v>
      </c>
    </row>
    <row r="403" spans="1:15" x14ac:dyDescent="0.25">
      <c r="A403" s="15" t="str">
        <f>'Cap Ex Data'!A403</f>
        <v xml:space="preserve">Maintenance of Central Stores </v>
      </c>
      <c r="B403" s="15" t="str">
        <f>'Cap Ex Data'!B403</f>
        <v>022000100100</v>
      </c>
      <c r="C403" s="15">
        <f>'Cap Ex Data'!C403</f>
        <v>23030228</v>
      </c>
      <c r="D403" s="15" t="str">
        <f>'Cap Ex Data'!D403</f>
        <v>70133</v>
      </c>
      <c r="E403" s="15" t="str">
        <f>'Cap Ex Data'!E403</f>
        <v>00020000010113</v>
      </c>
      <c r="F403" s="15" t="str">
        <f>'Cap Ex Data'!F403</f>
        <v>03101</v>
      </c>
      <c r="G403" s="15" t="str">
        <f>'Cap Ex Data'!G403</f>
        <v>318x1000</v>
      </c>
      <c r="H403" s="15">
        <f>'Cap Ex Data'!H403</f>
        <v>15</v>
      </c>
      <c r="I403" s="15">
        <f>'Cap Ex Data'!I403</f>
        <v>4.8466479157794522</v>
      </c>
      <c r="J403" s="15">
        <f>'Cap Ex Data'!J403</f>
        <v>0</v>
      </c>
      <c r="K403" s="15">
        <f>'Cap Ex Data'!K403</f>
        <v>0</v>
      </c>
      <c r="L403" s="15">
        <f>'Cap Ex Data'!L403</f>
        <v>0</v>
      </c>
      <c r="M403" s="15">
        <f>'Cap Ex Data'!M403</f>
        <v>0</v>
      </c>
      <c r="N403" s="15">
        <f>'Cap Ex Data'!N403</f>
        <v>4.8466479157794522</v>
      </c>
      <c r="O403" s="61" t="str">
        <f t="shared" si="6"/>
        <v>02</v>
      </c>
    </row>
    <row r="404" spans="1:15" x14ac:dyDescent="0.25">
      <c r="A404" s="15" t="str">
        <f>'Cap Ex Data'!A404</f>
        <v xml:space="preserve">Anticipated SURE-P </v>
      </c>
      <c r="B404" s="15" t="str">
        <f>'Cap Ex Data'!B404</f>
        <v>022000100100</v>
      </c>
      <c r="C404" s="15">
        <f>'Cap Ex Data'!C404</f>
        <v>23040217</v>
      </c>
      <c r="D404" s="15" t="str">
        <f>'Cap Ex Data'!D404</f>
        <v>70133</v>
      </c>
      <c r="E404" s="15" t="str">
        <f>'Cap Ex Data'!E404</f>
        <v>00020000010114</v>
      </c>
      <c r="F404" s="15" t="str">
        <f>'Cap Ex Data'!F404</f>
        <v>03101</v>
      </c>
      <c r="G404" s="15" t="str">
        <f>'Cap Ex Data'!G404</f>
        <v>318x1000</v>
      </c>
      <c r="H404" s="15">
        <f>'Cap Ex Data'!H404</f>
        <v>1855.6</v>
      </c>
      <c r="I404" s="15">
        <f>'Cap Ex Data'!I404</f>
        <v>599.5626581680234</v>
      </c>
      <c r="J404" s="15">
        <f>'Cap Ex Data'!J404</f>
        <v>0</v>
      </c>
      <c r="K404" s="15">
        <f>'Cap Ex Data'!K404</f>
        <v>0</v>
      </c>
      <c r="L404" s="15">
        <f>'Cap Ex Data'!L404</f>
        <v>0</v>
      </c>
      <c r="M404" s="15">
        <f>'Cap Ex Data'!M404</f>
        <v>0</v>
      </c>
      <c r="N404" s="15">
        <f>'Cap Ex Data'!N404</f>
        <v>599.5626581680234</v>
      </c>
      <c r="O404" s="61" t="str">
        <f t="shared" si="6"/>
        <v>02</v>
      </c>
    </row>
    <row r="405" spans="1:15" x14ac:dyDescent="0.25">
      <c r="A405" s="15">
        <f>'Cap Ex Data'!A405</f>
        <v>0</v>
      </c>
      <c r="B405" s="15">
        <f>'Cap Ex Data'!B405</f>
        <v>0</v>
      </c>
      <c r="C405" s="15">
        <f>'Cap Ex Data'!C405</f>
        <v>0</v>
      </c>
      <c r="D405" s="15">
        <f>'Cap Ex Data'!D405</f>
        <v>0</v>
      </c>
      <c r="E405" s="15">
        <f>'Cap Ex Data'!E405</f>
        <v>0</v>
      </c>
      <c r="F405" s="15">
        <f>'Cap Ex Data'!F405</f>
        <v>0</v>
      </c>
      <c r="G405" s="15">
        <f>'Cap Ex Data'!G405</f>
        <v>0</v>
      </c>
      <c r="H405" s="15">
        <f>'Cap Ex Data'!H405</f>
        <v>0</v>
      </c>
      <c r="I405" s="15">
        <f>'Cap Ex Data'!I405</f>
        <v>0</v>
      </c>
      <c r="J405" s="15">
        <f>'Cap Ex Data'!J405</f>
        <v>0</v>
      </c>
      <c r="K405" s="15">
        <f>'Cap Ex Data'!K405</f>
        <v>0</v>
      </c>
      <c r="L405" s="15">
        <f>'Cap Ex Data'!L405</f>
        <v>0</v>
      </c>
      <c r="M405" s="15">
        <f>'Cap Ex Data'!M405</f>
        <v>0</v>
      </c>
      <c r="N405" s="15">
        <f>'Cap Ex Data'!N405</f>
        <v>0</v>
      </c>
      <c r="O405" s="61" t="str">
        <f t="shared" si="6"/>
        <v>0</v>
      </c>
    </row>
    <row r="406" spans="1:15" x14ac:dyDescent="0.25">
      <c r="A406" s="15">
        <f>'Cap Ex Data'!A406</f>
        <v>0</v>
      </c>
      <c r="B406" s="15">
        <f>'Cap Ex Data'!B406</f>
        <v>0</v>
      </c>
      <c r="C406" s="15">
        <f>'Cap Ex Data'!C406</f>
        <v>0</v>
      </c>
      <c r="D406" s="15">
        <f>'Cap Ex Data'!D406</f>
        <v>0</v>
      </c>
      <c r="E406" s="15">
        <f>'Cap Ex Data'!E406</f>
        <v>0</v>
      </c>
      <c r="F406" s="15">
        <f>'Cap Ex Data'!F406</f>
        <v>0</v>
      </c>
      <c r="G406" s="15">
        <f>'Cap Ex Data'!G406</f>
        <v>0</v>
      </c>
      <c r="H406" s="15">
        <f>'Cap Ex Data'!H406</f>
        <v>0</v>
      </c>
      <c r="I406" s="15">
        <f>'Cap Ex Data'!I406</f>
        <v>0</v>
      </c>
      <c r="J406" s="15">
        <f>'Cap Ex Data'!J406</f>
        <v>0</v>
      </c>
      <c r="K406" s="15">
        <f>'Cap Ex Data'!K406</f>
        <v>0</v>
      </c>
      <c r="L406" s="15">
        <f>'Cap Ex Data'!L406</f>
        <v>0</v>
      </c>
      <c r="M406" s="15">
        <f>'Cap Ex Data'!M406</f>
        <v>0</v>
      </c>
      <c r="N406" s="15">
        <f>'Cap Ex Data'!N406</f>
        <v>0</v>
      </c>
      <c r="O406" s="61" t="str">
        <f t="shared" si="6"/>
        <v>0</v>
      </c>
    </row>
    <row r="407" spans="1:15" x14ac:dyDescent="0.25">
      <c r="A407" s="15">
        <f>'Cap Ex Data'!A407</f>
        <v>0</v>
      </c>
      <c r="B407" s="15">
        <f>'Cap Ex Data'!B407</f>
        <v>0</v>
      </c>
      <c r="C407" s="15">
        <f>'Cap Ex Data'!C407</f>
        <v>0</v>
      </c>
      <c r="D407" s="15">
        <f>'Cap Ex Data'!D407</f>
        <v>0</v>
      </c>
      <c r="E407" s="15">
        <f>'Cap Ex Data'!E407</f>
        <v>0</v>
      </c>
      <c r="F407" s="15">
        <f>'Cap Ex Data'!F407</f>
        <v>0</v>
      </c>
      <c r="G407" s="15">
        <f>'Cap Ex Data'!G407</f>
        <v>0</v>
      </c>
      <c r="H407" s="15">
        <f>'Cap Ex Data'!H407</f>
        <v>0</v>
      </c>
      <c r="I407" s="15">
        <f>'Cap Ex Data'!I407</f>
        <v>0</v>
      </c>
      <c r="J407" s="15">
        <f>'Cap Ex Data'!J407</f>
        <v>0</v>
      </c>
      <c r="K407" s="15">
        <f>'Cap Ex Data'!K407</f>
        <v>0</v>
      </c>
      <c r="L407" s="15">
        <f>'Cap Ex Data'!L407</f>
        <v>0</v>
      </c>
      <c r="M407" s="15">
        <f>'Cap Ex Data'!M407</f>
        <v>0</v>
      </c>
      <c r="N407" s="15">
        <f>'Cap Ex Data'!N407</f>
        <v>0</v>
      </c>
      <c r="O407" s="61" t="str">
        <f t="shared" si="6"/>
        <v>0</v>
      </c>
    </row>
    <row r="408" spans="1:15" x14ac:dyDescent="0.25">
      <c r="A408" s="15">
        <f>'Cap Ex Data'!A408</f>
        <v>0</v>
      </c>
      <c r="B408" s="15">
        <f>'Cap Ex Data'!B408</f>
        <v>0</v>
      </c>
      <c r="C408" s="15">
        <f>'Cap Ex Data'!C408</f>
        <v>0</v>
      </c>
      <c r="D408" s="15">
        <f>'Cap Ex Data'!D408</f>
        <v>0</v>
      </c>
      <c r="E408" s="15">
        <f>'Cap Ex Data'!E408</f>
        <v>0</v>
      </c>
      <c r="F408" s="15">
        <f>'Cap Ex Data'!F408</f>
        <v>0</v>
      </c>
      <c r="G408" s="15">
        <f>'Cap Ex Data'!G408</f>
        <v>0</v>
      </c>
      <c r="H408" s="15">
        <f>'Cap Ex Data'!H408</f>
        <v>0</v>
      </c>
      <c r="I408" s="15">
        <f>'Cap Ex Data'!I408</f>
        <v>0</v>
      </c>
      <c r="J408" s="15">
        <f>'Cap Ex Data'!J408</f>
        <v>0</v>
      </c>
      <c r="K408" s="15">
        <f>'Cap Ex Data'!K408</f>
        <v>0</v>
      </c>
      <c r="L408" s="15">
        <f>'Cap Ex Data'!L408</f>
        <v>0</v>
      </c>
      <c r="M408" s="15">
        <f>'Cap Ex Data'!M408</f>
        <v>0</v>
      </c>
      <c r="N408" s="15">
        <f>'Cap Ex Data'!N408</f>
        <v>0</v>
      </c>
      <c r="O408" s="61" t="str">
        <f t="shared" si="6"/>
        <v>0</v>
      </c>
    </row>
    <row r="409" spans="1:15" x14ac:dyDescent="0.25">
      <c r="A409" s="15">
        <f>'Cap Ex Data'!A409</f>
        <v>0</v>
      </c>
      <c r="B409" s="15">
        <f>'Cap Ex Data'!B409</f>
        <v>0</v>
      </c>
      <c r="C409" s="15">
        <f>'Cap Ex Data'!C409</f>
        <v>0</v>
      </c>
      <c r="D409" s="15">
        <f>'Cap Ex Data'!D409</f>
        <v>0</v>
      </c>
      <c r="E409" s="15">
        <f>'Cap Ex Data'!E409</f>
        <v>0</v>
      </c>
      <c r="F409" s="15">
        <f>'Cap Ex Data'!F409</f>
        <v>0</v>
      </c>
      <c r="G409" s="15">
        <f>'Cap Ex Data'!G409</f>
        <v>0</v>
      </c>
      <c r="H409" s="15">
        <f>'Cap Ex Data'!H409</f>
        <v>0</v>
      </c>
      <c r="I409" s="15">
        <f>'Cap Ex Data'!I409</f>
        <v>0</v>
      </c>
      <c r="J409" s="15">
        <f>'Cap Ex Data'!J409</f>
        <v>0</v>
      </c>
      <c r="K409" s="15">
        <f>'Cap Ex Data'!K409</f>
        <v>0</v>
      </c>
      <c r="L409" s="15">
        <f>'Cap Ex Data'!L409</f>
        <v>0</v>
      </c>
      <c r="M409" s="15">
        <f>'Cap Ex Data'!M409</f>
        <v>0</v>
      </c>
      <c r="N409" s="15">
        <f>'Cap Ex Data'!N409</f>
        <v>0</v>
      </c>
      <c r="O409" s="61" t="str">
        <f t="shared" si="6"/>
        <v>0</v>
      </c>
    </row>
    <row r="410" spans="1:15" x14ac:dyDescent="0.25">
      <c r="A410" s="15">
        <f>'Cap Ex Data'!A410</f>
        <v>0</v>
      </c>
      <c r="B410" s="15">
        <f>'Cap Ex Data'!B410</f>
        <v>0</v>
      </c>
      <c r="C410" s="15">
        <f>'Cap Ex Data'!C410</f>
        <v>0</v>
      </c>
      <c r="D410" s="15">
        <f>'Cap Ex Data'!D410</f>
        <v>0</v>
      </c>
      <c r="E410" s="15">
        <f>'Cap Ex Data'!E410</f>
        <v>0</v>
      </c>
      <c r="F410" s="15">
        <f>'Cap Ex Data'!F410</f>
        <v>0</v>
      </c>
      <c r="G410" s="15">
        <f>'Cap Ex Data'!G410</f>
        <v>0</v>
      </c>
      <c r="H410" s="15">
        <f>'Cap Ex Data'!H410</f>
        <v>0</v>
      </c>
      <c r="I410" s="15">
        <f>'Cap Ex Data'!I410</f>
        <v>0</v>
      </c>
      <c r="J410" s="15">
        <f>'Cap Ex Data'!J410</f>
        <v>0</v>
      </c>
      <c r="K410" s="15">
        <f>'Cap Ex Data'!K410</f>
        <v>0</v>
      </c>
      <c r="L410" s="15">
        <f>'Cap Ex Data'!L410</f>
        <v>0</v>
      </c>
      <c r="M410" s="15">
        <f>'Cap Ex Data'!M410</f>
        <v>0</v>
      </c>
      <c r="N410" s="15">
        <f>'Cap Ex Data'!N410</f>
        <v>0</v>
      </c>
      <c r="O410" s="61" t="str">
        <f t="shared" si="6"/>
        <v>0</v>
      </c>
    </row>
    <row r="411" spans="1:15" x14ac:dyDescent="0.25">
      <c r="A411" s="15">
        <f>'Cap Ex Data'!A411</f>
        <v>0</v>
      </c>
      <c r="B411" s="15">
        <f>'Cap Ex Data'!B411</f>
        <v>0</v>
      </c>
      <c r="C411" s="15">
        <f>'Cap Ex Data'!C411</f>
        <v>0</v>
      </c>
      <c r="D411" s="15">
        <f>'Cap Ex Data'!D411</f>
        <v>0</v>
      </c>
      <c r="E411" s="15">
        <f>'Cap Ex Data'!E411</f>
        <v>0</v>
      </c>
      <c r="F411" s="15">
        <f>'Cap Ex Data'!F411</f>
        <v>0</v>
      </c>
      <c r="G411" s="15">
        <f>'Cap Ex Data'!G411</f>
        <v>0</v>
      </c>
      <c r="H411" s="15">
        <f>'Cap Ex Data'!H411</f>
        <v>0</v>
      </c>
      <c r="I411" s="15">
        <f>'Cap Ex Data'!I411</f>
        <v>0</v>
      </c>
      <c r="J411" s="15">
        <f>'Cap Ex Data'!J411</f>
        <v>0</v>
      </c>
      <c r="K411" s="15">
        <f>'Cap Ex Data'!K411</f>
        <v>0</v>
      </c>
      <c r="L411" s="15">
        <f>'Cap Ex Data'!L411</f>
        <v>0</v>
      </c>
      <c r="M411" s="15">
        <f>'Cap Ex Data'!M411</f>
        <v>0</v>
      </c>
      <c r="N411" s="15">
        <f>'Cap Ex Data'!N411</f>
        <v>0</v>
      </c>
      <c r="O411" s="61" t="str">
        <f t="shared" si="6"/>
        <v>0</v>
      </c>
    </row>
    <row r="412" spans="1:15" x14ac:dyDescent="0.25">
      <c r="A412" s="15">
        <f>'Cap Ex Data'!A412</f>
        <v>0</v>
      </c>
      <c r="B412" s="15">
        <f>'Cap Ex Data'!B412</f>
        <v>0</v>
      </c>
      <c r="C412" s="15">
        <f>'Cap Ex Data'!C412</f>
        <v>0</v>
      </c>
      <c r="D412" s="15">
        <f>'Cap Ex Data'!D412</f>
        <v>0</v>
      </c>
      <c r="E412" s="15">
        <f>'Cap Ex Data'!E412</f>
        <v>0</v>
      </c>
      <c r="F412" s="15">
        <f>'Cap Ex Data'!F412</f>
        <v>0</v>
      </c>
      <c r="G412" s="15">
        <f>'Cap Ex Data'!G412</f>
        <v>0</v>
      </c>
      <c r="H412" s="15">
        <f>'Cap Ex Data'!H412</f>
        <v>0</v>
      </c>
      <c r="I412" s="15">
        <f>'Cap Ex Data'!I412</f>
        <v>0</v>
      </c>
      <c r="J412" s="15">
        <f>'Cap Ex Data'!J412</f>
        <v>0</v>
      </c>
      <c r="K412" s="15">
        <f>'Cap Ex Data'!K412</f>
        <v>0</v>
      </c>
      <c r="L412" s="15">
        <f>'Cap Ex Data'!L412</f>
        <v>0</v>
      </c>
      <c r="M412" s="15">
        <f>'Cap Ex Data'!M412</f>
        <v>0</v>
      </c>
      <c r="N412" s="15">
        <f>'Cap Ex Data'!N412</f>
        <v>0</v>
      </c>
      <c r="O412" s="61" t="str">
        <f t="shared" si="6"/>
        <v>0</v>
      </c>
    </row>
    <row r="413" spans="1:15" x14ac:dyDescent="0.25">
      <c r="A413" s="15">
        <f>'Cap Ex Data'!A413</f>
        <v>0</v>
      </c>
      <c r="B413" s="15">
        <f>'Cap Ex Data'!B413</f>
        <v>0</v>
      </c>
      <c r="C413" s="15">
        <f>'Cap Ex Data'!C413</f>
        <v>0</v>
      </c>
      <c r="D413" s="15">
        <f>'Cap Ex Data'!D413</f>
        <v>0</v>
      </c>
      <c r="E413" s="15">
        <f>'Cap Ex Data'!E413</f>
        <v>0</v>
      </c>
      <c r="F413" s="15">
        <f>'Cap Ex Data'!F413</f>
        <v>0</v>
      </c>
      <c r="G413" s="15">
        <f>'Cap Ex Data'!G413</f>
        <v>0</v>
      </c>
      <c r="H413" s="15">
        <f>'Cap Ex Data'!H413</f>
        <v>0</v>
      </c>
      <c r="I413" s="15">
        <f>'Cap Ex Data'!I413</f>
        <v>0</v>
      </c>
      <c r="J413" s="15">
        <f>'Cap Ex Data'!J413</f>
        <v>0</v>
      </c>
      <c r="K413" s="15">
        <f>'Cap Ex Data'!K413</f>
        <v>0</v>
      </c>
      <c r="L413" s="15">
        <f>'Cap Ex Data'!L413</f>
        <v>0</v>
      </c>
      <c r="M413" s="15">
        <f>'Cap Ex Data'!M413</f>
        <v>0</v>
      </c>
      <c r="N413" s="15">
        <f>'Cap Ex Data'!N413</f>
        <v>0</v>
      </c>
      <c r="O413" s="61" t="str">
        <f t="shared" si="6"/>
        <v>0</v>
      </c>
    </row>
    <row r="414" spans="1:15" x14ac:dyDescent="0.25">
      <c r="A414" s="15">
        <f>'Cap Ex Data'!A414</f>
        <v>0</v>
      </c>
      <c r="B414" s="15">
        <f>'Cap Ex Data'!B414</f>
        <v>0</v>
      </c>
      <c r="C414" s="15">
        <f>'Cap Ex Data'!C414</f>
        <v>0</v>
      </c>
      <c r="D414" s="15">
        <f>'Cap Ex Data'!D414</f>
        <v>0</v>
      </c>
      <c r="E414" s="15">
        <f>'Cap Ex Data'!E414</f>
        <v>0</v>
      </c>
      <c r="F414" s="15">
        <f>'Cap Ex Data'!F414</f>
        <v>0</v>
      </c>
      <c r="G414" s="15">
        <f>'Cap Ex Data'!G414</f>
        <v>0</v>
      </c>
      <c r="H414" s="15">
        <f>'Cap Ex Data'!H414</f>
        <v>0</v>
      </c>
      <c r="I414" s="15">
        <f>'Cap Ex Data'!I414</f>
        <v>0</v>
      </c>
      <c r="J414" s="15">
        <f>'Cap Ex Data'!J414</f>
        <v>0</v>
      </c>
      <c r="K414" s="15">
        <f>'Cap Ex Data'!K414</f>
        <v>0</v>
      </c>
      <c r="L414" s="15">
        <f>'Cap Ex Data'!L414</f>
        <v>0</v>
      </c>
      <c r="M414" s="15">
        <f>'Cap Ex Data'!M414</f>
        <v>0</v>
      </c>
      <c r="N414" s="15">
        <f>'Cap Ex Data'!N414</f>
        <v>0</v>
      </c>
      <c r="O414" s="61" t="str">
        <f t="shared" si="6"/>
        <v>0</v>
      </c>
    </row>
    <row r="415" spans="1:15" x14ac:dyDescent="0.25">
      <c r="A415" s="15">
        <f>'Cap Ex Data'!A415</f>
        <v>0</v>
      </c>
      <c r="B415" s="15">
        <f>'Cap Ex Data'!B415</f>
        <v>0</v>
      </c>
      <c r="C415" s="15">
        <f>'Cap Ex Data'!C415</f>
        <v>0</v>
      </c>
      <c r="D415" s="15">
        <f>'Cap Ex Data'!D415</f>
        <v>0</v>
      </c>
      <c r="E415" s="15">
        <f>'Cap Ex Data'!E415</f>
        <v>0</v>
      </c>
      <c r="F415" s="15">
        <f>'Cap Ex Data'!F415</f>
        <v>0</v>
      </c>
      <c r="G415" s="15">
        <f>'Cap Ex Data'!G415</f>
        <v>0</v>
      </c>
      <c r="H415" s="15">
        <f>'Cap Ex Data'!H415</f>
        <v>0</v>
      </c>
      <c r="I415" s="15">
        <f>'Cap Ex Data'!I415</f>
        <v>0</v>
      </c>
      <c r="J415" s="15">
        <f>'Cap Ex Data'!J415</f>
        <v>0</v>
      </c>
      <c r="K415" s="15">
        <f>'Cap Ex Data'!K415</f>
        <v>0</v>
      </c>
      <c r="L415" s="15">
        <f>'Cap Ex Data'!L415</f>
        <v>0</v>
      </c>
      <c r="M415" s="15">
        <f>'Cap Ex Data'!M415</f>
        <v>0</v>
      </c>
      <c r="N415" s="15">
        <f>'Cap Ex Data'!N415</f>
        <v>0</v>
      </c>
      <c r="O415" s="61" t="str">
        <f t="shared" si="6"/>
        <v>0</v>
      </c>
    </row>
    <row r="416" spans="1:15" x14ac:dyDescent="0.25">
      <c r="A416" s="15">
        <f>'Cap Ex Data'!A416</f>
        <v>0</v>
      </c>
      <c r="B416" s="15">
        <f>'Cap Ex Data'!B416</f>
        <v>0</v>
      </c>
      <c r="C416" s="15">
        <f>'Cap Ex Data'!C416</f>
        <v>0</v>
      </c>
      <c r="D416" s="15">
        <f>'Cap Ex Data'!D416</f>
        <v>0</v>
      </c>
      <c r="E416" s="15">
        <f>'Cap Ex Data'!E416</f>
        <v>0</v>
      </c>
      <c r="F416" s="15">
        <f>'Cap Ex Data'!F416</f>
        <v>0</v>
      </c>
      <c r="G416" s="15">
        <f>'Cap Ex Data'!G416</f>
        <v>0</v>
      </c>
      <c r="H416" s="15">
        <f>'Cap Ex Data'!H416</f>
        <v>0</v>
      </c>
      <c r="I416" s="15">
        <f>'Cap Ex Data'!I416</f>
        <v>0</v>
      </c>
      <c r="J416" s="15">
        <f>'Cap Ex Data'!J416</f>
        <v>0</v>
      </c>
      <c r="K416" s="15">
        <f>'Cap Ex Data'!K416</f>
        <v>0</v>
      </c>
      <c r="L416" s="15">
        <f>'Cap Ex Data'!L416</f>
        <v>0</v>
      </c>
      <c r="M416" s="15">
        <f>'Cap Ex Data'!M416</f>
        <v>0</v>
      </c>
      <c r="N416" s="15">
        <f>'Cap Ex Data'!N416</f>
        <v>0</v>
      </c>
      <c r="O416" s="61" t="str">
        <f t="shared" si="6"/>
        <v>0</v>
      </c>
    </row>
    <row r="417" spans="1:15" x14ac:dyDescent="0.25">
      <c r="A417" s="15">
        <f>'Cap Ex Data'!A417</f>
        <v>0</v>
      </c>
      <c r="B417" s="15">
        <f>'Cap Ex Data'!B417</f>
        <v>0</v>
      </c>
      <c r="C417" s="15">
        <f>'Cap Ex Data'!C417</f>
        <v>0</v>
      </c>
      <c r="D417" s="15">
        <f>'Cap Ex Data'!D417</f>
        <v>0</v>
      </c>
      <c r="E417" s="15">
        <f>'Cap Ex Data'!E417</f>
        <v>0</v>
      </c>
      <c r="F417" s="15">
        <f>'Cap Ex Data'!F417</f>
        <v>0</v>
      </c>
      <c r="G417" s="15">
        <f>'Cap Ex Data'!G417</f>
        <v>0</v>
      </c>
      <c r="H417" s="15">
        <f>'Cap Ex Data'!H417</f>
        <v>0</v>
      </c>
      <c r="I417" s="15">
        <f>'Cap Ex Data'!I417</f>
        <v>0</v>
      </c>
      <c r="J417" s="15">
        <f>'Cap Ex Data'!J417</f>
        <v>0</v>
      </c>
      <c r="K417" s="15">
        <f>'Cap Ex Data'!K417</f>
        <v>0</v>
      </c>
      <c r="L417" s="15">
        <f>'Cap Ex Data'!L417</f>
        <v>0</v>
      </c>
      <c r="M417" s="15">
        <f>'Cap Ex Data'!M417</f>
        <v>0</v>
      </c>
      <c r="N417" s="15">
        <f>'Cap Ex Data'!N417</f>
        <v>0</v>
      </c>
      <c r="O417" s="61" t="str">
        <f t="shared" si="6"/>
        <v>0</v>
      </c>
    </row>
    <row r="418" spans="1:15" x14ac:dyDescent="0.25">
      <c r="A418" s="15">
        <f>'Cap Ex Data'!A418</f>
        <v>0</v>
      </c>
      <c r="B418" s="15">
        <f>'Cap Ex Data'!B418</f>
        <v>0</v>
      </c>
      <c r="C418" s="15">
        <f>'Cap Ex Data'!C418</f>
        <v>0</v>
      </c>
      <c r="D418" s="15">
        <f>'Cap Ex Data'!D418</f>
        <v>0</v>
      </c>
      <c r="E418" s="15">
        <f>'Cap Ex Data'!E418</f>
        <v>0</v>
      </c>
      <c r="F418" s="15">
        <f>'Cap Ex Data'!F418</f>
        <v>0</v>
      </c>
      <c r="G418" s="15">
        <f>'Cap Ex Data'!G418</f>
        <v>0</v>
      </c>
      <c r="H418" s="15">
        <f>'Cap Ex Data'!H418</f>
        <v>0</v>
      </c>
      <c r="I418" s="15">
        <f>'Cap Ex Data'!I418</f>
        <v>0</v>
      </c>
      <c r="J418" s="15">
        <f>'Cap Ex Data'!J418</f>
        <v>0</v>
      </c>
      <c r="K418" s="15">
        <f>'Cap Ex Data'!K418</f>
        <v>0</v>
      </c>
      <c r="L418" s="15">
        <f>'Cap Ex Data'!L418</f>
        <v>0</v>
      </c>
      <c r="M418" s="15">
        <f>'Cap Ex Data'!M418</f>
        <v>0</v>
      </c>
      <c r="N418" s="15">
        <f>'Cap Ex Data'!N418</f>
        <v>0</v>
      </c>
      <c r="O418" s="61" t="str">
        <f t="shared" si="6"/>
        <v>0</v>
      </c>
    </row>
    <row r="419" spans="1:15" x14ac:dyDescent="0.25">
      <c r="A419" s="15">
        <f>'Cap Ex Data'!A419</f>
        <v>0</v>
      </c>
      <c r="B419" s="15">
        <f>'Cap Ex Data'!B419</f>
        <v>0</v>
      </c>
      <c r="C419" s="15">
        <f>'Cap Ex Data'!C419</f>
        <v>0</v>
      </c>
      <c r="D419" s="15">
        <f>'Cap Ex Data'!D419</f>
        <v>0</v>
      </c>
      <c r="E419" s="15">
        <f>'Cap Ex Data'!E419</f>
        <v>0</v>
      </c>
      <c r="F419" s="15">
        <f>'Cap Ex Data'!F419</f>
        <v>0</v>
      </c>
      <c r="G419" s="15">
        <f>'Cap Ex Data'!G419</f>
        <v>0</v>
      </c>
      <c r="H419" s="15">
        <f>'Cap Ex Data'!H419</f>
        <v>0</v>
      </c>
      <c r="I419" s="15">
        <f>'Cap Ex Data'!I419</f>
        <v>0</v>
      </c>
      <c r="J419" s="15">
        <f>'Cap Ex Data'!J419</f>
        <v>0</v>
      </c>
      <c r="K419" s="15">
        <f>'Cap Ex Data'!K419</f>
        <v>0</v>
      </c>
      <c r="L419" s="15">
        <f>'Cap Ex Data'!L419</f>
        <v>0</v>
      </c>
      <c r="M419" s="15">
        <f>'Cap Ex Data'!M419</f>
        <v>0</v>
      </c>
      <c r="N419" s="15">
        <f>'Cap Ex Data'!N419</f>
        <v>0</v>
      </c>
      <c r="O419" s="61" t="str">
        <f t="shared" si="6"/>
        <v>0</v>
      </c>
    </row>
    <row r="420" spans="1:15" x14ac:dyDescent="0.25">
      <c r="A420" s="15">
        <f>'Cap Ex Data'!A420</f>
        <v>0</v>
      </c>
      <c r="B420" s="15">
        <f>'Cap Ex Data'!B420</f>
        <v>0</v>
      </c>
      <c r="C420" s="15">
        <f>'Cap Ex Data'!C420</f>
        <v>0</v>
      </c>
      <c r="D420" s="15">
        <f>'Cap Ex Data'!D420</f>
        <v>0</v>
      </c>
      <c r="E420" s="15">
        <f>'Cap Ex Data'!E420</f>
        <v>0</v>
      </c>
      <c r="F420" s="15">
        <f>'Cap Ex Data'!F420</f>
        <v>0</v>
      </c>
      <c r="G420" s="15">
        <f>'Cap Ex Data'!G420</f>
        <v>0</v>
      </c>
      <c r="H420" s="15">
        <f>'Cap Ex Data'!H420</f>
        <v>0</v>
      </c>
      <c r="I420" s="15">
        <f>'Cap Ex Data'!I420</f>
        <v>0</v>
      </c>
      <c r="J420" s="15">
        <f>'Cap Ex Data'!J420</f>
        <v>0</v>
      </c>
      <c r="K420" s="15">
        <f>'Cap Ex Data'!K420</f>
        <v>0</v>
      </c>
      <c r="L420" s="15">
        <f>'Cap Ex Data'!L420</f>
        <v>0</v>
      </c>
      <c r="M420" s="15">
        <f>'Cap Ex Data'!M420</f>
        <v>0</v>
      </c>
      <c r="N420" s="15">
        <f>'Cap Ex Data'!N420</f>
        <v>0</v>
      </c>
      <c r="O420" s="61" t="str">
        <f t="shared" si="6"/>
        <v>0</v>
      </c>
    </row>
    <row r="421" spans="1:15" x14ac:dyDescent="0.25">
      <c r="A421" s="15">
        <f>'Cap Ex Data'!A421</f>
        <v>0</v>
      </c>
      <c r="B421" s="15">
        <f>'Cap Ex Data'!B421</f>
        <v>0</v>
      </c>
      <c r="C421" s="15">
        <f>'Cap Ex Data'!C421</f>
        <v>0</v>
      </c>
      <c r="D421" s="15">
        <f>'Cap Ex Data'!D421</f>
        <v>0</v>
      </c>
      <c r="E421" s="15">
        <f>'Cap Ex Data'!E421</f>
        <v>0</v>
      </c>
      <c r="F421" s="15">
        <f>'Cap Ex Data'!F421</f>
        <v>0</v>
      </c>
      <c r="G421" s="15">
        <f>'Cap Ex Data'!G421</f>
        <v>0</v>
      </c>
      <c r="H421" s="15">
        <f>'Cap Ex Data'!H421</f>
        <v>0</v>
      </c>
      <c r="I421" s="15">
        <f>'Cap Ex Data'!I421</f>
        <v>0</v>
      </c>
      <c r="J421" s="15">
        <f>'Cap Ex Data'!J421</f>
        <v>0</v>
      </c>
      <c r="K421" s="15">
        <f>'Cap Ex Data'!K421</f>
        <v>0</v>
      </c>
      <c r="L421" s="15">
        <f>'Cap Ex Data'!L421</f>
        <v>0</v>
      </c>
      <c r="M421" s="15">
        <f>'Cap Ex Data'!M421</f>
        <v>0</v>
      </c>
      <c r="N421" s="15">
        <f>'Cap Ex Data'!N421</f>
        <v>0</v>
      </c>
      <c r="O421" s="61" t="str">
        <f t="shared" si="6"/>
        <v>0</v>
      </c>
    </row>
    <row r="422" spans="1:15" x14ac:dyDescent="0.25">
      <c r="A422" s="15">
        <f>'Cap Ex Data'!A422</f>
        <v>0</v>
      </c>
      <c r="B422" s="15">
        <f>'Cap Ex Data'!B422</f>
        <v>0</v>
      </c>
      <c r="C422" s="15">
        <f>'Cap Ex Data'!C422</f>
        <v>0</v>
      </c>
      <c r="D422" s="15">
        <f>'Cap Ex Data'!D422</f>
        <v>0</v>
      </c>
      <c r="E422" s="15">
        <f>'Cap Ex Data'!E422</f>
        <v>0</v>
      </c>
      <c r="F422" s="15">
        <f>'Cap Ex Data'!F422</f>
        <v>0</v>
      </c>
      <c r="G422" s="15">
        <f>'Cap Ex Data'!G422</f>
        <v>0</v>
      </c>
      <c r="H422" s="15">
        <f>'Cap Ex Data'!H422</f>
        <v>0</v>
      </c>
      <c r="I422" s="15">
        <f>'Cap Ex Data'!I422</f>
        <v>0</v>
      </c>
      <c r="J422" s="15">
        <f>'Cap Ex Data'!J422</f>
        <v>0</v>
      </c>
      <c r="K422" s="15">
        <f>'Cap Ex Data'!K422</f>
        <v>0</v>
      </c>
      <c r="L422" s="15">
        <f>'Cap Ex Data'!L422</f>
        <v>0</v>
      </c>
      <c r="M422" s="15">
        <f>'Cap Ex Data'!M422</f>
        <v>0</v>
      </c>
      <c r="N422" s="15">
        <f>'Cap Ex Data'!N422</f>
        <v>0</v>
      </c>
      <c r="O422" s="61" t="str">
        <f t="shared" si="6"/>
        <v>0</v>
      </c>
    </row>
    <row r="423" spans="1:15" x14ac:dyDescent="0.25">
      <c r="A423" s="15">
        <f>'Cap Ex Data'!A423</f>
        <v>0</v>
      </c>
      <c r="B423" s="15">
        <f>'Cap Ex Data'!B423</f>
        <v>0</v>
      </c>
      <c r="C423" s="15">
        <f>'Cap Ex Data'!C423</f>
        <v>0</v>
      </c>
      <c r="D423" s="15">
        <f>'Cap Ex Data'!D423</f>
        <v>0</v>
      </c>
      <c r="E423" s="15">
        <f>'Cap Ex Data'!E423</f>
        <v>0</v>
      </c>
      <c r="F423" s="15">
        <f>'Cap Ex Data'!F423</f>
        <v>0</v>
      </c>
      <c r="G423" s="15">
        <f>'Cap Ex Data'!G423</f>
        <v>0</v>
      </c>
      <c r="H423" s="15">
        <f>'Cap Ex Data'!H423</f>
        <v>0</v>
      </c>
      <c r="I423" s="15">
        <f>'Cap Ex Data'!I423</f>
        <v>0</v>
      </c>
      <c r="J423" s="15">
        <f>'Cap Ex Data'!J423</f>
        <v>0</v>
      </c>
      <c r="K423" s="15">
        <f>'Cap Ex Data'!K423</f>
        <v>0</v>
      </c>
      <c r="L423" s="15">
        <f>'Cap Ex Data'!L423</f>
        <v>0</v>
      </c>
      <c r="M423" s="15">
        <f>'Cap Ex Data'!M423</f>
        <v>0</v>
      </c>
      <c r="N423" s="15">
        <f>'Cap Ex Data'!N423</f>
        <v>0</v>
      </c>
      <c r="O423" s="61" t="str">
        <f t="shared" si="6"/>
        <v>0</v>
      </c>
    </row>
    <row r="424" spans="1:15" x14ac:dyDescent="0.25">
      <c r="A424" s="15">
        <f>'Cap Ex Data'!A424</f>
        <v>0</v>
      </c>
      <c r="B424" s="15">
        <f>'Cap Ex Data'!B424</f>
        <v>0</v>
      </c>
      <c r="C424" s="15">
        <f>'Cap Ex Data'!C424</f>
        <v>0</v>
      </c>
      <c r="D424" s="15">
        <f>'Cap Ex Data'!D424</f>
        <v>0</v>
      </c>
      <c r="E424" s="15">
        <f>'Cap Ex Data'!E424</f>
        <v>0</v>
      </c>
      <c r="F424" s="15">
        <f>'Cap Ex Data'!F424</f>
        <v>0</v>
      </c>
      <c r="G424" s="15">
        <f>'Cap Ex Data'!G424</f>
        <v>0</v>
      </c>
      <c r="H424" s="15">
        <f>'Cap Ex Data'!H424</f>
        <v>0</v>
      </c>
      <c r="I424" s="15">
        <f>'Cap Ex Data'!I424</f>
        <v>0</v>
      </c>
      <c r="J424" s="15">
        <f>'Cap Ex Data'!J424</f>
        <v>0</v>
      </c>
      <c r="K424" s="15">
        <f>'Cap Ex Data'!K424</f>
        <v>0</v>
      </c>
      <c r="L424" s="15">
        <f>'Cap Ex Data'!L424</f>
        <v>0</v>
      </c>
      <c r="M424" s="15">
        <f>'Cap Ex Data'!M424</f>
        <v>0</v>
      </c>
      <c r="N424" s="15">
        <f>'Cap Ex Data'!N424</f>
        <v>0</v>
      </c>
      <c r="O424" s="61" t="str">
        <f t="shared" si="6"/>
        <v>0</v>
      </c>
    </row>
    <row r="425" spans="1:15" x14ac:dyDescent="0.25">
      <c r="A425" s="15">
        <f>'Cap Ex Data'!A425</f>
        <v>0</v>
      </c>
      <c r="B425" s="15">
        <f>'Cap Ex Data'!B425</f>
        <v>0</v>
      </c>
      <c r="C425" s="15">
        <f>'Cap Ex Data'!C425</f>
        <v>0</v>
      </c>
      <c r="D425" s="15">
        <f>'Cap Ex Data'!D425</f>
        <v>0</v>
      </c>
      <c r="E425" s="15">
        <f>'Cap Ex Data'!E425</f>
        <v>0</v>
      </c>
      <c r="F425" s="15">
        <f>'Cap Ex Data'!F425</f>
        <v>0</v>
      </c>
      <c r="G425" s="15">
        <f>'Cap Ex Data'!G425</f>
        <v>0</v>
      </c>
      <c r="H425" s="15">
        <f>'Cap Ex Data'!H425</f>
        <v>0</v>
      </c>
      <c r="I425" s="15">
        <f>'Cap Ex Data'!I425</f>
        <v>0</v>
      </c>
      <c r="J425" s="15">
        <f>'Cap Ex Data'!J425</f>
        <v>0</v>
      </c>
      <c r="K425" s="15">
        <f>'Cap Ex Data'!K425</f>
        <v>0</v>
      </c>
      <c r="L425" s="15">
        <f>'Cap Ex Data'!L425</f>
        <v>0</v>
      </c>
      <c r="M425" s="15">
        <f>'Cap Ex Data'!M425</f>
        <v>0</v>
      </c>
      <c r="N425" s="15">
        <f>'Cap Ex Data'!N425</f>
        <v>0</v>
      </c>
      <c r="O425" s="61" t="str">
        <f t="shared" si="6"/>
        <v>0</v>
      </c>
    </row>
    <row r="426" spans="1:15" x14ac:dyDescent="0.25">
      <c r="A426" s="15">
        <f>'Cap Ex Data'!A426</f>
        <v>0</v>
      </c>
      <c r="B426" s="15">
        <f>'Cap Ex Data'!B426</f>
        <v>0</v>
      </c>
      <c r="C426" s="15">
        <f>'Cap Ex Data'!C426</f>
        <v>0</v>
      </c>
      <c r="D426" s="15">
        <f>'Cap Ex Data'!D426</f>
        <v>0</v>
      </c>
      <c r="E426" s="15">
        <f>'Cap Ex Data'!E426</f>
        <v>0</v>
      </c>
      <c r="F426" s="15">
        <f>'Cap Ex Data'!F426</f>
        <v>0</v>
      </c>
      <c r="G426" s="15">
        <f>'Cap Ex Data'!G426</f>
        <v>0</v>
      </c>
      <c r="H426" s="15">
        <f>'Cap Ex Data'!H426</f>
        <v>0</v>
      </c>
      <c r="I426" s="15">
        <f>'Cap Ex Data'!I426</f>
        <v>0</v>
      </c>
      <c r="J426" s="15">
        <f>'Cap Ex Data'!J426</f>
        <v>0</v>
      </c>
      <c r="K426" s="15">
        <f>'Cap Ex Data'!K426</f>
        <v>0</v>
      </c>
      <c r="L426" s="15">
        <f>'Cap Ex Data'!L426</f>
        <v>0</v>
      </c>
      <c r="M426" s="15">
        <f>'Cap Ex Data'!M426</f>
        <v>0</v>
      </c>
      <c r="N426" s="15">
        <f>'Cap Ex Data'!N426</f>
        <v>0</v>
      </c>
      <c r="O426" s="61" t="str">
        <f t="shared" si="6"/>
        <v>0</v>
      </c>
    </row>
    <row r="427" spans="1:15" x14ac:dyDescent="0.25">
      <c r="A427" s="15">
        <f>'Cap Ex Data'!A427</f>
        <v>0</v>
      </c>
      <c r="B427" s="15">
        <f>'Cap Ex Data'!B427</f>
        <v>0</v>
      </c>
      <c r="C427" s="15">
        <f>'Cap Ex Data'!C427</f>
        <v>0</v>
      </c>
      <c r="D427" s="15">
        <f>'Cap Ex Data'!D427</f>
        <v>0</v>
      </c>
      <c r="E427" s="15">
        <f>'Cap Ex Data'!E427</f>
        <v>0</v>
      </c>
      <c r="F427" s="15">
        <f>'Cap Ex Data'!F427</f>
        <v>0</v>
      </c>
      <c r="G427" s="15">
        <f>'Cap Ex Data'!G427</f>
        <v>0</v>
      </c>
      <c r="H427" s="15">
        <f>'Cap Ex Data'!H427</f>
        <v>0</v>
      </c>
      <c r="I427" s="15">
        <f>'Cap Ex Data'!I427</f>
        <v>0</v>
      </c>
      <c r="J427" s="15">
        <f>'Cap Ex Data'!J427</f>
        <v>0</v>
      </c>
      <c r="K427" s="15">
        <f>'Cap Ex Data'!K427</f>
        <v>0</v>
      </c>
      <c r="L427" s="15">
        <f>'Cap Ex Data'!L427</f>
        <v>0</v>
      </c>
      <c r="M427" s="15">
        <f>'Cap Ex Data'!M427</f>
        <v>0</v>
      </c>
      <c r="N427" s="15">
        <f>'Cap Ex Data'!N427</f>
        <v>0</v>
      </c>
      <c r="O427" s="61" t="str">
        <f t="shared" si="6"/>
        <v>0</v>
      </c>
    </row>
    <row r="428" spans="1:15" x14ac:dyDescent="0.25">
      <c r="A428" s="15">
        <f>'Cap Ex Data'!A428</f>
        <v>0</v>
      </c>
      <c r="B428" s="15">
        <f>'Cap Ex Data'!B428</f>
        <v>0</v>
      </c>
      <c r="C428" s="15">
        <f>'Cap Ex Data'!C428</f>
        <v>0</v>
      </c>
      <c r="D428" s="15">
        <f>'Cap Ex Data'!D428</f>
        <v>0</v>
      </c>
      <c r="E428" s="15">
        <f>'Cap Ex Data'!E428</f>
        <v>0</v>
      </c>
      <c r="F428" s="15">
        <f>'Cap Ex Data'!F428</f>
        <v>0</v>
      </c>
      <c r="G428" s="15">
        <f>'Cap Ex Data'!G428</f>
        <v>0</v>
      </c>
      <c r="H428" s="15">
        <f>'Cap Ex Data'!H428</f>
        <v>0</v>
      </c>
      <c r="I428" s="15">
        <f>'Cap Ex Data'!I428</f>
        <v>0</v>
      </c>
      <c r="J428" s="15">
        <f>'Cap Ex Data'!J428</f>
        <v>0</v>
      </c>
      <c r="K428" s="15">
        <f>'Cap Ex Data'!K428</f>
        <v>0</v>
      </c>
      <c r="L428" s="15">
        <f>'Cap Ex Data'!L428</f>
        <v>0</v>
      </c>
      <c r="M428" s="15">
        <f>'Cap Ex Data'!M428</f>
        <v>0</v>
      </c>
      <c r="N428" s="15">
        <f>'Cap Ex Data'!N428</f>
        <v>0</v>
      </c>
      <c r="O428" s="61" t="str">
        <f t="shared" si="6"/>
        <v>0</v>
      </c>
    </row>
    <row r="429" spans="1:15" x14ac:dyDescent="0.25">
      <c r="A429" s="15">
        <f>'Cap Ex Data'!A429</f>
        <v>0</v>
      </c>
      <c r="B429" s="15">
        <f>'Cap Ex Data'!B429</f>
        <v>0</v>
      </c>
      <c r="C429" s="15">
        <f>'Cap Ex Data'!C429</f>
        <v>0</v>
      </c>
      <c r="D429" s="15">
        <f>'Cap Ex Data'!D429</f>
        <v>0</v>
      </c>
      <c r="E429" s="15">
        <f>'Cap Ex Data'!E429</f>
        <v>0</v>
      </c>
      <c r="F429" s="15">
        <f>'Cap Ex Data'!F429</f>
        <v>0</v>
      </c>
      <c r="G429" s="15">
        <f>'Cap Ex Data'!G429</f>
        <v>0</v>
      </c>
      <c r="H429" s="15">
        <f>'Cap Ex Data'!H429</f>
        <v>0</v>
      </c>
      <c r="I429" s="15">
        <f>'Cap Ex Data'!I429</f>
        <v>0</v>
      </c>
      <c r="J429" s="15">
        <f>'Cap Ex Data'!J429</f>
        <v>0</v>
      </c>
      <c r="K429" s="15">
        <f>'Cap Ex Data'!K429</f>
        <v>0</v>
      </c>
      <c r="L429" s="15">
        <f>'Cap Ex Data'!L429</f>
        <v>0</v>
      </c>
      <c r="M429" s="15">
        <f>'Cap Ex Data'!M429</f>
        <v>0</v>
      </c>
      <c r="N429" s="15">
        <f>'Cap Ex Data'!N429</f>
        <v>0</v>
      </c>
      <c r="O429" s="61" t="str">
        <f t="shared" si="6"/>
        <v>0</v>
      </c>
    </row>
    <row r="430" spans="1:15" x14ac:dyDescent="0.25">
      <c r="A430" s="15">
        <f>'Cap Ex Data'!A430</f>
        <v>0</v>
      </c>
      <c r="B430" s="15">
        <f>'Cap Ex Data'!B430</f>
        <v>0</v>
      </c>
      <c r="C430" s="15">
        <f>'Cap Ex Data'!C430</f>
        <v>0</v>
      </c>
      <c r="D430" s="15">
        <f>'Cap Ex Data'!D430</f>
        <v>0</v>
      </c>
      <c r="E430" s="15">
        <f>'Cap Ex Data'!E430</f>
        <v>0</v>
      </c>
      <c r="F430" s="15">
        <f>'Cap Ex Data'!F430</f>
        <v>0</v>
      </c>
      <c r="G430" s="15">
        <f>'Cap Ex Data'!G430</f>
        <v>0</v>
      </c>
      <c r="H430" s="15">
        <f>'Cap Ex Data'!H430</f>
        <v>0</v>
      </c>
      <c r="I430" s="15">
        <f>'Cap Ex Data'!I430</f>
        <v>0</v>
      </c>
      <c r="J430" s="15">
        <f>'Cap Ex Data'!J430</f>
        <v>0</v>
      </c>
      <c r="K430" s="15">
        <f>'Cap Ex Data'!K430</f>
        <v>0</v>
      </c>
      <c r="L430" s="15">
        <f>'Cap Ex Data'!L430</f>
        <v>0</v>
      </c>
      <c r="M430" s="15">
        <f>'Cap Ex Data'!M430</f>
        <v>0</v>
      </c>
      <c r="N430" s="15">
        <f>'Cap Ex Data'!N430</f>
        <v>0</v>
      </c>
      <c r="O430" s="61" t="str">
        <f t="shared" si="6"/>
        <v>0</v>
      </c>
    </row>
    <row r="431" spans="1:15" x14ac:dyDescent="0.25">
      <c r="A431" s="15">
        <f>'Cap Ex Data'!A431</f>
        <v>0</v>
      </c>
      <c r="B431" s="15">
        <f>'Cap Ex Data'!B431</f>
        <v>0</v>
      </c>
      <c r="C431" s="15">
        <f>'Cap Ex Data'!C431</f>
        <v>0</v>
      </c>
      <c r="D431" s="15">
        <f>'Cap Ex Data'!D431</f>
        <v>0</v>
      </c>
      <c r="E431" s="15">
        <f>'Cap Ex Data'!E431</f>
        <v>0</v>
      </c>
      <c r="F431" s="15">
        <f>'Cap Ex Data'!F431</f>
        <v>0</v>
      </c>
      <c r="G431" s="15">
        <f>'Cap Ex Data'!G431</f>
        <v>0</v>
      </c>
      <c r="H431" s="15">
        <f>'Cap Ex Data'!H431</f>
        <v>0</v>
      </c>
      <c r="I431" s="15">
        <f>'Cap Ex Data'!I431</f>
        <v>0</v>
      </c>
      <c r="J431" s="15">
        <f>'Cap Ex Data'!J431</f>
        <v>0</v>
      </c>
      <c r="K431" s="15">
        <f>'Cap Ex Data'!K431</f>
        <v>0</v>
      </c>
      <c r="L431" s="15">
        <f>'Cap Ex Data'!L431</f>
        <v>0</v>
      </c>
      <c r="M431" s="15">
        <f>'Cap Ex Data'!M431</f>
        <v>0</v>
      </c>
      <c r="N431" s="15">
        <f>'Cap Ex Data'!N431</f>
        <v>0</v>
      </c>
      <c r="O431" s="61" t="str">
        <f t="shared" si="6"/>
        <v>0</v>
      </c>
    </row>
    <row r="432" spans="1:15" x14ac:dyDescent="0.25">
      <c r="A432" s="15">
        <f>'Cap Ex Data'!A432</f>
        <v>0</v>
      </c>
      <c r="B432" s="15">
        <f>'Cap Ex Data'!B432</f>
        <v>0</v>
      </c>
      <c r="C432" s="15">
        <f>'Cap Ex Data'!C432</f>
        <v>0</v>
      </c>
      <c r="D432" s="15">
        <f>'Cap Ex Data'!D432</f>
        <v>0</v>
      </c>
      <c r="E432" s="15">
        <f>'Cap Ex Data'!E432</f>
        <v>0</v>
      </c>
      <c r="F432" s="15">
        <f>'Cap Ex Data'!F432</f>
        <v>0</v>
      </c>
      <c r="G432" s="15">
        <f>'Cap Ex Data'!G432</f>
        <v>0</v>
      </c>
      <c r="H432" s="15">
        <f>'Cap Ex Data'!H432</f>
        <v>0</v>
      </c>
      <c r="I432" s="15">
        <f>'Cap Ex Data'!I432</f>
        <v>0</v>
      </c>
      <c r="J432" s="15">
        <f>'Cap Ex Data'!J432</f>
        <v>0</v>
      </c>
      <c r="K432" s="15">
        <f>'Cap Ex Data'!K432</f>
        <v>0</v>
      </c>
      <c r="L432" s="15">
        <f>'Cap Ex Data'!L432</f>
        <v>0</v>
      </c>
      <c r="M432" s="15">
        <f>'Cap Ex Data'!M432</f>
        <v>0</v>
      </c>
      <c r="N432" s="15">
        <f>'Cap Ex Data'!N432</f>
        <v>0</v>
      </c>
      <c r="O432" s="61" t="str">
        <f t="shared" si="6"/>
        <v>0</v>
      </c>
    </row>
    <row r="433" spans="1:15" x14ac:dyDescent="0.25">
      <c r="A433" s="15">
        <f>'Cap Ex Data'!A433</f>
        <v>0</v>
      </c>
      <c r="B433" s="15">
        <f>'Cap Ex Data'!B433</f>
        <v>0</v>
      </c>
      <c r="C433" s="15">
        <f>'Cap Ex Data'!C433</f>
        <v>0</v>
      </c>
      <c r="D433" s="15">
        <f>'Cap Ex Data'!D433</f>
        <v>0</v>
      </c>
      <c r="E433" s="15">
        <f>'Cap Ex Data'!E433</f>
        <v>0</v>
      </c>
      <c r="F433" s="15">
        <f>'Cap Ex Data'!F433</f>
        <v>0</v>
      </c>
      <c r="G433" s="15">
        <f>'Cap Ex Data'!G433</f>
        <v>0</v>
      </c>
      <c r="H433" s="15">
        <f>'Cap Ex Data'!H433</f>
        <v>0</v>
      </c>
      <c r="I433" s="15">
        <f>'Cap Ex Data'!I433</f>
        <v>0</v>
      </c>
      <c r="J433" s="15">
        <f>'Cap Ex Data'!J433</f>
        <v>0</v>
      </c>
      <c r="K433" s="15">
        <f>'Cap Ex Data'!K433</f>
        <v>0</v>
      </c>
      <c r="L433" s="15">
        <f>'Cap Ex Data'!L433</f>
        <v>0</v>
      </c>
      <c r="M433" s="15">
        <f>'Cap Ex Data'!M433</f>
        <v>0</v>
      </c>
      <c r="N433" s="15">
        <f>'Cap Ex Data'!N433</f>
        <v>0</v>
      </c>
      <c r="O433" s="61" t="str">
        <f t="shared" si="6"/>
        <v>0</v>
      </c>
    </row>
    <row r="434" spans="1:15" x14ac:dyDescent="0.25">
      <c r="A434" s="15">
        <f>'Cap Ex Data'!A434</f>
        <v>0</v>
      </c>
      <c r="B434" s="15">
        <f>'Cap Ex Data'!B434</f>
        <v>0</v>
      </c>
      <c r="C434" s="15">
        <f>'Cap Ex Data'!C434</f>
        <v>0</v>
      </c>
      <c r="D434" s="15">
        <f>'Cap Ex Data'!D434</f>
        <v>0</v>
      </c>
      <c r="E434" s="15">
        <f>'Cap Ex Data'!E434</f>
        <v>0</v>
      </c>
      <c r="F434" s="15">
        <f>'Cap Ex Data'!F434</f>
        <v>0</v>
      </c>
      <c r="G434" s="15">
        <f>'Cap Ex Data'!G434</f>
        <v>0</v>
      </c>
      <c r="H434" s="15">
        <f>'Cap Ex Data'!H434</f>
        <v>0</v>
      </c>
      <c r="I434" s="15">
        <f>'Cap Ex Data'!I434</f>
        <v>0</v>
      </c>
      <c r="J434" s="15">
        <f>'Cap Ex Data'!J434</f>
        <v>0</v>
      </c>
      <c r="K434" s="15">
        <f>'Cap Ex Data'!K434</f>
        <v>0</v>
      </c>
      <c r="L434" s="15">
        <f>'Cap Ex Data'!L434</f>
        <v>0</v>
      </c>
      <c r="M434" s="15">
        <f>'Cap Ex Data'!M434</f>
        <v>0</v>
      </c>
      <c r="N434" s="15">
        <f>'Cap Ex Data'!N434</f>
        <v>0</v>
      </c>
      <c r="O434" s="61" t="str">
        <f t="shared" si="6"/>
        <v>0</v>
      </c>
    </row>
    <row r="435" spans="1:15" x14ac:dyDescent="0.25">
      <c r="A435" s="15">
        <f>'Cap Ex Data'!A435</f>
        <v>0</v>
      </c>
      <c r="B435" s="15">
        <f>'Cap Ex Data'!B435</f>
        <v>0</v>
      </c>
      <c r="C435" s="15">
        <f>'Cap Ex Data'!C435</f>
        <v>0</v>
      </c>
      <c r="D435" s="15">
        <f>'Cap Ex Data'!D435</f>
        <v>0</v>
      </c>
      <c r="E435" s="15">
        <f>'Cap Ex Data'!E435</f>
        <v>0</v>
      </c>
      <c r="F435" s="15">
        <f>'Cap Ex Data'!F435</f>
        <v>0</v>
      </c>
      <c r="G435" s="15">
        <f>'Cap Ex Data'!G435</f>
        <v>0</v>
      </c>
      <c r="H435" s="15">
        <f>'Cap Ex Data'!H435</f>
        <v>0</v>
      </c>
      <c r="I435" s="15">
        <f>'Cap Ex Data'!I435</f>
        <v>0</v>
      </c>
      <c r="J435" s="15">
        <f>'Cap Ex Data'!J435</f>
        <v>0</v>
      </c>
      <c r="K435" s="15">
        <f>'Cap Ex Data'!K435</f>
        <v>0</v>
      </c>
      <c r="L435" s="15">
        <f>'Cap Ex Data'!L435</f>
        <v>0</v>
      </c>
      <c r="M435" s="15">
        <f>'Cap Ex Data'!M435</f>
        <v>0</v>
      </c>
      <c r="N435" s="15">
        <f>'Cap Ex Data'!N435</f>
        <v>0</v>
      </c>
      <c r="O435" s="61" t="str">
        <f t="shared" si="6"/>
        <v>0</v>
      </c>
    </row>
    <row r="436" spans="1:15" x14ac:dyDescent="0.25">
      <c r="A436" s="15">
        <f>'Cap Ex Data'!A436</f>
        <v>0</v>
      </c>
      <c r="B436" s="15">
        <f>'Cap Ex Data'!B436</f>
        <v>0</v>
      </c>
      <c r="C436" s="15">
        <f>'Cap Ex Data'!C436</f>
        <v>0</v>
      </c>
      <c r="D436" s="15">
        <f>'Cap Ex Data'!D436</f>
        <v>0</v>
      </c>
      <c r="E436" s="15">
        <f>'Cap Ex Data'!E436</f>
        <v>0</v>
      </c>
      <c r="F436" s="15">
        <f>'Cap Ex Data'!F436</f>
        <v>0</v>
      </c>
      <c r="G436" s="15">
        <f>'Cap Ex Data'!G436</f>
        <v>0</v>
      </c>
      <c r="H436" s="15">
        <f>'Cap Ex Data'!H436</f>
        <v>0</v>
      </c>
      <c r="I436" s="15">
        <f>'Cap Ex Data'!I436</f>
        <v>0</v>
      </c>
      <c r="J436" s="15">
        <f>'Cap Ex Data'!J436</f>
        <v>0</v>
      </c>
      <c r="K436" s="15">
        <f>'Cap Ex Data'!K436</f>
        <v>0</v>
      </c>
      <c r="L436" s="15">
        <f>'Cap Ex Data'!L436</f>
        <v>0</v>
      </c>
      <c r="M436" s="15">
        <f>'Cap Ex Data'!M436</f>
        <v>0</v>
      </c>
      <c r="N436" s="15">
        <f>'Cap Ex Data'!N436</f>
        <v>0</v>
      </c>
      <c r="O436" s="61" t="str">
        <f t="shared" si="6"/>
        <v>0</v>
      </c>
    </row>
    <row r="437" spans="1:15" x14ac:dyDescent="0.25">
      <c r="A437" s="15">
        <f>'Cap Ex Data'!A437</f>
        <v>0</v>
      </c>
      <c r="B437" s="15">
        <f>'Cap Ex Data'!B437</f>
        <v>0</v>
      </c>
      <c r="C437" s="15">
        <f>'Cap Ex Data'!C437</f>
        <v>0</v>
      </c>
      <c r="D437" s="15">
        <f>'Cap Ex Data'!D437</f>
        <v>0</v>
      </c>
      <c r="E437" s="15">
        <f>'Cap Ex Data'!E437</f>
        <v>0</v>
      </c>
      <c r="F437" s="15">
        <f>'Cap Ex Data'!F437</f>
        <v>0</v>
      </c>
      <c r="G437" s="15">
        <f>'Cap Ex Data'!G437</f>
        <v>0</v>
      </c>
      <c r="H437" s="15">
        <f>'Cap Ex Data'!H437</f>
        <v>0</v>
      </c>
      <c r="I437" s="15">
        <f>'Cap Ex Data'!I437</f>
        <v>0</v>
      </c>
      <c r="J437" s="15">
        <f>'Cap Ex Data'!J437</f>
        <v>0</v>
      </c>
      <c r="K437" s="15">
        <f>'Cap Ex Data'!K437</f>
        <v>0</v>
      </c>
      <c r="L437" s="15">
        <f>'Cap Ex Data'!L437</f>
        <v>0</v>
      </c>
      <c r="M437" s="15">
        <f>'Cap Ex Data'!M437</f>
        <v>0</v>
      </c>
      <c r="N437" s="15">
        <f>'Cap Ex Data'!N437</f>
        <v>0</v>
      </c>
      <c r="O437" s="61" t="str">
        <f t="shared" si="6"/>
        <v>0</v>
      </c>
    </row>
    <row r="438" spans="1:15" x14ac:dyDescent="0.25">
      <c r="A438" s="15">
        <f>'Cap Ex Data'!A438</f>
        <v>0</v>
      </c>
      <c r="B438" s="15">
        <f>'Cap Ex Data'!B438</f>
        <v>0</v>
      </c>
      <c r="C438" s="15">
        <f>'Cap Ex Data'!C438</f>
        <v>0</v>
      </c>
      <c r="D438" s="15">
        <f>'Cap Ex Data'!D438</f>
        <v>0</v>
      </c>
      <c r="E438" s="15">
        <f>'Cap Ex Data'!E438</f>
        <v>0</v>
      </c>
      <c r="F438" s="15">
        <f>'Cap Ex Data'!F438</f>
        <v>0</v>
      </c>
      <c r="G438" s="15">
        <f>'Cap Ex Data'!G438</f>
        <v>0</v>
      </c>
      <c r="H438" s="15">
        <f>'Cap Ex Data'!H438</f>
        <v>0</v>
      </c>
      <c r="I438" s="15">
        <f>'Cap Ex Data'!I438</f>
        <v>0</v>
      </c>
      <c r="J438" s="15">
        <f>'Cap Ex Data'!J438</f>
        <v>0</v>
      </c>
      <c r="K438" s="15">
        <f>'Cap Ex Data'!K438</f>
        <v>0</v>
      </c>
      <c r="L438" s="15">
        <f>'Cap Ex Data'!L438</f>
        <v>0</v>
      </c>
      <c r="M438" s="15">
        <f>'Cap Ex Data'!M438</f>
        <v>0</v>
      </c>
      <c r="N438" s="15">
        <f>'Cap Ex Data'!N438</f>
        <v>0</v>
      </c>
      <c r="O438" s="61" t="str">
        <f t="shared" si="6"/>
        <v>0</v>
      </c>
    </row>
    <row r="439" spans="1:15" x14ac:dyDescent="0.25">
      <c r="A439" s="15">
        <f>'Cap Ex Data'!A439</f>
        <v>0</v>
      </c>
      <c r="B439" s="15">
        <f>'Cap Ex Data'!B439</f>
        <v>0</v>
      </c>
      <c r="C439" s="15">
        <f>'Cap Ex Data'!C439</f>
        <v>0</v>
      </c>
      <c r="D439" s="15">
        <f>'Cap Ex Data'!D439</f>
        <v>0</v>
      </c>
      <c r="E439" s="15">
        <f>'Cap Ex Data'!E439</f>
        <v>0</v>
      </c>
      <c r="F439" s="15">
        <f>'Cap Ex Data'!F439</f>
        <v>0</v>
      </c>
      <c r="G439" s="15">
        <f>'Cap Ex Data'!G439</f>
        <v>0</v>
      </c>
      <c r="H439" s="15">
        <f>'Cap Ex Data'!H439</f>
        <v>0</v>
      </c>
      <c r="I439" s="15">
        <f>'Cap Ex Data'!I439</f>
        <v>0</v>
      </c>
      <c r="J439" s="15">
        <f>'Cap Ex Data'!J439</f>
        <v>0</v>
      </c>
      <c r="K439" s="15">
        <f>'Cap Ex Data'!K439</f>
        <v>0</v>
      </c>
      <c r="L439" s="15">
        <f>'Cap Ex Data'!L439</f>
        <v>0</v>
      </c>
      <c r="M439" s="15">
        <f>'Cap Ex Data'!M439</f>
        <v>0</v>
      </c>
      <c r="N439" s="15">
        <f>'Cap Ex Data'!N439</f>
        <v>0</v>
      </c>
      <c r="O439" s="61" t="str">
        <f t="shared" si="6"/>
        <v>0</v>
      </c>
    </row>
    <row r="440" spans="1:15" x14ac:dyDescent="0.25">
      <c r="A440" s="15">
        <f>'Cap Ex Data'!A440</f>
        <v>0</v>
      </c>
      <c r="B440" s="15">
        <f>'Cap Ex Data'!B440</f>
        <v>0</v>
      </c>
      <c r="C440" s="15">
        <f>'Cap Ex Data'!C440</f>
        <v>0</v>
      </c>
      <c r="D440" s="15">
        <f>'Cap Ex Data'!D440</f>
        <v>0</v>
      </c>
      <c r="E440" s="15">
        <f>'Cap Ex Data'!E440</f>
        <v>0</v>
      </c>
      <c r="F440" s="15">
        <f>'Cap Ex Data'!F440</f>
        <v>0</v>
      </c>
      <c r="G440" s="15">
        <f>'Cap Ex Data'!G440</f>
        <v>0</v>
      </c>
      <c r="H440" s="15">
        <f>'Cap Ex Data'!H440</f>
        <v>0</v>
      </c>
      <c r="I440" s="15">
        <f>'Cap Ex Data'!I440</f>
        <v>0</v>
      </c>
      <c r="J440" s="15">
        <f>'Cap Ex Data'!J440</f>
        <v>0</v>
      </c>
      <c r="K440" s="15">
        <f>'Cap Ex Data'!K440</f>
        <v>0</v>
      </c>
      <c r="L440" s="15">
        <f>'Cap Ex Data'!L440</f>
        <v>0</v>
      </c>
      <c r="M440" s="15">
        <f>'Cap Ex Data'!M440</f>
        <v>0</v>
      </c>
      <c r="N440" s="15">
        <f>'Cap Ex Data'!N440</f>
        <v>0</v>
      </c>
      <c r="O440" s="61" t="str">
        <f t="shared" si="6"/>
        <v>0</v>
      </c>
    </row>
    <row r="441" spans="1:15" x14ac:dyDescent="0.25">
      <c r="A441" s="15">
        <f>'Cap Ex Data'!A441</f>
        <v>0</v>
      </c>
      <c r="B441" s="15">
        <f>'Cap Ex Data'!B441</f>
        <v>0</v>
      </c>
      <c r="C441" s="15">
        <f>'Cap Ex Data'!C441</f>
        <v>0</v>
      </c>
      <c r="D441" s="15">
        <f>'Cap Ex Data'!D441</f>
        <v>0</v>
      </c>
      <c r="E441" s="15">
        <f>'Cap Ex Data'!E441</f>
        <v>0</v>
      </c>
      <c r="F441" s="15">
        <f>'Cap Ex Data'!F441</f>
        <v>0</v>
      </c>
      <c r="G441" s="15">
        <f>'Cap Ex Data'!G441</f>
        <v>0</v>
      </c>
      <c r="H441" s="15">
        <f>'Cap Ex Data'!H441</f>
        <v>0</v>
      </c>
      <c r="I441" s="15">
        <f>'Cap Ex Data'!I441</f>
        <v>0</v>
      </c>
      <c r="J441" s="15">
        <f>'Cap Ex Data'!J441</f>
        <v>0</v>
      </c>
      <c r="K441" s="15">
        <f>'Cap Ex Data'!K441</f>
        <v>0</v>
      </c>
      <c r="L441" s="15">
        <f>'Cap Ex Data'!L441</f>
        <v>0</v>
      </c>
      <c r="M441" s="15">
        <f>'Cap Ex Data'!M441</f>
        <v>0</v>
      </c>
      <c r="N441" s="15">
        <f>'Cap Ex Data'!N441</f>
        <v>0</v>
      </c>
      <c r="O441" s="61" t="str">
        <f t="shared" si="6"/>
        <v>0</v>
      </c>
    </row>
    <row r="442" spans="1:15" x14ac:dyDescent="0.25">
      <c r="A442" s="15">
        <f>'Cap Ex Data'!A442</f>
        <v>0</v>
      </c>
      <c r="B442" s="15">
        <f>'Cap Ex Data'!B442</f>
        <v>0</v>
      </c>
      <c r="C442" s="15">
        <f>'Cap Ex Data'!C442</f>
        <v>0</v>
      </c>
      <c r="D442" s="15">
        <f>'Cap Ex Data'!D442</f>
        <v>0</v>
      </c>
      <c r="E442" s="15">
        <f>'Cap Ex Data'!E442</f>
        <v>0</v>
      </c>
      <c r="F442" s="15">
        <f>'Cap Ex Data'!F442</f>
        <v>0</v>
      </c>
      <c r="G442" s="15">
        <f>'Cap Ex Data'!G442</f>
        <v>0</v>
      </c>
      <c r="H442" s="15">
        <f>'Cap Ex Data'!H442</f>
        <v>0</v>
      </c>
      <c r="I442" s="15">
        <f>'Cap Ex Data'!I442</f>
        <v>0</v>
      </c>
      <c r="J442" s="15">
        <f>'Cap Ex Data'!J442</f>
        <v>0</v>
      </c>
      <c r="K442" s="15">
        <f>'Cap Ex Data'!K442</f>
        <v>0</v>
      </c>
      <c r="L442" s="15">
        <f>'Cap Ex Data'!L442</f>
        <v>0</v>
      </c>
      <c r="M442" s="15">
        <f>'Cap Ex Data'!M442</f>
        <v>0</v>
      </c>
      <c r="N442" s="15">
        <f>'Cap Ex Data'!N442</f>
        <v>0</v>
      </c>
      <c r="O442" s="61" t="str">
        <f t="shared" si="6"/>
        <v>0</v>
      </c>
    </row>
    <row r="443" spans="1:15" x14ac:dyDescent="0.25">
      <c r="A443" s="15">
        <f>'Cap Ex Data'!A443</f>
        <v>0</v>
      </c>
      <c r="B443" s="15">
        <f>'Cap Ex Data'!B443</f>
        <v>0</v>
      </c>
      <c r="C443" s="15">
        <f>'Cap Ex Data'!C443</f>
        <v>0</v>
      </c>
      <c r="D443" s="15">
        <f>'Cap Ex Data'!D443</f>
        <v>0</v>
      </c>
      <c r="E443" s="15">
        <f>'Cap Ex Data'!E443</f>
        <v>0</v>
      </c>
      <c r="F443" s="15">
        <f>'Cap Ex Data'!F443</f>
        <v>0</v>
      </c>
      <c r="G443" s="15">
        <f>'Cap Ex Data'!G443</f>
        <v>0</v>
      </c>
      <c r="H443" s="15">
        <f>'Cap Ex Data'!H443</f>
        <v>0</v>
      </c>
      <c r="I443" s="15">
        <f>'Cap Ex Data'!I443</f>
        <v>0</v>
      </c>
      <c r="J443" s="15">
        <f>'Cap Ex Data'!J443</f>
        <v>0</v>
      </c>
      <c r="K443" s="15">
        <f>'Cap Ex Data'!K443</f>
        <v>0</v>
      </c>
      <c r="L443" s="15">
        <f>'Cap Ex Data'!L443</f>
        <v>0</v>
      </c>
      <c r="M443" s="15">
        <f>'Cap Ex Data'!M443</f>
        <v>0</v>
      </c>
      <c r="N443" s="15">
        <f>'Cap Ex Data'!N443</f>
        <v>0</v>
      </c>
      <c r="O443" s="61" t="str">
        <f t="shared" si="6"/>
        <v>0</v>
      </c>
    </row>
    <row r="444" spans="1:15" x14ac:dyDescent="0.25">
      <c r="A444" s="15">
        <f>'Cap Ex Data'!A444</f>
        <v>0</v>
      </c>
      <c r="B444" s="15">
        <f>'Cap Ex Data'!B444</f>
        <v>0</v>
      </c>
      <c r="C444" s="15">
        <f>'Cap Ex Data'!C444</f>
        <v>0</v>
      </c>
      <c r="D444" s="15">
        <f>'Cap Ex Data'!D444</f>
        <v>0</v>
      </c>
      <c r="E444" s="15">
        <f>'Cap Ex Data'!E444</f>
        <v>0</v>
      </c>
      <c r="F444" s="15">
        <f>'Cap Ex Data'!F444</f>
        <v>0</v>
      </c>
      <c r="G444" s="15">
        <f>'Cap Ex Data'!G444</f>
        <v>0</v>
      </c>
      <c r="H444" s="15">
        <f>'Cap Ex Data'!H444</f>
        <v>0</v>
      </c>
      <c r="I444" s="15">
        <f>'Cap Ex Data'!I444</f>
        <v>0</v>
      </c>
      <c r="J444" s="15">
        <f>'Cap Ex Data'!J444</f>
        <v>0</v>
      </c>
      <c r="K444" s="15">
        <f>'Cap Ex Data'!K444</f>
        <v>0</v>
      </c>
      <c r="L444" s="15">
        <f>'Cap Ex Data'!L444</f>
        <v>0</v>
      </c>
      <c r="M444" s="15">
        <f>'Cap Ex Data'!M444</f>
        <v>0</v>
      </c>
      <c r="N444" s="15">
        <f>'Cap Ex Data'!N444</f>
        <v>0</v>
      </c>
      <c r="O444" s="61" t="str">
        <f t="shared" si="6"/>
        <v>0</v>
      </c>
    </row>
    <row r="445" spans="1:15" x14ac:dyDescent="0.25">
      <c r="A445" s="15">
        <f>'Cap Ex Data'!A445</f>
        <v>0</v>
      </c>
      <c r="B445" s="15">
        <f>'Cap Ex Data'!B445</f>
        <v>0</v>
      </c>
      <c r="C445" s="15">
        <f>'Cap Ex Data'!C445</f>
        <v>0</v>
      </c>
      <c r="D445" s="15">
        <f>'Cap Ex Data'!D445</f>
        <v>0</v>
      </c>
      <c r="E445" s="15">
        <f>'Cap Ex Data'!E445</f>
        <v>0</v>
      </c>
      <c r="F445" s="15">
        <f>'Cap Ex Data'!F445</f>
        <v>0</v>
      </c>
      <c r="G445" s="15">
        <f>'Cap Ex Data'!G445</f>
        <v>0</v>
      </c>
      <c r="H445" s="15">
        <f>'Cap Ex Data'!H445</f>
        <v>0</v>
      </c>
      <c r="I445" s="15">
        <f>'Cap Ex Data'!I445</f>
        <v>0</v>
      </c>
      <c r="J445" s="15">
        <f>'Cap Ex Data'!J445</f>
        <v>0</v>
      </c>
      <c r="K445" s="15">
        <f>'Cap Ex Data'!K445</f>
        <v>0</v>
      </c>
      <c r="L445" s="15">
        <f>'Cap Ex Data'!L445</f>
        <v>0</v>
      </c>
      <c r="M445" s="15">
        <f>'Cap Ex Data'!M445</f>
        <v>0</v>
      </c>
      <c r="N445" s="15">
        <f>'Cap Ex Data'!N445</f>
        <v>0</v>
      </c>
      <c r="O445" s="61" t="str">
        <f t="shared" si="6"/>
        <v>0</v>
      </c>
    </row>
    <row r="446" spans="1:15" x14ac:dyDescent="0.25">
      <c r="A446" s="15">
        <f>'Cap Ex Data'!A446</f>
        <v>0</v>
      </c>
      <c r="B446" s="15">
        <f>'Cap Ex Data'!B446</f>
        <v>0</v>
      </c>
      <c r="C446" s="15">
        <f>'Cap Ex Data'!C446</f>
        <v>0</v>
      </c>
      <c r="D446" s="15">
        <f>'Cap Ex Data'!D446</f>
        <v>0</v>
      </c>
      <c r="E446" s="15">
        <f>'Cap Ex Data'!E446</f>
        <v>0</v>
      </c>
      <c r="F446" s="15">
        <f>'Cap Ex Data'!F446</f>
        <v>0</v>
      </c>
      <c r="G446" s="15">
        <f>'Cap Ex Data'!G446</f>
        <v>0</v>
      </c>
      <c r="H446" s="15">
        <f>'Cap Ex Data'!H446</f>
        <v>0</v>
      </c>
      <c r="I446" s="15">
        <f>'Cap Ex Data'!I446</f>
        <v>0</v>
      </c>
      <c r="J446" s="15">
        <f>'Cap Ex Data'!J446</f>
        <v>0</v>
      </c>
      <c r="K446" s="15">
        <f>'Cap Ex Data'!K446</f>
        <v>0</v>
      </c>
      <c r="L446" s="15">
        <f>'Cap Ex Data'!L446</f>
        <v>0</v>
      </c>
      <c r="M446" s="15">
        <f>'Cap Ex Data'!M446</f>
        <v>0</v>
      </c>
      <c r="N446" s="15">
        <f>'Cap Ex Data'!N446</f>
        <v>0</v>
      </c>
      <c r="O446" s="61" t="str">
        <f t="shared" si="6"/>
        <v>0</v>
      </c>
    </row>
    <row r="447" spans="1:15" x14ac:dyDescent="0.25">
      <c r="A447" s="15">
        <f>'Cap Ex Data'!A447</f>
        <v>0</v>
      </c>
      <c r="B447" s="15">
        <f>'Cap Ex Data'!B447</f>
        <v>0</v>
      </c>
      <c r="C447" s="15">
        <f>'Cap Ex Data'!C447</f>
        <v>0</v>
      </c>
      <c r="D447" s="15">
        <f>'Cap Ex Data'!D447</f>
        <v>0</v>
      </c>
      <c r="E447" s="15">
        <f>'Cap Ex Data'!E447</f>
        <v>0</v>
      </c>
      <c r="F447" s="15">
        <f>'Cap Ex Data'!F447</f>
        <v>0</v>
      </c>
      <c r="G447" s="15">
        <f>'Cap Ex Data'!G447</f>
        <v>0</v>
      </c>
      <c r="H447" s="15">
        <f>'Cap Ex Data'!H447</f>
        <v>0</v>
      </c>
      <c r="I447" s="15">
        <f>'Cap Ex Data'!I447</f>
        <v>0</v>
      </c>
      <c r="J447" s="15">
        <f>'Cap Ex Data'!J447</f>
        <v>0</v>
      </c>
      <c r="K447" s="15">
        <f>'Cap Ex Data'!K447</f>
        <v>0</v>
      </c>
      <c r="L447" s="15">
        <f>'Cap Ex Data'!L447</f>
        <v>0</v>
      </c>
      <c r="M447" s="15">
        <f>'Cap Ex Data'!M447</f>
        <v>0</v>
      </c>
      <c r="N447" s="15">
        <f>'Cap Ex Data'!N447</f>
        <v>0</v>
      </c>
      <c r="O447" s="61" t="str">
        <f t="shared" si="6"/>
        <v>0</v>
      </c>
    </row>
    <row r="448" spans="1:15" x14ac:dyDescent="0.25">
      <c r="A448" s="15">
        <f>'Cap Ex Data'!A448</f>
        <v>0</v>
      </c>
      <c r="B448" s="15">
        <f>'Cap Ex Data'!B448</f>
        <v>0</v>
      </c>
      <c r="C448" s="15">
        <f>'Cap Ex Data'!C448</f>
        <v>0</v>
      </c>
      <c r="D448" s="15">
        <f>'Cap Ex Data'!D448</f>
        <v>0</v>
      </c>
      <c r="E448" s="15">
        <f>'Cap Ex Data'!E448</f>
        <v>0</v>
      </c>
      <c r="F448" s="15">
        <f>'Cap Ex Data'!F448</f>
        <v>0</v>
      </c>
      <c r="G448" s="15">
        <f>'Cap Ex Data'!G448</f>
        <v>0</v>
      </c>
      <c r="H448" s="15">
        <f>'Cap Ex Data'!H448</f>
        <v>0</v>
      </c>
      <c r="I448" s="15">
        <f>'Cap Ex Data'!I448</f>
        <v>0</v>
      </c>
      <c r="J448" s="15">
        <f>'Cap Ex Data'!J448</f>
        <v>0</v>
      </c>
      <c r="K448" s="15">
        <f>'Cap Ex Data'!K448</f>
        <v>0</v>
      </c>
      <c r="L448" s="15">
        <f>'Cap Ex Data'!L448</f>
        <v>0</v>
      </c>
      <c r="M448" s="15">
        <f>'Cap Ex Data'!M448</f>
        <v>0</v>
      </c>
      <c r="N448" s="15">
        <f>'Cap Ex Data'!N448</f>
        <v>0</v>
      </c>
      <c r="O448" s="61" t="str">
        <f t="shared" si="6"/>
        <v>0</v>
      </c>
    </row>
    <row r="449" spans="1:15" x14ac:dyDescent="0.25">
      <c r="A449" s="15">
        <f>'Cap Ex Data'!A449</f>
        <v>0</v>
      </c>
      <c r="B449" s="15">
        <f>'Cap Ex Data'!B449</f>
        <v>0</v>
      </c>
      <c r="C449" s="15">
        <f>'Cap Ex Data'!C449</f>
        <v>0</v>
      </c>
      <c r="D449" s="15">
        <f>'Cap Ex Data'!D449</f>
        <v>0</v>
      </c>
      <c r="E449" s="15">
        <f>'Cap Ex Data'!E449</f>
        <v>0</v>
      </c>
      <c r="F449" s="15">
        <f>'Cap Ex Data'!F449</f>
        <v>0</v>
      </c>
      <c r="G449" s="15">
        <f>'Cap Ex Data'!G449</f>
        <v>0</v>
      </c>
      <c r="H449" s="15">
        <f>'Cap Ex Data'!H449</f>
        <v>0</v>
      </c>
      <c r="I449" s="15">
        <f>'Cap Ex Data'!I449</f>
        <v>0</v>
      </c>
      <c r="J449" s="15">
        <f>'Cap Ex Data'!J449</f>
        <v>0</v>
      </c>
      <c r="K449" s="15">
        <f>'Cap Ex Data'!K449</f>
        <v>0</v>
      </c>
      <c r="L449" s="15">
        <f>'Cap Ex Data'!L449</f>
        <v>0</v>
      </c>
      <c r="M449" s="15">
        <f>'Cap Ex Data'!M449</f>
        <v>0</v>
      </c>
      <c r="N449" s="15">
        <f>'Cap Ex Data'!N449</f>
        <v>0</v>
      </c>
      <c r="O449" s="61" t="str">
        <f t="shared" si="6"/>
        <v>0</v>
      </c>
    </row>
    <row r="450" spans="1:15" x14ac:dyDescent="0.25">
      <c r="A450" s="15">
        <f>'Cap Ex Data'!A450</f>
        <v>0</v>
      </c>
      <c r="B450" s="15">
        <f>'Cap Ex Data'!B450</f>
        <v>0</v>
      </c>
      <c r="C450" s="15">
        <f>'Cap Ex Data'!C450</f>
        <v>0</v>
      </c>
      <c r="D450" s="15">
        <f>'Cap Ex Data'!D450</f>
        <v>0</v>
      </c>
      <c r="E450" s="15">
        <f>'Cap Ex Data'!E450</f>
        <v>0</v>
      </c>
      <c r="F450" s="15">
        <f>'Cap Ex Data'!F450</f>
        <v>0</v>
      </c>
      <c r="G450" s="15">
        <f>'Cap Ex Data'!G450</f>
        <v>0</v>
      </c>
      <c r="H450" s="15">
        <f>'Cap Ex Data'!H450</f>
        <v>0</v>
      </c>
      <c r="I450" s="15">
        <f>'Cap Ex Data'!I450</f>
        <v>0</v>
      </c>
      <c r="J450" s="15">
        <f>'Cap Ex Data'!J450</f>
        <v>0</v>
      </c>
      <c r="K450" s="15">
        <f>'Cap Ex Data'!K450</f>
        <v>0</v>
      </c>
      <c r="L450" s="15">
        <f>'Cap Ex Data'!L450</f>
        <v>0</v>
      </c>
      <c r="M450" s="15">
        <f>'Cap Ex Data'!M450</f>
        <v>0</v>
      </c>
      <c r="N450" s="15">
        <f>'Cap Ex Data'!N450</f>
        <v>0</v>
      </c>
      <c r="O450" s="61" t="str">
        <f t="shared" si="6"/>
        <v>0</v>
      </c>
    </row>
    <row r="451" spans="1:15" x14ac:dyDescent="0.25">
      <c r="A451" s="15">
        <f>'Cap Ex Data'!A451</f>
        <v>0</v>
      </c>
      <c r="B451" s="15">
        <f>'Cap Ex Data'!B451</f>
        <v>0</v>
      </c>
      <c r="C451" s="15">
        <f>'Cap Ex Data'!C451</f>
        <v>0</v>
      </c>
      <c r="D451" s="15">
        <f>'Cap Ex Data'!D451</f>
        <v>0</v>
      </c>
      <c r="E451" s="15">
        <f>'Cap Ex Data'!E451</f>
        <v>0</v>
      </c>
      <c r="F451" s="15">
        <f>'Cap Ex Data'!F451</f>
        <v>0</v>
      </c>
      <c r="G451" s="15">
        <f>'Cap Ex Data'!G451</f>
        <v>0</v>
      </c>
      <c r="H451" s="15">
        <f>'Cap Ex Data'!H451</f>
        <v>0</v>
      </c>
      <c r="I451" s="15">
        <f>'Cap Ex Data'!I451</f>
        <v>0</v>
      </c>
      <c r="J451" s="15">
        <f>'Cap Ex Data'!J451</f>
        <v>0</v>
      </c>
      <c r="K451" s="15">
        <f>'Cap Ex Data'!K451</f>
        <v>0</v>
      </c>
      <c r="L451" s="15">
        <f>'Cap Ex Data'!L451</f>
        <v>0</v>
      </c>
      <c r="M451" s="15">
        <f>'Cap Ex Data'!M451</f>
        <v>0</v>
      </c>
      <c r="N451" s="15">
        <f>'Cap Ex Data'!N451</f>
        <v>0</v>
      </c>
      <c r="O451" s="61" t="str">
        <f t="shared" ref="O451:O514" si="7">LEFT(B451,2)</f>
        <v>0</v>
      </c>
    </row>
    <row r="452" spans="1:15" x14ac:dyDescent="0.25">
      <c r="A452" s="15">
        <f>'Cap Ex Data'!A452</f>
        <v>0</v>
      </c>
      <c r="B452" s="15">
        <f>'Cap Ex Data'!B452</f>
        <v>0</v>
      </c>
      <c r="C452" s="15">
        <f>'Cap Ex Data'!C452</f>
        <v>0</v>
      </c>
      <c r="D452" s="15">
        <f>'Cap Ex Data'!D452</f>
        <v>0</v>
      </c>
      <c r="E452" s="15">
        <f>'Cap Ex Data'!E452</f>
        <v>0</v>
      </c>
      <c r="F452" s="15">
        <f>'Cap Ex Data'!F452</f>
        <v>0</v>
      </c>
      <c r="G452" s="15">
        <f>'Cap Ex Data'!G452</f>
        <v>0</v>
      </c>
      <c r="H452" s="15">
        <f>'Cap Ex Data'!H452</f>
        <v>0</v>
      </c>
      <c r="I452" s="15">
        <f>'Cap Ex Data'!I452</f>
        <v>0</v>
      </c>
      <c r="J452" s="15">
        <f>'Cap Ex Data'!J452</f>
        <v>0</v>
      </c>
      <c r="K452" s="15">
        <f>'Cap Ex Data'!K452</f>
        <v>0</v>
      </c>
      <c r="L452" s="15">
        <f>'Cap Ex Data'!L452</f>
        <v>0</v>
      </c>
      <c r="M452" s="15">
        <f>'Cap Ex Data'!M452</f>
        <v>0</v>
      </c>
      <c r="N452" s="15">
        <f>'Cap Ex Data'!N452</f>
        <v>0</v>
      </c>
      <c r="O452" s="61" t="str">
        <f t="shared" si="7"/>
        <v>0</v>
      </c>
    </row>
    <row r="453" spans="1:15" x14ac:dyDescent="0.25">
      <c r="A453" s="15">
        <f>'Cap Ex Data'!A453</f>
        <v>0</v>
      </c>
      <c r="B453" s="15">
        <f>'Cap Ex Data'!B453</f>
        <v>0</v>
      </c>
      <c r="C453" s="15">
        <f>'Cap Ex Data'!C453</f>
        <v>0</v>
      </c>
      <c r="D453" s="15">
        <f>'Cap Ex Data'!D453</f>
        <v>0</v>
      </c>
      <c r="E453" s="15">
        <f>'Cap Ex Data'!E453</f>
        <v>0</v>
      </c>
      <c r="F453" s="15">
        <f>'Cap Ex Data'!F453</f>
        <v>0</v>
      </c>
      <c r="G453" s="15">
        <f>'Cap Ex Data'!G453</f>
        <v>0</v>
      </c>
      <c r="H453" s="15">
        <f>'Cap Ex Data'!H453</f>
        <v>0</v>
      </c>
      <c r="I453" s="15">
        <f>'Cap Ex Data'!I453</f>
        <v>0</v>
      </c>
      <c r="J453" s="15">
        <f>'Cap Ex Data'!J453</f>
        <v>0</v>
      </c>
      <c r="K453" s="15">
        <f>'Cap Ex Data'!K453</f>
        <v>0</v>
      </c>
      <c r="L453" s="15">
        <f>'Cap Ex Data'!L453</f>
        <v>0</v>
      </c>
      <c r="M453" s="15">
        <f>'Cap Ex Data'!M453</f>
        <v>0</v>
      </c>
      <c r="N453" s="15">
        <f>'Cap Ex Data'!N453</f>
        <v>0</v>
      </c>
      <c r="O453" s="61" t="str">
        <f t="shared" si="7"/>
        <v>0</v>
      </c>
    </row>
    <row r="454" spans="1:15" x14ac:dyDescent="0.25">
      <c r="A454" s="15">
        <f>'Cap Ex Data'!A454</f>
        <v>0</v>
      </c>
      <c r="B454" s="15">
        <f>'Cap Ex Data'!B454</f>
        <v>0</v>
      </c>
      <c r="C454" s="15">
        <f>'Cap Ex Data'!C454</f>
        <v>0</v>
      </c>
      <c r="D454" s="15">
        <f>'Cap Ex Data'!D454</f>
        <v>0</v>
      </c>
      <c r="E454" s="15">
        <f>'Cap Ex Data'!E454</f>
        <v>0</v>
      </c>
      <c r="F454" s="15">
        <f>'Cap Ex Data'!F454</f>
        <v>0</v>
      </c>
      <c r="G454" s="15">
        <f>'Cap Ex Data'!G454</f>
        <v>0</v>
      </c>
      <c r="H454" s="15">
        <f>'Cap Ex Data'!H454</f>
        <v>0</v>
      </c>
      <c r="I454" s="15">
        <f>'Cap Ex Data'!I454</f>
        <v>0</v>
      </c>
      <c r="J454" s="15">
        <f>'Cap Ex Data'!J454</f>
        <v>0</v>
      </c>
      <c r="K454" s="15">
        <f>'Cap Ex Data'!K454</f>
        <v>0</v>
      </c>
      <c r="L454" s="15">
        <f>'Cap Ex Data'!L454</f>
        <v>0</v>
      </c>
      <c r="M454" s="15">
        <f>'Cap Ex Data'!M454</f>
        <v>0</v>
      </c>
      <c r="N454" s="15">
        <f>'Cap Ex Data'!N454</f>
        <v>0</v>
      </c>
      <c r="O454" s="61" t="str">
        <f t="shared" si="7"/>
        <v>0</v>
      </c>
    </row>
    <row r="455" spans="1:15" x14ac:dyDescent="0.25">
      <c r="A455" s="15">
        <f>'Cap Ex Data'!A455</f>
        <v>0</v>
      </c>
      <c r="B455" s="15">
        <f>'Cap Ex Data'!B455</f>
        <v>0</v>
      </c>
      <c r="C455" s="15">
        <f>'Cap Ex Data'!C455</f>
        <v>0</v>
      </c>
      <c r="D455" s="15">
        <f>'Cap Ex Data'!D455</f>
        <v>0</v>
      </c>
      <c r="E455" s="15">
        <f>'Cap Ex Data'!E455</f>
        <v>0</v>
      </c>
      <c r="F455" s="15">
        <f>'Cap Ex Data'!F455</f>
        <v>0</v>
      </c>
      <c r="G455" s="15">
        <f>'Cap Ex Data'!G455</f>
        <v>0</v>
      </c>
      <c r="H455" s="15">
        <f>'Cap Ex Data'!H455</f>
        <v>0</v>
      </c>
      <c r="I455" s="15">
        <f>'Cap Ex Data'!I455</f>
        <v>0</v>
      </c>
      <c r="J455" s="15">
        <f>'Cap Ex Data'!J455</f>
        <v>0</v>
      </c>
      <c r="K455" s="15">
        <f>'Cap Ex Data'!K455</f>
        <v>0</v>
      </c>
      <c r="L455" s="15">
        <f>'Cap Ex Data'!L455</f>
        <v>0</v>
      </c>
      <c r="M455" s="15">
        <f>'Cap Ex Data'!M455</f>
        <v>0</v>
      </c>
      <c r="N455" s="15">
        <f>'Cap Ex Data'!N455</f>
        <v>0</v>
      </c>
      <c r="O455" s="61" t="str">
        <f t="shared" si="7"/>
        <v>0</v>
      </c>
    </row>
    <row r="456" spans="1:15" x14ac:dyDescent="0.25">
      <c r="A456" s="15">
        <f>'Cap Ex Data'!A456</f>
        <v>0</v>
      </c>
      <c r="B456" s="15">
        <f>'Cap Ex Data'!B456</f>
        <v>0</v>
      </c>
      <c r="C456" s="15">
        <f>'Cap Ex Data'!C456</f>
        <v>0</v>
      </c>
      <c r="D456" s="15">
        <f>'Cap Ex Data'!D456</f>
        <v>0</v>
      </c>
      <c r="E456" s="15">
        <f>'Cap Ex Data'!E456</f>
        <v>0</v>
      </c>
      <c r="F456" s="15">
        <f>'Cap Ex Data'!F456</f>
        <v>0</v>
      </c>
      <c r="G456" s="15">
        <f>'Cap Ex Data'!G456</f>
        <v>0</v>
      </c>
      <c r="H456" s="15">
        <f>'Cap Ex Data'!H456</f>
        <v>0</v>
      </c>
      <c r="I456" s="15">
        <f>'Cap Ex Data'!I456</f>
        <v>0</v>
      </c>
      <c r="J456" s="15">
        <f>'Cap Ex Data'!J456</f>
        <v>0</v>
      </c>
      <c r="K456" s="15">
        <f>'Cap Ex Data'!K456</f>
        <v>0</v>
      </c>
      <c r="L456" s="15">
        <f>'Cap Ex Data'!L456</f>
        <v>0</v>
      </c>
      <c r="M456" s="15">
        <f>'Cap Ex Data'!M456</f>
        <v>0</v>
      </c>
      <c r="N456" s="15">
        <f>'Cap Ex Data'!N456</f>
        <v>0</v>
      </c>
      <c r="O456" s="61" t="str">
        <f t="shared" si="7"/>
        <v>0</v>
      </c>
    </row>
    <row r="457" spans="1:15" x14ac:dyDescent="0.25">
      <c r="A457" s="15">
        <f>'Cap Ex Data'!A457</f>
        <v>0</v>
      </c>
      <c r="B457" s="15">
        <f>'Cap Ex Data'!B457</f>
        <v>0</v>
      </c>
      <c r="C457" s="15">
        <f>'Cap Ex Data'!C457</f>
        <v>0</v>
      </c>
      <c r="D457" s="15">
        <f>'Cap Ex Data'!D457</f>
        <v>0</v>
      </c>
      <c r="E457" s="15">
        <f>'Cap Ex Data'!E457</f>
        <v>0</v>
      </c>
      <c r="F457" s="15">
        <f>'Cap Ex Data'!F457</f>
        <v>0</v>
      </c>
      <c r="G457" s="15">
        <f>'Cap Ex Data'!G457</f>
        <v>0</v>
      </c>
      <c r="H457" s="15">
        <f>'Cap Ex Data'!H457</f>
        <v>0</v>
      </c>
      <c r="I457" s="15">
        <f>'Cap Ex Data'!I457</f>
        <v>0</v>
      </c>
      <c r="J457" s="15">
        <f>'Cap Ex Data'!J457</f>
        <v>0</v>
      </c>
      <c r="K457" s="15">
        <f>'Cap Ex Data'!K457</f>
        <v>0</v>
      </c>
      <c r="L457" s="15">
        <f>'Cap Ex Data'!L457</f>
        <v>0</v>
      </c>
      <c r="M457" s="15">
        <f>'Cap Ex Data'!M457</f>
        <v>0</v>
      </c>
      <c r="N457" s="15">
        <f>'Cap Ex Data'!N457</f>
        <v>0</v>
      </c>
      <c r="O457" s="61" t="str">
        <f t="shared" si="7"/>
        <v>0</v>
      </c>
    </row>
    <row r="458" spans="1:15" x14ac:dyDescent="0.25">
      <c r="A458" s="15">
        <f>'Cap Ex Data'!A458</f>
        <v>0</v>
      </c>
      <c r="B458" s="15">
        <f>'Cap Ex Data'!B458</f>
        <v>0</v>
      </c>
      <c r="C458" s="15">
        <f>'Cap Ex Data'!C458</f>
        <v>0</v>
      </c>
      <c r="D458" s="15">
        <f>'Cap Ex Data'!D458</f>
        <v>0</v>
      </c>
      <c r="E458" s="15">
        <f>'Cap Ex Data'!E458</f>
        <v>0</v>
      </c>
      <c r="F458" s="15">
        <f>'Cap Ex Data'!F458</f>
        <v>0</v>
      </c>
      <c r="G458" s="15">
        <f>'Cap Ex Data'!G458</f>
        <v>0</v>
      </c>
      <c r="H458" s="15">
        <f>'Cap Ex Data'!H458</f>
        <v>0</v>
      </c>
      <c r="I458" s="15">
        <f>'Cap Ex Data'!I458</f>
        <v>0</v>
      </c>
      <c r="J458" s="15">
        <f>'Cap Ex Data'!J458</f>
        <v>0</v>
      </c>
      <c r="K458" s="15">
        <f>'Cap Ex Data'!K458</f>
        <v>0</v>
      </c>
      <c r="L458" s="15">
        <f>'Cap Ex Data'!L458</f>
        <v>0</v>
      </c>
      <c r="M458" s="15">
        <f>'Cap Ex Data'!M458</f>
        <v>0</v>
      </c>
      <c r="N458" s="15">
        <f>'Cap Ex Data'!N458</f>
        <v>0</v>
      </c>
      <c r="O458" s="61" t="str">
        <f t="shared" si="7"/>
        <v>0</v>
      </c>
    </row>
    <row r="459" spans="1:15" x14ac:dyDescent="0.25">
      <c r="A459" s="15">
        <f>'Cap Ex Data'!A459</f>
        <v>0</v>
      </c>
      <c r="B459" s="15">
        <f>'Cap Ex Data'!B459</f>
        <v>0</v>
      </c>
      <c r="C459" s="15">
        <f>'Cap Ex Data'!C459</f>
        <v>0</v>
      </c>
      <c r="D459" s="15">
        <f>'Cap Ex Data'!D459</f>
        <v>0</v>
      </c>
      <c r="E459" s="15">
        <f>'Cap Ex Data'!E459</f>
        <v>0</v>
      </c>
      <c r="F459" s="15">
        <f>'Cap Ex Data'!F459</f>
        <v>0</v>
      </c>
      <c r="G459" s="15">
        <f>'Cap Ex Data'!G459</f>
        <v>0</v>
      </c>
      <c r="H459" s="15">
        <f>'Cap Ex Data'!H459</f>
        <v>0</v>
      </c>
      <c r="I459" s="15">
        <f>'Cap Ex Data'!I459</f>
        <v>0</v>
      </c>
      <c r="J459" s="15">
        <f>'Cap Ex Data'!J459</f>
        <v>0</v>
      </c>
      <c r="K459" s="15">
        <f>'Cap Ex Data'!K459</f>
        <v>0</v>
      </c>
      <c r="L459" s="15">
        <f>'Cap Ex Data'!L459</f>
        <v>0</v>
      </c>
      <c r="M459" s="15">
        <f>'Cap Ex Data'!M459</f>
        <v>0</v>
      </c>
      <c r="N459" s="15">
        <f>'Cap Ex Data'!N459</f>
        <v>0</v>
      </c>
      <c r="O459" s="61" t="str">
        <f t="shared" si="7"/>
        <v>0</v>
      </c>
    </row>
    <row r="460" spans="1:15" x14ac:dyDescent="0.25">
      <c r="A460" s="15">
        <f>'Cap Ex Data'!A460</f>
        <v>0</v>
      </c>
      <c r="B460" s="15">
        <f>'Cap Ex Data'!B460</f>
        <v>0</v>
      </c>
      <c r="C460" s="15">
        <f>'Cap Ex Data'!C460</f>
        <v>0</v>
      </c>
      <c r="D460" s="15">
        <f>'Cap Ex Data'!D460</f>
        <v>0</v>
      </c>
      <c r="E460" s="15">
        <f>'Cap Ex Data'!E460</f>
        <v>0</v>
      </c>
      <c r="F460" s="15">
        <f>'Cap Ex Data'!F460</f>
        <v>0</v>
      </c>
      <c r="G460" s="15">
        <f>'Cap Ex Data'!G460</f>
        <v>0</v>
      </c>
      <c r="H460" s="15">
        <f>'Cap Ex Data'!H460</f>
        <v>0</v>
      </c>
      <c r="I460" s="15">
        <f>'Cap Ex Data'!I460</f>
        <v>0</v>
      </c>
      <c r="J460" s="15">
        <f>'Cap Ex Data'!J460</f>
        <v>0</v>
      </c>
      <c r="K460" s="15">
        <f>'Cap Ex Data'!K460</f>
        <v>0</v>
      </c>
      <c r="L460" s="15">
        <f>'Cap Ex Data'!L460</f>
        <v>0</v>
      </c>
      <c r="M460" s="15">
        <f>'Cap Ex Data'!M460</f>
        <v>0</v>
      </c>
      <c r="N460" s="15">
        <f>'Cap Ex Data'!N460</f>
        <v>0</v>
      </c>
      <c r="O460" s="61" t="str">
        <f t="shared" si="7"/>
        <v>0</v>
      </c>
    </row>
    <row r="461" spans="1:15" x14ac:dyDescent="0.25">
      <c r="A461" s="15">
        <f>'Cap Ex Data'!A461</f>
        <v>0</v>
      </c>
      <c r="B461" s="15">
        <f>'Cap Ex Data'!B461</f>
        <v>0</v>
      </c>
      <c r="C461" s="15">
        <f>'Cap Ex Data'!C461</f>
        <v>0</v>
      </c>
      <c r="D461" s="15">
        <f>'Cap Ex Data'!D461</f>
        <v>0</v>
      </c>
      <c r="E461" s="15">
        <f>'Cap Ex Data'!E461</f>
        <v>0</v>
      </c>
      <c r="F461" s="15">
        <f>'Cap Ex Data'!F461</f>
        <v>0</v>
      </c>
      <c r="G461" s="15">
        <f>'Cap Ex Data'!G461</f>
        <v>0</v>
      </c>
      <c r="H461" s="15">
        <f>'Cap Ex Data'!H461</f>
        <v>0</v>
      </c>
      <c r="I461" s="15">
        <f>'Cap Ex Data'!I461</f>
        <v>0</v>
      </c>
      <c r="J461" s="15">
        <f>'Cap Ex Data'!J461</f>
        <v>0</v>
      </c>
      <c r="K461" s="15">
        <f>'Cap Ex Data'!K461</f>
        <v>0</v>
      </c>
      <c r="L461" s="15">
        <f>'Cap Ex Data'!L461</f>
        <v>0</v>
      </c>
      <c r="M461" s="15">
        <f>'Cap Ex Data'!M461</f>
        <v>0</v>
      </c>
      <c r="N461" s="15">
        <f>'Cap Ex Data'!N461</f>
        <v>0</v>
      </c>
      <c r="O461" s="61" t="str">
        <f t="shared" si="7"/>
        <v>0</v>
      </c>
    </row>
    <row r="462" spans="1:15" x14ac:dyDescent="0.25">
      <c r="A462" s="15">
        <f>'Cap Ex Data'!A462</f>
        <v>0</v>
      </c>
      <c r="B462" s="15">
        <f>'Cap Ex Data'!B462</f>
        <v>0</v>
      </c>
      <c r="C462" s="15">
        <f>'Cap Ex Data'!C462</f>
        <v>0</v>
      </c>
      <c r="D462" s="15">
        <f>'Cap Ex Data'!D462</f>
        <v>0</v>
      </c>
      <c r="E462" s="15">
        <f>'Cap Ex Data'!E462</f>
        <v>0</v>
      </c>
      <c r="F462" s="15">
        <f>'Cap Ex Data'!F462</f>
        <v>0</v>
      </c>
      <c r="G462" s="15">
        <f>'Cap Ex Data'!G462</f>
        <v>0</v>
      </c>
      <c r="H462" s="15">
        <f>'Cap Ex Data'!H462</f>
        <v>0</v>
      </c>
      <c r="I462" s="15">
        <f>'Cap Ex Data'!I462</f>
        <v>0</v>
      </c>
      <c r="J462" s="15">
        <f>'Cap Ex Data'!J462</f>
        <v>0</v>
      </c>
      <c r="K462" s="15">
        <f>'Cap Ex Data'!K462</f>
        <v>0</v>
      </c>
      <c r="L462" s="15">
        <f>'Cap Ex Data'!L462</f>
        <v>0</v>
      </c>
      <c r="M462" s="15">
        <f>'Cap Ex Data'!M462</f>
        <v>0</v>
      </c>
      <c r="N462" s="15">
        <f>'Cap Ex Data'!N462</f>
        <v>0</v>
      </c>
      <c r="O462" s="61" t="str">
        <f t="shared" si="7"/>
        <v>0</v>
      </c>
    </row>
    <row r="463" spans="1:15" x14ac:dyDescent="0.25">
      <c r="A463" s="15">
        <f>'Cap Ex Data'!A463</f>
        <v>0</v>
      </c>
      <c r="B463" s="15">
        <f>'Cap Ex Data'!B463</f>
        <v>0</v>
      </c>
      <c r="C463" s="15">
        <f>'Cap Ex Data'!C463</f>
        <v>0</v>
      </c>
      <c r="D463" s="15">
        <f>'Cap Ex Data'!D463</f>
        <v>0</v>
      </c>
      <c r="E463" s="15">
        <f>'Cap Ex Data'!E463</f>
        <v>0</v>
      </c>
      <c r="F463" s="15">
        <f>'Cap Ex Data'!F463</f>
        <v>0</v>
      </c>
      <c r="G463" s="15">
        <f>'Cap Ex Data'!G463</f>
        <v>0</v>
      </c>
      <c r="H463" s="15">
        <f>'Cap Ex Data'!H463</f>
        <v>0</v>
      </c>
      <c r="I463" s="15">
        <f>'Cap Ex Data'!I463</f>
        <v>0</v>
      </c>
      <c r="J463" s="15">
        <f>'Cap Ex Data'!J463</f>
        <v>0</v>
      </c>
      <c r="K463" s="15">
        <f>'Cap Ex Data'!K463</f>
        <v>0</v>
      </c>
      <c r="L463" s="15">
        <f>'Cap Ex Data'!L463</f>
        <v>0</v>
      </c>
      <c r="M463" s="15">
        <f>'Cap Ex Data'!M463</f>
        <v>0</v>
      </c>
      <c r="N463" s="15">
        <f>'Cap Ex Data'!N463</f>
        <v>0</v>
      </c>
      <c r="O463" s="61" t="str">
        <f t="shared" si="7"/>
        <v>0</v>
      </c>
    </row>
    <row r="464" spans="1:15" x14ac:dyDescent="0.25">
      <c r="A464" s="15">
        <f>'Cap Ex Data'!A464</f>
        <v>0</v>
      </c>
      <c r="B464" s="15">
        <f>'Cap Ex Data'!B464</f>
        <v>0</v>
      </c>
      <c r="C464" s="15">
        <f>'Cap Ex Data'!C464</f>
        <v>0</v>
      </c>
      <c r="D464" s="15">
        <f>'Cap Ex Data'!D464</f>
        <v>0</v>
      </c>
      <c r="E464" s="15">
        <f>'Cap Ex Data'!E464</f>
        <v>0</v>
      </c>
      <c r="F464" s="15">
        <f>'Cap Ex Data'!F464</f>
        <v>0</v>
      </c>
      <c r="G464" s="15">
        <f>'Cap Ex Data'!G464</f>
        <v>0</v>
      </c>
      <c r="H464" s="15">
        <f>'Cap Ex Data'!H464</f>
        <v>0</v>
      </c>
      <c r="I464" s="15">
        <f>'Cap Ex Data'!I464</f>
        <v>0</v>
      </c>
      <c r="J464" s="15">
        <f>'Cap Ex Data'!J464</f>
        <v>0</v>
      </c>
      <c r="K464" s="15">
        <f>'Cap Ex Data'!K464</f>
        <v>0</v>
      </c>
      <c r="L464" s="15">
        <f>'Cap Ex Data'!L464</f>
        <v>0</v>
      </c>
      <c r="M464" s="15">
        <f>'Cap Ex Data'!M464</f>
        <v>0</v>
      </c>
      <c r="N464" s="15">
        <f>'Cap Ex Data'!N464</f>
        <v>0</v>
      </c>
      <c r="O464" s="61" t="str">
        <f t="shared" si="7"/>
        <v>0</v>
      </c>
    </row>
    <row r="465" spans="1:15" x14ac:dyDescent="0.25">
      <c r="A465" s="15">
        <f>'Cap Ex Data'!A465</f>
        <v>0</v>
      </c>
      <c r="B465" s="15">
        <f>'Cap Ex Data'!B465</f>
        <v>0</v>
      </c>
      <c r="C465" s="15">
        <f>'Cap Ex Data'!C465</f>
        <v>0</v>
      </c>
      <c r="D465" s="15">
        <f>'Cap Ex Data'!D465</f>
        <v>0</v>
      </c>
      <c r="E465" s="15">
        <f>'Cap Ex Data'!E465</f>
        <v>0</v>
      </c>
      <c r="F465" s="15">
        <f>'Cap Ex Data'!F465</f>
        <v>0</v>
      </c>
      <c r="G465" s="15">
        <f>'Cap Ex Data'!G465</f>
        <v>0</v>
      </c>
      <c r="H465" s="15">
        <f>'Cap Ex Data'!H465</f>
        <v>0</v>
      </c>
      <c r="I465" s="15">
        <f>'Cap Ex Data'!I465</f>
        <v>0</v>
      </c>
      <c r="J465" s="15">
        <f>'Cap Ex Data'!J465</f>
        <v>0</v>
      </c>
      <c r="K465" s="15">
        <f>'Cap Ex Data'!K465</f>
        <v>0</v>
      </c>
      <c r="L465" s="15">
        <f>'Cap Ex Data'!L465</f>
        <v>0</v>
      </c>
      <c r="M465" s="15">
        <f>'Cap Ex Data'!M465</f>
        <v>0</v>
      </c>
      <c r="N465" s="15">
        <f>'Cap Ex Data'!N465</f>
        <v>0</v>
      </c>
      <c r="O465" s="61" t="str">
        <f t="shared" si="7"/>
        <v>0</v>
      </c>
    </row>
    <row r="466" spans="1:15" x14ac:dyDescent="0.25">
      <c r="A466" s="15">
        <f>'Cap Ex Data'!A466</f>
        <v>0</v>
      </c>
      <c r="B466" s="15">
        <f>'Cap Ex Data'!B466</f>
        <v>0</v>
      </c>
      <c r="C466" s="15">
        <f>'Cap Ex Data'!C466</f>
        <v>0</v>
      </c>
      <c r="D466" s="15">
        <f>'Cap Ex Data'!D466</f>
        <v>0</v>
      </c>
      <c r="E466" s="15">
        <f>'Cap Ex Data'!E466</f>
        <v>0</v>
      </c>
      <c r="F466" s="15">
        <f>'Cap Ex Data'!F466</f>
        <v>0</v>
      </c>
      <c r="G466" s="15">
        <f>'Cap Ex Data'!G466</f>
        <v>0</v>
      </c>
      <c r="H466" s="15">
        <f>'Cap Ex Data'!H466</f>
        <v>0</v>
      </c>
      <c r="I466" s="15">
        <f>'Cap Ex Data'!I466</f>
        <v>0</v>
      </c>
      <c r="J466" s="15">
        <f>'Cap Ex Data'!J466</f>
        <v>0</v>
      </c>
      <c r="K466" s="15">
        <f>'Cap Ex Data'!K466</f>
        <v>0</v>
      </c>
      <c r="L466" s="15">
        <f>'Cap Ex Data'!L466</f>
        <v>0</v>
      </c>
      <c r="M466" s="15">
        <f>'Cap Ex Data'!M466</f>
        <v>0</v>
      </c>
      <c r="N466" s="15">
        <f>'Cap Ex Data'!N466</f>
        <v>0</v>
      </c>
      <c r="O466" s="61" t="str">
        <f t="shared" si="7"/>
        <v>0</v>
      </c>
    </row>
    <row r="467" spans="1:15" x14ac:dyDescent="0.25">
      <c r="A467" s="15">
        <f>'Cap Ex Data'!A467</f>
        <v>0</v>
      </c>
      <c r="B467" s="15">
        <f>'Cap Ex Data'!B467</f>
        <v>0</v>
      </c>
      <c r="C467" s="15">
        <f>'Cap Ex Data'!C467</f>
        <v>0</v>
      </c>
      <c r="D467" s="15">
        <f>'Cap Ex Data'!D467</f>
        <v>0</v>
      </c>
      <c r="E467" s="15">
        <f>'Cap Ex Data'!E467</f>
        <v>0</v>
      </c>
      <c r="F467" s="15">
        <f>'Cap Ex Data'!F467</f>
        <v>0</v>
      </c>
      <c r="G467" s="15">
        <f>'Cap Ex Data'!G467</f>
        <v>0</v>
      </c>
      <c r="H467" s="15">
        <f>'Cap Ex Data'!H467</f>
        <v>0</v>
      </c>
      <c r="I467" s="15">
        <f>'Cap Ex Data'!I467</f>
        <v>0</v>
      </c>
      <c r="J467" s="15">
        <f>'Cap Ex Data'!J467</f>
        <v>0</v>
      </c>
      <c r="K467" s="15">
        <f>'Cap Ex Data'!K467</f>
        <v>0</v>
      </c>
      <c r="L467" s="15">
        <f>'Cap Ex Data'!L467</f>
        <v>0</v>
      </c>
      <c r="M467" s="15">
        <f>'Cap Ex Data'!M467</f>
        <v>0</v>
      </c>
      <c r="N467" s="15">
        <f>'Cap Ex Data'!N467</f>
        <v>0</v>
      </c>
      <c r="O467" s="61" t="str">
        <f t="shared" si="7"/>
        <v>0</v>
      </c>
    </row>
    <row r="468" spans="1:15" x14ac:dyDescent="0.25">
      <c r="A468" s="15">
        <f>'Cap Ex Data'!A468</f>
        <v>0</v>
      </c>
      <c r="B468" s="15">
        <f>'Cap Ex Data'!B468</f>
        <v>0</v>
      </c>
      <c r="C468" s="15">
        <f>'Cap Ex Data'!C468</f>
        <v>0</v>
      </c>
      <c r="D468" s="15">
        <f>'Cap Ex Data'!D468</f>
        <v>0</v>
      </c>
      <c r="E468" s="15">
        <f>'Cap Ex Data'!E468</f>
        <v>0</v>
      </c>
      <c r="F468" s="15">
        <f>'Cap Ex Data'!F468</f>
        <v>0</v>
      </c>
      <c r="G468" s="15">
        <f>'Cap Ex Data'!G468</f>
        <v>0</v>
      </c>
      <c r="H468" s="15">
        <f>'Cap Ex Data'!H468</f>
        <v>0</v>
      </c>
      <c r="I468" s="15">
        <f>'Cap Ex Data'!I468</f>
        <v>0</v>
      </c>
      <c r="J468" s="15">
        <f>'Cap Ex Data'!J468</f>
        <v>0</v>
      </c>
      <c r="K468" s="15">
        <f>'Cap Ex Data'!K468</f>
        <v>0</v>
      </c>
      <c r="L468" s="15">
        <f>'Cap Ex Data'!L468</f>
        <v>0</v>
      </c>
      <c r="M468" s="15">
        <f>'Cap Ex Data'!M468</f>
        <v>0</v>
      </c>
      <c r="N468" s="15">
        <f>'Cap Ex Data'!N468</f>
        <v>0</v>
      </c>
      <c r="O468" s="61" t="str">
        <f t="shared" si="7"/>
        <v>0</v>
      </c>
    </row>
    <row r="469" spans="1:15" x14ac:dyDescent="0.25">
      <c r="A469" s="15">
        <f>'Cap Ex Data'!A469</f>
        <v>0</v>
      </c>
      <c r="B469" s="15">
        <f>'Cap Ex Data'!B469</f>
        <v>0</v>
      </c>
      <c r="C469" s="15">
        <f>'Cap Ex Data'!C469</f>
        <v>0</v>
      </c>
      <c r="D469" s="15">
        <f>'Cap Ex Data'!D469</f>
        <v>0</v>
      </c>
      <c r="E469" s="15">
        <f>'Cap Ex Data'!E469</f>
        <v>0</v>
      </c>
      <c r="F469" s="15">
        <f>'Cap Ex Data'!F469</f>
        <v>0</v>
      </c>
      <c r="G469" s="15">
        <f>'Cap Ex Data'!G469</f>
        <v>0</v>
      </c>
      <c r="H469" s="15">
        <f>'Cap Ex Data'!H469</f>
        <v>0</v>
      </c>
      <c r="I469" s="15">
        <f>'Cap Ex Data'!I469</f>
        <v>0</v>
      </c>
      <c r="J469" s="15">
        <f>'Cap Ex Data'!J469</f>
        <v>0</v>
      </c>
      <c r="K469" s="15">
        <f>'Cap Ex Data'!K469</f>
        <v>0</v>
      </c>
      <c r="L469" s="15">
        <f>'Cap Ex Data'!L469</f>
        <v>0</v>
      </c>
      <c r="M469" s="15">
        <f>'Cap Ex Data'!M469</f>
        <v>0</v>
      </c>
      <c r="N469" s="15">
        <f>'Cap Ex Data'!N469</f>
        <v>0</v>
      </c>
      <c r="O469" s="61" t="str">
        <f t="shared" si="7"/>
        <v>0</v>
      </c>
    </row>
    <row r="470" spans="1:15" x14ac:dyDescent="0.25">
      <c r="A470" s="15">
        <f>'Cap Ex Data'!A470</f>
        <v>0</v>
      </c>
      <c r="B470" s="15">
        <f>'Cap Ex Data'!B470</f>
        <v>0</v>
      </c>
      <c r="C470" s="15">
        <f>'Cap Ex Data'!C470</f>
        <v>0</v>
      </c>
      <c r="D470" s="15">
        <f>'Cap Ex Data'!D470</f>
        <v>0</v>
      </c>
      <c r="E470" s="15">
        <f>'Cap Ex Data'!E470</f>
        <v>0</v>
      </c>
      <c r="F470" s="15">
        <f>'Cap Ex Data'!F470</f>
        <v>0</v>
      </c>
      <c r="G470" s="15">
        <f>'Cap Ex Data'!G470</f>
        <v>0</v>
      </c>
      <c r="H470" s="15">
        <f>'Cap Ex Data'!H470</f>
        <v>0</v>
      </c>
      <c r="I470" s="15">
        <f>'Cap Ex Data'!I470</f>
        <v>0</v>
      </c>
      <c r="J470" s="15">
        <f>'Cap Ex Data'!J470</f>
        <v>0</v>
      </c>
      <c r="K470" s="15">
        <f>'Cap Ex Data'!K470</f>
        <v>0</v>
      </c>
      <c r="L470" s="15">
        <f>'Cap Ex Data'!L470</f>
        <v>0</v>
      </c>
      <c r="M470" s="15">
        <f>'Cap Ex Data'!M470</f>
        <v>0</v>
      </c>
      <c r="N470" s="15">
        <f>'Cap Ex Data'!N470</f>
        <v>0</v>
      </c>
      <c r="O470" s="61" t="str">
        <f t="shared" si="7"/>
        <v>0</v>
      </c>
    </row>
    <row r="471" spans="1:15" x14ac:dyDescent="0.25">
      <c r="A471" s="15">
        <f>'Cap Ex Data'!A471</f>
        <v>0</v>
      </c>
      <c r="B471" s="15">
        <f>'Cap Ex Data'!B471</f>
        <v>0</v>
      </c>
      <c r="C471" s="15">
        <f>'Cap Ex Data'!C471</f>
        <v>0</v>
      </c>
      <c r="D471" s="15">
        <f>'Cap Ex Data'!D471</f>
        <v>0</v>
      </c>
      <c r="E471" s="15">
        <f>'Cap Ex Data'!E471</f>
        <v>0</v>
      </c>
      <c r="F471" s="15">
        <f>'Cap Ex Data'!F471</f>
        <v>0</v>
      </c>
      <c r="G471" s="15">
        <f>'Cap Ex Data'!G471</f>
        <v>0</v>
      </c>
      <c r="H471" s="15">
        <f>'Cap Ex Data'!H471</f>
        <v>0</v>
      </c>
      <c r="I471" s="15">
        <f>'Cap Ex Data'!I471</f>
        <v>0</v>
      </c>
      <c r="J471" s="15">
        <f>'Cap Ex Data'!J471</f>
        <v>0</v>
      </c>
      <c r="K471" s="15">
        <f>'Cap Ex Data'!K471</f>
        <v>0</v>
      </c>
      <c r="L471" s="15">
        <f>'Cap Ex Data'!L471</f>
        <v>0</v>
      </c>
      <c r="M471" s="15">
        <f>'Cap Ex Data'!M471</f>
        <v>0</v>
      </c>
      <c r="N471" s="15">
        <f>'Cap Ex Data'!N471</f>
        <v>0</v>
      </c>
      <c r="O471" s="61" t="str">
        <f t="shared" si="7"/>
        <v>0</v>
      </c>
    </row>
    <row r="472" spans="1:15" x14ac:dyDescent="0.25">
      <c r="A472" s="15">
        <f>'Cap Ex Data'!A472</f>
        <v>0</v>
      </c>
      <c r="B472" s="15">
        <f>'Cap Ex Data'!B472</f>
        <v>0</v>
      </c>
      <c r="C472" s="15">
        <f>'Cap Ex Data'!C472</f>
        <v>0</v>
      </c>
      <c r="D472" s="15">
        <f>'Cap Ex Data'!D472</f>
        <v>0</v>
      </c>
      <c r="E472" s="15">
        <f>'Cap Ex Data'!E472</f>
        <v>0</v>
      </c>
      <c r="F472" s="15">
        <f>'Cap Ex Data'!F472</f>
        <v>0</v>
      </c>
      <c r="G472" s="15">
        <f>'Cap Ex Data'!G472</f>
        <v>0</v>
      </c>
      <c r="H472" s="15">
        <f>'Cap Ex Data'!H472</f>
        <v>0</v>
      </c>
      <c r="I472" s="15">
        <f>'Cap Ex Data'!I472</f>
        <v>0</v>
      </c>
      <c r="J472" s="15">
        <f>'Cap Ex Data'!J472</f>
        <v>0</v>
      </c>
      <c r="K472" s="15">
        <f>'Cap Ex Data'!K472</f>
        <v>0</v>
      </c>
      <c r="L472" s="15">
        <f>'Cap Ex Data'!L472</f>
        <v>0</v>
      </c>
      <c r="M472" s="15">
        <f>'Cap Ex Data'!M472</f>
        <v>0</v>
      </c>
      <c r="N472" s="15">
        <f>'Cap Ex Data'!N472</f>
        <v>0</v>
      </c>
      <c r="O472" s="61" t="str">
        <f t="shared" si="7"/>
        <v>0</v>
      </c>
    </row>
    <row r="473" spans="1:15" x14ac:dyDescent="0.25">
      <c r="A473" s="15">
        <f>'Cap Ex Data'!A473</f>
        <v>0</v>
      </c>
      <c r="B473" s="15">
        <f>'Cap Ex Data'!B473</f>
        <v>0</v>
      </c>
      <c r="C473" s="15">
        <f>'Cap Ex Data'!C473</f>
        <v>0</v>
      </c>
      <c r="D473" s="15">
        <f>'Cap Ex Data'!D473</f>
        <v>0</v>
      </c>
      <c r="E473" s="15">
        <f>'Cap Ex Data'!E473</f>
        <v>0</v>
      </c>
      <c r="F473" s="15">
        <f>'Cap Ex Data'!F473</f>
        <v>0</v>
      </c>
      <c r="G473" s="15">
        <f>'Cap Ex Data'!G473</f>
        <v>0</v>
      </c>
      <c r="H473" s="15">
        <f>'Cap Ex Data'!H473</f>
        <v>0</v>
      </c>
      <c r="I473" s="15">
        <f>'Cap Ex Data'!I473</f>
        <v>0</v>
      </c>
      <c r="J473" s="15">
        <f>'Cap Ex Data'!J473</f>
        <v>0</v>
      </c>
      <c r="K473" s="15">
        <f>'Cap Ex Data'!K473</f>
        <v>0</v>
      </c>
      <c r="L473" s="15">
        <f>'Cap Ex Data'!L473</f>
        <v>0</v>
      </c>
      <c r="M473" s="15">
        <f>'Cap Ex Data'!M473</f>
        <v>0</v>
      </c>
      <c r="N473" s="15">
        <f>'Cap Ex Data'!N473</f>
        <v>0</v>
      </c>
      <c r="O473" s="61" t="str">
        <f t="shared" si="7"/>
        <v>0</v>
      </c>
    </row>
    <row r="474" spans="1:15" x14ac:dyDescent="0.25">
      <c r="A474" s="15">
        <f>'Cap Ex Data'!A474</f>
        <v>0</v>
      </c>
      <c r="B474" s="15">
        <f>'Cap Ex Data'!B474</f>
        <v>0</v>
      </c>
      <c r="C474" s="15">
        <f>'Cap Ex Data'!C474</f>
        <v>0</v>
      </c>
      <c r="D474" s="15">
        <f>'Cap Ex Data'!D474</f>
        <v>0</v>
      </c>
      <c r="E474" s="15">
        <f>'Cap Ex Data'!E474</f>
        <v>0</v>
      </c>
      <c r="F474" s="15">
        <f>'Cap Ex Data'!F474</f>
        <v>0</v>
      </c>
      <c r="G474" s="15">
        <f>'Cap Ex Data'!G474</f>
        <v>0</v>
      </c>
      <c r="H474" s="15">
        <f>'Cap Ex Data'!H474</f>
        <v>0</v>
      </c>
      <c r="I474" s="15">
        <f>'Cap Ex Data'!I474</f>
        <v>0</v>
      </c>
      <c r="J474" s="15">
        <f>'Cap Ex Data'!J474</f>
        <v>0</v>
      </c>
      <c r="K474" s="15">
        <f>'Cap Ex Data'!K474</f>
        <v>0</v>
      </c>
      <c r="L474" s="15">
        <f>'Cap Ex Data'!L474</f>
        <v>0</v>
      </c>
      <c r="M474" s="15">
        <f>'Cap Ex Data'!M474</f>
        <v>0</v>
      </c>
      <c r="N474" s="15">
        <f>'Cap Ex Data'!N474</f>
        <v>0</v>
      </c>
      <c r="O474" s="61" t="str">
        <f t="shared" si="7"/>
        <v>0</v>
      </c>
    </row>
    <row r="475" spans="1:15" x14ac:dyDescent="0.25">
      <c r="A475" s="15">
        <f>'Cap Ex Data'!A475</f>
        <v>0</v>
      </c>
      <c r="B475" s="15">
        <f>'Cap Ex Data'!B475</f>
        <v>0</v>
      </c>
      <c r="C475" s="15">
        <f>'Cap Ex Data'!C475</f>
        <v>0</v>
      </c>
      <c r="D475" s="15">
        <f>'Cap Ex Data'!D475</f>
        <v>0</v>
      </c>
      <c r="E475" s="15">
        <f>'Cap Ex Data'!E475</f>
        <v>0</v>
      </c>
      <c r="F475" s="15">
        <f>'Cap Ex Data'!F475</f>
        <v>0</v>
      </c>
      <c r="G475" s="15">
        <f>'Cap Ex Data'!G475</f>
        <v>0</v>
      </c>
      <c r="H475" s="15">
        <f>'Cap Ex Data'!H475</f>
        <v>0</v>
      </c>
      <c r="I475" s="15">
        <f>'Cap Ex Data'!I475</f>
        <v>0</v>
      </c>
      <c r="J475" s="15">
        <f>'Cap Ex Data'!J475</f>
        <v>0</v>
      </c>
      <c r="K475" s="15">
        <f>'Cap Ex Data'!K475</f>
        <v>0</v>
      </c>
      <c r="L475" s="15">
        <f>'Cap Ex Data'!L475</f>
        <v>0</v>
      </c>
      <c r="M475" s="15">
        <f>'Cap Ex Data'!M475</f>
        <v>0</v>
      </c>
      <c r="N475" s="15">
        <f>'Cap Ex Data'!N475</f>
        <v>0</v>
      </c>
      <c r="O475" s="61" t="str">
        <f t="shared" si="7"/>
        <v>0</v>
      </c>
    </row>
    <row r="476" spans="1:15" x14ac:dyDescent="0.25">
      <c r="A476" s="15">
        <f>'Cap Ex Data'!A476</f>
        <v>0</v>
      </c>
      <c r="B476" s="15">
        <f>'Cap Ex Data'!B476</f>
        <v>0</v>
      </c>
      <c r="C476" s="15">
        <f>'Cap Ex Data'!C476</f>
        <v>0</v>
      </c>
      <c r="D476" s="15">
        <f>'Cap Ex Data'!D476</f>
        <v>0</v>
      </c>
      <c r="E476" s="15">
        <f>'Cap Ex Data'!E476</f>
        <v>0</v>
      </c>
      <c r="F476" s="15">
        <f>'Cap Ex Data'!F476</f>
        <v>0</v>
      </c>
      <c r="G476" s="15">
        <f>'Cap Ex Data'!G476</f>
        <v>0</v>
      </c>
      <c r="H476" s="15">
        <f>'Cap Ex Data'!H476</f>
        <v>0</v>
      </c>
      <c r="I476" s="15">
        <f>'Cap Ex Data'!I476</f>
        <v>0</v>
      </c>
      <c r="J476" s="15">
        <f>'Cap Ex Data'!J476</f>
        <v>0</v>
      </c>
      <c r="K476" s="15">
        <f>'Cap Ex Data'!K476</f>
        <v>0</v>
      </c>
      <c r="L476" s="15">
        <f>'Cap Ex Data'!L476</f>
        <v>0</v>
      </c>
      <c r="M476" s="15">
        <f>'Cap Ex Data'!M476</f>
        <v>0</v>
      </c>
      <c r="N476" s="15">
        <f>'Cap Ex Data'!N476</f>
        <v>0</v>
      </c>
      <c r="O476" s="61" t="str">
        <f t="shared" si="7"/>
        <v>0</v>
      </c>
    </row>
    <row r="477" spans="1:15" x14ac:dyDescent="0.25">
      <c r="A477" s="15">
        <f>'Cap Ex Data'!A477</f>
        <v>0</v>
      </c>
      <c r="B477" s="15">
        <f>'Cap Ex Data'!B477</f>
        <v>0</v>
      </c>
      <c r="C477" s="15">
        <f>'Cap Ex Data'!C477</f>
        <v>0</v>
      </c>
      <c r="D477" s="15">
        <f>'Cap Ex Data'!D477</f>
        <v>0</v>
      </c>
      <c r="E477" s="15">
        <f>'Cap Ex Data'!E477</f>
        <v>0</v>
      </c>
      <c r="F477" s="15">
        <f>'Cap Ex Data'!F477</f>
        <v>0</v>
      </c>
      <c r="G477" s="15">
        <f>'Cap Ex Data'!G477</f>
        <v>0</v>
      </c>
      <c r="H477" s="15">
        <f>'Cap Ex Data'!H477</f>
        <v>0</v>
      </c>
      <c r="I477" s="15">
        <f>'Cap Ex Data'!I477</f>
        <v>0</v>
      </c>
      <c r="J477" s="15">
        <f>'Cap Ex Data'!J477</f>
        <v>0</v>
      </c>
      <c r="K477" s="15">
        <f>'Cap Ex Data'!K477</f>
        <v>0</v>
      </c>
      <c r="L477" s="15">
        <f>'Cap Ex Data'!L477</f>
        <v>0</v>
      </c>
      <c r="M477" s="15">
        <f>'Cap Ex Data'!M477</f>
        <v>0</v>
      </c>
      <c r="N477" s="15">
        <f>'Cap Ex Data'!N477</f>
        <v>0</v>
      </c>
      <c r="O477" s="61" t="str">
        <f t="shared" si="7"/>
        <v>0</v>
      </c>
    </row>
    <row r="478" spans="1:15" x14ac:dyDescent="0.25">
      <c r="A478" s="15">
        <f>'Cap Ex Data'!A478</f>
        <v>0</v>
      </c>
      <c r="B478" s="15">
        <f>'Cap Ex Data'!B478</f>
        <v>0</v>
      </c>
      <c r="C478" s="15">
        <f>'Cap Ex Data'!C478</f>
        <v>0</v>
      </c>
      <c r="D478" s="15">
        <f>'Cap Ex Data'!D478</f>
        <v>0</v>
      </c>
      <c r="E478" s="15">
        <f>'Cap Ex Data'!E478</f>
        <v>0</v>
      </c>
      <c r="F478" s="15">
        <f>'Cap Ex Data'!F478</f>
        <v>0</v>
      </c>
      <c r="G478" s="15">
        <f>'Cap Ex Data'!G478</f>
        <v>0</v>
      </c>
      <c r="H478" s="15">
        <f>'Cap Ex Data'!H478</f>
        <v>0</v>
      </c>
      <c r="I478" s="15">
        <f>'Cap Ex Data'!I478</f>
        <v>0</v>
      </c>
      <c r="J478" s="15">
        <f>'Cap Ex Data'!J478</f>
        <v>0</v>
      </c>
      <c r="K478" s="15">
        <f>'Cap Ex Data'!K478</f>
        <v>0</v>
      </c>
      <c r="L478" s="15">
        <f>'Cap Ex Data'!L478</f>
        <v>0</v>
      </c>
      <c r="M478" s="15">
        <f>'Cap Ex Data'!M478</f>
        <v>0</v>
      </c>
      <c r="N478" s="15">
        <f>'Cap Ex Data'!N478</f>
        <v>0</v>
      </c>
      <c r="O478" s="61" t="str">
        <f t="shared" si="7"/>
        <v>0</v>
      </c>
    </row>
    <row r="479" spans="1:15" x14ac:dyDescent="0.25">
      <c r="A479" s="15">
        <f>'Cap Ex Data'!A479</f>
        <v>0</v>
      </c>
      <c r="B479" s="15">
        <f>'Cap Ex Data'!B479</f>
        <v>0</v>
      </c>
      <c r="C479" s="15">
        <f>'Cap Ex Data'!C479</f>
        <v>0</v>
      </c>
      <c r="D479" s="15">
        <f>'Cap Ex Data'!D479</f>
        <v>0</v>
      </c>
      <c r="E479" s="15">
        <f>'Cap Ex Data'!E479</f>
        <v>0</v>
      </c>
      <c r="F479" s="15">
        <f>'Cap Ex Data'!F479</f>
        <v>0</v>
      </c>
      <c r="G479" s="15">
        <f>'Cap Ex Data'!G479</f>
        <v>0</v>
      </c>
      <c r="H479" s="15">
        <f>'Cap Ex Data'!H479</f>
        <v>0</v>
      </c>
      <c r="I479" s="15">
        <f>'Cap Ex Data'!I479</f>
        <v>0</v>
      </c>
      <c r="J479" s="15">
        <f>'Cap Ex Data'!J479</f>
        <v>0</v>
      </c>
      <c r="K479" s="15">
        <f>'Cap Ex Data'!K479</f>
        <v>0</v>
      </c>
      <c r="L479" s="15">
        <f>'Cap Ex Data'!L479</f>
        <v>0</v>
      </c>
      <c r="M479" s="15">
        <f>'Cap Ex Data'!M479</f>
        <v>0</v>
      </c>
      <c r="N479" s="15">
        <f>'Cap Ex Data'!N479</f>
        <v>0</v>
      </c>
      <c r="O479" s="61" t="str">
        <f t="shared" si="7"/>
        <v>0</v>
      </c>
    </row>
    <row r="480" spans="1:15" x14ac:dyDescent="0.25">
      <c r="A480" s="15">
        <f>'Cap Ex Data'!A480</f>
        <v>0</v>
      </c>
      <c r="B480" s="15">
        <f>'Cap Ex Data'!B480</f>
        <v>0</v>
      </c>
      <c r="C480" s="15">
        <f>'Cap Ex Data'!C480</f>
        <v>0</v>
      </c>
      <c r="D480" s="15">
        <f>'Cap Ex Data'!D480</f>
        <v>0</v>
      </c>
      <c r="E480" s="15">
        <f>'Cap Ex Data'!E480</f>
        <v>0</v>
      </c>
      <c r="F480" s="15">
        <f>'Cap Ex Data'!F480</f>
        <v>0</v>
      </c>
      <c r="G480" s="15">
        <f>'Cap Ex Data'!G480</f>
        <v>0</v>
      </c>
      <c r="H480" s="15">
        <f>'Cap Ex Data'!H480</f>
        <v>0</v>
      </c>
      <c r="I480" s="15">
        <f>'Cap Ex Data'!I480</f>
        <v>0</v>
      </c>
      <c r="J480" s="15">
        <f>'Cap Ex Data'!J480</f>
        <v>0</v>
      </c>
      <c r="K480" s="15">
        <f>'Cap Ex Data'!K480</f>
        <v>0</v>
      </c>
      <c r="L480" s="15">
        <f>'Cap Ex Data'!L480</f>
        <v>0</v>
      </c>
      <c r="M480" s="15">
        <f>'Cap Ex Data'!M480</f>
        <v>0</v>
      </c>
      <c r="N480" s="15">
        <f>'Cap Ex Data'!N480</f>
        <v>0</v>
      </c>
      <c r="O480" s="61" t="str">
        <f t="shared" si="7"/>
        <v>0</v>
      </c>
    </row>
    <row r="481" spans="1:15" x14ac:dyDescent="0.25">
      <c r="A481" s="15">
        <f>'Cap Ex Data'!A481</f>
        <v>0</v>
      </c>
      <c r="B481" s="15">
        <f>'Cap Ex Data'!B481</f>
        <v>0</v>
      </c>
      <c r="C481" s="15">
        <f>'Cap Ex Data'!C481</f>
        <v>0</v>
      </c>
      <c r="D481" s="15">
        <f>'Cap Ex Data'!D481</f>
        <v>0</v>
      </c>
      <c r="E481" s="15">
        <f>'Cap Ex Data'!E481</f>
        <v>0</v>
      </c>
      <c r="F481" s="15">
        <f>'Cap Ex Data'!F481</f>
        <v>0</v>
      </c>
      <c r="G481" s="15">
        <f>'Cap Ex Data'!G481</f>
        <v>0</v>
      </c>
      <c r="H481" s="15">
        <f>'Cap Ex Data'!H481</f>
        <v>0</v>
      </c>
      <c r="I481" s="15">
        <f>'Cap Ex Data'!I481</f>
        <v>0</v>
      </c>
      <c r="J481" s="15">
        <f>'Cap Ex Data'!J481</f>
        <v>0</v>
      </c>
      <c r="K481" s="15">
        <f>'Cap Ex Data'!K481</f>
        <v>0</v>
      </c>
      <c r="L481" s="15">
        <f>'Cap Ex Data'!L481</f>
        <v>0</v>
      </c>
      <c r="M481" s="15">
        <f>'Cap Ex Data'!M481</f>
        <v>0</v>
      </c>
      <c r="N481" s="15">
        <f>'Cap Ex Data'!N481</f>
        <v>0</v>
      </c>
      <c r="O481" s="61" t="str">
        <f t="shared" si="7"/>
        <v>0</v>
      </c>
    </row>
    <row r="482" spans="1:15" x14ac:dyDescent="0.25">
      <c r="A482" s="15">
        <f>'Cap Ex Data'!A482</f>
        <v>0</v>
      </c>
      <c r="B482" s="15">
        <f>'Cap Ex Data'!B482</f>
        <v>0</v>
      </c>
      <c r="C482" s="15">
        <f>'Cap Ex Data'!C482</f>
        <v>0</v>
      </c>
      <c r="D482" s="15">
        <f>'Cap Ex Data'!D482</f>
        <v>0</v>
      </c>
      <c r="E482" s="15">
        <f>'Cap Ex Data'!E482</f>
        <v>0</v>
      </c>
      <c r="F482" s="15">
        <f>'Cap Ex Data'!F482</f>
        <v>0</v>
      </c>
      <c r="G482" s="15">
        <f>'Cap Ex Data'!G482</f>
        <v>0</v>
      </c>
      <c r="H482" s="15">
        <f>'Cap Ex Data'!H482</f>
        <v>0</v>
      </c>
      <c r="I482" s="15">
        <f>'Cap Ex Data'!I482</f>
        <v>0</v>
      </c>
      <c r="J482" s="15">
        <f>'Cap Ex Data'!J482</f>
        <v>0</v>
      </c>
      <c r="K482" s="15">
        <f>'Cap Ex Data'!K482</f>
        <v>0</v>
      </c>
      <c r="L482" s="15">
        <f>'Cap Ex Data'!L482</f>
        <v>0</v>
      </c>
      <c r="M482" s="15">
        <f>'Cap Ex Data'!M482</f>
        <v>0</v>
      </c>
      <c r="N482" s="15">
        <f>'Cap Ex Data'!N482</f>
        <v>0</v>
      </c>
      <c r="O482" s="61" t="str">
        <f t="shared" si="7"/>
        <v>0</v>
      </c>
    </row>
    <row r="483" spans="1:15" x14ac:dyDescent="0.25">
      <c r="A483" s="15">
        <f>'Cap Ex Data'!A483</f>
        <v>0</v>
      </c>
      <c r="B483" s="15">
        <f>'Cap Ex Data'!B483</f>
        <v>0</v>
      </c>
      <c r="C483" s="15">
        <f>'Cap Ex Data'!C483</f>
        <v>0</v>
      </c>
      <c r="D483" s="15">
        <f>'Cap Ex Data'!D483</f>
        <v>0</v>
      </c>
      <c r="E483" s="15">
        <f>'Cap Ex Data'!E483</f>
        <v>0</v>
      </c>
      <c r="F483" s="15">
        <f>'Cap Ex Data'!F483</f>
        <v>0</v>
      </c>
      <c r="G483" s="15">
        <f>'Cap Ex Data'!G483</f>
        <v>0</v>
      </c>
      <c r="H483" s="15">
        <f>'Cap Ex Data'!H483</f>
        <v>0</v>
      </c>
      <c r="I483" s="15">
        <f>'Cap Ex Data'!I483</f>
        <v>0</v>
      </c>
      <c r="J483" s="15">
        <f>'Cap Ex Data'!J483</f>
        <v>0</v>
      </c>
      <c r="K483" s="15">
        <f>'Cap Ex Data'!K483</f>
        <v>0</v>
      </c>
      <c r="L483" s="15">
        <f>'Cap Ex Data'!L483</f>
        <v>0</v>
      </c>
      <c r="M483" s="15">
        <f>'Cap Ex Data'!M483</f>
        <v>0</v>
      </c>
      <c r="N483" s="15">
        <f>'Cap Ex Data'!N483</f>
        <v>0</v>
      </c>
      <c r="O483" s="61" t="str">
        <f t="shared" si="7"/>
        <v>0</v>
      </c>
    </row>
    <row r="484" spans="1:15" x14ac:dyDescent="0.25">
      <c r="A484" s="15">
        <f>'Cap Ex Data'!A484</f>
        <v>0</v>
      </c>
      <c r="B484" s="15">
        <f>'Cap Ex Data'!B484</f>
        <v>0</v>
      </c>
      <c r="C484" s="15">
        <f>'Cap Ex Data'!C484</f>
        <v>0</v>
      </c>
      <c r="D484" s="15">
        <f>'Cap Ex Data'!D484</f>
        <v>0</v>
      </c>
      <c r="E484" s="15">
        <f>'Cap Ex Data'!E484</f>
        <v>0</v>
      </c>
      <c r="F484" s="15">
        <f>'Cap Ex Data'!F484</f>
        <v>0</v>
      </c>
      <c r="G484" s="15">
        <f>'Cap Ex Data'!G484</f>
        <v>0</v>
      </c>
      <c r="H484" s="15">
        <f>'Cap Ex Data'!H484</f>
        <v>0</v>
      </c>
      <c r="I484" s="15">
        <f>'Cap Ex Data'!I484</f>
        <v>0</v>
      </c>
      <c r="J484" s="15">
        <f>'Cap Ex Data'!J484</f>
        <v>0</v>
      </c>
      <c r="K484" s="15">
        <f>'Cap Ex Data'!K484</f>
        <v>0</v>
      </c>
      <c r="L484" s="15">
        <f>'Cap Ex Data'!L484</f>
        <v>0</v>
      </c>
      <c r="M484" s="15">
        <f>'Cap Ex Data'!M484</f>
        <v>0</v>
      </c>
      <c r="N484" s="15">
        <f>'Cap Ex Data'!N484</f>
        <v>0</v>
      </c>
      <c r="O484" s="61" t="str">
        <f t="shared" si="7"/>
        <v>0</v>
      </c>
    </row>
    <row r="485" spans="1:15" x14ac:dyDescent="0.25">
      <c r="A485" s="15">
        <f>'Cap Ex Data'!A485</f>
        <v>0</v>
      </c>
      <c r="B485" s="15">
        <f>'Cap Ex Data'!B485</f>
        <v>0</v>
      </c>
      <c r="C485" s="15">
        <f>'Cap Ex Data'!C485</f>
        <v>0</v>
      </c>
      <c r="D485" s="15">
        <f>'Cap Ex Data'!D485</f>
        <v>0</v>
      </c>
      <c r="E485" s="15">
        <f>'Cap Ex Data'!E485</f>
        <v>0</v>
      </c>
      <c r="F485" s="15">
        <f>'Cap Ex Data'!F485</f>
        <v>0</v>
      </c>
      <c r="G485" s="15">
        <f>'Cap Ex Data'!G485</f>
        <v>0</v>
      </c>
      <c r="H485" s="15">
        <f>'Cap Ex Data'!H485</f>
        <v>0</v>
      </c>
      <c r="I485" s="15">
        <f>'Cap Ex Data'!I485</f>
        <v>0</v>
      </c>
      <c r="J485" s="15">
        <f>'Cap Ex Data'!J485</f>
        <v>0</v>
      </c>
      <c r="K485" s="15">
        <f>'Cap Ex Data'!K485</f>
        <v>0</v>
      </c>
      <c r="L485" s="15">
        <f>'Cap Ex Data'!L485</f>
        <v>0</v>
      </c>
      <c r="M485" s="15">
        <f>'Cap Ex Data'!M485</f>
        <v>0</v>
      </c>
      <c r="N485" s="15">
        <f>'Cap Ex Data'!N485</f>
        <v>0</v>
      </c>
      <c r="O485" s="61" t="str">
        <f t="shared" si="7"/>
        <v>0</v>
      </c>
    </row>
    <row r="486" spans="1:15" x14ac:dyDescent="0.25">
      <c r="A486" s="15">
        <f>'Cap Ex Data'!A486</f>
        <v>0</v>
      </c>
      <c r="B486" s="15">
        <f>'Cap Ex Data'!B486</f>
        <v>0</v>
      </c>
      <c r="C486" s="15">
        <f>'Cap Ex Data'!C486</f>
        <v>0</v>
      </c>
      <c r="D486" s="15">
        <f>'Cap Ex Data'!D486</f>
        <v>0</v>
      </c>
      <c r="E486" s="15">
        <f>'Cap Ex Data'!E486</f>
        <v>0</v>
      </c>
      <c r="F486" s="15">
        <f>'Cap Ex Data'!F486</f>
        <v>0</v>
      </c>
      <c r="G486" s="15">
        <f>'Cap Ex Data'!G486</f>
        <v>0</v>
      </c>
      <c r="H486" s="15">
        <f>'Cap Ex Data'!H486</f>
        <v>0</v>
      </c>
      <c r="I486" s="15">
        <f>'Cap Ex Data'!I486</f>
        <v>0</v>
      </c>
      <c r="J486" s="15">
        <f>'Cap Ex Data'!J486</f>
        <v>0</v>
      </c>
      <c r="K486" s="15">
        <f>'Cap Ex Data'!K486</f>
        <v>0</v>
      </c>
      <c r="L486" s="15">
        <f>'Cap Ex Data'!L486</f>
        <v>0</v>
      </c>
      <c r="M486" s="15">
        <f>'Cap Ex Data'!M486</f>
        <v>0</v>
      </c>
      <c r="N486" s="15">
        <f>'Cap Ex Data'!N486</f>
        <v>0</v>
      </c>
      <c r="O486" s="61" t="str">
        <f t="shared" si="7"/>
        <v>0</v>
      </c>
    </row>
    <row r="487" spans="1:15" x14ac:dyDescent="0.25">
      <c r="A487" s="15">
        <f>'Cap Ex Data'!A487</f>
        <v>0</v>
      </c>
      <c r="B487" s="15">
        <f>'Cap Ex Data'!B487</f>
        <v>0</v>
      </c>
      <c r="C487" s="15">
        <f>'Cap Ex Data'!C487</f>
        <v>0</v>
      </c>
      <c r="D487" s="15">
        <f>'Cap Ex Data'!D487</f>
        <v>0</v>
      </c>
      <c r="E487" s="15">
        <f>'Cap Ex Data'!E487</f>
        <v>0</v>
      </c>
      <c r="F487" s="15">
        <f>'Cap Ex Data'!F487</f>
        <v>0</v>
      </c>
      <c r="G487" s="15">
        <f>'Cap Ex Data'!G487</f>
        <v>0</v>
      </c>
      <c r="H487" s="15">
        <f>'Cap Ex Data'!H487</f>
        <v>0</v>
      </c>
      <c r="I487" s="15">
        <f>'Cap Ex Data'!I487</f>
        <v>0</v>
      </c>
      <c r="J487" s="15">
        <f>'Cap Ex Data'!J487</f>
        <v>0</v>
      </c>
      <c r="K487" s="15">
        <f>'Cap Ex Data'!K487</f>
        <v>0</v>
      </c>
      <c r="L487" s="15">
        <f>'Cap Ex Data'!L487</f>
        <v>0</v>
      </c>
      <c r="M487" s="15">
        <f>'Cap Ex Data'!M487</f>
        <v>0</v>
      </c>
      <c r="N487" s="15">
        <f>'Cap Ex Data'!N487</f>
        <v>0</v>
      </c>
      <c r="O487" s="61" t="str">
        <f t="shared" si="7"/>
        <v>0</v>
      </c>
    </row>
    <row r="488" spans="1:15" x14ac:dyDescent="0.25">
      <c r="A488" s="15">
        <f>'Cap Ex Data'!A488</f>
        <v>0</v>
      </c>
      <c r="B488" s="15">
        <f>'Cap Ex Data'!B488</f>
        <v>0</v>
      </c>
      <c r="C488" s="15">
        <f>'Cap Ex Data'!C488</f>
        <v>0</v>
      </c>
      <c r="D488" s="15">
        <f>'Cap Ex Data'!D488</f>
        <v>0</v>
      </c>
      <c r="E488" s="15">
        <f>'Cap Ex Data'!E488</f>
        <v>0</v>
      </c>
      <c r="F488" s="15">
        <f>'Cap Ex Data'!F488</f>
        <v>0</v>
      </c>
      <c r="G488" s="15">
        <f>'Cap Ex Data'!G488</f>
        <v>0</v>
      </c>
      <c r="H488" s="15">
        <f>'Cap Ex Data'!H488</f>
        <v>0</v>
      </c>
      <c r="I488" s="15">
        <f>'Cap Ex Data'!I488</f>
        <v>0</v>
      </c>
      <c r="J488" s="15">
        <f>'Cap Ex Data'!J488</f>
        <v>0</v>
      </c>
      <c r="K488" s="15">
        <f>'Cap Ex Data'!K488</f>
        <v>0</v>
      </c>
      <c r="L488" s="15">
        <f>'Cap Ex Data'!L488</f>
        <v>0</v>
      </c>
      <c r="M488" s="15">
        <f>'Cap Ex Data'!M488</f>
        <v>0</v>
      </c>
      <c r="N488" s="15">
        <f>'Cap Ex Data'!N488</f>
        <v>0</v>
      </c>
      <c r="O488" s="61" t="str">
        <f t="shared" si="7"/>
        <v>0</v>
      </c>
    </row>
    <row r="489" spans="1:15" x14ac:dyDescent="0.25">
      <c r="A489" s="15">
        <f>'Cap Ex Data'!A489</f>
        <v>0</v>
      </c>
      <c r="B489" s="15">
        <f>'Cap Ex Data'!B489</f>
        <v>0</v>
      </c>
      <c r="C489" s="15">
        <f>'Cap Ex Data'!C489</f>
        <v>0</v>
      </c>
      <c r="D489" s="15">
        <f>'Cap Ex Data'!D489</f>
        <v>0</v>
      </c>
      <c r="E489" s="15">
        <f>'Cap Ex Data'!E489</f>
        <v>0</v>
      </c>
      <c r="F489" s="15">
        <f>'Cap Ex Data'!F489</f>
        <v>0</v>
      </c>
      <c r="G489" s="15">
        <f>'Cap Ex Data'!G489</f>
        <v>0</v>
      </c>
      <c r="H489" s="15">
        <f>'Cap Ex Data'!H489</f>
        <v>0</v>
      </c>
      <c r="I489" s="15">
        <f>'Cap Ex Data'!I489</f>
        <v>0</v>
      </c>
      <c r="J489" s="15">
        <f>'Cap Ex Data'!J489</f>
        <v>0</v>
      </c>
      <c r="K489" s="15">
        <f>'Cap Ex Data'!K489</f>
        <v>0</v>
      </c>
      <c r="L489" s="15">
        <f>'Cap Ex Data'!L489</f>
        <v>0</v>
      </c>
      <c r="M489" s="15">
        <f>'Cap Ex Data'!M489</f>
        <v>0</v>
      </c>
      <c r="N489" s="15">
        <f>'Cap Ex Data'!N489</f>
        <v>0</v>
      </c>
      <c r="O489" s="61" t="str">
        <f t="shared" si="7"/>
        <v>0</v>
      </c>
    </row>
    <row r="490" spans="1:15" x14ac:dyDescent="0.25">
      <c r="A490" s="15">
        <f>'Cap Ex Data'!A490</f>
        <v>0</v>
      </c>
      <c r="B490" s="15">
        <f>'Cap Ex Data'!B490</f>
        <v>0</v>
      </c>
      <c r="C490" s="15">
        <f>'Cap Ex Data'!C490</f>
        <v>0</v>
      </c>
      <c r="D490" s="15">
        <f>'Cap Ex Data'!D490</f>
        <v>0</v>
      </c>
      <c r="E490" s="15">
        <f>'Cap Ex Data'!E490</f>
        <v>0</v>
      </c>
      <c r="F490" s="15">
        <f>'Cap Ex Data'!F490</f>
        <v>0</v>
      </c>
      <c r="G490" s="15">
        <f>'Cap Ex Data'!G490</f>
        <v>0</v>
      </c>
      <c r="H490" s="15">
        <f>'Cap Ex Data'!H490</f>
        <v>0</v>
      </c>
      <c r="I490" s="15">
        <f>'Cap Ex Data'!I490</f>
        <v>0</v>
      </c>
      <c r="J490" s="15">
        <f>'Cap Ex Data'!J490</f>
        <v>0</v>
      </c>
      <c r="K490" s="15">
        <f>'Cap Ex Data'!K490</f>
        <v>0</v>
      </c>
      <c r="L490" s="15">
        <f>'Cap Ex Data'!L490</f>
        <v>0</v>
      </c>
      <c r="M490" s="15">
        <f>'Cap Ex Data'!M490</f>
        <v>0</v>
      </c>
      <c r="N490" s="15">
        <f>'Cap Ex Data'!N490</f>
        <v>0</v>
      </c>
      <c r="O490" s="61" t="str">
        <f t="shared" si="7"/>
        <v>0</v>
      </c>
    </row>
    <row r="491" spans="1:15" x14ac:dyDescent="0.25">
      <c r="A491" s="15">
        <f>'Cap Ex Data'!A491</f>
        <v>0</v>
      </c>
      <c r="B491" s="15">
        <f>'Cap Ex Data'!B491</f>
        <v>0</v>
      </c>
      <c r="C491" s="15">
        <f>'Cap Ex Data'!C491</f>
        <v>0</v>
      </c>
      <c r="D491" s="15">
        <f>'Cap Ex Data'!D491</f>
        <v>0</v>
      </c>
      <c r="E491" s="15">
        <f>'Cap Ex Data'!E491</f>
        <v>0</v>
      </c>
      <c r="F491" s="15">
        <f>'Cap Ex Data'!F491</f>
        <v>0</v>
      </c>
      <c r="G491" s="15">
        <f>'Cap Ex Data'!G491</f>
        <v>0</v>
      </c>
      <c r="H491" s="15">
        <f>'Cap Ex Data'!H491</f>
        <v>0</v>
      </c>
      <c r="I491" s="15">
        <f>'Cap Ex Data'!I491</f>
        <v>0</v>
      </c>
      <c r="J491" s="15">
        <f>'Cap Ex Data'!J491</f>
        <v>0</v>
      </c>
      <c r="K491" s="15">
        <f>'Cap Ex Data'!K491</f>
        <v>0</v>
      </c>
      <c r="L491" s="15">
        <f>'Cap Ex Data'!L491</f>
        <v>0</v>
      </c>
      <c r="M491" s="15">
        <f>'Cap Ex Data'!M491</f>
        <v>0</v>
      </c>
      <c r="N491" s="15">
        <f>'Cap Ex Data'!N491</f>
        <v>0</v>
      </c>
      <c r="O491" s="61" t="str">
        <f t="shared" si="7"/>
        <v>0</v>
      </c>
    </row>
    <row r="492" spans="1:15" x14ac:dyDescent="0.25">
      <c r="A492" s="15">
        <f>'Cap Ex Data'!A492</f>
        <v>0</v>
      </c>
      <c r="B492" s="15">
        <f>'Cap Ex Data'!B492</f>
        <v>0</v>
      </c>
      <c r="C492" s="15">
        <f>'Cap Ex Data'!C492</f>
        <v>0</v>
      </c>
      <c r="D492" s="15">
        <f>'Cap Ex Data'!D492</f>
        <v>0</v>
      </c>
      <c r="E492" s="15">
        <f>'Cap Ex Data'!E492</f>
        <v>0</v>
      </c>
      <c r="F492" s="15">
        <f>'Cap Ex Data'!F492</f>
        <v>0</v>
      </c>
      <c r="G492" s="15">
        <f>'Cap Ex Data'!G492</f>
        <v>0</v>
      </c>
      <c r="H492" s="15">
        <f>'Cap Ex Data'!H492</f>
        <v>0</v>
      </c>
      <c r="I492" s="15">
        <f>'Cap Ex Data'!I492</f>
        <v>0</v>
      </c>
      <c r="J492" s="15">
        <f>'Cap Ex Data'!J492</f>
        <v>0</v>
      </c>
      <c r="K492" s="15">
        <f>'Cap Ex Data'!K492</f>
        <v>0</v>
      </c>
      <c r="L492" s="15">
        <f>'Cap Ex Data'!L492</f>
        <v>0</v>
      </c>
      <c r="M492" s="15">
        <f>'Cap Ex Data'!M492</f>
        <v>0</v>
      </c>
      <c r="N492" s="15">
        <f>'Cap Ex Data'!N492</f>
        <v>0</v>
      </c>
      <c r="O492" s="61" t="str">
        <f t="shared" si="7"/>
        <v>0</v>
      </c>
    </row>
    <row r="493" spans="1:15" x14ac:dyDescent="0.25">
      <c r="A493" s="15">
        <f>'Cap Ex Data'!A493</f>
        <v>0</v>
      </c>
      <c r="B493" s="15">
        <f>'Cap Ex Data'!B493</f>
        <v>0</v>
      </c>
      <c r="C493" s="15">
        <f>'Cap Ex Data'!C493</f>
        <v>0</v>
      </c>
      <c r="D493" s="15">
        <f>'Cap Ex Data'!D493</f>
        <v>0</v>
      </c>
      <c r="E493" s="15">
        <f>'Cap Ex Data'!E493</f>
        <v>0</v>
      </c>
      <c r="F493" s="15">
        <f>'Cap Ex Data'!F493</f>
        <v>0</v>
      </c>
      <c r="G493" s="15">
        <f>'Cap Ex Data'!G493</f>
        <v>0</v>
      </c>
      <c r="H493" s="15">
        <f>'Cap Ex Data'!H493</f>
        <v>0</v>
      </c>
      <c r="I493" s="15">
        <f>'Cap Ex Data'!I493</f>
        <v>0</v>
      </c>
      <c r="J493" s="15">
        <f>'Cap Ex Data'!J493</f>
        <v>0</v>
      </c>
      <c r="K493" s="15">
        <f>'Cap Ex Data'!K493</f>
        <v>0</v>
      </c>
      <c r="L493" s="15">
        <f>'Cap Ex Data'!L493</f>
        <v>0</v>
      </c>
      <c r="M493" s="15">
        <f>'Cap Ex Data'!M493</f>
        <v>0</v>
      </c>
      <c r="N493" s="15">
        <f>'Cap Ex Data'!N493</f>
        <v>0</v>
      </c>
      <c r="O493" s="61" t="str">
        <f t="shared" si="7"/>
        <v>0</v>
      </c>
    </row>
    <row r="494" spans="1:15" x14ac:dyDescent="0.25">
      <c r="A494" s="15">
        <f>'Cap Ex Data'!A494</f>
        <v>0</v>
      </c>
      <c r="B494" s="15">
        <f>'Cap Ex Data'!B494</f>
        <v>0</v>
      </c>
      <c r="C494" s="15">
        <f>'Cap Ex Data'!C494</f>
        <v>0</v>
      </c>
      <c r="D494" s="15">
        <f>'Cap Ex Data'!D494</f>
        <v>0</v>
      </c>
      <c r="E494" s="15">
        <f>'Cap Ex Data'!E494</f>
        <v>0</v>
      </c>
      <c r="F494" s="15">
        <f>'Cap Ex Data'!F494</f>
        <v>0</v>
      </c>
      <c r="G494" s="15">
        <f>'Cap Ex Data'!G494</f>
        <v>0</v>
      </c>
      <c r="H494" s="15">
        <f>'Cap Ex Data'!H494</f>
        <v>0</v>
      </c>
      <c r="I494" s="15">
        <f>'Cap Ex Data'!I494</f>
        <v>0</v>
      </c>
      <c r="J494" s="15">
        <f>'Cap Ex Data'!J494</f>
        <v>0</v>
      </c>
      <c r="K494" s="15">
        <f>'Cap Ex Data'!K494</f>
        <v>0</v>
      </c>
      <c r="L494" s="15">
        <f>'Cap Ex Data'!L494</f>
        <v>0</v>
      </c>
      <c r="M494" s="15">
        <f>'Cap Ex Data'!M494</f>
        <v>0</v>
      </c>
      <c r="N494" s="15">
        <f>'Cap Ex Data'!N494</f>
        <v>0</v>
      </c>
      <c r="O494" s="61" t="str">
        <f t="shared" si="7"/>
        <v>0</v>
      </c>
    </row>
    <row r="495" spans="1:15" x14ac:dyDescent="0.25">
      <c r="A495" s="15">
        <f>'Cap Ex Data'!A495</f>
        <v>0</v>
      </c>
      <c r="B495" s="15">
        <f>'Cap Ex Data'!B495</f>
        <v>0</v>
      </c>
      <c r="C495" s="15">
        <f>'Cap Ex Data'!C495</f>
        <v>0</v>
      </c>
      <c r="D495" s="15">
        <f>'Cap Ex Data'!D495</f>
        <v>0</v>
      </c>
      <c r="E495" s="15">
        <f>'Cap Ex Data'!E495</f>
        <v>0</v>
      </c>
      <c r="F495" s="15">
        <f>'Cap Ex Data'!F495</f>
        <v>0</v>
      </c>
      <c r="G495" s="15">
        <f>'Cap Ex Data'!G495</f>
        <v>0</v>
      </c>
      <c r="H495" s="15">
        <f>'Cap Ex Data'!H495</f>
        <v>0</v>
      </c>
      <c r="I495" s="15">
        <f>'Cap Ex Data'!I495</f>
        <v>0</v>
      </c>
      <c r="J495" s="15">
        <f>'Cap Ex Data'!J495</f>
        <v>0</v>
      </c>
      <c r="K495" s="15">
        <f>'Cap Ex Data'!K495</f>
        <v>0</v>
      </c>
      <c r="L495" s="15">
        <f>'Cap Ex Data'!L495</f>
        <v>0</v>
      </c>
      <c r="M495" s="15">
        <f>'Cap Ex Data'!M495</f>
        <v>0</v>
      </c>
      <c r="N495" s="15">
        <f>'Cap Ex Data'!N495</f>
        <v>0</v>
      </c>
      <c r="O495" s="61" t="str">
        <f t="shared" si="7"/>
        <v>0</v>
      </c>
    </row>
    <row r="496" spans="1:15" x14ac:dyDescent="0.25">
      <c r="A496" s="15">
        <f>'Cap Ex Data'!A496</f>
        <v>0</v>
      </c>
      <c r="B496" s="15">
        <f>'Cap Ex Data'!B496</f>
        <v>0</v>
      </c>
      <c r="C496" s="15">
        <f>'Cap Ex Data'!C496</f>
        <v>0</v>
      </c>
      <c r="D496" s="15">
        <f>'Cap Ex Data'!D496</f>
        <v>0</v>
      </c>
      <c r="E496" s="15">
        <f>'Cap Ex Data'!E496</f>
        <v>0</v>
      </c>
      <c r="F496" s="15">
        <f>'Cap Ex Data'!F496</f>
        <v>0</v>
      </c>
      <c r="G496" s="15">
        <f>'Cap Ex Data'!G496</f>
        <v>0</v>
      </c>
      <c r="H496" s="15">
        <f>'Cap Ex Data'!H496</f>
        <v>0</v>
      </c>
      <c r="I496" s="15">
        <f>'Cap Ex Data'!I496</f>
        <v>0</v>
      </c>
      <c r="J496" s="15">
        <f>'Cap Ex Data'!J496</f>
        <v>0</v>
      </c>
      <c r="K496" s="15">
        <f>'Cap Ex Data'!K496</f>
        <v>0</v>
      </c>
      <c r="L496" s="15">
        <f>'Cap Ex Data'!L496</f>
        <v>0</v>
      </c>
      <c r="M496" s="15">
        <f>'Cap Ex Data'!M496</f>
        <v>0</v>
      </c>
      <c r="N496" s="15">
        <f>'Cap Ex Data'!N496</f>
        <v>0</v>
      </c>
      <c r="O496" s="61" t="str">
        <f t="shared" si="7"/>
        <v>0</v>
      </c>
    </row>
    <row r="497" spans="1:15" x14ac:dyDescent="0.25">
      <c r="A497" s="15">
        <f>'Cap Ex Data'!A497</f>
        <v>0</v>
      </c>
      <c r="B497" s="15">
        <f>'Cap Ex Data'!B497</f>
        <v>0</v>
      </c>
      <c r="C497" s="15">
        <f>'Cap Ex Data'!C497</f>
        <v>0</v>
      </c>
      <c r="D497" s="15">
        <f>'Cap Ex Data'!D497</f>
        <v>0</v>
      </c>
      <c r="E497" s="15">
        <f>'Cap Ex Data'!E497</f>
        <v>0</v>
      </c>
      <c r="F497" s="15">
        <f>'Cap Ex Data'!F497</f>
        <v>0</v>
      </c>
      <c r="G497" s="15">
        <f>'Cap Ex Data'!G497</f>
        <v>0</v>
      </c>
      <c r="H497" s="15">
        <f>'Cap Ex Data'!H497</f>
        <v>0</v>
      </c>
      <c r="I497" s="15">
        <f>'Cap Ex Data'!I497</f>
        <v>0</v>
      </c>
      <c r="J497" s="15">
        <f>'Cap Ex Data'!J497</f>
        <v>0</v>
      </c>
      <c r="K497" s="15">
        <f>'Cap Ex Data'!K497</f>
        <v>0</v>
      </c>
      <c r="L497" s="15">
        <f>'Cap Ex Data'!L497</f>
        <v>0</v>
      </c>
      <c r="M497" s="15">
        <f>'Cap Ex Data'!M497</f>
        <v>0</v>
      </c>
      <c r="N497" s="15">
        <f>'Cap Ex Data'!N497</f>
        <v>0</v>
      </c>
      <c r="O497" s="61" t="str">
        <f t="shared" si="7"/>
        <v>0</v>
      </c>
    </row>
    <row r="498" spans="1:15" x14ac:dyDescent="0.25">
      <c r="A498" s="15">
        <f>'Cap Ex Data'!A498</f>
        <v>0</v>
      </c>
      <c r="B498" s="15">
        <f>'Cap Ex Data'!B498</f>
        <v>0</v>
      </c>
      <c r="C498" s="15">
        <f>'Cap Ex Data'!C498</f>
        <v>0</v>
      </c>
      <c r="D498" s="15">
        <f>'Cap Ex Data'!D498</f>
        <v>0</v>
      </c>
      <c r="E498" s="15">
        <f>'Cap Ex Data'!E498</f>
        <v>0</v>
      </c>
      <c r="F498" s="15">
        <f>'Cap Ex Data'!F498</f>
        <v>0</v>
      </c>
      <c r="G498" s="15">
        <f>'Cap Ex Data'!G498</f>
        <v>0</v>
      </c>
      <c r="H498" s="15">
        <f>'Cap Ex Data'!H498</f>
        <v>0</v>
      </c>
      <c r="I498" s="15">
        <f>'Cap Ex Data'!I498</f>
        <v>0</v>
      </c>
      <c r="J498" s="15">
        <f>'Cap Ex Data'!J498</f>
        <v>0</v>
      </c>
      <c r="K498" s="15">
        <f>'Cap Ex Data'!K498</f>
        <v>0</v>
      </c>
      <c r="L498" s="15">
        <f>'Cap Ex Data'!L498</f>
        <v>0</v>
      </c>
      <c r="M498" s="15">
        <f>'Cap Ex Data'!M498</f>
        <v>0</v>
      </c>
      <c r="N498" s="15">
        <f>'Cap Ex Data'!N498</f>
        <v>0</v>
      </c>
      <c r="O498" s="61" t="str">
        <f t="shared" si="7"/>
        <v>0</v>
      </c>
    </row>
    <row r="499" spans="1:15" x14ac:dyDescent="0.25">
      <c r="A499" s="15">
        <f>'Cap Ex Data'!A499</f>
        <v>0</v>
      </c>
      <c r="B499" s="15">
        <f>'Cap Ex Data'!B499</f>
        <v>0</v>
      </c>
      <c r="C499" s="15">
        <f>'Cap Ex Data'!C499</f>
        <v>0</v>
      </c>
      <c r="D499" s="15">
        <f>'Cap Ex Data'!D499</f>
        <v>0</v>
      </c>
      <c r="E499" s="15">
        <f>'Cap Ex Data'!E499</f>
        <v>0</v>
      </c>
      <c r="F499" s="15">
        <f>'Cap Ex Data'!F499</f>
        <v>0</v>
      </c>
      <c r="G499" s="15">
        <f>'Cap Ex Data'!G499</f>
        <v>0</v>
      </c>
      <c r="H499" s="15">
        <f>'Cap Ex Data'!H499</f>
        <v>0</v>
      </c>
      <c r="I499" s="15">
        <f>'Cap Ex Data'!I499</f>
        <v>0</v>
      </c>
      <c r="J499" s="15">
        <f>'Cap Ex Data'!J499</f>
        <v>0</v>
      </c>
      <c r="K499" s="15">
        <f>'Cap Ex Data'!K499</f>
        <v>0</v>
      </c>
      <c r="L499" s="15">
        <f>'Cap Ex Data'!L499</f>
        <v>0</v>
      </c>
      <c r="M499" s="15">
        <f>'Cap Ex Data'!M499</f>
        <v>0</v>
      </c>
      <c r="N499" s="15">
        <f>'Cap Ex Data'!N499</f>
        <v>0</v>
      </c>
      <c r="O499" s="61" t="str">
        <f t="shared" si="7"/>
        <v>0</v>
      </c>
    </row>
    <row r="500" spans="1:15" x14ac:dyDescent="0.25">
      <c r="A500" s="15">
        <f>'Cap Ex Data'!A500</f>
        <v>0</v>
      </c>
      <c r="B500" s="15">
        <f>'Cap Ex Data'!B500</f>
        <v>0</v>
      </c>
      <c r="C500" s="15">
        <f>'Cap Ex Data'!C500</f>
        <v>0</v>
      </c>
      <c r="D500" s="15">
        <f>'Cap Ex Data'!D500</f>
        <v>0</v>
      </c>
      <c r="E500" s="15">
        <f>'Cap Ex Data'!E500</f>
        <v>0</v>
      </c>
      <c r="F500" s="15">
        <f>'Cap Ex Data'!F500</f>
        <v>0</v>
      </c>
      <c r="G500" s="15">
        <f>'Cap Ex Data'!G500</f>
        <v>0</v>
      </c>
      <c r="H500" s="15">
        <f>'Cap Ex Data'!H500</f>
        <v>0</v>
      </c>
      <c r="I500" s="15">
        <f>'Cap Ex Data'!I500</f>
        <v>0</v>
      </c>
      <c r="J500" s="15">
        <f>'Cap Ex Data'!J500</f>
        <v>0</v>
      </c>
      <c r="K500" s="15">
        <f>'Cap Ex Data'!K500</f>
        <v>0</v>
      </c>
      <c r="L500" s="15">
        <f>'Cap Ex Data'!L500</f>
        <v>0</v>
      </c>
      <c r="M500" s="15">
        <f>'Cap Ex Data'!M500</f>
        <v>0</v>
      </c>
      <c r="N500" s="15">
        <f>'Cap Ex Data'!N500</f>
        <v>0</v>
      </c>
      <c r="O500" s="61" t="str">
        <f t="shared" si="7"/>
        <v>0</v>
      </c>
    </row>
    <row r="501" spans="1:15" x14ac:dyDescent="0.25">
      <c r="A501" s="15">
        <f>'Cap Ex Data'!A501</f>
        <v>0</v>
      </c>
      <c r="B501" s="15">
        <f>'Cap Ex Data'!B501</f>
        <v>0</v>
      </c>
      <c r="C501" s="15">
        <f>'Cap Ex Data'!C501</f>
        <v>0</v>
      </c>
      <c r="D501" s="15">
        <f>'Cap Ex Data'!D501</f>
        <v>0</v>
      </c>
      <c r="E501" s="15">
        <f>'Cap Ex Data'!E501</f>
        <v>0</v>
      </c>
      <c r="F501" s="15">
        <f>'Cap Ex Data'!F501</f>
        <v>0</v>
      </c>
      <c r="G501" s="15">
        <f>'Cap Ex Data'!G501</f>
        <v>0</v>
      </c>
      <c r="H501" s="15">
        <f>'Cap Ex Data'!H501</f>
        <v>0</v>
      </c>
      <c r="I501" s="15">
        <f>'Cap Ex Data'!I501</f>
        <v>0</v>
      </c>
      <c r="J501" s="15">
        <f>'Cap Ex Data'!J501</f>
        <v>0</v>
      </c>
      <c r="K501" s="15">
        <f>'Cap Ex Data'!K501</f>
        <v>0</v>
      </c>
      <c r="L501" s="15">
        <f>'Cap Ex Data'!L501</f>
        <v>0</v>
      </c>
      <c r="M501" s="15">
        <f>'Cap Ex Data'!M501</f>
        <v>0</v>
      </c>
      <c r="N501" s="15">
        <f>'Cap Ex Data'!N501</f>
        <v>0</v>
      </c>
      <c r="O501" s="61" t="str">
        <f t="shared" si="7"/>
        <v>0</v>
      </c>
    </row>
    <row r="502" spans="1:15" x14ac:dyDescent="0.25">
      <c r="A502" s="15">
        <f>'Cap Ex Data'!A502</f>
        <v>0</v>
      </c>
      <c r="B502" s="15">
        <f>'Cap Ex Data'!B502</f>
        <v>0</v>
      </c>
      <c r="C502" s="15">
        <f>'Cap Ex Data'!C502</f>
        <v>0</v>
      </c>
      <c r="D502" s="15">
        <f>'Cap Ex Data'!D502</f>
        <v>0</v>
      </c>
      <c r="E502" s="15">
        <f>'Cap Ex Data'!E502</f>
        <v>0</v>
      </c>
      <c r="F502" s="15">
        <f>'Cap Ex Data'!F502</f>
        <v>0</v>
      </c>
      <c r="G502" s="15">
        <f>'Cap Ex Data'!G502</f>
        <v>0</v>
      </c>
      <c r="H502" s="15">
        <f>'Cap Ex Data'!H502</f>
        <v>0</v>
      </c>
      <c r="I502" s="15">
        <f>'Cap Ex Data'!I502</f>
        <v>0</v>
      </c>
      <c r="J502" s="15">
        <f>'Cap Ex Data'!J502</f>
        <v>0</v>
      </c>
      <c r="K502" s="15">
        <f>'Cap Ex Data'!K502</f>
        <v>0</v>
      </c>
      <c r="L502" s="15">
        <f>'Cap Ex Data'!L502</f>
        <v>0</v>
      </c>
      <c r="M502" s="15">
        <f>'Cap Ex Data'!M502</f>
        <v>0</v>
      </c>
      <c r="N502" s="15">
        <f>'Cap Ex Data'!N502</f>
        <v>0</v>
      </c>
      <c r="O502" s="61" t="str">
        <f t="shared" si="7"/>
        <v>0</v>
      </c>
    </row>
    <row r="503" spans="1:15" x14ac:dyDescent="0.25">
      <c r="A503" s="15">
        <f>'Cap Ex Data'!A503</f>
        <v>0</v>
      </c>
      <c r="B503" s="15">
        <f>'Cap Ex Data'!B503</f>
        <v>0</v>
      </c>
      <c r="C503" s="15">
        <f>'Cap Ex Data'!C503</f>
        <v>0</v>
      </c>
      <c r="D503" s="15">
        <f>'Cap Ex Data'!D503</f>
        <v>0</v>
      </c>
      <c r="E503" s="15">
        <f>'Cap Ex Data'!E503</f>
        <v>0</v>
      </c>
      <c r="F503" s="15">
        <f>'Cap Ex Data'!F503</f>
        <v>0</v>
      </c>
      <c r="G503" s="15">
        <f>'Cap Ex Data'!G503</f>
        <v>0</v>
      </c>
      <c r="H503" s="15">
        <f>'Cap Ex Data'!H503</f>
        <v>0</v>
      </c>
      <c r="I503" s="15">
        <f>'Cap Ex Data'!I503</f>
        <v>0</v>
      </c>
      <c r="J503" s="15">
        <f>'Cap Ex Data'!J503</f>
        <v>0</v>
      </c>
      <c r="K503" s="15">
        <f>'Cap Ex Data'!K503</f>
        <v>0</v>
      </c>
      <c r="L503" s="15">
        <f>'Cap Ex Data'!L503</f>
        <v>0</v>
      </c>
      <c r="M503" s="15">
        <f>'Cap Ex Data'!M503</f>
        <v>0</v>
      </c>
      <c r="N503" s="15">
        <f>'Cap Ex Data'!N503</f>
        <v>0</v>
      </c>
      <c r="O503" s="61" t="str">
        <f t="shared" si="7"/>
        <v>0</v>
      </c>
    </row>
    <row r="504" spans="1:15" x14ac:dyDescent="0.25">
      <c r="A504" s="15">
        <f>'Cap Ex Data'!A504</f>
        <v>0</v>
      </c>
      <c r="B504" s="15">
        <f>'Cap Ex Data'!B504</f>
        <v>0</v>
      </c>
      <c r="C504" s="15">
        <f>'Cap Ex Data'!C504</f>
        <v>0</v>
      </c>
      <c r="D504" s="15">
        <f>'Cap Ex Data'!D504</f>
        <v>0</v>
      </c>
      <c r="E504" s="15">
        <f>'Cap Ex Data'!E504</f>
        <v>0</v>
      </c>
      <c r="F504" s="15">
        <f>'Cap Ex Data'!F504</f>
        <v>0</v>
      </c>
      <c r="G504" s="15">
        <f>'Cap Ex Data'!G504</f>
        <v>0</v>
      </c>
      <c r="H504" s="15">
        <f>'Cap Ex Data'!H504</f>
        <v>0</v>
      </c>
      <c r="I504" s="15">
        <f>'Cap Ex Data'!I504</f>
        <v>0</v>
      </c>
      <c r="J504" s="15">
        <f>'Cap Ex Data'!J504</f>
        <v>0</v>
      </c>
      <c r="K504" s="15">
        <f>'Cap Ex Data'!K504</f>
        <v>0</v>
      </c>
      <c r="L504" s="15">
        <f>'Cap Ex Data'!L504</f>
        <v>0</v>
      </c>
      <c r="M504" s="15">
        <f>'Cap Ex Data'!M504</f>
        <v>0</v>
      </c>
      <c r="N504" s="15">
        <f>'Cap Ex Data'!N504</f>
        <v>0</v>
      </c>
      <c r="O504" s="61" t="str">
        <f t="shared" si="7"/>
        <v>0</v>
      </c>
    </row>
    <row r="505" spans="1:15" x14ac:dyDescent="0.25">
      <c r="A505" s="15">
        <f>'Cap Ex Data'!A505</f>
        <v>0</v>
      </c>
      <c r="B505" s="15">
        <f>'Cap Ex Data'!B505</f>
        <v>0</v>
      </c>
      <c r="C505" s="15">
        <f>'Cap Ex Data'!C505</f>
        <v>0</v>
      </c>
      <c r="D505" s="15">
        <f>'Cap Ex Data'!D505</f>
        <v>0</v>
      </c>
      <c r="E505" s="15">
        <f>'Cap Ex Data'!E505</f>
        <v>0</v>
      </c>
      <c r="F505" s="15">
        <f>'Cap Ex Data'!F505</f>
        <v>0</v>
      </c>
      <c r="G505" s="15">
        <f>'Cap Ex Data'!G505</f>
        <v>0</v>
      </c>
      <c r="H505" s="15">
        <f>'Cap Ex Data'!H505</f>
        <v>0</v>
      </c>
      <c r="I505" s="15">
        <f>'Cap Ex Data'!I505</f>
        <v>0</v>
      </c>
      <c r="J505" s="15">
        <f>'Cap Ex Data'!J505</f>
        <v>0</v>
      </c>
      <c r="K505" s="15">
        <f>'Cap Ex Data'!K505</f>
        <v>0</v>
      </c>
      <c r="L505" s="15">
        <f>'Cap Ex Data'!L505</f>
        <v>0</v>
      </c>
      <c r="M505" s="15">
        <f>'Cap Ex Data'!M505</f>
        <v>0</v>
      </c>
      <c r="N505" s="15">
        <f>'Cap Ex Data'!N505</f>
        <v>0</v>
      </c>
      <c r="O505" s="61" t="str">
        <f t="shared" si="7"/>
        <v>0</v>
      </c>
    </row>
    <row r="506" spans="1:15" x14ac:dyDescent="0.25">
      <c r="A506" s="15">
        <f>'Cap Ex Data'!A506</f>
        <v>0</v>
      </c>
      <c r="B506" s="15">
        <f>'Cap Ex Data'!B506</f>
        <v>0</v>
      </c>
      <c r="C506" s="15">
        <f>'Cap Ex Data'!C506</f>
        <v>0</v>
      </c>
      <c r="D506" s="15">
        <f>'Cap Ex Data'!D506</f>
        <v>0</v>
      </c>
      <c r="E506" s="15">
        <f>'Cap Ex Data'!E506</f>
        <v>0</v>
      </c>
      <c r="F506" s="15">
        <f>'Cap Ex Data'!F506</f>
        <v>0</v>
      </c>
      <c r="G506" s="15">
        <f>'Cap Ex Data'!G506</f>
        <v>0</v>
      </c>
      <c r="H506" s="15">
        <f>'Cap Ex Data'!H506</f>
        <v>0</v>
      </c>
      <c r="I506" s="15">
        <f>'Cap Ex Data'!I506</f>
        <v>0</v>
      </c>
      <c r="J506" s="15">
        <f>'Cap Ex Data'!J506</f>
        <v>0</v>
      </c>
      <c r="K506" s="15">
        <f>'Cap Ex Data'!K506</f>
        <v>0</v>
      </c>
      <c r="L506" s="15">
        <f>'Cap Ex Data'!L506</f>
        <v>0</v>
      </c>
      <c r="M506" s="15">
        <f>'Cap Ex Data'!M506</f>
        <v>0</v>
      </c>
      <c r="N506" s="15">
        <f>'Cap Ex Data'!N506</f>
        <v>0</v>
      </c>
      <c r="O506" s="61" t="str">
        <f t="shared" si="7"/>
        <v>0</v>
      </c>
    </row>
    <row r="507" spans="1:15" x14ac:dyDescent="0.25">
      <c r="A507" s="15">
        <f>'Cap Ex Data'!A507</f>
        <v>0</v>
      </c>
      <c r="B507" s="15">
        <f>'Cap Ex Data'!B507</f>
        <v>0</v>
      </c>
      <c r="C507" s="15">
        <f>'Cap Ex Data'!C507</f>
        <v>0</v>
      </c>
      <c r="D507" s="15">
        <f>'Cap Ex Data'!D507</f>
        <v>0</v>
      </c>
      <c r="E507" s="15">
        <f>'Cap Ex Data'!E507</f>
        <v>0</v>
      </c>
      <c r="F507" s="15">
        <f>'Cap Ex Data'!F507</f>
        <v>0</v>
      </c>
      <c r="G507" s="15">
        <f>'Cap Ex Data'!G507</f>
        <v>0</v>
      </c>
      <c r="H507" s="15">
        <f>'Cap Ex Data'!H507</f>
        <v>0</v>
      </c>
      <c r="I507" s="15">
        <f>'Cap Ex Data'!I507</f>
        <v>0</v>
      </c>
      <c r="J507" s="15">
        <f>'Cap Ex Data'!J507</f>
        <v>0</v>
      </c>
      <c r="K507" s="15">
        <f>'Cap Ex Data'!K507</f>
        <v>0</v>
      </c>
      <c r="L507" s="15">
        <f>'Cap Ex Data'!L507</f>
        <v>0</v>
      </c>
      <c r="M507" s="15">
        <f>'Cap Ex Data'!M507</f>
        <v>0</v>
      </c>
      <c r="N507" s="15">
        <f>'Cap Ex Data'!N507</f>
        <v>0</v>
      </c>
      <c r="O507" s="61" t="str">
        <f t="shared" si="7"/>
        <v>0</v>
      </c>
    </row>
    <row r="508" spans="1:15" x14ac:dyDescent="0.25">
      <c r="A508" s="15">
        <f>'Cap Ex Data'!A508</f>
        <v>0</v>
      </c>
      <c r="B508" s="15">
        <f>'Cap Ex Data'!B508</f>
        <v>0</v>
      </c>
      <c r="C508" s="15">
        <f>'Cap Ex Data'!C508</f>
        <v>0</v>
      </c>
      <c r="D508" s="15">
        <f>'Cap Ex Data'!D508</f>
        <v>0</v>
      </c>
      <c r="E508" s="15">
        <f>'Cap Ex Data'!E508</f>
        <v>0</v>
      </c>
      <c r="F508" s="15">
        <f>'Cap Ex Data'!F508</f>
        <v>0</v>
      </c>
      <c r="G508" s="15">
        <f>'Cap Ex Data'!G508</f>
        <v>0</v>
      </c>
      <c r="H508" s="15">
        <f>'Cap Ex Data'!H508</f>
        <v>0</v>
      </c>
      <c r="I508" s="15">
        <f>'Cap Ex Data'!I508</f>
        <v>0</v>
      </c>
      <c r="J508" s="15">
        <f>'Cap Ex Data'!J508</f>
        <v>0</v>
      </c>
      <c r="K508" s="15">
        <f>'Cap Ex Data'!K508</f>
        <v>0</v>
      </c>
      <c r="L508" s="15">
        <f>'Cap Ex Data'!L508</f>
        <v>0</v>
      </c>
      <c r="M508" s="15">
        <f>'Cap Ex Data'!M508</f>
        <v>0</v>
      </c>
      <c r="N508" s="15">
        <f>'Cap Ex Data'!N508</f>
        <v>0</v>
      </c>
      <c r="O508" s="61" t="str">
        <f t="shared" si="7"/>
        <v>0</v>
      </c>
    </row>
    <row r="509" spans="1:15" x14ac:dyDescent="0.25">
      <c r="A509" s="15">
        <f>'Cap Ex Data'!A509</f>
        <v>0</v>
      </c>
      <c r="B509" s="15">
        <f>'Cap Ex Data'!B509</f>
        <v>0</v>
      </c>
      <c r="C509" s="15">
        <f>'Cap Ex Data'!C509</f>
        <v>0</v>
      </c>
      <c r="D509" s="15">
        <f>'Cap Ex Data'!D509</f>
        <v>0</v>
      </c>
      <c r="E509" s="15">
        <f>'Cap Ex Data'!E509</f>
        <v>0</v>
      </c>
      <c r="F509" s="15">
        <f>'Cap Ex Data'!F509</f>
        <v>0</v>
      </c>
      <c r="G509" s="15">
        <f>'Cap Ex Data'!G509</f>
        <v>0</v>
      </c>
      <c r="H509" s="15">
        <f>'Cap Ex Data'!H509</f>
        <v>0</v>
      </c>
      <c r="I509" s="15">
        <f>'Cap Ex Data'!I509</f>
        <v>0</v>
      </c>
      <c r="J509" s="15">
        <f>'Cap Ex Data'!J509</f>
        <v>0</v>
      </c>
      <c r="K509" s="15">
        <f>'Cap Ex Data'!K509</f>
        <v>0</v>
      </c>
      <c r="L509" s="15">
        <f>'Cap Ex Data'!L509</f>
        <v>0</v>
      </c>
      <c r="M509" s="15">
        <f>'Cap Ex Data'!M509</f>
        <v>0</v>
      </c>
      <c r="N509" s="15">
        <f>'Cap Ex Data'!N509</f>
        <v>0</v>
      </c>
      <c r="O509" s="61" t="str">
        <f t="shared" si="7"/>
        <v>0</v>
      </c>
    </row>
    <row r="510" spans="1:15" x14ac:dyDescent="0.25">
      <c r="A510" s="15">
        <f>'Cap Ex Data'!A510</f>
        <v>0</v>
      </c>
      <c r="B510" s="15">
        <f>'Cap Ex Data'!B510</f>
        <v>0</v>
      </c>
      <c r="C510" s="15">
        <f>'Cap Ex Data'!C510</f>
        <v>0</v>
      </c>
      <c r="D510" s="15">
        <f>'Cap Ex Data'!D510</f>
        <v>0</v>
      </c>
      <c r="E510" s="15">
        <f>'Cap Ex Data'!E510</f>
        <v>0</v>
      </c>
      <c r="F510" s="15">
        <f>'Cap Ex Data'!F510</f>
        <v>0</v>
      </c>
      <c r="G510" s="15">
        <f>'Cap Ex Data'!G510</f>
        <v>0</v>
      </c>
      <c r="H510" s="15">
        <f>'Cap Ex Data'!H510</f>
        <v>0</v>
      </c>
      <c r="I510" s="15">
        <f>'Cap Ex Data'!I510</f>
        <v>0</v>
      </c>
      <c r="J510" s="15">
        <f>'Cap Ex Data'!J510</f>
        <v>0</v>
      </c>
      <c r="K510" s="15">
        <f>'Cap Ex Data'!K510</f>
        <v>0</v>
      </c>
      <c r="L510" s="15">
        <f>'Cap Ex Data'!L510</f>
        <v>0</v>
      </c>
      <c r="M510" s="15">
        <f>'Cap Ex Data'!M510</f>
        <v>0</v>
      </c>
      <c r="N510" s="15">
        <f>'Cap Ex Data'!N510</f>
        <v>0</v>
      </c>
      <c r="O510" s="61" t="str">
        <f t="shared" si="7"/>
        <v>0</v>
      </c>
    </row>
    <row r="511" spans="1:15" x14ac:dyDescent="0.25">
      <c r="A511" s="15">
        <f>'Cap Ex Data'!A511</f>
        <v>0</v>
      </c>
      <c r="B511" s="15">
        <f>'Cap Ex Data'!B511</f>
        <v>0</v>
      </c>
      <c r="C511" s="15">
        <f>'Cap Ex Data'!C511</f>
        <v>0</v>
      </c>
      <c r="D511" s="15">
        <f>'Cap Ex Data'!D511</f>
        <v>0</v>
      </c>
      <c r="E511" s="15">
        <f>'Cap Ex Data'!E511</f>
        <v>0</v>
      </c>
      <c r="F511" s="15">
        <f>'Cap Ex Data'!F511</f>
        <v>0</v>
      </c>
      <c r="G511" s="15">
        <f>'Cap Ex Data'!G511</f>
        <v>0</v>
      </c>
      <c r="H511" s="15">
        <f>'Cap Ex Data'!H511</f>
        <v>0</v>
      </c>
      <c r="I511" s="15">
        <f>'Cap Ex Data'!I511</f>
        <v>0</v>
      </c>
      <c r="J511" s="15">
        <f>'Cap Ex Data'!J511</f>
        <v>0</v>
      </c>
      <c r="K511" s="15">
        <f>'Cap Ex Data'!K511</f>
        <v>0</v>
      </c>
      <c r="L511" s="15">
        <f>'Cap Ex Data'!L511</f>
        <v>0</v>
      </c>
      <c r="M511" s="15">
        <f>'Cap Ex Data'!M511</f>
        <v>0</v>
      </c>
      <c r="N511" s="15">
        <f>'Cap Ex Data'!N511</f>
        <v>0</v>
      </c>
      <c r="O511" s="61" t="str">
        <f t="shared" si="7"/>
        <v>0</v>
      </c>
    </row>
    <row r="512" spans="1:15" x14ac:dyDescent="0.25">
      <c r="A512" s="15">
        <f>'Cap Ex Data'!A512</f>
        <v>0</v>
      </c>
      <c r="B512" s="15">
        <f>'Cap Ex Data'!B512</f>
        <v>0</v>
      </c>
      <c r="C512" s="15">
        <f>'Cap Ex Data'!C512</f>
        <v>0</v>
      </c>
      <c r="D512" s="15">
        <f>'Cap Ex Data'!D512</f>
        <v>0</v>
      </c>
      <c r="E512" s="15">
        <f>'Cap Ex Data'!E512</f>
        <v>0</v>
      </c>
      <c r="F512" s="15">
        <f>'Cap Ex Data'!F512</f>
        <v>0</v>
      </c>
      <c r="G512" s="15">
        <f>'Cap Ex Data'!G512</f>
        <v>0</v>
      </c>
      <c r="H512" s="15">
        <f>'Cap Ex Data'!H512</f>
        <v>0</v>
      </c>
      <c r="I512" s="15">
        <f>'Cap Ex Data'!I512</f>
        <v>0</v>
      </c>
      <c r="J512" s="15">
        <f>'Cap Ex Data'!J512</f>
        <v>0</v>
      </c>
      <c r="K512" s="15">
        <f>'Cap Ex Data'!K512</f>
        <v>0</v>
      </c>
      <c r="L512" s="15">
        <f>'Cap Ex Data'!L512</f>
        <v>0</v>
      </c>
      <c r="M512" s="15">
        <f>'Cap Ex Data'!M512</f>
        <v>0</v>
      </c>
      <c r="N512" s="15">
        <f>'Cap Ex Data'!N512</f>
        <v>0</v>
      </c>
      <c r="O512" s="61" t="str">
        <f t="shared" si="7"/>
        <v>0</v>
      </c>
    </row>
    <row r="513" spans="1:15" x14ac:dyDescent="0.25">
      <c r="A513" s="15">
        <f>'Cap Ex Data'!A513</f>
        <v>0</v>
      </c>
      <c r="B513" s="15">
        <f>'Cap Ex Data'!B513</f>
        <v>0</v>
      </c>
      <c r="C513" s="15">
        <f>'Cap Ex Data'!C513</f>
        <v>0</v>
      </c>
      <c r="D513" s="15">
        <f>'Cap Ex Data'!D513</f>
        <v>0</v>
      </c>
      <c r="E513" s="15">
        <f>'Cap Ex Data'!E513</f>
        <v>0</v>
      </c>
      <c r="F513" s="15">
        <f>'Cap Ex Data'!F513</f>
        <v>0</v>
      </c>
      <c r="G513" s="15">
        <f>'Cap Ex Data'!G513</f>
        <v>0</v>
      </c>
      <c r="H513" s="15">
        <f>'Cap Ex Data'!H513</f>
        <v>0</v>
      </c>
      <c r="I513" s="15">
        <f>'Cap Ex Data'!I513</f>
        <v>0</v>
      </c>
      <c r="J513" s="15">
        <f>'Cap Ex Data'!J513</f>
        <v>0</v>
      </c>
      <c r="K513" s="15">
        <f>'Cap Ex Data'!K513</f>
        <v>0</v>
      </c>
      <c r="L513" s="15">
        <f>'Cap Ex Data'!L513</f>
        <v>0</v>
      </c>
      <c r="M513" s="15">
        <f>'Cap Ex Data'!M513</f>
        <v>0</v>
      </c>
      <c r="N513" s="15">
        <f>'Cap Ex Data'!N513</f>
        <v>0</v>
      </c>
      <c r="O513" s="61" t="str">
        <f t="shared" si="7"/>
        <v>0</v>
      </c>
    </row>
    <row r="514" spans="1:15" x14ac:dyDescent="0.25">
      <c r="A514" s="15">
        <f>'Cap Ex Data'!A514</f>
        <v>0</v>
      </c>
      <c r="B514" s="15">
        <f>'Cap Ex Data'!B514</f>
        <v>0</v>
      </c>
      <c r="C514" s="15">
        <f>'Cap Ex Data'!C514</f>
        <v>0</v>
      </c>
      <c r="D514" s="15">
        <f>'Cap Ex Data'!D514</f>
        <v>0</v>
      </c>
      <c r="E514" s="15">
        <f>'Cap Ex Data'!E514</f>
        <v>0</v>
      </c>
      <c r="F514" s="15">
        <f>'Cap Ex Data'!F514</f>
        <v>0</v>
      </c>
      <c r="G514" s="15">
        <f>'Cap Ex Data'!G514</f>
        <v>0</v>
      </c>
      <c r="H514" s="15">
        <f>'Cap Ex Data'!H514</f>
        <v>0</v>
      </c>
      <c r="I514" s="15">
        <f>'Cap Ex Data'!I514</f>
        <v>0</v>
      </c>
      <c r="J514" s="15">
        <f>'Cap Ex Data'!J514</f>
        <v>0</v>
      </c>
      <c r="K514" s="15">
        <f>'Cap Ex Data'!K514</f>
        <v>0</v>
      </c>
      <c r="L514" s="15">
        <f>'Cap Ex Data'!L514</f>
        <v>0</v>
      </c>
      <c r="M514" s="15">
        <f>'Cap Ex Data'!M514</f>
        <v>0</v>
      </c>
      <c r="N514" s="15">
        <f>'Cap Ex Data'!N514</f>
        <v>0</v>
      </c>
      <c r="O514" s="61" t="str">
        <f t="shared" si="7"/>
        <v>0</v>
      </c>
    </row>
    <row r="515" spans="1:15" x14ac:dyDescent="0.25">
      <c r="A515" s="15">
        <f>'Cap Ex Data'!A515</f>
        <v>0</v>
      </c>
      <c r="B515" s="15">
        <f>'Cap Ex Data'!B515</f>
        <v>0</v>
      </c>
      <c r="C515" s="15">
        <f>'Cap Ex Data'!C515</f>
        <v>0</v>
      </c>
      <c r="D515" s="15">
        <f>'Cap Ex Data'!D515</f>
        <v>0</v>
      </c>
      <c r="E515" s="15">
        <f>'Cap Ex Data'!E515</f>
        <v>0</v>
      </c>
      <c r="F515" s="15">
        <f>'Cap Ex Data'!F515</f>
        <v>0</v>
      </c>
      <c r="G515" s="15">
        <f>'Cap Ex Data'!G515</f>
        <v>0</v>
      </c>
      <c r="H515" s="15">
        <f>'Cap Ex Data'!H515</f>
        <v>0</v>
      </c>
      <c r="I515" s="15">
        <f>'Cap Ex Data'!I515</f>
        <v>0</v>
      </c>
      <c r="J515" s="15">
        <f>'Cap Ex Data'!J515</f>
        <v>0</v>
      </c>
      <c r="K515" s="15">
        <f>'Cap Ex Data'!K515</f>
        <v>0</v>
      </c>
      <c r="L515" s="15">
        <f>'Cap Ex Data'!L515</f>
        <v>0</v>
      </c>
      <c r="M515" s="15">
        <f>'Cap Ex Data'!M515</f>
        <v>0</v>
      </c>
      <c r="N515" s="15">
        <f>'Cap Ex Data'!N515</f>
        <v>0</v>
      </c>
      <c r="O515" s="61" t="str">
        <f t="shared" ref="O515:O578" si="8">LEFT(B515,2)</f>
        <v>0</v>
      </c>
    </row>
    <row r="516" spans="1:15" x14ac:dyDescent="0.25">
      <c r="A516" s="15">
        <f>'Cap Ex Data'!A516</f>
        <v>0</v>
      </c>
      <c r="B516" s="15">
        <f>'Cap Ex Data'!B516</f>
        <v>0</v>
      </c>
      <c r="C516" s="15">
        <f>'Cap Ex Data'!C516</f>
        <v>0</v>
      </c>
      <c r="D516" s="15">
        <f>'Cap Ex Data'!D516</f>
        <v>0</v>
      </c>
      <c r="E516" s="15">
        <f>'Cap Ex Data'!E516</f>
        <v>0</v>
      </c>
      <c r="F516" s="15">
        <f>'Cap Ex Data'!F516</f>
        <v>0</v>
      </c>
      <c r="G516" s="15">
        <f>'Cap Ex Data'!G516</f>
        <v>0</v>
      </c>
      <c r="H516" s="15">
        <f>'Cap Ex Data'!H516</f>
        <v>0</v>
      </c>
      <c r="I516" s="15">
        <f>'Cap Ex Data'!I516</f>
        <v>0</v>
      </c>
      <c r="J516" s="15">
        <f>'Cap Ex Data'!J516</f>
        <v>0</v>
      </c>
      <c r="K516" s="15">
        <f>'Cap Ex Data'!K516</f>
        <v>0</v>
      </c>
      <c r="L516" s="15">
        <f>'Cap Ex Data'!L516</f>
        <v>0</v>
      </c>
      <c r="M516" s="15">
        <f>'Cap Ex Data'!M516</f>
        <v>0</v>
      </c>
      <c r="N516" s="15">
        <f>'Cap Ex Data'!N516</f>
        <v>0</v>
      </c>
      <c r="O516" s="61" t="str">
        <f t="shared" si="8"/>
        <v>0</v>
      </c>
    </row>
    <row r="517" spans="1:15" x14ac:dyDescent="0.25">
      <c r="A517" s="15">
        <f>'Cap Ex Data'!A517</f>
        <v>0</v>
      </c>
      <c r="B517" s="15">
        <f>'Cap Ex Data'!B517</f>
        <v>0</v>
      </c>
      <c r="C517" s="15">
        <f>'Cap Ex Data'!C517</f>
        <v>0</v>
      </c>
      <c r="D517" s="15">
        <f>'Cap Ex Data'!D517</f>
        <v>0</v>
      </c>
      <c r="E517" s="15">
        <f>'Cap Ex Data'!E517</f>
        <v>0</v>
      </c>
      <c r="F517" s="15">
        <f>'Cap Ex Data'!F517</f>
        <v>0</v>
      </c>
      <c r="G517" s="15">
        <f>'Cap Ex Data'!G517</f>
        <v>0</v>
      </c>
      <c r="H517" s="15">
        <f>'Cap Ex Data'!H517</f>
        <v>0</v>
      </c>
      <c r="I517" s="15">
        <f>'Cap Ex Data'!I517</f>
        <v>0</v>
      </c>
      <c r="J517" s="15">
        <f>'Cap Ex Data'!J517</f>
        <v>0</v>
      </c>
      <c r="K517" s="15">
        <f>'Cap Ex Data'!K517</f>
        <v>0</v>
      </c>
      <c r="L517" s="15">
        <f>'Cap Ex Data'!L517</f>
        <v>0</v>
      </c>
      <c r="M517" s="15">
        <f>'Cap Ex Data'!M517</f>
        <v>0</v>
      </c>
      <c r="N517" s="15">
        <f>'Cap Ex Data'!N517</f>
        <v>0</v>
      </c>
      <c r="O517" s="61" t="str">
        <f t="shared" si="8"/>
        <v>0</v>
      </c>
    </row>
    <row r="518" spans="1:15" x14ac:dyDescent="0.25">
      <c r="A518" s="15">
        <f>'Cap Ex Data'!A518</f>
        <v>0</v>
      </c>
      <c r="B518" s="15">
        <f>'Cap Ex Data'!B518</f>
        <v>0</v>
      </c>
      <c r="C518" s="15">
        <f>'Cap Ex Data'!C518</f>
        <v>0</v>
      </c>
      <c r="D518" s="15">
        <f>'Cap Ex Data'!D518</f>
        <v>0</v>
      </c>
      <c r="E518" s="15">
        <f>'Cap Ex Data'!E518</f>
        <v>0</v>
      </c>
      <c r="F518" s="15">
        <f>'Cap Ex Data'!F518</f>
        <v>0</v>
      </c>
      <c r="G518" s="15">
        <f>'Cap Ex Data'!G518</f>
        <v>0</v>
      </c>
      <c r="H518" s="15">
        <f>'Cap Ex Data'!H518</f>
        <v>0</v>
      </c>
      <c r="I518" s="15">
        <f>'Cap Ex Data'!I518</f>
        <v>0</v>
      </c>
      <c r="J518" s="15">
        <f>'Cap Ex Data'!J518</f>
        <v>0</v>
      </c>
      <c r="K518" s="15">
        <f>'Cap Ex Data'!K518</f>
        <v>0</v>
      </c>
      <c r="L518" s="15">
        <f>'Cap Ex Data'!L518</f>
        <v>0</v>
      </c>
      <c r="M518" s="15">
        <f>'Cap Ex Data'!M518</f>
        <v>0</v>
      </c>
      <c r="N518" s="15">
        <f>'Cap Ex Data'!N518</f>
        <v>0</v>
      </c>
      <c r="O518" s="61" t="str">
        <f t="shared" si="8"/>
        <v>0</v>
      </c>
    </row>
    <row r="519" spans="1:15" x14ac:dyDescent="0.25">
      <c r="A519" s="15">
        <f>'Cap Ex Data'!A519</f>
        <v>0</v>
      </c>
      <c r="B519" s="15">
        <f>'Cap Ex Data'!B519</f>
        <v>0</v>
      </c>
      <c r="C519" s="15">
        <f>'Cap Ex Data'!C519</f>
        <v>0</v>
      </c>
      <c r="D519" s="15">
        <f>'Cap Ex Data'!D519</f>
        <v>0</v>
      </c>
      <c r="E519" s="15">
        <f>'Cap Ex Data'!E519</f>
        <v>0</v>
      </c>
      <c r="F519" s="15">
        <f>'Cap Ex Data'!F519</f>
        <v>0</v>
      </c>
      <c r="G519" s="15">
        <f>'Cap Ex Data'!G519</f>
        <v>0</v>
      </c>
      <c r="H519" s="15">
        <f>'Cap Ex Data'!H519</f>
        <v>0</v>
      </c>
      <c r="I519" s="15">
        <f>'Cap Ex Data'!I519</f>
        <v>0</v>
      </c>
      <c r="J519" s="15">
        <f>'Cap Ex Data'!J519</f>
        <v>0</v>
      </c>
      <c r="K519" s="15">
        <f>'Cap Ex Data'!K519</f>
        <v>0</v>
      </c>
      <c r="L519" s="15">
        <f>'Cap Ex Data'!L519</f>
        <v>0</v>
      </c>
      <c r="M519" s="15">
        <f>'Cap Ex Data'!M519</f>
        <v>0</v>
      </c>
      <c r="N519" s="15">
        <f>'Cap Ex Data'!N519</f>
        <v>0</v>
      </c>
      <c r="O519" s="61" t="str">
        <f t="shared" si="8"/>
        <v>0</v>
      </c>
    </row>
    <row r="520" spans="1:15" x14ac:dyDescent="0.25">
      <c r="A520" s="15">
        <f>'Cap Ex Data'!A520</f>
        <v>0</v>
      </c>
      <c r="B520" s="15">
        <f>'Cap Ex Data'!B520</f>
        <v>0</v>
      </c>
      <c r="C520" s="15">
        <f>'Cap Ex Data'!C520</f>
        <v>0</v>
      </c>
      <c r="D520" s="15">
        <f>'Cap Ex Data'!D520</f>
        <v>0</v>
      </c>
      <c r="E520" s="15">
        <f>'Cap Ex Data'!E520</f>
        <v>0</v>
      </c>
      <c r="F520" s="15">
        <f>'Cap Ex Data'!F520</f>
        <v>0</v>
      </c>
      <c r="G520" s="15">
        <f>'Cap Ex Data'!G520</f>
        <v>0</v>
      </c>
      <c r="H520" s="15">
        <f>'Cap Ex Data'!H520</f>
        <v>0</v>
      </c>
      <c r="I520" s="15">
        <f>'Cap Ex Data'!I520</f>
        <v>0</v>
      </c>
      <c r="J520" s="15">
        <f>'Cap Ex Data'!J520</f>
        <v>0</v>
      </c>
      <c r="K520" s="15">
        <f>'Cap Ex Data'!K520</f>
        <v>0</v>
      </c>
      <c r="L520" s="15">
        <f>'Cap Ex Data'!L520</f>
        <v>0</v>
      </c>
      <c r="M520" s="15">
        <f>'Cap Ex Data'!M520</f>
        <v>0</v>
      </c>
      <c r="N520" s="15">
        <f>'Cap Ex Data'!N520</f>
        <v>0</v>
      </c>
      <c r="O520" s="61" t="str">
        <f t="shared" si="8"/>
        <v>0</v>
      </c>
    </row>
    <row r="521" spans="1:15" x14ac:dyDescent="0.25">
      <c r="A521" s="15">
        <f>'Cap Ex Data'!A521</f>
        <v>0</v>
      </c>
      <c r="B521" s="15">
        <f>'Cap Ex Data'!B521</f>
        <v>0</v>
      </c>
      <c r="C521" s="15">
        <f>'Cap Ex Data'!C521</f>
        <v>0</v>
      </c>
      <c r="D521" s="15">
        <f>'Cap Ex Data'!D521</f>
        <v>0</v>
      </c>
      <c r="E521" s="15">
        <f>'Cap Ex Data'!E521</f>
        <v>0</v>
      </c>
      <c r="F521" s="15">
        <f>'Cap Ex Data'!F521</f>
        <v>0</v>
      </c>
      <c r="G521" s="15">
        <f>'Cap Ex Data'!G521</f>
        <v>0</v>
      </c>
      <c r="H521" s="15">
        <f>'Cap Ex Data'!H521</f>
        <v>0</v>
      </c>
      <c r="I521" s="15">
        <f>'Cap Ex Data'!I521</f>
        <v>0</v>
      </c>
      <c r="J521" s="15">
        <f>'Cap Ex Data'!J521</f>
        <v>0</v>
      </c>
      <c r="K521" s="15">
        <f>'Cap Ex Data'!K521</f>
        <v>0</v>
      </c>
      <c r="L521" s="15">
        <f>'Cap Ex Data'!L521</f>
        <v>0</v>
      </c>
      <c r="M521" s="15">
        <f>'Cap Ex Data'!M521</f>
        <v>0</v>
      </c>
      <c r="N521" s="15">
        <f>'Cap Ex Data'!N521</f>
        <v>0</v>
      </c>
      <c r="O521" s="61" t="str">
        <f t="shared" si="8"/>
        <v>0</v>
      </c>
    </row>
    <row r="522" spans="1:15" x14ac:dyDescent="0.25">
      <c r="A522" s="15">
        <f>'Cap Ex Data'!A522</f>
        <v>0</v>
      </c>
      <c r="B522" s="15">
        <f>'Cap Ex Data'!B522</f>
        <v>0</v>
      </c>
      <c r="C522" s="15">
        <f>'Cap Ex Data'!C522</f>
        <v>0</v>
      </c>
      <c r="D522" s="15">
        <f>'Cap Ex Data'!D522</f>
        <v>0</v>
      </c>
      <c r="E522" s="15">
        <f>'Cap Ex Data'!E522</f>
        <v>0</v>
      </c>
      <c r="F522" s="15">
        <f>'Cap Ex Data'!F522</f>
        <v>0</v>
      </c>
      <c r="G522" s="15">
        <f>'Cap Ex Data'!G522</f>
        <v>0</v>
      </c>
      <c r="H522" s="15">
        <f>'Cap Ex Data'!H522</f>
        <v>0</v>
      </c>
      <c r="I522" s="15">
        <f>'Cap Ex Data'!I522</f>
        <v>0</v>
      </c>
      <c r="J522" s="15">
        <f>'Cap Ex Data'!J522</f>
        <v>0</v>
      </c>
      <c r="K522" s="15">
        <f>'Cap Ex Data'!K522</f>
        <v>0</v>
      </c>
      <c r="L522" s="15">
        <f>'Cap Ex Data'!L522</f>
        <v>0</v>
      </c>
      <c r="M522" s="15">
        <f>'Cap Ex Data'!M522</f>
        <v>0</v>
      </c>
      <c r="N522" s="15">
        <f>'Cap Ex Data'!N522</f>
        <v>0</v>
      </c>
      <c r="O522" s="61" t="str">
        <f t="shared" si="8"/>
        <v>0</v>
      </c>
    </row>
    <row r="523" spans="1:15" x14ac:dyDescent="0.25">
      <c r="A523" s="15">
        <f>'Cap Ex Data'!A523</f>
        <v>0</v>
      </c>
      <c r="B523" s="15">
        <f>'Cap Ex Data'!B523</f>
        <v>0</v>
      </c>
      <c r="C523" s="15">
        <f>'Cap Ex Data'!C523</f>
        <v>0</v>
      </c>
      <c r="D523" s="15">
        <f>'Cap Ex Data'!D523</f>
        <v>0</v>
      </c>
      <c r="E523" s="15">
        <f>'Cap Ex Data'!E523</f>
        <v>0</v>
      </c>
      <c r="F523" s="15">
        <f>'Cap Ex Data'!F523</f>
        <v>0</v>
      </c>
      <c r="G523" s="15">
        <f>'Cap Ex Data'!G523</f>
        <v>0</v>
      </c>
      <c r="H523" s="15">
        <f>'Cap Ex Data'!H523</f>
        <v>0</v>
      </c>
      <c r="I523" s="15">
        <f>'Cap Ex Data'!I523</f>
        <v>0</v>
      </c>
      <c r="J523" s="15">
        <f>'Cap Ex Data'!J523</f>
        <v>0</v>
      </c>
      <c r="K523" s="15">
        <f>'Cap Ex Data'!K523</f>
        <v>0</v>
      </c>
      <c r="L523" s="15">
        <f>'Cap Ex Data'!L523</f>
        <v>0</v>
      </c>
      <c r="M523" s="15">
        <f>'Cap Ex Data'!M523</f>
        <v>0</v>
      </c>
      <c r="N523" s="15">
        <f>'Cap Ex Data'!N523</f>
        <v>0</v>
      </c>
      <c r="O523" s="61" t="str">
        <f t="shared" si="8"/>
        <v>0</v>
      </c>
    </row>
    <row r="524" spans="1:15" x14ac:dyDescent="0.25">
      <c r="A524" s="15">
        <f>'Cap Ex Data'!A524</f>
        <v>0</v>
      </c>
      <c r="B524" s="15">
        <f>'Cap Ex Data'!B524</f>
        <v>0</v>
      </c>
      <c r="C524" s="15">
        <f>'Cap Ex Data'!C524</f>
        <v>0</v>
      </c>
      <c r="D524" s="15">
        <f>'Cap Ex Data'!D524</f>
        <v>0</v>
      </c>
      <c r="E524" s="15">
        <f>'Cap Ex Data'!E524</f>
        <v>0</v>
      </c>
      <c r="F524" s="15">
        <f>'Cap Ex Data'!F524</f>
        <v>0</v>
      </c>
      <c r="G524" s="15">
        <f>'Cap Ex Data'!G524</f>
        <v>0</v>
      </c>
      <c r="H524" s="15">
        <f>'Cap Ex Data'!H524</f>
        <v>0</v>
      </c>
      <c r="I524" s="15">
        <f>'Cap Ex Data'!I524</f>
        <v>0</v>
      </c>
      <c r="J524" s="15">
        <f>'Cap Ex Data'!J524</f>
        <v>0</v>
      </c>
      <c r="K524" s="15">
        <f>'Cap Ex Data'!K524</f>
        <v>0</v>
      </c>
      <c r="L524" s="15">
        <f>'Cap Ex Data'!L524</f>
        <v>0</v>
      </c>
      <c r="M524" s="15">
        <f>'Cap Ex Data'!M524</f>
        <v>0</v>
      </c>
      <c r="N524" s="15">
        <f>'Cap Ex Data'!N524</f>
        <v>0</v>
      </c>
      <c r="O524" s="61" t="str">
        <f t="shared" si="8"/>
        <v>0</v>
      </c>
    </row>
    <row r="525" spans="1:15" x14ac:dyDescent="0.25">
      <c r="A525" s="15">
        <f>'Cap Ex Data'!A525</f>
        <v>0</v>
      </c>
      <c r="B525" s="15">
        <f>'Cap Ex Data'!B525</f>
        <v>0</v>
      </c>
      <c r="C525" s="15">
        <f>'Cap Ex Data'!C525</f>
        <v>0</v>
      </c>
      <c r="D525" s="15">
        <f>'Cap Ex Data'!D525</f>
        <v>0</v>
      </c>
      <c r="E525" s="15">
        <f>'Cap Ex Data'!E525</f>
        <v>0</v>
      </c>
      <c r="F525" s="15">
        <f>'Cap Ex Data'!F525</f>
        <v>0</v>
      </c>
      <c r="G525" s="15">
        <f>'Cap Ex Data'!G525</f>
        <v>0</v>
      </c>
      <c r="H525" s="15">
        <f>'Cap Ex Data'!H525</f>
        <v>0</v>
      </c>
      <c r="I525" s="15">
        <f>'Cap Ex Data'!I525</f>
        <v>0</v>
      </c>
      <c r="J525" s="15">
        <f>'Cap Ex Data'!J525</f>
        <v>0</v>
      </c>
      <c r="K525" s="15">
        <f>'Cap Ex Data'!K525</f>
        <v>0</v>
      </c>
      <c r="L525" s="15">
        <f>'Cap Ex Data'!L525</f>
        <v>0</v>
      </c>
      <c r="M525" s="15">
        <f>'Cap Ex Data'!M525</f>
        <v>0</v>
      </c>
      <c r="N525" s="15">
        <f>'Cap Ex Data'!N525</f>
        <v>0</v>
      </c>
      <c r="O525" s="61" t="str">
        <f t="shared" si="8"/>
        <v>0</v>
      </c>
    </row>
    <row r="526" spans="1:15" x14ac:dyDescent="0.25">
      <c r="A526" s="15">
        <f>'Cap Ex Data'!A526</f>
        <v>0</v>
      </c>
      <c r="B526" s="15">
        <f>'Cap Ex Data'!B526</f>
        <v>0</v>
      </c>
      <c r="C526" s="15">
        <f>'Cap Ex Data'!C526</f>
        <v>0</v>
      </c>
      <c r="D526" s="15">
        <f>'Cap Ex Data'!D526</f>
        <v>0</v>
      </c>
      <c r="E526" s="15">
        <f>'Cap Ex Data'!E526</f>
        <v>0</v>
      </c>
      <c r="F526" s="15">
        <f>'Cap Ex Data'!F526</f>
        <v>0</v>
      </c>
      <c r="G526" s="15">
        <f>'Cap Ex Data'!G526</f>
        <v>0</v>
      </c>
      <c r="H526" s="15">
        <f>'Cap Ex Data'!H526</f>
        <v>0</v>
      </c>
      <c r="I526" s="15">
        <f>'Cap Ex Data'!I526</f>
        <v>0</v>
      </c>
      <c r="J526" s="15">
        <f>'Cap Ex Data'!J526</f>
        <v>0</v>
      </c>
      <c r="K526" s="15">
        <f>'Cap Ex Data'!K526</f>
        <v>0</v>
      </c>
      <c r="L526" s="15">
        <f>'Cap Ex Data'!L526</f>
        <v>0</v>
      </c>
      <c r="M526" s="15">
        <f>'Cap Ex Data'!M526</f>
        <v>0</v>
      </c>
      <c r="N526" s="15">
        <f>'Cap Ex Data'!N526</f>
        <v>0</v>
      </c>
      <c r="O526" s="61" t="str">
        <f t="shared" si="8"/>
        <v>0</v>
      </c>
    </row>
    <row r="527" spans="1:15" x14ac:dyDescent="0.25">
      <c r="A527" s="15">
        <f>'Cap Ex Data'!A527</f>
        <v>0</v>
      </c>
      <c r="B527" s="15">
        <f>'Cap Ex Data'!B527</f>
        <v>0</v>
      </c>
      <c r="C527" s="15">
        <f>'Cap Ex Data'!C527</f>
        <v>0</v>
      </c>
      <c r="D527" s="15">
        <f>'Cap Ex Data'!D527</f>
        <v>0</v>
      </c>
      <c r="E527" s="15">
        <f>'Cap Ex Data'!E527</f>
        <v>0</v>
      </c>
      <c r="F527" s="15">
        <f>'Cap Ex Data'!F527</f>
        <v>0</v>
      </c>
      <c r="G527" s="15">
        <f>'Cap Ex Data'!G527</f>
        <v>0</v>
      </c>
      <c r="H527" s="15">
        <f>'Cap Ex Data'!H527</f>
        <v>0</v>
      </c>
      <c r="I527" s="15">
        <f>'Cap Ex Data'!I527</f>
        <v>0</v>
      </c>
      <c r="J527" s="15">
        <f>'Cap Ex Data'!J527</f>
        <v>0</v>
      </c>
      <c r="K527" s="15">
        <f>'Cap Ex Data'!K527</f>
        <v>0</v>
      </c>
      <c r="L527" s="15">
        <f>'Cap Ex Data'!L527</f>
        <v>0</v>
      </c>
      <c r="M527" s="15">
        <f>'Cap Ex Data'!M527</f>
        <v>0</v>
      </c>
      <c r="N527" s="15">
        <f>'Cap Ex Data'!N527</f>
        <v>0</v>
      </c>
      <c r="O527" s="61" t="str">
        <f t="shared" si="8"/>
        <v>0</v>
      </c>
    </row>
    <row r="528" spans="1:15" x14ac:dyDescent="0.25">
      <c r="A528" s="15">
        <f>'Cap Ex Data'!A528</f>
        <v>0</v>
      </c>
      <c r="B528" s="15">
        <f>'Cap Ex Data'!B528</f>
        <v>0</v>
      </c>
      <c r="C528" s="15">
        <f>'Cap Ex Data'!C528</f>
        <v>0</v>
      </c>
      <c r="D528" s="15">
        <f>'Cap Ex Data'!D528</f>
        <v>0</v>
      </c>
      <c r="E528" s="15">
        <f>'Cap Ex Data'!E528</f>
        <v>0</v>
      </c>
      <c r="F528" s="15">
        <f>'Cap Ex Data'!F528</f>
        <v>0</v>
      </c>
      <c r="G528" s="15">
        <f>'Cap Ex Data'!G528</f>
        <v>0</v>
      </c>
      <c r="H528" s="15">
        <f>'Cap Ex Data'!H528</f>
        <v>0</v>
      </c>
      <c r="I528" s="15">
        <f>'Cap Ex Data'!I528</f>
        <v>0</v>
      </c>
      <c r="J528" s="15">
        <f>'Cap Ex Data'!J528</f>
        <v>0</v>
      </c>
      <c r="K528" s="15">
        <f>'Cap Ex Data'!K528</f>
        <v>0</v>
      </c>
      <c r="L528" s="15">
        <f>'Cap Ex Data'!L528</f>
        <v>0</v>
      </c>
      <c r="M528" s="15">
        <f>'Cap Ex Data'!M528</f>
        <v>0</v>
      </c>
      <c r="N528" s="15">
        <f>'Cap Ex Data'!N528</f>
        <v>0</v>
      </c>
      <c r="O528" s="61" t="str">
        <f t="shared" si="8"/>
        <v>0</v>
      </c>
    </row>
    <row r="529" spans="1:15" x14ac:dyDescent="0.25">
      <c r="A529" s="15">
        <f>'Cap Ex Data'!A529</f>
        <v>0</v>
      </c>
      <c r="B529" s="15">
        <f>'Cap Ex Data'!B529</f>
        <v>0</v>
      </c>
      <c r="C529" s="15">
        <f>'Cap Ex Data'!C529</f>
        <v>0</v>
      </c>
      <c r="D529" s="15">
        <f>'Cap Ex Data'!D529</f>
        <v>0</v>
      </c>
      <c r="E529" s="15">
        <f>'Cap Ex Data'!E529</f>
        <v>0</v>
      </c>
      <c r="F529" s="15">
        <f>'Cap Ex Data'!F529</f>
        <v>0</v>
      </c>
      <c r="G529" s="15">
        <f>'Cap Ex Data'!G529</f>
        <v>0</v>
      </c>
      <c r="H529" s="15">
        <f>'Cap Ex Data'!H529</f>
        <v>0</v>
      </c>
      <c r="I529" s="15">
        <f>'Cap Ex Data'!I529</f>
        <v>0</v>
      </c>
      <c r="J529" s="15">
        <f>'Cap Ex Data'!J529</f>
        <v>0</v>
      </c>
      <c r="K529" s="15">
        <f>'Cap Ex Data'!K529</f>
        <v>0</v>
      </c>
      <c r="L529" s="15">
        <f>'Cap Ex Data'!L529</f>
        <v>0</v>
      </c>
      <c r="M529" s="15">
        <f>'Cap Ex Data'!M529</f>
        <v>0</v>
      </c>
      <c r="N529" s="15">
        <f>'Cap Ex Data'!N529</f>
        <v>0</v>
      </c>
      <c r="O529" s="61" t="str">
        <f t="shared" si="8"/>
        <v>0</v>
      </c>
    </row>
    <row r="530" spans="1:15" x14ac:dyDescent="0.25">
      <c r="A530" s="15">
        <f>'Cap Ex Data'!A530</f>
        <v>0</v>
      </c>
      <c r="B530" s="15">
        <f>'Cap Ex Data'!B530</f>
        <v>0</v>
      </c>
      <c r="C530" s="15">
        <f>'Cap Ex Data'!C530</f>
        <v>0</v>
      </c>
      <c r="D530" s="15">
        <f>'Cap Ex Data'!D530</f>
        <v>0</v>
      </c>
      <c r="E530" s="15">
        <f>'Cap Ex Data'!E530</f>
        <v>0</v>
      </c>
      <c r="F530" s="15">
        <f>'Cap Ex Data'!F530</f>
        <v>0</v>
      </c>
      <c r="G530" s="15">
        <f>'Cap Ex Data'!G530</f>
        <v>0</v>
      </c>
      <c r="H530" s="15">
        <f>'Cap Ex Data'!H530</f>
        <v>0</v>
      </c>
      <c r="I530" s="15">
        <f>'Cap Ex Data'!I530</f>
        <v>0</v>
      </c>
      <c r="J530" s="15">
        <f>'Cap Ex Data'!J530</f>
        <v>0</v>
      </c>
      <c r="K530" s="15">
        <f>'Cap Ex Data'!K530</f>
        <v>0</v>
      </c>
      <c r="L530" s="15">
        <f>'Cap Ex Data'!L530</f>
        <v>0</v>
      </c>
      <c r="M530" s="15">
        <f>'Cap Ex Data'!M530</f>
        <v>0</v>
      </c>
      <c r="N530" s="15">
        <f>'Cap Ex Data'!N530</f>
        <v>0</v>
      </c>
      <c r="O530" s="61" t="str">
        <f t="shared" si="8"/>
        <v>0</v>
      </c>
    </row>
    <row r="531" spans="1:15" x14ac:dyDescent="0.25">
      <c r="A531" s="15">
        <f>'Cap Ex Data'!A531</f>
        <v>0</v>
      </c>
      <c r="B531" s="15">
        <f>'Cap Ex Data'!B531</f>
        <v>0</v>
      </c>
      <c r="C531" s="15">
        <f>'Cap Ex Data'!C531</f>
        <v>0</v>
      </c>
      <c r="D531" s="15">
        <f>'Cap Ex Data'!D531</f>
        <v>0</v>
      </c>
      <c r="E531" s="15">
        <f>'Cap Ex Data'!E531</f>
        <v>0</v>
      </c>
      <c r="F531" s="15">
        <f>'Cap Ex Data'!F531</f>
        <v>0</v>
      </c>
      <c r="G531" s="15">
        <f>'Cap Ex Data'!G531</f>
        <v>0</v>
      </c>
      <c r="H531" s="15">
        <f>'Cap Ex Data'!H531</f>
        <v>0</v>
      </c>
      <c r="I531" s="15">
        <f>'Cap Ex Data'!I531</f>
        <v>0</v>
      </c>
      <c r="J531" s="15">
        <f>'Cap Ex Data'!J531</f>
        <v>0</v>
      </c>
      <c r="K531" s="15">
        <f>'Cap Ex Data'!K531</f>
        <v>0</v>
      </c>
      <c r="L531" s="15">
        <f>'Cap Ex Data'!L531</f>
        <v>0</v>
      </c>
      <c r="M531" s="15">
        <f>'Cap Ex Data'!M531</f>
        <v>0</v>
      </c>
      <c r="N531" s="15">
        <f>'Cap Ex Data'!N531</f>
        <v>0</v>
      </c>
      <c r="O531" s="61" t="str">
        <f t="shared" si="8"/>
        <v>0</v>
      </c>
    </row>
    <row r="532" spans="1:15" x14ac:dyDescent="0.25">
      <c r="A532" s="15">
        <f>'Cap Ex Data'!A532</f>
        <v>0</v>
      </c>
      <c r="B532" s="15">
        <f>'Cap Ex Data'!B532</f>
        <v>0</v>
      </c>
      <c r="C532" s="15">
        <f>'Cap Ex Data'!C532</f>
        <v>0</v>
      </c>
      <c r="D532" s="15">
        <f>'Cap Ex Data'!D532</f>
        <v>0</v>
      </c>
      <c r="E532" s="15">
        <f>'Cap Ex Data'!E532</f>
        <v>0</v>
      </c>
      <c r="F532" s="15">
        <f>'Cap Ex Data'!F532</f>
        <v>0</v>
      </c>
      <c r="G532" s="15">
        <f>'Cap Ex Data'!G532</f>
        <v>0</v>
      </c>
      <c r="H532" s="15">
        <f>'Cap Ex Data'!H532</f>
        <v>0</v>
      </c>
      <c r="I532" s="15">
        <f>'Cap Ex Data'!I532</f>
        <v>0</v>
      </c>
      <c r="J532" s="15">
        <f>'Cap Ex Data'!J532</f>
        <v>0</v>
      </c>
      <c r="K532" s="15">
        <f>'Cap Ex Data'!K532</f>
        <v>0</v>
      </c>
      <c r="L532" s="15">
        <f>'Cap Ex Data'!L532</f>
        <v>0</v>
      </c>
      <c r="M532" s="15">
        <f>'Cap Ex Data'!M532</f>
        <v>0</v>
      </c>
      <c r="N532" s="15">
        <f>'Cap Ex Data'!N532</f>
        <v>0</v>
      </c>
      <c r="O532" s="61" t="str">
        <f t="shared" si="8"/>
        <v>0</v>
      </c>
    </row>
    <row r="533" spans="1:15" x14ac:dyDescent="0.25">
      <c r="A533" s="15">
        <f>'Cap Ex Data'!A533</f>
        <v>0</v>
      </c>
      <c r="B533" s="15">
        <f>'Cap Ex Data'!B533</f>
        <v>0</v>
      </c>
      <c r="C533" s="15">
        <f>'Cap Ex Data'!C533</f>
        <v>0</v>
      </c>
      <c r="D533" s="15">
        <f>'Cap Ex Data'!D533</f>
        <v>0</v>
      </c>
      <c r="E533" s="15">
        <f>'Cap Ex Data'!E533</f>
        <v>0</v>
      </c>
      <c r="F533" s="15">
        <f>'Cap Ex Data'!F533</f>
        <v>0</v>
      </c>
      <c r="G533" s="15">
        <f>'Cap Ex Data'!G533</f>
        <v>0</v>
      </c>
      <c r="H533" s="15">
        <f>'Cap Ex Data'!H533</f>
        <v>0</v>
      </c>
      <c r="I533" s="15">
        <f>'Cap Ex Data'!I533</f>
        <v>0</v>
      </c>
      <c r="J533" s="15">
        <f>'Cap Ex Data'!J533</f>
        <v>0</v>
      </c>
      <c r="K533" s="15">
        <f>'Cap Ex Data'!K533</f>
        <v>0</v>
      </c>
      <c r="L533" s="15">
        <f>'Cap Ex Data'!L533</f>
        <v>0</v>
      </c>
      <c r="M533" s="15">
        <f>'Cap Ex Data'!M533</f>
        <v>0</v>
      </c>
      <c r="N533" s="15">
        <f>'Cap Ex Data'!N533</f>
        <v>0</v>
      </c>
      <c r="O533" s="61" t="str">
        <f t="shared" si="8"/>
        <v>0</v>
      </c>
    </row>
    <row r="534" spans="1:15" x14ac:dyDescent="0.25">
      <c r="A534" s="15">
        <f>'Cap Ex Data'!A534</f>
        <v>0</v>
      </c>
      <c r="B534" s="15">
        <f>'Cap Ex Data'!B534</f>
        <v>0</v>
      </c>
      <c r="C534" s="15">
        <f>'Cap Ex Data'!C534</f>
        <v>0</v>
      </c>
      <c r="D534" s="15">
        <f>'Cap Ex Data'!D534</f>
        <v>0</v>
      </c>
      <c r="E534" s="15">
        <f>'Cap Ex Data'!E534</f>
        <v>0</v>
      </c>
      <c r="F534" s="15">
        <f>'Cap Ex Data'!F534</f>
        <v>0</v>
      </c>
      <c r="G534" s="15">
        <f>'Cap Ex Data'!G534</f>
        <v>0</v>
      </c>
      <c r="H534" s="15">
        <f>'Cap Ex Data'!H534</f>
        <v>0</v>
      </c>
      <c r="I534" s="15">
        <f>'Cap Ex Data'!I534</f>
        <v>0</v>
      </c>
      <c r="J534" s="15">
        <f>'Cap Ex Data'!J534</f>
        <v>0</v>
      </c>
      <c r="K534" s="15">
        <f>'Cap Ex Data'!K534</f>
        <v>0</v>
      </c>
      <c r="L534" s="15">
        <f>'Cap Ex Data'!L534</f>
        <v>0</v>
      </c>
      <c r="M534" s="15">
        <f>'Cap Ex Data'!M534</f>
        <v>0</v>
      </c>
      <c r="N534" s="15">
        <f>'Cap Ex Data'!N534</f>
        <v>0</v>
      </c>
      <c r="O534" s="61" t="str">
        <f t="shared" si="8"/>
        <v>0</v>
      </c>
    </row>
    <row r="535" spans="1:15" x14ac:dyDescent="0.25">
      <c r="A535" s="15">
        <f>'Cap Ex Data'!A535</f>
        <v>0</v>
      </c>
      <c r="B535" s="15">
        <f>'Cap Ex Data'!B535</f>
        <v>0</v>
      </c>
      <c r="C535" s="15">
        <f>'Cap Ex Data'!C535</f>
        <v>0</v>
      </c>
      <c r="D535" s="15">
        <f>'Cap Ex Data'!D535</f>
        <v>0</v>
      </c>
      <c r="E535" s="15">
        <f>'Cap Ex Data'!E535</f>
        <v>0</v>
      </c>
      <c r="F535" s="15">
        <f>'Cap Ex Data'!F535</f>
        <v>0</v>
      </c>
      <c r="G535" s="15">
        <f>'Cap Ex Data'!G535</f>
        <v>0</v>
      </c>
      <c r="H535" s="15">
        <f>'Cap Ex Data'!H535</f>
        <v>0</v>
      </c>
      <c r="I535" s="15">
        <f>'Cap Ex Data'!I535</f>
        <v>0</v>
      </c>
      <c r="J535" s="15">
        <f>'Cap Ex Data'!J535</f>
        <v>0</v>
      </c>
      <c r="K535" s="15">
        <f>'Cap Ex Data'!K535</f>
        <v>0</v>
      </c>
      <c r="L535" s="15">
        <f>'Cap Ex Data'!L535</f>
        <v>0</v>
      </c>
      <c r="M535" s="15">
        <f>'Cap Ex Data'!M535</f>
        <v>0</v>
      </c>
      <c r="N535" s="15">
        <f>'Cap Ex Data'!N535</f>
        <v>0</v>
      </c>
      <c r="O535" s="61" t="str">
        <f t="shared" si="8"/>
        <v>0</v>
      </c>
    </row>
    <row r="536" spans="1:15" x14ac:dyDescent="0.25">
      <c r="A536" s="15">
        <f>'Cap Ex Data'!A536</f>
        <v>0</v>
      </c>
      <c r="B536" s="15">
        <f>'Cap Ex Data'!B536</f>
        <v>0</v>
      </c>
      <c r="C536" s="15">
        <f>'Cap Ex Data'!C536</f>
        <v>0</v>
      </c>
      <c r="D536" s="15">
        <f>'Cap Ex Data'!D536</f>
        <v>0</v>
      </c>
      <c r="E536" s="15">
        <f>'Cap Ex Data'!E536</f>
        <v>0</v>
      </c>
      <c r="F536" s="15">
        <f>'Cap Ex Data'!F536</f>
        <v>0</v>
      </c>
      <c r="G536" s="15">
        <f>'Cap Ex Data'!G536</f>
        <v>0</v>
      </c>
      <c r="H536" s="15">
        <f>'Cap Ex Data'!H536</f>
        <v>0</v>
      </c>
      <c r="I536" s="15">
        <f>'Cap Ex Data'!I536</f>
        <v>0</v>
      </c>
      <c r="J536" s="15">
        <f>'Cap Ex Data'!J536</f>
        <v>0</v>
      </c>
      <c r="K536" s="15">
        <f>'Cap Ex Data'!K536</f>
        <v>0</v>
      </c>
      <c r="L536" s="15">
        <f>'Cap Ex Data'!L536</f>
        <v>0</v>
      </c>
      <c r="M536" s="15">
        <f>'Cap Ex Data'!M536</f>
        <v>0</v>
      </c>
      <c r="N536" s="15">
        <f>'Cap Ex Data'!N536</f>
        <v>0</v>
      </c>
      <c r="O536" s="61" t="str">
        <f t="shared" si="8"/>
        <v>0</v>
      </c>
    </row>
    <row r="537" spans="1:15" x14ac:dyDescent="0.25">
      <c r="A537" s="15">
        <f>'Cap Ex Data'!A537</f>
        <v>0</v>
      </c>
      <c r="B537" s="15">
        <f>'Cap Ex Data'!B537</f>
        <v>0</v>
      </c>
      <c r="C537" s="15">
        <f>'Cap Ex Data'!C537</f>
        <v>0</v>
      </c>
      <c r="D537" s="15">
        <f>'Cap Ex Data'!D537</f>
        <v>0</v>
      </c>
      <c r="E537" s="15">
        <f>'Cap Ex Data'!E537</f>
        <v>0</v>
      </c>
      <c r="F537" s="15">
        <f>'Cap Ex Data'!F537</f>
        <v>0</v>
      </c>
      <c r="G537" s="15">
        <f>'Cap Ex Data'!G537</f>
        <v>0</v>
      </c>
      <c r="H537" s="15">
        <f>'Cap Ex Data'!H537</f>
        <v>0</v>
      </c>
      <c r="I537" s="15">
        <f>'Cap Ex Data'!I537</f>
        <v>0</v>
      </c>
      <c r="J537" s="15">
        <f>'Cap Ex Data'!J537</f>
        <v>0</v>
      </c>
      <c r="K537" s="15">
        <f>'Cap Ex Data'!K537</f>
        <v>0</v>
      </c>
      <c r="L537" s="15">
        <f>'Cap Ex Data'!L537</f>
        <v>0</v>
      </c>
      <c r="M537" s="15">
        <f>'Cap Ex Data'!M537</f>
        <v>0</v>
      </c>
      <c r="N537" s="15">
        <f>'Cap Ex Data'!N537</f>
        <v>0</v>
      </c>
      <c r="O537" s="61" t="str">
        <f t="shared" si="8"/>
        <v>0</v>
      </c>
    </row>
    <row r="538" spans="1:15" x14ac:dyDescent="0.25">
      <c r="A538" s="15">
        <f>'Cap Ex Data'!A538</f>
        <v>0</v>
      </c>
      <c r="B538" s="15">
        <f>'Cap Ex Data'!B538</f>
        <v>0</v>
      </c>
      <c r="C538" s="15">
        <f>'Cap Ex Data'!C538</f>
        <v>0</v>
      </c>
      <c r="D538" s="15">
        <f>'Cap Ex Data'!D538</f>
        <v>0</v>
      </c>
      <c r="E538" s="15">
        <f>'Cap Ex Data'!E538</f>
        <v>0</v>
      </c>
      <c r="F538" s="15">
        <f>'Cap Ex Data'!F538</f>
        <v>0</v>
      </c>
      <c r="G538" s="15">
        <f>'Cap Ex Data'!G538</f>
        <v>0</v>
      </c>
      <c r="H538" s="15">
        <f>'Cap Ex Data'!H538</f>
        <v>0</v>
      </c>
      <c r="I538" s="15">
        <f>'Cap Ex Data'!I538</f>
        <v>0</v>
      </c>
      <c r="J538" s="15">
        <f>'Cap Ex Data'!J538</f>
        <v>0</v>
      </c>
      <c r="K538" s="15">
        <f>'Cap Ex Data'!K538</f>
        <v>0</v>
      </c>
      <c r="L538" s="15">
        <f>'Cap Ex Data'!L538</f>
        <v>0</v>
      </c>
      <c r="M538" s="15">
        <f>'Cap Ex Data'!M538</f>
        <v>0</v>
      </c>
      <c r="N538" s="15">
        <f>'Cap Ex Data'!N538</f>
        <v>0</v>
      </c>
      <c r="O538" s="61" t="str">
        <f t="shared" si="8"/>
        <v>0</v>
      </c>
    </row>
    <row r="539" spans="1:15" x14ac:dyDescent="0.25">
      <c r="A539" s="15">
        <f>'Cap Ex Data'!A539</f>
        <v>0</v>
      </c>
      <c r="B539" s="15">
        <f>'Cap Ex Data'!B539</f>
        <v>0</v>
      </c>
      <c r="C539" s="15">
        <f>'Cap Ex Data'!C539</f>
        <v>0</v>
      </c>
      <c r="D539" s="15">
        <f>'Cap Ex Data'!D539</f>
        <v>0</v>
      </c>
      <c r="E539" s="15">
        <f>'Cap Ex Data'!E539</f>
        <v>0</v>
      </c>
      <c r="F539" s="15">
        <f>'Cap Ex Data'!F539</f>
        <v>0</v>
      </c>
      <c r="G539" s="15">
        <f>'Cap Ex Data'!G539</f>
        <v>0</v>
      </c>
      <c r="H539" s="15">
        <f>'Cap Ex Data'!H539</f>
        <v>0</v>
      </c>
      <c r="I539" s="15">
        <f>'Cap Ex Data'!I539</f>
        <v>0</v>
      </c>
      <c r="J539" s="15">
        <f>'Cap Ex Data'!J539</f>
        <v>0</v>
      </c>
      <c r="K539" s="15">
        <f>'Cap Ex Data'!K539</f>
        <v>0</v>
      </c>
      <c r="L539" s="15">
        <f>'Cap Ex Data'!L539</f>
        <v>0</v>
      </c>
      <c r="M539" s="15">
        <f>'Cap Ex Data'!M539</f>
        <v>0</v>
      </c>
      <c r="N539" s="15">
        <f>'Cap Ex Data'!N539</f>
        <v>0</v>
      </c>
      <c r="O539" s="61" t="str">
        <f t="shared" si="8"/>
        <v>0</v>
      </c>
    </row>
    <row r="540" spans="1:15" x14ac:dyDescent="0.25">
      <c r="A540" s="15">
        <f>'Cap Ex Data'!A540</f>
        <v>0</v>
      </c>
      <c r="B540" s="15">
        <f>'Cap Ex Data'!B540</f>
        <v>0</v>
      </c>
      <c r="C540" s="15">
        <f>'Cap Ex Data'!C540</f>
        <v>0</v>
      </c>
      <c r="D540" s="15">
        <f>'Cap Ex Data'!D540</f>
        <v>0</v>
      </c>
      <c r="E540" s="15">
        <f>'Cap Ex Data'!E540</f>
        <v>0</v>
      </c>
      <c r="F540" s="15">
        <f>'Cap Ex Data'!F540</f>
        <v>0</v>
      </c>
      <c r="G540" s="15">
        <f>'Cap Ex Data'!G540</f>
        <v>0</v>
      </c>
      <c r="H540" s="15">
        <f>'Cap Ex Data'!H540</f>
        <v>0</v>
      </c>
      <c r="I540" s="15">
        <f>'Cap Ex Data'!I540</f>
        <v>0</v>
      </c>
      <c r="J540" s="15">
        <f>'Cap Ex Data'!J540</f>
        <v>0</v>
      </c>
      <c r="K540" s="15">
        <f>'Cap Ex Data'!K540</f>
        <v>0</v>
      </c>
      <c r="L540" s="15">
        <f>'Cap Ex Data'!L540</f>
        <v>0</v>
      </c>
      <c r="M540" s="15">
        <f>'Cap Ex Data'!M540</f>
        <v>0</v>
      </c>
      <c r="N540" s="15">
        <f>'Cap Ex Data'!N540</f>
        <v>0</v>
      </c>
      <c r="O540" s="61" t="str">
        <f t="shared" si="8"/>
        <v>0</v>
      </c>
    </row>
    <row r="541" spans="1:15" x14ac:dyDescent="0.25">
      <c r="A541" s="15">
        <f>'Cap Ex Data'!A541</f>
        <v>0</v>
      </c>
      <c r="B541" s="15">
        <f>'Cap Ex Data'!B541</f>
        <v>0</v>
      </c>
      <c r="C541" s="15">
        <f>'Cap Ex Data'!C541</f>
        <v>0</v>
      </c>
      <c r="D541" s="15">
        <f>'Cap Ex Data'!D541</f>
        <v>0</v>
      </c>
      <c r="E541" s="15">
        <f>'Cap Ex Data'!E541</f>
        <v>0</v>
      </c>
      <c r="F541" s="15">
        <f>'Cap Ex Data'!F541</f>
        <v>0</v>
      </c>
      <c r="G541" s="15">
        <f>'Cap Ex Data'!G541</f>
        <v>0</v>
      </c>
      <c r="H541" s="15">
        <f>'Cap Ex Data'!H541</f>
        <v>0</v>
      </c>
      <c r="I541" s="15">
        <f>'Cap Ex Data'!I541</f>
        <v>0</v>
      </c>
      <c r="J541" s="15">
        <f>'Cap Ex Data'!J541</f>
        <v>0</v>
      </c>
      <c r="K541" s="15">
        <f>'Cap Ex Data'!K541</f>
        <v>0</v>
      </c>
      <c r="L541" s="15">
        <f>'Cap Ex Data'!L541</f>
        <v>0</v>
      </c>
      <c r="M541" s="15">
        <f>'Cap Ex Data'!M541</f>
        <v>0</v>
      </c>
      <c r="N541" s="15">
        <f>'Cap Ex Data'!N541</f>
        <v>0</v>
      </c>
      <c r="O541" s="61" t="str">
        <f t="shared" si="8"/>
        <v>0</v>
      </c>
    </row>
    <row r="542" spans="1:15" x14ac:dyDescent="0.25">
      <c r="A542" s="15">
        <f>'Cap Ex Data'!A542</f>
        <v>0</v>
      </c>
      <c r="B542" s="15">
        <f>'Cap Ex Data'!B542</f>
        <v>0</v>
      </c>
      <c r="C542" s="15">
        <f>'Cap Ex Data'!C542</f>
        <v>0</v>
      </c>
      <c r="D542" s="15">
        <f>'Cap Ex Data'!D542</f>
        <v>0</v>
      </c>
      <c r="E542" s="15">
        <f>'Cap Ex Data'!E542</f>
        <v>0</v>
      </c>
      <c r="F542" s="15">
        <f>'Cap Ex Data'!F542</f>
        <v>0</v>
      </c>
      <c r="G542" s="15">
        <f>'Cap Ex Data'!G542</f>
        <v>0</v>
      </c>
      <c r="H542" s="15">
        <f>'Cap Ex Data'!H542</f>
        <v>0</v>
      </c>
      <c r="I542" s="15">
        <f>'Cap Ex Data'!I542</f>
        <v>0</v>
      </c>
      <c r="J542" s="15">
        <f>'Cap Ex Data'!J542</f>
        <v>0</v>
      </c>
      <c r="K542" s="15">
        <f>'Cap Ex Data'!K542</f>
        <v>0</v>
      </c>
      <c r="L542" s="15">
        <f>'Cap Ex Data'!L542</f>
        <v>0</v>
      </c>
      <c r="M542" s="15">
        <f>'Cap Ex Data'!M542</f>
        <v>0</v>
      </c>
      <c r="N542" s="15">
        <f>'Cap Ex Data'!N542</f>
        <v>0</v>
      </c>
      <c r="O542" s="61" t="str">
        <f t="shared" si="8"/>
        <v>0</v>
      </c>
    </row>
    <row r="543" spans="1:15" x14ac:dyDescent="0.25">
      <c r="A543" s="15">
        <f>'Cap Ex Data'!A543</f>
        <v>0</v>
      </c>
      <c r="B543" s="15">
        <f>'Cap Ex Data'!B543</f>
        <v>0</v>
      </c>
      <c r="C543" s="15">
        <f>'Cap Ex Data'!C543</f>
        <v>0</v>
      </c>
      <c r="D543" s="15">
        <f>'Cap Ex Data'!D543</f>
        <v>0</v>
      </c>
      <c r="E543" s="15">
        <f>'Cap Ex Data'!E543</f>
        <v>0</v>
      </c>
      <c r="F543" s="15">
        <f>'Cap Ex Data'!F543</f>
        <v>0</v>
      </c>
      <c r="G543" s="15">
        <f>'Cap Ex Data'!G543</f>
        <v>0</v>
      </c>
      <c r="H543" s="15">
        <f>'Cap Ex Data'!H543</f>
        <v>0</v>
      </c>
      <c r="I543" s="15">
        <f>'Cap Ex Data'!I543</f>
        <v>0</v>
      </c>
      <c r="J543" s="15">
        <f>'Cap Ex Data'!J543</f>
        <v>0</v>
      </c>
      <c r="K543" s="15">
        <f>'Cap Ex Data'!K543</f>
        <v>0</v>
      </c>
      <c r="L543" s="15">
        <f>'Cap Ex Data'!L543</f>
        <v>0</v>
      </c>
      <c r="M543" s="15">
        <f>'Cap Ex Data'!M543</f>
        <v>0</v>
      </c>
      <c r="N543" s="15">
        <f>'Cap Ex Data'!N543</f>
        <v>0</v>
      </c>
      <c r="O543" s="61" t="str">
        <f t="shared" si="8"/>
        <v>0</v>
      </c>
    </row>
    <row r="544" spans="1:15" x14ac:dyDescent="0.25">
      <c r="A544" s="15">
        <f>'Cap Ex Data'!A544</f>
        <v>0</v>
      </c>
      <c r="B544" s="15">
        <f>'Cap Ex Data'!B544</f>
        <v>0</v>
      </c>
      <c r="C544" s="15">
        <f>'Cap Ex Data'!C544</f>
        <v>0</v>
      </c>
      <c r="D544" s="15">
        <f>'Cap Ex Data'!D544</f>
        <v>0</v>
      </c>
      <c r="E544" s="15">
        <f>'Cap Ex Data'!E544</f>
        <v>0</v>
      </c>
      <c r="F544" s="15">
        <f>'Cap Ex Data'!F544</f>
        <v>0</v>
      </c>
      <c r="G544" s="15">
        <f>'Cap Ex Data'!G544</f>
        <v>0</v>
      </c>
      <c r="H544" s="15">
        <f>'Cap Ex Data'!H544</f>
        <v>0</v>
      </c>
      <c r="I544" s="15">
        <f>'Cap Ex Data'!I544</f>
        <v>0</v>
      </c>
      <c r="J544" s="15">
        <f>'Cap Ex Data'!J544</f>
        <v>0</v>
      </c>
      <c r="K544" s="15">
        <f>'Cap Ex Data'!K544</f>
        <v>0</v>
      </c>
      <c r="L544" s="15">
        <f>'Cap Ex Data'!L544</f>
        <v>0</v>
      </c>
      <c r="M544" s="15">
        <f>'Cap Ex Data'!M544</f>
        <v>0</v>
      </c>
      <c r="N544" s="15">
        <f>'Cap Ex Data'!N544</f>
        <v>0</v>
      </c>
      <c r="O544" s="61" t="str">
        <f t="shared" si="8"/>
        <v>0</v>
      </c>
    </row>
    <row r="545" spans="1:15" x14ac:dyDescent="0.25">
      <c r="A545" s="15">
        <f>'Cap Ex Data'!A545</f>
        <v>0</v>
      </c>
      <c r="B545" s="15">
        <f>'Cap Ex Data'!B545</f>
        <v>0</v>
      </c>
      <c r="C545" s="15">
        <f>'Cap Ex Data'!C545</f>
        <v>0</v>
      </c>
      <c r="D545" s="15">
        <f>'Cap Ex Data'!D545</f>
        <v>0</v>
      </c>
      <c r="E545" s="15">
        <f>'Cap Ex Data'!E545</f>
        <v>0</v>
      </c>
      <c r="F545" s="15">
        <f>'Cap Ex Data'!F545</f>
        <v>0</v>
      </c>
      <c r="G545" s="15">
        <f>'Cap Ex Data'!G545</f>
        <v>0</v>
      </c>
      <c r="H545" s="15">
        <f>'Cap Ex Data'!H545</f>
        <v>0</v>
      </c>
      <c r="I545" s="15">
        <f>'Cap Ex Data'!I545</f>
        <v>0</v>
      </c>
      <c r="J545" s="15">
        <f>'Cap Ex Data'!J545</f>
        <v>0</v>
      </c>
      <c r="K545" s="15">
        <f>'Cap Ex Data'!K545</f>
        <v>0</v>
      </c>
      <c r="L545" s="15">
        <f>'Cap Ex Data'!L545</f>
        <v>0</v>
      </c>
      <c r="M545" s="15">
        <f>'Cap Ex Data'!M545</f>
        <v>0</v>
      </c>
      <c r="N545" s="15">
        <f>'Cap Ex Data'!N545</f>
        <v>0</v>
      </c>
      <c r="O545" s="61" t="str">
        <f t="shared" si="8"/>
        <v>0</v>
      </c>
    </row>
    <row r="546" spans="1:15" x14ac:dyDescent="0.25">
      <c r="A546" s="15">
        <f>'Cap Ex Data'!A546</f>
        <v>0</v>
      </c>
      <c r="B546" s="15">
        <f>'Cap Ex Data'!B546</f>
        <v>0</v>
      </c>
      <c r="C546" s="15">
        <f>'Cap Ex Data'!C546</f>
        <v>0</v>
      </c>
      <c r="D546" s="15">
        <f>'Cap Ex Data'!D546</f>
        <v>0</v>
      </c>
      <c r="E546" s="15">
        <f>'Cap Ex Data'!E546</f>
        <v>0</v>
      </c>
      <c r="F546" s="15">
        <f>'Cap Ex Data'!F546</f>
        <v>0</v>
      </c>
      <c r="G546" s="15">
        <f>'Cap Ex Data'!G546</f>
        <v>0</v>
      </c>
      <c r="H546" s="15">
        <f>'Cap Ex Data'!H546</f>
        <v>0</v>
      </c>
      <c r="I546" s="15">
        <f>'Cap Ex Data'!I546</f>
        <v>0</v>
      </c>
      <c r="J546" s="15">
        <f>'Cap Ex Data'!J546</f>
        <v>0</v>
      </c>
      <c r="K546" s="15">
        <f>'Cap Ex Data'!K546</f>
        <v>0</v>
      </c>
      <c r="L546" s="15">
        <f>'Cap Ex Data'!L546</f>
        <v>0</v>
      </c>
      <c r="M546" s="15">
        <f>'Cap Ex Data'!M546</f>
        <v>0</v>
      </c>
      <c r="N546" s="15">
        <f>'Cap Ex Data'!N546</f>
        <v>0</v>
      </c>
      <c r="O546" s="61" t="str">
        <f t="shared" si="8"/>
        <v>0</v>
      </c>
    </row>
    <row r="547" spans="1:15" x14ac:dyDescent="0.25">
      <c r="A547" s="15">
        <f>'Cap Ex Data'!A547</f>
        <v>0</v>
      </c>
      <c r="B547" s="15">
        <f>'Cap Ex Data'!B547</f>
        <v>0</v>
      </c>
      <c r="C547" s="15">
        <f>'Cap Ex Data'!C547</f>
        <v>0</v>
      </c>
      <c r="D547" s="15">
        <f>'Cap Ex Data'!D547</f>
        <v>0</v>
      </c>
      <c r="E547" s="15">
        <f>'Cap Ex Data'!E547</f>
        <v>0</v>
      </c>
      <c r="F547" s="15">
        <f>'Cap Ex Data'!F547</f>
        <v>0</v>
      </c>
      <c r="G547" s="15">
        <f>'Cap Ex Data'!G547</f>
        <v>0</v>
      </c>
      <c r="H547" s="15">
        <f>'Cap Ex Data'!H547</f>
        <v>0</v>
      </c>
      <c r="I547" s="15">
        <f>'Cap Ex Data'!I547</f>
        <v>0</v>
      </c>
      <c r="J547" s="15">
        <f>'Cap Ex Data'!J547</f>
        <v>0</v>
      </c>
      <c r="K547" s="15">
        <f>'Cap Ex Data'!K547</f>
        <v>0</v>
      </c>
      <c r="L547" s="15">
        <f>'Cap Ex Data'!L547</f>
        <v>0</v>
      </c>
      <c r="M547" s="15">
        <f>'Cap Ex Data'!M547</f>
        <v>0</v>
      </c>
      <c r="N547" s="15">
        <f>'Cap Ex Data'!N547</f>
        <v>0</v>
      </c>
      <c r="O547" s="61" t="str">
        <f t="shared" si="8"/>
        <v>0</v>
      </c>
    </row>
    <row r="548" spans="1:15" x14ac:dyDescent="0.25">
      <c r="A548" s="15">
        <f>'Cap Ex Data'!A548</f>
        <v>0</v>
      </c>
      <c r="B548" s="15">
        <f>'Cap Ex Data'!B548</f>
        <v>0</v>
      </c>
      <c r="C548" s="15">
        <f>'Cap Ex Data'!C548</f>
        <v>0</v>
      </c>
      <c r="D548" s="15">
        <f>'Cap Ex Data'!D548</f>
        <v>0</v>
      </c>
      <c r="E548" s="15">
        <f>'Cap Ex Data'!E548</f>
        <v>0</v>
      </c>
      <c r="F548" s="15">
        <f>'Cap Ex Data'!F548</f>
        <v>0</v>
      </c>
      <c r="G548" s="15">
        <f>'Cap Ex Data'!G548</f>
        <v>0</v>
      </c>
      <c r="H548" s="15">
        <f>'Cap Ex Data'!H548</f>
        <v>0</v>
      </c>
      <c r="I548" s="15">
        <f>'Cap Ex Data'!I548</f>
        <v>0</v>
      </c>
      <c r="J548" s="15">
        <f>'Cap Ex Data'!J548</f>
        <v>0</v>
      </c>
      <c r="K548" s="15">
        <f>'Cap Ex Data'!K548</f>
        <v>0</v>
      </c>
      <c r="L548" s="15">
        <f>'Cap Ex Data'!L548</f>
        <v>0</v>
      </c>
      <c r="M548" s="15">
        <f>'Cap Ex Data'!M548</f>
        <v>0</v>
      </c>
      <c r="N548" s="15">
        <f>'Cap Ex Data'!N548</f>
        <v>0</v>
      </c>
      <c r="O548" s="61" t="str">
        <f t="shared" si="8"/>
        <v>0</v>
      </c>
    </row>
    <row r="549" spans="1:15" x14ac:dyDescent="0.25">
      <c r="A549" s="15">
        <f>'Cap Ex Data'!A549</f>
        <v>0</v>
      </c>
      <c r="B549" s="15">
        <f>'Cap Ex Data'!B549</f>
        <v>0</v>
      </c>
      <c r="C549" s="15">
        <f>'Cap Ex Data'!C549</f>
        <v>0</v>
      </c>
      <c r="D549" s="15">
        <f>'Cap Ex Data'!D549</f>
        <v>0</v>
      </c>
      <c r="E549" s="15">
        <f>'Cap Ex Data'!E549</f>
        <v>0</v>
      </c>
      <c r="F549" s="15">
        <f>'Cap Ex Data'!F549</f>
        <v>0</v>
      </c>
      <c r="G549" s="15">
        <f>'Cap Ex Data'!G549</f>
        <v>0</v>
      </c>
      <c r="H549" s="15">
        <f>'Cap Ex Data'!H549</f>
        <v>0</v>
      </c>
      <c r="I549" s="15">
        <f>'Cap Ex Data'!I549</f>
        <v>0</v>
      </c>
      <c r="J549" s="15">
        <f>'Cap Ex Data'!J549</f>
        <v>0</v>
      </c>
      <c r="K549" s="15">
        <f>'Cap Ex Data'!K549</f>
        <v>0</v>
      </c>
      <c r="L549" s="15">
        <f>'Cap Ex Data'!L549</f>
        <v>0</v>
      </c>
      <c r="M549" s="15">
        <f>'Cap Ex Data'!M549</f>
        <v>0</v>
      </c>
      <c r="N549" s="15">
        <f>'Cap Ex Data'!N549</f>
        <v>0</v>
      </c>
      <c r="O549" s="61" t="str">
        <f t="shared" si="8"/>
        <v>0</v>
      </c>
    </row>
    <row r="550" spans="1:15" x14ac:dyDescent="0.25">
      <c r="A550" s="15">
        <f>'Cap Ex Data'!A550</f>
        <v>0</v>
      </c>
      <c r="B550" s="15">
        <f>'Cap Ex Data'!B550</f>
        <v>0</v>
      </c>
      <c r="C550" s="15">
        <f>'Cap Ex Data'!C550</f>
        <v>0</v>
      </c>
      <c r="D550" s="15">
        <f>'Cap Ex Data'!D550</f>
        <v>0</v>
      </c>
      <c r="E550" s="15">
        <f>'Cap Ex Data'!E550</f>
        <v>0</v>
      </c>
      <c r="F550" s="15">
        <f>'Cap Ex Data'!F550</f>
        <v>0</v>
      </c>
      <c r="G550" s="15">
        <f>'Cap Ex Data'!G550</f>
        <v>0</v>
      </c>
      <c r="H550" s="15">
        <f>'Cap Ex Data'!H550</f>
        <v>0</v>
      </c>
      <c r="I550" s="15">
        <f>'Cap Ex Data'!I550</f>
        <v>0</v>
      </c>
      <c r="J550" s="15">
        <f>'Cap Ex Data'!J550</f>
        <v>0</v>
      </c>
      <c r="K550" s="15">
        <f>'Cap Ex Data'!K550</f>
        <v>0</v>
      </c>
      <c r="L550" s="15">
        <f>'Cap Ex Data'!L550</f>
        <v>0</v>
      </c>
      <c r="M550" s="15">
        <f>'Cap Ex Data'!M550</f>
        <v>0</v>
      </c>
      <c r="N550" s="15">
        <f>'Cap Ex Data'!N550</f>
        <v>0</v>
      </c>
      <c r="O550" s="61" t="str">
        <f t="shared" si="8"/>
        <v>0</v>
      </c>
    </row>
    <row r="551" spans="1:15" x14ac:dyDescent="0.25">
      <c r="A551" s="15">
        <f>'Cap Ex Data'!A551</f>
        <v>0</v>
      </c>
      <c r="B551" s="15">
        <f>'Cap Ex Data'!B551</f>
        <v>0</v>
      </c>
      <c r="C551" s="15">
        <f>'Cap Ex Data'!C551</f>
        <v>0</v>
      </c>
      <c r="D551" s="15">
        <f>'Cap Ex Data'!D551</f>
        <v>0</v>
      </c>
      <c r="E551" s="15">
        <f>'Cap Ex Data'!E551</f>
        <v>0</v>
      </c>
      <c r="F551" s="15">
        <f>'Cap Ex Data'!F551</f>
        <v>0</v>
      </c>
      <c r="G551" s="15">
        <f>'Cap Ex Data'!G551</f>
        <v>0</v>
      </c>
      <c r="H551" s="15">
        <f>'Cap Ex Data'!H551</f>
        <v>0</v>
      </c>
      <c r="I551" s="15">
        <f>'Cap Ex Data'!I551</f>
        <v>0</v>
      </c>
      <c r="J551" s="15">
        <f>'Cap Ex Data'!J551</f>
        <v>0</v>
      </c>
      <c r="K551" s="15">
        <f>'Cap Ex Data'!K551</f>
        <v>0</v>
      </c>
      <c r="L551" s="15">
        <f>'Cap Ex Data'!L551</f>
        <v>0</v>
      </c>
      <c r="M551" s="15">
        <f>'Cap Ex Data'!M551</f>
        <v>0</v>
      </c>
      <c r="N551" s="15">
        <f>'Cap Ex Data'!N551</f>
        <v>0</v>
      </c>
      <c r="O551" s="61" t="str">
        <f t="shared" si="8"/>
        <v>0</v>
      </c>
    </row>
    <row r="552" spans="1:15" x14ac:dyDescent="0.25">
      <c r="A552" s="15">
        <f>'Cap Ex Data'!A552</f>
        <v>0</v>
      </c>
      <c r="B552" s="15">
        <f>'Cap Ex Data'!B552</f>
        <v>0</v>
      </c>
      <c r="C552" s="15">
        <f>'Cap Ex Data'!C552</f>
        <v>0</v>
      </c>
      <c r="D552" s="15">
        <f>'Cap Ex Data'!D552</f>
        <v>0</v>
      </c>
      <c r="E552" s="15">
        <f>'Cap Ex Data'!E552</f>
        <v>0</v>
      </c>
      <c r="F552" s="15">
        <f>'Cap Ex Data'!F552</f>
        <v>0</v>
      </c>
      <c r="G552" s="15">
        <f>'Cap Ex Data'!G552</f>
        <v>0</v>
      </c>
      <c r="H552" s="15">
        <f>'Cap Ex Data'!H552</f>
        <v>0</v>
      </c>
      <c r="I552" s="15">
        <f>'Cap Ex Data'!I552</f>
        <v>0</v>
      </c>
      <c r="J552" s="15">
        <f>'Cap Ex Data'!J552</f>
        <v>0</v>
      </c>
      <c r="K552" s="15">
        <f>'Cap Ex Data'!K552</f>
        <v>0</v>
      </c>
      <c r="L552" s="15">
        <f>'Cap Ex Data'!L552</f>
        <v>0</v>
      </c>
      <c r="M552" s="15">
        <f>'Cap Ex Data'!M552</f>
        <v>0</v>
      </c>
      <c r="N552" s="15">
        <f>'Cap Ex Data'!N552</f>
        <v>0</v>
      </c>
      <c r="O552" s="61" t="str">
        <f t="shared" si="8"/>
        <v>0</v>
      </c>
    </row>
    <row r="553" spans="1:15" x14ac:dyDescent="0.25">
      <c r="A553" s="15">
        <f>'Cap Ex Data'!A553</f>
        <v>0</v>
      </c>
      <c r="B553" s="15">
        <f>'Cap Ex Data'!B553</f>
        <v>0</v>
      </c>
      <c r="C553" s="15">
        <f>'Cap Ex Data'!C553</f>
        <v>0</v>
      </c>
      <c r="D553" s="15">
        <f>'Cap Ex Data'!D553</f>
        <v>0</v>
      </c>
      <c r="E553" s="15">
        <f>'Cap Ex Data'!E553</f>
        <v>0</v>
      </c>
      <c r="F553" s="15">
        <f>'Cap Ex Data'!F553</f>
        <v>0</v>
      </c>
      <c r="G553" s="15">
        <f>'Cap Ex Data'!G553</f>
        <v>0</v>
      </c>
      <c r="H553" s="15">
        <f>'Cap Ex Data'!H553</f>
        <v>0</v>
      </c>
      <c r="I553" s="15">
        <f>'Cap Ex Data'!I553</f>
        <v>0</v>
      </c>
      <c r="J553" s="15">
        <f>'Cap Ex Data'!J553</f>
        <v>0</v>
      </c>
      <c r="K553" s="15">
        <f>'Cap Ex Data'!K553</f>
        <v>0</v>
      </c>
      <c r="L553" s="15">
        <f>'Cap Ex Data'!L553</f>
        <v>0</v>
      </c>
      <c r="M553" s="15">
        <f>'Cap Ex Data'!M553</f>
        <v>0</v>
      </c>
      <c r="N553" s="15">
        <f>'Cap Ex Data'!N553</f>
        <v>0</v>
      </c>
      <c r="O553" s="61" t="str">
        <f t="shared" si="8"/>
        <v>0</v>
      </c>
    </row>
    <row r="554" spans="1:15" x14ac:dyDescent="0.25">
      <c r="A554" s="15">
        <f>'Cap Ex Data'!A554</f>
        <v>0</v>
      </c>
      <c r="B554" s="15">
        <f>'Cap Ex Data'!B554</f>
        <v>0</v>
      </c>
      <c r="C554" s="15">
        <f>'Cap Ex Data'!C554</f>
        <v>0</v>
      </c>
      <c r="D554" s="15">
        <f>'Cap Ex Data'!D554</f>
        <v>0</v>
      </c>
      <c r="E554" s="15">
        <f>'Cap Ex Data'!E554</f>
        <v>0</v>
      </c>
      <c r="F554" s="15">
        <f>'Cap Ex Data'!F554</f>
        <v>0</v>
      </c>
      <c r="G554" s="15">
        <f>'Cap Ex Data'!G554</f>
        <v>0</v>
      </c>
      <c r="H554" s="15">
        <f>'Cap Ex Data'!H554</f>
        <v>0</v>
      </c>
      <c r="I554" s="15">
        <f>'Cap Ex Data'!I554</f>
        <v>0</v>
      </c>
      <c r="J554" s="15">
        <f>'Cap Ex Data'!J554</f>
        <v>0</v>
      </c>
      <c r="K554" s="15">
        <f>'Cap Ex Data'!K554</f>
        <v>0</v>
      </c>
      <c r="L554" s="15">
        <f>'Cap Ex Data'!L554</f>
        <v>0</v>
      </c>
      <c r="M554" s="15">
        <f>'Cap Ex Data'!M554</f>
        <v>0</v>
      </c>
      <c r="N554" s="15">
        <f>'Cap Ex Data'!N554</f>
        <v>0</v>
      </c>
      <c r="O554" s="61" t="str">
        <f t="shared" si="8"/>
        <v>0</v>
      </c>
    </row>
    <row r="555" spans="1:15" x14ac:dyDescent="0.25">
      <c r="A555" s="15">
        <f>'Cap Ex Data'!A555</f>
        <v>0</v>
      </c>
      <c r="B555" s="15">
        <f>'Cap Ex Data'!B555</f>
        <v>0</v>
      </c>
      <c r="C555" s="15">
        <f>'Cap Ex Data'!C555</f>
        <v>0</v>
      </c>
      <c r="D555" s="15">
        <f>'Cap Ex Data'!D555</f>
        <v>0</v>
      </c>
      <c r="E555" s="15">
        <f>'Cap Ex Data'!E555</f>
        <v>0</v>
      </c>
      <c r="F555" s="15">
        <f>'Cap Ex Data'!F555</f>
        <v>0</v>
      </c>
      <c r="G555" s="15">
        <f>'Cap Ex Data'!G555</f>
        <v>0</v>
      </c>
      <c r="H555" s="15">
        <f>'Cap Ex Data'!H555</f>
        <v>0</v>
      </c>
      <c r="I555" s="15">
        <f>'Cap Ex Data'!I555</f>
        <v>0</v>
      </c>
      <c r="J555" s="15">
        <f>'Cap Ex Data'!J555</f>
        <v>0</v>
      </c>
      <c r="K555" s="15">
        <f>'Cap Ex Data'!K555</f>
        <v>0</v>
      </c>
      <c r="L555" s="15">
        <f>'Cap Ex Data'!L555</f>
        <v>0</v>
      </c>
      <c r="M555" s="15">
        <f>'Cap Ex Data'!M555</f>
        <v>0</v>
      </c>
      <c r="N555" s="15">
        <f>'Cap Ex Data'!N555</f>
        <v>0</v>
      </c>
      <c r="O555" s="61" t="str">
        <f t="shared" si="8"/>
        <v>0</v>
      </c>
    </row>
    <row r="556" spans="1:15" x14ac:dyDescent="0.25">
      <c r="A556" s="15">
        <f>'Cap Ex Data'!A556</f>
        <v>0</v>
      </c>
      <c r="B556" s="15">
        <f>'Cap Ex Data'!B556</f>
        <v>0</v>
      </c>
      <c r="C556" s="15">
        <f>'Cap Ex Data'!C556</f>
        <v>0</v>
      </c>
      <c r="D556" s="15">
        <f>'Cap Ex Data'!D556</f>
        <v>0</v>
      </c>
      <c r="E556" s="15">
        <f>'Cap Ex Data'!E556</f>
        <v>0</v>
      </c>
      <c r="F556" s="15">
        <f>'Cap Ex Data'!F556</f>
        <v>0</v>
      </c>
      <c r="G556" s="15">
        <f>'Cap Ex Data'!G556</f>
        <v>0</v>
      </c>
      <c r="H556" s="15">
        <f>'Cap Ex Data'!H556</f>
        <v>0</v>
      </c>
      <c r="I556" s="15">
        <f>'Cap Ex Data'!I556</f>
        <v>0</v>
      </c>
      <c r="J556" s="15">
        <f>'Cap Ex Data'!J556</f>
        <v>0</v>
      </c>
      <c r="K556" s="15">
        <f>'Cap Ex Data'!K556</f>
        <v>0</v>
      </c>
      <c r="L556" s="15">
        <f>'Cap Ex Data'!L556</f>
        <v>0</v>
      </c>
      <c r="M556" s="15">
        <f>'Cap Ex Data'!M556</f>
        <v>0</v>
      </c>
      <c r="N556" s="15">
        <f>'Cap Ex Data'!N556</f>
        <v>0</v>
      </c>
      <c r="O556" s="61" t="str">
        <f t="shared" si="8"/>
        <v>0</v>
      </c>
    </row>
    <row r="557" spans="1:15" x14ac:dyDescent="0.25">
      <c r="A557" s="15">
        <f>'Cap Ex Data'!A557</f>
        <v>0</v>
      </c>
      <c r="B557" s="15">
        <f>'Cap Ex Data'!B557</f>
        <v>0</v>
      </c>
      <c r="C557" s="15">
        <f>'Cap Ex Data'!C557</f>
        <v>0</v>
      </c>
      <c r="D557" s="15">
        <f>'Cap Ex Data'!D557</f>
        <v>0</v>
      </c>
      <c r="E557" s="15">
        <f>'Cap Ex Data'!E557</f>
        <v>0</v>
      </c>
      <c r="F557" s="15">
        <f>'Cap Ex Data'!F557</f>
        <v>0</v>
      </c>
      <c r="G557" s="15">
        <f>'Cap Ex Data'!G557</f>
        <v>0</v>
      </c>
      <c r="H557" s="15">
        <f>'Cap Ex Data'!H557</f>
        <v>0</v>
      </c>
      <c r="I557" s="15">
        <f>'Cap Ex Data'!I557</f>
        <v>0</v>
      </c>
      <c r="J557" s="15">
        <f>'Cap Ex Data'!J557</f>
        <v>0</v>
      </c>
      <c r="K557" s="15">
        <f>'Cap Ex Data'!K557</f>
        <v>0</v>
      </c>
      <c r="L557" s="15">
        <f>'Cap Ex Data'!L557</f>
        <v>0</v>
      </c>
      <c r="M557" s="15">
        <f>'Cap Ex Data'!M557</f>
        <v>0</v>
      </c>
      <c r="N557" s="15">
        <f>'Cap Ex Data'!N557</f>
        <v>0</v>
      </c>
      <c r="O557" s="61" t="str">
        <f t="shared" si="8"/>
        <v>0</v>
      </c>
    </row>
    <row r="558" spans="1:15" x14ac:dyDescent="0.25">
      <c r="A558" s="15">
        <f>'Cap Ex Data'!A558</f>
        <v>0</v>
      </c>
      <c r="B558" s="15">
        <f>'Cap Ex Data'!B558</f>
        <v>0</v>
      </c>
      <c r="C558" s="15">
        <f>'Cap Ex Data'!C558</f>
        <v>0</v>
      </c>
      <c r="D558" s="15">
        <f>'Cap Ex Data'!D558</f>
        <v>0</v>
      </c>
      <c r="E558" s="15">
        <f>'Cap Ex Data'!E558</f>
        <v>0</v>
      </c>
      <c r="F558" s="15">
        <f>'Cap Ex Data'!F558</f>
        <v>0</v>
      </c>
      <c r="G558" s="15">
        <f>'Cap Ex Data'!G558</f>
        <v>0</v>
      </c>
      <c r="H558" s="15">
        <f>'Cap Ex Data'!H558</f>
        <v>0</v>
      </c>
      <c r="I558" s="15">
        <f>'Cap Ex Data'!I558</f>
        <v>0</v>
      </c>
      <c r="J558" s="15">
        <f>'Cap Ex Data'!J558</f>
        <v>0</v>
      </c>
      <c r="K558" s="15">
        <f>'Cap Ex Data'!K558</f>
        <v>0</v>
      </c>
      <c r="L558" s="15">
        <f>'Cap Ex Data'!L558</f>
        <v>0</v>
      </c>
      <c r="M558" s="15">
        <f>'Cap Ex Data'!M558</f>
        <v>0</v>
      </c>
      <c r="N558" s="15">
        <f>'Cap Ex Data'!N558</f>
        <v>0</v>
      </c>
      <c r="O558" s="61" t="str">
        <f t="shared" si="8"/>
        <v>0</v>
      </c>
    </row>
    <row r="559" spans="1:15" x14ac:dyDescent="0.25">
      <c r="A559" s="15">
        <f>'Cap Ex Data'!A559</f>
        <v>0</v>
      </c>
      <c r="B559" s="15">
        <f>'Cap Ex Data'!B559</f>
        <v>0</v>
      </c>
      <c r="C559" s="15">
        <f>'Cap Ex Data'!C559</f>
        <v>0</v>
      </c>
      <c r="D559" s="15">
        <f>'Cap Ex Data'!D559</f>
        <v>0</v>
      </c>
      <c r="E559" s="15">
        <f>'Cap Ex Data'!E559</f>
        <v>0</v>
      </c>
      <c r="F559" s="15">
        <f>'Cap Ex Data'!F559</f>
        <v>0</v>
      </c>
      <c r="G559" s="15">
        <f>'Cap Ex Data'!G559</f>
        <v>0</v>
      </c>
      <c r="H559" s="15">
        <f>'Cap Ex Data'!H559</f>
        <v>0</v>
      </c>
      <c r="I559" s="15">
        <f>'Cap Ex Data'!I559</f>
        <v>0</v>
      </c>
      <c r="J559" s="15">
        <f>'Cap Ex Data'!J559</f>
        <v>0</v>
      </c>
      <c r="K559" s="15">
        <f>'Cap Ex Data'!K559</f>
        <v>0</v>
      </c>
      <c r="L559" s="15">
        <f>'Cap Ex Data'!L559</f>
        <v>0</v>
      </c>
      <c r="M559" s="15">
        <f>'Cap Ex Data'!M559</f>
        <v>0</v>
      </c>
      <c r="N559" s="15">
        <f>'Cap Ex Data'!N559</f>
        <v>0</v>
      </c>
      <c r="O559" s="61" t="str">
        <f t="shared" si="8"/>
        <v>0</v>
      </c>
    </row>
    <row r="560" spans="1:15" x14ac:dyDescent="0.25">
      <c r="A560" s="15">
        <f>'Cap Ex Data'!A560</f>
        <v>0</v>
      </c>
      <c r="B560" s="15">
        <f>'Cap Ex Data'!B560</f>
        <v>0</v>
      </c>
      <c r="C560" s="15">
        <f>'Cap Ex Data'!C560</f>
        <v>0</v>
      </c>
      <c r="D560" s="15">
        <f>'Cap Ex Data'!D560</f>
        <v>0</v>
      </c>
      <c r="E560" s="15">
        <f>'Cap Ex Data'!E560</f>
        <v>0</v>
      </c>
      <c r="F560" s="15">
        <f>'Cap Ex Data'!F560</f>
        <v>0</v>
      </c>
      <c r="G560" s="15">
        <f>'Cap Ex Data'!G560</f>
        <v>0</v>
      </c>
      <c r="H560" s="15">
        <f>'Cap Ex Data'!H560</f>
        <v>0</v>
      </c>
      <c r="I560" s="15">
        <f>'Cap Ex Data'!I560</f>
        <v>0</v>
      </c>
      <c r="J560" s="15">
        <f>'Cap Ex Data'!J560</f>
        <v>0</v>
      </c>
      <c r="K560" s="15">
        <f>'Cap Ex Data'!K560</f>
        <v>0</v>
      </c>
      <c r="L560" s="15">
        <f>'Cap Ex Data'!L560</f>
        <v>0</v>
      </c>
      <c r="M560" s="15">
        <f>'Cap Ex Data'!M560</f>
        <v>0</v>
      </c>
      <c r="N560" s="15">
        <f>'Cap Ex Data'!N560</f>
        <v>0</v>
      </c>
      <c r="O560" s="61" t="str">
        <f t="shared" si="8"/>
        <v>0</v>
      </c>
    </row>
    <row r="561" spans="1:15" x14ac:dyDescent="0.25">
      <c r="A561" s="15">
        <f>'Cap Ex Data'!A561</f>
        <v>0</v>
      </c>
      <c r="B561" s="15">
        <f>'Cap Ex Data'!B561</f>
        <v>0</v>
      </c>
      <c r="C561" s="15">
        <f>'Cap Ex Data'!C561</f>
        <v>0</v>
      </c>
      <c r="D561" s="15">
        <f>'Cap Ex Data'!D561</f>
        <v>0</v>
      </c>
      <c r="E561" s="15">
        <f>'Cap Ex Data'!E561</f>
        <v>0</v>
      </c>
      <c r="F561" s="15">
        <f>'Cap Ex Data'!F561</f>
        <v>0</v>
      </c>
      <c r="G561" s="15">
        <f>'Cap Ex Data'!G561</f>
        <v>0</v>
      </c>
      <c r="H561" s="15">
        <f>'Cap Ex Data'!H561</f>
        <v>0</v>
      </c>
      <c r="I561" s="15">
        <f>'Cap Ex Data'!I561</f>
        <v>0</v>
      </c>
      <c r="J561" s="15">
        <f>'Cap Ex Data'!J561</f>
        <v>0</v>
      </c>
      <c r="K561" s="15">
        <f>'Cap Ex Data'!K561</f>
        <v>0</v>
      </c>
      <c r="L561" s="15">
        <f>'Cap Ex Data'!L561</f>
        <v>0</v>
      </c>
      <c r="M561" s="15">
        <f>'Cap Ex Data'!M561</f>
        <v>0</v>
      </c>
      <c r="N561" s="15">
        <f>'Cap Ex Data'!N561</f>
        <v>0</v>
      </c>
      <c r="O561" s="61" t="str">
        <f t="shared" si="8"/>
        <v>0</v>
      </c>
    </row>
    <row r="562" spans="1:15" x14ac:dyDescent="0.25">
      <c r="A562" s="15">
        <f>'Cap Ex Data'!A562</f>
        <v>0</v>
      </c>
      <c r="B562" s="15">
        <f>'Cap Ex Data'!B562</f>
        <v>0</v>
      </c>
      <c r="C562" s="15">
        <f>'Cap Ex Data'!C562</f>
        <v>0</v>
      </c>
      <c r="D562" s="15">
        <f>'Cap Ex Data'!D562</f>
        <v>0</v>
      </c>
      <c r="E562" s="15">
        <f>'Cap Ex Data'!E562</f>
        <v>0</v>
      </c>
      <c r="F562" s="15">
        <f>'Cap Ex Data'!F562</f>
        <v>0</v>
      </c>
      <c r="G562" s="15">
        <f>'Cap Ex Data'!G562</f>
        <v>0</v>
      </c>
      <c r="H562" s="15">
        <f>'Cap Ex Data'!H562</f>
        <v>0</v>
      </c>
      <c r="I562" s="15">
        <f>'Cap Ex Data'!I562</f>
        <v>0</v>
      </c>
      <c r="J562" s="15">
        <f>'Cap Ex Data'!J562</f>
        <v>0</v>
      </c>
      <c r="K562" s="15">
        <f>'Cap Ex Data'!K562</f>
        <v>0</v>
      </c>
      <c r="L562" s="15">
        <f>'Cap Ex Data'!L562</f>
        <v>0</v>
      </c>
      <c r="M562" s="15">
        <f>'Cap Ex Data'!M562</f>
        <v>0</v>
      </c>
      <c r="N562" s="15">
        <f>'Cap Ex Data'!N562</f>
        <v>0</v>
      </c>
      <c r="O562" s="61" t="str">
        <f t="shared" si="8"/>
        <v>0</v>
      </c>
    </row>
    <row r="563" spans="1:15" x14ac:dyDescent="0.25">
      <c r="A563" s="15">
        <f>'Cap Ex Data'!A563</f>
        <v>0</v>
      </c>
      <c r="B563" s="15">
        <f>'Cap Ex Data'!B563</f>
        <v>0</v>
      </c>
      <c r="C563" s="15">
        <f>'Cap Ex Data'!C563</f>
        <v>0</v>
      </c>
      <c r="D563" s="15">
        <f>'Cap Ex Data'!D563</f>
        <v>0</v>
      </c>
      <c r="E563" s="15">
        <f>'Cap Ex Data'!E563</f>
        <v>0</v>
      </c>
      <c r="F563" s="15">
        <f>'Cap Ex Data'!F563</f>
        <v>0</v>
      </c>
      <c r="G563" s="15">
        <f>'Cap Ex Data'!G563</f>
        <v>0</v>
      </c>
      <c r="H563" s="15">
        <f>'Cap Ex Data'!H563</f>
        <v>0</v>
      </c>
      <c r="I563" s="15">
        <f>'Cap Ex Data'!I563</f>
        <v>0</v>
      </c>
      <c r="J563" s="15">
        <f>'Cap Ex Data'!J563</f>
        <v>0</v>
      </c>
      <c r="K563" s="15">
        <f>'Cap Ex Data'!K563</f>
        <v>0</v>
      </c>
      <c r="L563" s="15">
        <f>'Cap Ex Data'!L563</f>
        <v>0</v>
      </c>
      <c r="M563" s="15">
        <f>'Cap Ex Data'!M563</f>
        <v>0</v>
      </c>
      <c r="N563" s="15">
        <f>'Cap Ex Data'!N563</f>
        <v>0</v>
      </c>
      <c r="O563" s="61" t="str">
        <f t="shared" si="8"/>
        <v>0</v>
      </c>
    </row>
    <row r="564" spans="1:15" x14ac:dyDescent="0.25">
      <c r="A564" s="15">
        <f>'Cap Ex Data'!A564</f>
        <v>0</v>
      </c>
      <c r="B564" s="15">
        <f>'Cap Ex Data'!B564</f>
        <v>0</v>
      </c>
      <c r="C564" s="15">
        <f>'Cap Ex Data'!C564</f>
        <v>0</v>
      </c>
      <c r="D564" s="15">
        <f>'Cap Ex Data'!D564</f>
        <v>0</v>
      </c>
      <c r="E564" s="15">
        <f>'Cap Ex Data'!E564</f>
        <v>0</v>
      </c>
      <c r="F564" s="15">
        <f>'Cap Ex Data'!F564</f>
        <v>0</v>
      </c>
      <c r="G564" s="15">
        <f>'Cap Ex Data'!G564</f>
        <v>0</v>
      </c>
      <c r="H564" s="15">
        <f>'Cap Ex Data'!H564</f>
        <v>0</v>
      </c>
      <c r="I564" s="15">
        <f>'Cap Ex Data'!I564</f>
        <v>0</v>
      </c>
      <c r="J564" s="15">
        <f>'Cap Ex Data'!J564</f>
        <v>0</v>
      </c>
      <c r="K564" s="15">
        <f>'Cap Ex Data'!K564</f>
        <v>0</v>
      </c>
      <c r="L564" s="15">
        <f>'Cap Ex Data'!L564</f>
        <v>0</v>
      </c>
      <c r="M564" s="15">
        <f>'Cap Ex Data'!M564</f>
        <v>0</v>
      </c>
      <c r="N564" s="15">
        <f>'Cap Ex Data'!N564</f>
        <v>0</v>
      </c>
      <c r="O564" s="61" t="str">
        <f t="shared" si="8"/>
        <v>0</v>
      </c>
    </row>
    <row r="565" spans="1:15" x14ac:dyDescent="0.25">
      <c r="A565" s="15">
        <f>'Cap Ex Data'!A565</f>
        <v>0</v>
      </c>
      <c r="B565" s="15">
        <f>'Cap Ex Data'!B565</f>
        <v>0</v>
      </c>
      <c r="C565" s="15">
        <f>'Cap Ex Data'!C565</f>
        <v>0</v>
      </c>
      <c r="D565" s="15">
        <f>'Cap Ex Data'!D565</f>
        <v>0</v>
      </c>
      <c r="E565" s="15">
        <f>'Cap Ex Data'!E565</f>
        <v>0</v>
      </c>
      <c r="F565" s="15">
        <f>'Cap Ex Data'!F565</f>
        <v>0</v>
      </c>
      <c r="G565" s="15">
        <f>'Cap Ex Data'!G565</f>
        <v>0</v>
      </c>
      <c r="H565" s="15">
        <f>'Cap Ex Data'!H565</f>
        <v>0</v>
      </c>
      <c r="I565" s="15">
        <f>'Cap Ex Data'!I565</f>
        <v>0</v>
      </c>
      <c r="J565" s="15">
        <f>'Cap Ex Data'!J565</f>
        <v>0</v>
      </c>
      <c r="K565" s="15">
        <f>'Cap Ex Data'!K565</f>
        <v>0</v>
      </c>
      <c r="L565" s="15">
        <f>'Cap Ex Data'!L565</f>
        <v>0</v>
      </c>
      <c r="M565" s="15">
        <f>'Cap Ex Data'!M565</f>
        <v>0</v>
      </c>
      <c r="N565" s="15">
        <f>'Cap Ex Data'!N565</f>
        <v>0</v>
      </c>
      <c r="O565" s="61" t="str">
        <f t="shared" si="8"/>
        <v>0</v>
      </c>
    </row>
    <row r="566" spans="1:15" x14ac:dyDescent="0.25">
      <c r="A566" s="15">
        <f>'Cap Ex Data'!A566</f>
        <v>0</v>
      </c>
      <c r="B566" s="15">
        <f>'Cap Ex Data'!B566</f>
        <v>0</v>
      </c>
      <c r="C566" s="15">
        <f>'Cap Ex Data'!C566</f>
        <v>0</v>
      </c>
      <c r="D566" s="15">
        <f>'Cap Ex Data'!D566</f>
        <v>0</v>
      </c>
      <c r="E566" s="15">
        <f>'Cap Ex Data'!E566</f>
        <v>0</v>
      </c>
      <c r="F566" s="15">
        <f>'Cap Ex Data'!F566</f>
        <v>0</v>
      </c>
      <c r="G566" s="15">
        <f>'Cap Ex Data'!G566</f>
        <v>0</v>
      </c>
      <c r="H566" s="15">
        <f>'Cap Ex Data'!H566</f>
        <v>0</v>
      </c>
      <c r="I566" s="15">
        <f>'Cap Ex Data'!I566</f>
        <v>0</v>
      </c>
      <c r="J566" s="15">
        <f>'Cap Ex Data'!J566</f>
        <v>0</v>
      </c>
      <c r="K566" s="15">
        <f>'Cap Ex Data'!K566</f>
        <v>0</v>
      </c>
      <c r="L566" s="15">
        <f>'Cap Ex Data'!L566</f>
        <v>0</v>
      </c>
      <c r="M566" s="15">
        <f>'Cap Ex Data'!M566</f>
        <v>0</v>
      </c>
      <c r="N566" s="15">
        <f>'Cap Ex Data'!N566</f>
        <v>0</v>
      </c>
      <c r="O566" s="61" t="str">
        <f t="shared" si="8"/>
        <v>0</v>
      </c>
    </row>
    <row r="567" spans="1:15" x14ac:dyDescent="0.25">
      <c r="A567" s="15">
        <f>'Cap Ex Data'!A567</f>
        <v>0</v>
      </c>
      <c r="B567" s="15">
        <f>'Cap Ex Data'!B567</f>
        <v>0</v>
      </c>
      <c r="C567" s="15">
        <f>'Cap Ex Data'!C567</f>
        <v>0</v>
      </c>
      <c r="D567" s="15">
        <f>'Cap Ex Data'!D567</f>
        <v>0</v>
      </c>
      <c r="E567" s="15">
        <f>'Cap Ex Data'!E567</f>
        <v>0</v>
      </c>
      <c r="F567" s="15">
        <f>'Cap Ex Data'!F567</f>
        <v>0</v>
      </c>
      <c r="G567" s="15">
        <f>'Cap Ex Data'!G567</f>
        <v>0</v>
      </c>
      <c r="H567" s="15">
        <f>'Cap Ex Data'!H567</f>
        <v>0</v>
      </c>
      <c r="I567" s="15">
        <f>'Cap Ex Data'!I567</f>
        <v>0</v>
      </c>
      <c r="J567" s="15">
        <f>'Cap Ex Data'!J567</f>
        <v>0</v>
      </c>
      <c r="K567" s="15">
        <f>'Cap Ex Data'!K567</f>
        <v>0</v>
      </c>
      <c r="L567" s="15">
        <f>'Cap Ex Data'!L567</f>
        <v>0</v>
      </c>
      <c r="M567" s="15">
        <f>'Cap Ex Data'!M567</f>
        <v>0</v>
      </c>
      <c r="N567" s="15">
        <f>'Cap Ex Data'!N567</f>
        <v>0</v>
      </c>
      <c r="O567" s="61" t="str">
        <f t="shared" si="8"/>
        <v>0</v>
      </c>
    </row>
    <row r="568" spans="1:15" x14ac:dyDescent="0.25">
      <c r="A568" s="15">
        <f>'Cap Ex Data'!A568</f>
        <v>0</v>
      </c>
      <c r="B568" s="15">
        <f>'Cap Ex Data'!B568</f>
        <v>0</v>
      </c>
      <c r="C568" s="15">
        <f>'Cap Ex Data'!C568</f>
        <v>0</v>
      </c>
      <c r="D568" s="15">
        <f>'Cap Ex Data'!D568</f>
        <v>0</v>
      </c>
      <c r="E568" s="15">
        <f>'Cap Ex Data'!E568</f>
        <v>0</v>
      </c>
      <c r="F568" s="15">
        <f>'Cap Ex Data'!F568</f>
        <v>0</v>
      </c>
      <c r="G568" s="15">
        <f>'Cap Ex Data'!G568</f>
        <v>0</v>
      </c>
      <c r="H568" s="15">
        <f>'Cap Ex Data'!H568</f>
        <v>0</v>
      </c>
      <c r="I568" s="15">
        <f>'Cap Ex Data'!I568</f>
        <v>0</v>
      </c>
      <c r="J568" s="15">
        <f>'Cap Ex Data'!J568</f>
        <v>0</v>
      </c>
      <c r="K568" s="15">
        <f>'Cap Ex Data'!K568</f>
        <v>0</v>
      </c>
      <c r="L568" s="15">
        <f>'Cap Ex Data'!L568</f>
        <v>0</v>
      </c>
      <c r="M568" s="15">
        <f>'Cap Ex Data'!M568</f>
        <v>0</v>
      </c>
      <c r="N568" s="15">
        <f>'Cap Ex Data'!N568</f>
        <v>0</v>
      </c>
      <c r="O568" s="61" t="str">
        <f t="shared" si="8"/>
        <v>0</v>
      </c>
    </row>
    <row r="569" spans="1:15" x14ac:dyDescent="0.25">
      <c r="A569" s="15">
        <f>'Cap Ex Data'!A569</f>
        <v>0</v>
      </c>
      <c r="B569" s="15">
        <f>'Cap Ex Data'!B569</f>
        <v>0</v>
      </c>
      <c r="C569" s="15">
        <f>'Cap Ex Data'!C569</f>
        <v>0</v>
      </c>
      <c r="D569" s="15">
        <f>'Cap Ex Data'!D569</f>
        <v>0</v>
      </c>
      <c r="E569" s="15">
        <f>'Cap Ex Data'!E569</f>
        <v>0</v>
      </c>
      <c r="F569" s="15">
        <f>'Cap Ex Data'!F569</f>
        <v>0</v>
      </c>
      <c r="G569" s="15">
        <f>'Cap Ex Data'!G569</f>
        <v>0</v>
      </c>
      <c r="H569" s="15">
        <f>'Cap Ex Data'!H569</f>
        <v>0</v>
      </c>
      <c r="I569" s="15">
        <f>'Cap Ex Data'!I569</f>
        <v>0</v>
      </c>
      <c r="J569" s="15">
        <f>'Cap Ex Data'!J569</f>
        <v>0</v>
      </c>
      <c r="K569" s="15">
        <f>'Cap Ex Data'!K569</f>
        <v>0</v>
      </c>
      <c r="L569" s="15">
        <f>'Cap Ex Data'!L569</f>
        <v>0</v>
      </c>
      <c r="M569" s="15">
        <f>'Cap Ex Data'!M569</f>
        <v>0</v>
      </c>
      <c r="N569" s="15">
        <f>'Cap Ex Data'!N569</f>
        <v>0</v>
      </c>
      <c r="O569" s="61" t="str">
        <f t="shared" si="8"/>
        <v>0</v>
      </c>
    </row>
    <row r="570" spans="1:15" x14ac:dyDescent="0.25">
      <c r="A570" s="15">
        <f>'Cap Ex Data'!A570</f>
        <v>0</v>
      </c>
      <c r="B570" s="15">
        <f>'Cap Ex Data'!B570</f>
        <v>0</v>
      </c>
      <c r="C570" s="15">
        <f>'Cap Ex Data'!C570</f>
        <v>0</v>
      </c>
      <c r="D570" s="15">
        <f>'Cap Ex Data'!D570</f>
        <v>0</v>
      </c>
      <c r="E570" s="15">
        <f>'Cap Ex Data'!E570</f>
        <v>0</v>
      </c>
      <c r="F570" s="15">
        <f>'Cap Ex Data'!F570</f>
        <v>0</v>
      </c>
      <c r="G570" s="15">
        <f>'Cap Ex Data'!G570</f>
        <v>0</v>
      </c>
      <c r="H570" s="15">
        <f>'Cap Ex Data'!H570</f>
        <v>0</v>
      </c>
      <c r="I570" s="15">
        <f>'Cap Ex Data'!I570</f>
        <v>0</v>
      </c>
      <c r="J570" s="15">
        <f>'Cap Ex Data'!J570</f>
        <v>0</v>
      </c>
      <c r="K570" s="15">
        <f>'Cap Ex Data'!K570</f>
        <v>0</v>
      </c>
      <c r="L570" s="15">
        <f>'Cap Ex Data'!L570</f>
        <v>0</v>
      </c>
      <c r="M570" s="15">
        <f>'Cap Ex Data'!M570</f>
        <v>0</v>
      </c>
      <c r="N570" s="15">
        <f>'Cap Ex Data'!N570</f>
        <v>0</v>
      </c>
      <c r="O570" s="61" t="str">
        <f t="shared" si="8"/>
        <v>0</v>
      </c>
    </row>
    <row r="571" spans="1:15" x14ac:dyDescent="0.25">
      <c r="A571" s="15">
        <f>'Cap Ex Data'!A571</f>
        <v>0</v>
      </c>
      <c r="B571" s="15">
        <f>'Cap Ex Data'!B571</f>
        <v>0</v>
      </c>
      <c r="C571" s="15">
        <f>'Cap Ex Data'!C571</f>
        <v>0</v>
      </c>
      <c r="D571" s="15">
        <f>'Cap Ex Data'!D571</f>
        <v>0</v>
      </c>
      <c r="E571" s="15">
        <f>'Cap Ex Data'!E571</f>
        <v>0</v>
      </c>
      <c r="F571" s="15">
        <f>'Cap Ex Data'!F571</f>
        <v>0</v>
      </c>
      <c r="G571" s="15">
        <f>'Cap Ex Data'!G571</f>
        <v>0</v>
      </c>
      <c r="H571" s="15">
        <f>'Cap Ex Data'!H571</f>
        <v>0</v>
      </c>
      <c r="I571" s="15">
        <f>'Cap Ex Data'!I571</f>
        <v>0</v>
      </c>
      <c r="J571" s="15">
        <f>'Cap Ex Data'!J571</f>
        <v>0</v>
      </c>
      <c r="K571" s="15">
        <f>'Cap Ex Data'!K571</f>
        <v>0</v>
      </c>
      <c r="L571" s="15">
        <f>'Cap Ex Data'!L571</f>
        <v>0</v>
      </c>
      <c r="M571" s="15">
        <f>'Cap Ex Data'!M571</f>
        <v>0</v>
      </c>
      <c r="N571" s="15">
        <f>'Cap Ex Data'!N571</f>
        <v>0</v>
      </c>
      <c r="O571" s="61" t="str">
        <f t="shared" si="8"/>
        <v>0</v>
      </c>
    </row>
    <row r="572" spans="1:15" x14ac:dyDescent="0.25">
      <c r="A572" s="15">
        <f>'Cap Ex Data'!A572</f>
        <v>0</v>
      </c>
      <c r="B572" s="15">
        <f>'Cap Ex Data'!B572</f>
        <v>0</v>
      </c>
      <c r="C572" s="15">
        <f>'Cap Ex Data'!C572</f>
        <v>0</v>
      </c>
      <c r="D572" s="15">
        <f>'Cap Ex Data'!D572</f>
        <v>0</v>
      </c>
      <c r="E572" s="15">
        <f>'Cap Ex Data'!E572</f>
        <v>0</v>
      </c>
      <c r="F572" s="15">
        <f>'Cap Ex Data'!F572</f>
        <v>0</v>
      </c>
      <c r="G572" s="15">
        <f>'Cap Ex Data'!G572</f>
        <v>0</v>
      </c>
      <c r="H572" s="15">
        <f>'Cap Ex Data'!H572</f>
        <v>0</v>
      </c>
      <c r="I572" s="15">
        <f>'Cap Ex Data'!I572</f>
        <v>0</v>
      </c>
      <c r="J572" s="15">
        <f>'Cap Ex Data'!J572</f>
        <v>0</v>
      </c>
      <c r="K572" s="15">
        <f>'Cap Ex Data'!K572</f>
        <v>0</v>
      </c>
      <c r="L572" s="15">
        <f>'Cap Ex Data'!L572</f>
        <v>0</v>
      </c>
      <c r="M572" s="15">
        <f>'Cap Ex Data'!M572</f>
        <v>0</v>
      </c>
      <c r="N572" s="15">
        <f>'Cap Ex Data'!N572</f>
        <v>0</v>
      </c>
      <c r="O572" s="61" t="str">
        <f t="shared" si="8"/>
        <v>0</v>
      </c>
    </row>
    <row r="573" spans="1:15" x14ac:dyDescent="0.25">
      <c r="A573" s="15">
        <f>'Cap Ex Data'!A573</f>
        <v>0</v>
      </c>
      <c r="B573" s="15">
        <f>'Cap Ex Data'!B573</f>
        <v>0</v>
      </c>
      <c r="C573" s="15">
        <f>'Cap Ex Data'!C573</f>
        <v>0</v>
      </c>
      <c r="D573" s="15">
        <f>'Cap Ex Data'!D573</f>
        <v>0</v>
      </c>
      <c r="E573" s="15">
        <f>'Cap Ex Data'!E573</f>
        <v>0</v>
      </c>
      <c r="F573" s="15">
        <f>'Cap Ex Data'!F573</f>
        <v>0</v>
      </c>
      <c r="G573" s="15">
        <f>'Cap Ex Data'!G573</f>
        <v>0</v>
      </c>
      <c r="H573" s="15">
        <f>'Cap Ex Data'!H573</f>
        <v>0</v>
      </c>
      <c r="I573" s="15">
        <f>'Cap Ex Data'!I573</f>
        <v>0</v>
      </c>
      <c r="J573" s="15">
        <f>'Cap Ex Data'!J573</f>
        <v>0</v>
      </c>
      <c r="K573" s="15">
        <f>'Cap Ex Data'!K573</f>
        <v>0</v>
      </c>
      <c r="L573" s="15">
        <f>'Cap Ex Data'!L573</f>
        <v>0</v>
      </c>
      <c r="M573" s="15">
        <f>'Cap Ex Data'!M573</f>
        <v>0</v>
      </c>
      <c r="N573" s="15">
        <f>'Cap Ex Data'!N573</f>
        <v>0</v>
      </c>
      <c r="O573" s="61" t="str">
        <f t="shared" si="8"/>
        <v>0</v>
      </c>
    </row>
    <row r="574" spans="1:15" x14ac:dyDescent="0.25">
      <c r="A574" s="15">
        <f>'Cap Ex Data'!A574</f>
        <v>0</v>
      </c>
      <c r="B574" s="15">
        <f>'Cap Ex Data'!B574</f>
        <v>0</v>
      </c>
      <c r="C574" s="15">
        <f>'Cap Ex Data'!C574</f>
        <v>0</v>
      </c>
      <c r="D574" s="15">
        <f>'Cap Ex Data'!D574</f>
        <v>0</v>
      </c>
      <c r="E574" s="15">
        <f>'Cap Ex Data'!E574</f>
        <v>0</v>
      </c>
      <c r="F574" s="15">
        <f>'Cap Ex Data'!F574</f>
        <v>0</v>
      </c>
      <c r="G574" s="15">
        <f>'Cap Ex Data'!G574</f>
        <v>0</v>
      </c>
      <c r="H574" s="15">
        <f>'Cap Ex Data'!H574</f>
        <v>0</v>
      </c>
      <c r="I574" s="15">
        <f>'Cap Ex Data'!I574</f>
        <v>0</v>
      </c>
      <c r="J574" s="15">
        <f>'Cap Ex Data'!J574</f>
        <v>0</v>
      </c>
      <c r="K574" s="15">
        <f>'Cap Ex Data'!K574</f>
        <v>0</v>
      </c>
      <c r="L574" s="15">
        <f>'Cap Ex Data'!L574</f>
        <v>0</v>
      </c>
      <c r="M574" s="15">
        <f>'Cap Ex Data'!M574</f>
        <v>0</v>
      </c>
      <c r="N574" s="15">
        <f>'Cap Ex Data'!N574</f>
        <v>0</v>
      </c>
      <c r="O574" s="61" t="str">
        <f t="shared" si="8"/>
        <v>0</v>
      </c>
    </row>
    <row r="575" spans="1:15" x14ac:dyDescent="0.25">
      <c r="A575" s="15">
        <f>'Cap Ex Data'!A575</f>
        <v>0</v>
      </c>
      <c r="B575" s="15">
        <f>'Cap Ex Data'!B575</f>
        <v>0</v>
      </c>
      <c r="C575" s="15">
        <f>'Cap Ex Data'!C575</f>
        <v>0</v>
      </c>
      <c r="D575" s="15">
        <f>'Cap Ex Data'!D575</f>
        <v>0</v>
      </c>
      <c r="E575" s="15">
        <f>'Cap Ex Data'!E575</f>
        <v>0</v>
      </c>
      <c r="F575" s="15">
        <f>'Cap Ex Data'!F575</f>
        <v>0</v>
      </c>
      <c r="G575" s="15">
        <f>'Cap Ex Data'!G575</f>
        <v>0</v>
      </c>
      <c r="H575" s="15">
        <f>'Cap Ex Data'!H575</f>
        <v>0</v>
      </c>
      <c r="I575" s="15">
        <f>'Cap Ex Data'!I575</f>
        <v>0</v>
      </c>
      <c r="J575" s="15">
        <f>'Cap Ex Data'!J575</f>
        <v>0</v>
      </c>
      <c r="K575" s="15">
        <f>'Cap Ex Data'!K575</f>
        <v>0</v>
      </c>
      <c r="L575" s="15">
        <f>'Cap Ex Data'!L575</f>
        <v>0</v>
      </c>
      <c r="M575" s="15">
        <f>'Cap Ex Data'!M575</f>
        <v>0</v>
      </c>
      <c r="N575" s="15">
        <f>'Cap Ex Data'!N575</f>
        <v>0</v>
      </c>
      <c r="O575" s="61" t="str">
        <f t="shared" si="8"/>
        <v>0</v>
      </c>
    </row>
    <row r="576" spans="1:15" x14ac:dyDescent="0.25">
      <c r="A576" s="15">
        <f>'Cap Ex Data'!A576</f>
        <v>0</v>
      </c>
      <c r="B576" s="15">
        <f>'Cap Ex Data'!B576</f>
        <v>0</v>
      </c>
      <c r="C576" s="15">
        <f>'Cap Ex Data'!C576</f>
        <v>0</v>
      </c>
      <c r="D576" s="15">
        <f>'Cap Ex Data'!D576</f>
        <v>0</v>
      </c>
      <c r="E576" s="15">
        <f>'Cap Ex Data'!E576</f>
        <v>0</v>
      </c>
      <c r="F576" s="15">
        <f>'Cap Ex Data'!F576</f>
        <v>0</v>
      </c>
      <c r="G576" s="15">
        <f>'Cap Ex Data'!G576</f>
        <v>0</v>
      </c>
      <c r="H576" s="15">
        <f>'Cap Ex Data'!H576</f>
        <v>0</v>
      </c>
      <c r="I576" s="15">
        <f>'Cap Ex Data'!I576</f>
        <v>0</v>
      </c>
      <c r="J576" s="15">
        <f>'Cap Ex Data'!J576</f>
        <v>0</v>
      </c>
      <c r="K576" s="15">
        <f>'Cap Ex Data'!K576</f>
        <v>0</v>
      </c>
      <c r="L576" s="15">
        <f>'Cap Ex Data'!L576</f>
        <v>0</v>
      </c>
      <c r="M576" s="15">
        <f>'Cap Ex Data'!M576</f>
        <v>0</v>
      </c>
      <c r="N576" s="15">
        <f>'Cap Ex Data'!N576</f>
        <v>0</v>
      </c>
      <c r="O576" s="61" t="str">
        <f t="shared" si="8"/>
        <v>0</v>
      </c>
    </row>
    <row r="577" spans="1:15" x14ac:dyDescent="0.25">
      <c r="A577" s="15">
        <f>'Cap Ex Data'!A577</f>
        <v>0</v>
      </c>
      <c r="B577" s="15">
        <f>'Cap Ex Data'!B577</f>
        <v>0</v>
      </c>
      <c r="C577" s="15">
        <f>'Cap Ex Data'!C577</f>
        <v>0</v>
      </c>
      <c r="D577" s="15">
        <f>'Cap Ex Data'!D577</f>
        <v>0</v>
      </c>
      <c r="E577" s="15">
        <f>'Cap Ex Data'!E577</f>
        <v>0</v>
      </c>
      <c r="F577" s="15">
        <f>'Cap Ex Data'!F577</f>
        <v>0</v>
      </c>
      <c r="G577" s="15">
        <f>'Cap Ex Data'!G577</f>
        <v>0</v>
      </c>
      <c r="H577" s="15">
        <f>'Cap Ex Data'!H577</f>
        <v>0</v>
      </c>
      <c r="I577" s="15">
        <f>'Cap Ex Data'!I577</f>
        <v>0</v>
      </c>
      <c r="J577" s="15">
        <f>'Cap Ex Data'!J577</f>
        <v>0</v>
      </c>
      <c r="K577" s="15">
        <f>'Cap Ex Data'!K577</f>
        <v>0</v>
      </c>
      <c r="L577" s="15">
        <f>'Cap Ex Data'!L577</f>
        <v>0</v>
      </c>
      <c r="M577" s="15">
        <f>'Cap Ex Data'!M577</f>
        <v>0</v>
      </c>
      <c r="N577" s="15">
        <f>'Cap Ex Data'!N577</f>
        <v>0</v>
      </c>
      <c r="O577" s="61" t="str">
        <f t="shared" si="8"/>
        <v>0</v>
      </c>
    </row>
    <row r="578" spans="1:15" x14ac:dyDescent="0.25">
      <c r="A578" s="15">
        <f>'Cap Ex Data'!A578</f>
        <v>0</v>
      </c>
      <c r="B578" s="15">
        <f>'Cap Ex Data'!B578</f>
        <v>0</v>
      </c>
      <c r="C578" s="15">
        <f>'Cap Ex Data'!C578</f>
        <v>0</v>
      </c>
      <c r="D578" s="15">
        <f>'Cap Ex Data'!D578</f>
        <v>0</v>
      </c>
      <c r="E578" s="15">
        <f>'Cap Ex Data'!E578</f>
        <v>0</v>
      </c>
      <c r="F578" s="15">
        <f>'Cap Ex Data'!F578</f>
        <v>0</v>
      </c>
      <c r="G578" s="15">
        <f>'Cap Ex Data'!G578</f>
        <v>0</v>
      </c>
      <c r="H578" s="15">
        <f>'Cap Ex Data'!H578</f>
        <v>0</v>
      </c>
      <c r="I578" s="15">
        <f>'Cap Ex Data'!I578</f>
        <v>0</v>
      </c>
      <c r="J578" s="15">
        <f>'Cap Ex Data'!J578</f>
        <v>0</v>
      </c>
      <c r="K578" s="15">
        <f>'Cap Ex Data'!K578</f>
        <v>0</v>
      </c>
      <c r="L578" s="15">
        <f>'Cap Ex Data'!L578</f>
        <v>0</v>
      </c>
      <c r="M578" s="15">
        <f>'Cap Ex Data'!M578</f>
        <v>0</v>
      </c>
      <c r="N578" s="15">
        <f>'Cap Ex Data'!N578</f>
        <v>0</v>
      </c>
      <c r="O578" s="61" t="str">
        <f t="shared" si="8"/>
        <v>0</v>
      </c>
    </row>
    <row r="579" spans="1:15" x14ac:dyDescent="0.25">
      <c r="A579" s="15">
        <f>'Cap Ex Data'!A579</f>
        <v>0</v>
      </c>
      <c r="B579" s="15">
        <f>'Cap Ex Data'!B579</f>
        <v>0</v>
      </c>
      <c r="C579" s="15">
        <f>'Cap Ex Data'!C579</f>
        <v>0</v>
      </c>
      <c r="D579" s="15">
        <f>'Cap Ex Data'!D579</f>
        <v>0</v>
      </c>
      <c r="E579" s="15">
        <f>'Cap Ex Data'!E579</f>
        <v>0</v>
      </c>
      <c r="F579" s="15">
        <f>'Cap Ex Data'!F579</f>
        <v>0</v>
      </c>
      <c r="G579" s="15">
        <f>'Cap Ex Data'!G579</f>
        <v>0</v>
      </c>
      <c r="H579" s="15">
        <f>'Cap Ex Data'!H579</f>
        <v>0</v>
      </c>
      <c r="I579" s="15">
        <f>'Cap Ex Data'!I579</f>
        <v>0</v>
      </c>
      <c r="J579" s="15">
        <f>'Cap Ex Data'!J579</f>
        <v>0</v>
      </c>
      <c r="K579" s="15">
        <f>'Cap Ex Data'!K579</f>
        <v>0</v>
      </c>
      <c r="L579" s="15">
        <f>'Cap Ex Data'!L579</f>
        <v>0</v>
      </c>
      <c r="M579" s="15">
        <f>'Cap Ex Data'!M579</f>
        <v>0</v>
      </c>
      <c r="N579" s="15">
        <f>'Cap Ex Data'!N579</f>
        <v>0</v>
      </c>
      <c r="O579" s="61" t="str">
        <f t="shared" ref="O579:O642" si="9">LEFT(B579,2)</f>
        <v>0</v>
      </c>
    </row>
    <row r="580" spans="1:15" x14ac:dyDescent="0.25">
      <c r="A580" s="15">
        <f>'Cap Ex Data'!A580</f>
        <v>0</v>
      </c>
      <c r="B580" s="15">
        <f>'Cap Ex Data'!B580</f>
        <v>0</v>
      </c>
      <c r="C580" s="15">
        <f>'Cap Ex Data'!C580</f>
        <v>0</v>
      </c>
      <c r="D580" s="15">
        <f>'Cap Ex Data'!D580</f>
        <v>0</v>
      </c>
      <c r="E580" s="15">
        <f>'Cap Ex Data'!E580</f>
        <v>0</v>
      </c>
      <c r="F580" s="15">
        <f>'Cap Ex Data'!F580</f>
        <v>0</v>
      </c>
      <c r="G580" s="15">
        <f>'Cap Ex Data'!G580</f>
        <v>0</v>
      </c>
      <c r="H580" s="15">
        <f>'Cap Ex Data'!H580</f>
        <v>0</v>
      </c>
      <c r="I580" s="15">
        <f>'Cap Ex Data'!I580</f>
        <v>0</v>
      </c>
      <c r="J580" s="15">
        <f>'Cap Ex Data'!J580</f>
        <v>0</v>
      </c>
      <c r="K580" s="15">
        <f>'Cap Ex Data'!K580</f>
        <v>0</v>
      </c>
      <c r="L580" s="15">
        <f>'Cap Ex Data'!L580</f>
        <v>0</v>
      </c>
      <c r="M580" s="15">
        <f>'Cap Ex Data'!M580</f>
        <v>0</v>
      </c>
      <c r="N580" s="15">
        <f>'Cap Ex Data'!N580</f>
        <v>0</v>
      </c>
      <c r="O580" s="61" t="str">
        <f t="shared" si="9"/>
        <v>0</v>
      </c>
    </row>
    <row r="581" spans="1:15" x14ac:dyDescent="0.25">
      <c r="A581" s="15">
        <f>'Cap Ex Data'!A581</f>
        <v>0</v>
      </c>
      <c r="B581" s="15">
        <f>'Cap Ex Data'!B581</f>
        <v>0</v>
      </c>
      <c r="C581" s="15">
        <f>'Cap Ex Data'!C581</f>
        <v>0</v>
      </c>
      <c r="D581" s="15">
        <f>'Cap Ex Data'!D581</f>
        <v>0</v>
      </c>
      <c r="E581" s="15">
        <f>'Cap Ex Data'!E581</f>
        <v>0</v>
      </c>
      <c r="F581" s="15">
        <f>'Cap Ex Data'!F581</f>
        <v>0</v>
      </c>
      <c r="G581" s="15">
        <f>'Cap Ex Data'!G581</f>
        <v>0</v>
      </c>
      <c r="H581" s="15">
        <f>'Cap Ex Data'!H581</f>
        <v>0</v>
      </c>
      <c r="I581" s="15">
        <f>'Cap Ex Data'!I581</f>
        <v>0</v>
      </c>
      <c r="J581" s="15">
        <f>'Cap Ex Data'!J581</f>
        <v>0</v>
      </c>
      <c r="K581" s="15">
        <f>'Cap Ex Data'!K581</f>
        <v>0</v>
      </c>
      <c r="L581" s="15">
        <f>'Cap Ex Data'!L581</f>
        <v>0</v>
      </c>
      <c r="M581" s="15">
        <f>'Cap Ex Data'!M581</f>
        <v>0</v>
      </c>
      <c r="N581" s="15">
        <f>'Cap Ex Data'!N581</f>
        <v>0</v>
      </c>
      <c r="O581" s="61" t="str">
        <f t="shared" si="9"/>
        <v>0</v>
      </c>
    </row>
    <row r="582" spans="1:15" x14ac:dyDescent="0.25">
      <c r="A582" s="15">
        <f>'Cap Ex Data'!A582</f>
        <v>0</v>
      </c>
      <c r="B582" s="15">
        <f>'Cap Ex Data'!B582</f>
        <v>0</v>
      </c>
      <c r="C582" s="15">
        <f>'Cap Ex Data'!C582</f>
        <v>0</v>
      </c>
      <c r="D582" s="15">
        <f>'Cap Ex Data'!D582</f>
        <v>0</v>
      </c>
      <c r="E582" s="15">
        <f>'Cap Ex Data'!E582</f>
        <v>0</v>
      </c>
      <c r="F582" s="15">
        <f>'Cap Ex Data'!F582</f>
        <v>0</v>
      </c>
      <c r="G582" s="15">
        <f>'Cap Ex Data'!G582</f>
        <v>0</v>
      </c>
      <c r="H582" s="15">
        <f>'Cap Ex Data'!H582</f>
        <v>0</v>
      </c>
      <c r="I582" s="15">
        <f>'Cap Ex Data'!I582</f>
        <v>0</v>
      </c>
      <c r="J582" s="15">
        <f>'Cap Ex Data'!J582</f>
        <v>0</v>
      </c>
      <c r="K582" s="15">
        <f>'Cap Ex Data'!K582</f>
        <v>0</v>
      </c>
      <c r="L582" s="15">
        <f>'Cap Ex Data'!L582</f>
        <v>0</v>
      </c>
      <c r="M582" s="15">
        <f>'Cap Ex Data'!M582</f>
        <v>0</v>
      </c>
      <c r="N582" s="15">
        <f>'Cap Ex Data'!N582</f>
        <v>0</v>
      </c>
      <c r="O582" s="61" t="str">
        <f t="shared" si="9"/>
        <v>0</v>
      </c>
    </row>
    <row r="583" spans="1:15" x14ac:dyDescent="0.25">
      <c r="A583" s="15">
        <f>'Cap Ex Data'!A583</f>
        <v>0</v>
      </c>
      <c r="B583" s="15">
        <f>'Cap Ex Data'!B583</f>
        <v>0</v>
      </c>
      <c r="C583" s="15">
        <f>'Cap Ex Data'!C583</f>
        <v>0</v>
      </c>
      <c r="D583" s="15">
        <f>'Cap Ex Data'!D583</f>
        <v>0</v>
      </c>
      <c r="E583" s="15">
        <f>'Cap Ex Data'!E583</f>
        <v>0</v>
      </c>
      <c r="F583" s="15">
        <f>'Cap Ex Data'!F583</f>
        <v>0</v>
      </c>
      <c r="G583" s="15">
        <f>'Cap Ex Data'!G583</f>
        <v>0</v>
      </c>
      <c r="H583" s="15">
        <f>'Cap Ex Data'!H583</f>
        <v>0</v>
      </c>
      <c r="I583" s="15">
        <f>'Cap Ex Data'!I583</f>
        <v>0</v>
      </c>
      <c r="J583" s="15">
        <f>'Cap Ex Data'!J583</f>
        <v>0</v>
      </c>
      <c r="K583" s="15">
        <f>'Cap Ex Data'!K583</f>
        <v>0</v>
      </c>
      <c r="L583" s="15">
        <f>'Cap Ex Data'!L583</f>
        <v>0</v>
      </c>
      <c r="M583" s="15">
        <f>'Cap Ex Data'!M583</f>
        <v>0</v>
      </c>
      <c r="N583" s="15">
        <f>'Cap Ex Data'!N583</f>
        <v>0</v>
      </c>
      <c r="O583" s="61" t="str">
        <f t="shared" si="9"/>
        <v>0</v>
      </c>
    </row>
    <row r="584" spans="1:15" x14ac:dyDescent="0.25">
      <c r="A584" s="15">
        <f>'Cap Ex Data'!A584</f>
        <v>0</v>
      </c>
      <c r="B584" s="15">
        <f>'Cap Ex Data'!B584</f>
        <v>0</v>
      </c>
      <c r="C584" s="15">
        <f>'Cap Ex Data'!C584</f>
        <v>0</v>
      </c>
      <c r="D584" s="15">
        <f>'Cap Ex Data'!D584</f>
        <v>0</v>
      </c>
      <c r="E584" s="15">
        <f>'Cap Ex Data'!E584</f>
        <v>0</v>
      </c>
      <c r="F584" s="15">
        <f>'Cap Ex Data'!F584</f>
        <v>0</v>
      </c>
      <c r="G584" s="15">
        <f>'Cap Ex Data'!G584</f>
        <v>0</v>
      </c>
      <c r="H584" s="15">
        <f>'Cap Ex Data'!H584</f>
        <v>0</v>
      </c>
      <c r="I584" s="15">
        <f>'Cap Ex Data'!I584</f>
        <v>0</v>
      </c>
      <c r="J584" s="15">
        <f>'Cap Ex Data'!J584</f>
        <v>0</v>
      </c>
      <c r="K584" s="15">
        <f>'Cap Ex Data'!K584</f>
        <v>0</v>
      </c>
      <c r="L584" s="15">
        <f>'Cap Ex Data'!L584</f>
        <v>0</v>
      </c>
      <c r="M584" s="15">
        <f>'Cap Ex Data'!M584</f>
        <v>0</v>
      </c>
      <c r="N584" s="15">
        <f>'Cap Ex Data'!N584</f>
        <v>0</v>
      </c>
      <c r="O584" s="61" t="str">
        <f t="shared" si="9"/>
        <v>0</v>
      </c>
    </row>
    <row r="585" spans="1:15" x14ac:dyDescent="0.25">
      <c r="A585" s="15">
        <f>'Cap Ex Data'!A585</f>
        <v>0</v>
      </c>
      <c r="B585" s="15">
        <f>'Cap Ex Data'!B585</f>
        <v>0</v>
      </c>
      <c r="C585" s="15">
        <f>'Cap Ex Data'!C585</f>
        <v>0</v>
      </c>
      <c r="D585" s="15">
        <f>'Cap Ex Data'!D585</f>
        <v>0</v>
      </c>
      <c r="E585" s="15">
        <f>'Cap Ex Data'!E585</f>
        <v>0</v>
      </c>
      <c r="F585" s="15">
        <f>'Cap Ex Data'!F585</f>
        <v>0</v>
      </c>
      <c r="G585" s="15">
        <f>'Cap Ex Data'!G585</f>
        <v>0</v>
      </c>
      <c r="H585" s="15">
        <f>'Cap Ex Data'!H585</f>
        <v>0</v>
      </c>
      <c r="I585" s="15">
        <f>'Cap Ex Data'!I585</f>
        <v>0</v>
      </c>
      <c r="J585" s="15">
        <f>'Cap Ex Data'!J585</f>
        <v>0</v>
      </c>
      <c r="K585" s="15">
        <f>'Cap Ex Data'!K585</f>
        <v>0</v>
      </c>
      <c r="L585" s="15">
        <f>'Cap Ex Data'!L585</f>
        <v>0</v>
      </c>
      <c r="M585" s="15">
        <f>'Cap Ex Data'!M585</f>
        <v>0</v>
      </c>
      <c r="N585" s="15">
        <f>'Cap Ex Data'!N585</f>
        <v>0</v>
      </c>
      <c r="O585" s="61" t="str">
        <f t="shared" si="9"/>
        <v>0</v>
      </c>
    </row>
    <row r="586" spans="1:15" x14ac:dyDescent="0.25">
      <c r="A586" s="15">
        <f>'Cap Ex Data'!A586</f>
        <v>0</v>
      </c>
      <c r="B586" s="15">
        <f>'Cap Ex Data'!B586</f>
        <v>0</v>
      </c>
      <c r="C586" s="15">
        <f>'Cap Ex Data'!C586</f>
        <v>0</v>
      </c>
      <c r="D586" s="15">
        <f>'Cap Ex Data'!D586</f>
        <v>0</v>
      </c>
      <c r="E586" s="15">
        <f>'Cap Ex Data'!E586</f>
        <v>0</v>
      </c>
      <c r="F586" s="15">
        <f>'Cap Ex Data'!F586</f>
        <v>0</v>
      </c>
      <c r="G586" s="15">
        <f>'Cap Ex Data'!G586</f>
        <v>0</v>
      </c>
      <c r="H586" s="15">
        <f>'Cap Ex Data'!H586</f>
        <v>0</v>
      </c>
      <c r="I586" s="15">
        <f>'Cap Ex Data'!I586</f>
        <v>0</v>
      </c>
      <c r="J586" s="15">
        <f>'Cap Ex Data'!J586</f>
        <v>0</v>
      </c>
      <c r="K586" s="15">
        <f>'Cap Ex Data'!K586</f>
        <v>0</v>
      </c>
      <c r="L586" s="15">
        <f>'Cap Ex Data'!L586</f>
        <v>0</v>
      </c>
      <c r="M586" s="15">
        <f>'Cap Ex Data'!M586</f>
        <v>0</v>
      </c>
      <c r="N586" s="15">
        <f>'Cap Ex Data'!N586</f>
        <v>0</v>
      </c>
      <c r="O586" s="61" t="str">
        <f t="shared" si="9"/>
        <v>0</v>
      </c>
    </row>
    <row r="587" spans="1:15" x14ac:dyDescent="0.25">
      <c r="A587" s="15">
        <f>'Cap Ex Data'!A587</f>
        <v>0</v>
      </c>
      <c r="B587" s="15">
        <f>'Cap Ex Data'!B587</f>
        <v>0</v>
      </c>
      <c r="C587" s="15">
        <f>'Cap Ex Data'!C587</f>
        <v>0</v>
      </c>
      <c r="D587" s="15">
        <f>'Cap Ex Data'!D587</f>
        <v>0</v>
      </c>
      <c r="E587" s="15">
        <f>'Cap Ex Data'!E587</f>
        <v>0</v>
      </c>
      <c r="F587" s="15">
        <f>'Cap Ex Data'!F587</f>
        <v>0</v>
      </c>
      <c r="G587" s="15">
        <f>'Cap Ex Data'!G587</f>
        <v>0</v>
      </c>
      <c r="H587" s="15">
        <f>'Cap Ex Data'!H587</f>
        <v>0</v>
      </c>
      <c r="I587" s="15">
        <f>'Cap Ex Data'!I587</f>
        <v>0</v>
      </c>
      <c r="J587" s="15">
        <f>'Cap Ex Data'!J587</f>
        <v>0</v>
      </c>
      <c r="K587" s="15">
        <f>'Cap Ex Data'!K587</f>
        <v>0</v>
      </c>
      <c r="L587" s="15">
        <f>'Cap Ex Data'!L587</f>
        <v>0</v>
      </c>
      <c r="M587" s="15">
        <f>'Cap Ex Data'!M587</f>
        <v>0</v>
      </c>
      <c r="N587" s="15">
        <f>'Cap Ex Data'!N587</f>
        <v>0</v>
      </c>
      <c r="O587" s="61" t="str">
        <f t="shared" si="9"/>
        <v>0</v>
      </c>
    </row>
    <row r="588" spans="1:15" x14ac:dyDescent="0.25">
      <c r="A588" s="15">
        <f>'Cap Ex Data'!A588</f>
        <v>0</v>
      </c>
      <c r="B588" s="15">
        <f>'Cap Ex Data'!B588</f>
        <v>0</v>
      </c>
      <c r="C588" s="15">
        <f>'Cap Ex Data'!C588</f>
        <v>0</v>
      </c>
      <c r="D588" s="15">
        <f>'Cap Ex Data'!D588</f>
        <v>0</v>
      </c>
      <c r="E588" s="15">
        <f>'Cap Ex Data'!E588</f>
        <v>0</v>
      </c>
      <c r="F588" s="15">
        <f>'Cap Ex Data'!F588</f>
        <v>0</v>
      </c>
      <c r="G588" s="15">
        <f>'Cap Ex Data'!G588</f>
        <v>0</v>
      </c>
      <c r="H588" s="15">
        <f>'Cap Ex Data'!H588</f>
        <v>0</v>
      </c>
      <c r="I588" s="15">
        <f>'Cap Ex Data'!I588</f>
        <v>0</v>
      </c>
      <c r="J588" s="15">
        <f>'Cap Ex Data'!J588</f>
        <v>0</v>
      </c>
      <c r="K588" s="15">
        <f>'Cap Ex Data'!K588</f>
        <v>0</v>
      </c>
      <c r="L588" s="15">
        <f>'Cap Ex Data'!L588</f>
        <v>0</v>
      </c>
      <c r="M588" s="15">
        <f>'Cap Ex Data'!M588</f>
        <v>0</v>
      </c>
      <c r="N588" s="15">
        <f>'Cap Ex Data'!N588</f>
        <v>0</v>
      </c>
      <c r="O588" s="61" t="str">
        <f t="shared" si="9"/>
        <v>0</v>
      </c>
    </row>
    <row r="589" spans="1:15" x14ac:dyDescent="0.25">
      <c r="A589" s="15">
        <f>'Cap Ex Data'!A589</f>
        <v>0</v>
      </c>
      <c r="B589" s="15">
        <f>'Cap Ex Data'!B589</f>
        <v>0</v>
      </c>
      <c r="C589" s="15">
        <f>'Cap Ex Data'!C589</f>
        <v>0</v>
      </c>
      <c r="D589" s="15">
        <f>'Cap Ex Data'!D589</f>
        <v>0</v>
      </c>
      <c r="E589" s="15">
        <f>'Cap Ex Data'!E589</f>
        <v>0</v>
      </c>
      <c r="F589" s="15">
        <f>'Cap Ex Data'!F589</f>
        <v>0</v>
      </c>
      <c r="G589" s="15">
        <f>'Cap Ex Data'!G589</f>
        <v>0</v>
      </c>
      <c r="H589" s="15">
        <f>'Cap Ex Data'!H589</f>
        <v>0</v>
      </c>
      <c r="I589" s="15">
        <f>'Cap Ex Data'!I589</f>
        <v>0</v>
      </c>
      <c r="J589" s="15">
        <f>'Cap Ex Data'!J589</f>
        <v>0</v>
      </c>
      <c r="K589" s="15">
        <f>'Cap Ex Data'!K589</f>
        <v>0</v>
      </c>
      <c r="L589" s="15">
        <f>'Cap Ex Data'!L589</f>
        <v>0</v>
      </c>
      <c r="M589" s="15">
        <f>'Cap Ex Data'!M589</f>
        <v>0</v>
      </c>
      <c r="N589" s="15">
        <f>'Cap Ex Data'!N589</f>
        <v>0</v>
      </c>
      <c r="O589" s="61" t="str">
        <f t="shared" si="9"/>
        <v>0</v>
      </c>
    </row>
    <row r="590" spans="1:15" x14ac:dyDescent="0.25">
      <c r="A590" s="15">
        <f>'Cap Ex Data'!A590</f>
        <v>0</v>
      </c>
      <c r="B590" s="15">
        <f>'Cap Ex Data'!B590</f>
        <v>0</v>
      </c>
      <c r="C590" s="15">
        <f>'Cap Ex Data'!C590</f>
        <v>0</v>
      </c>
      <c r="D590" s="15">
        <f>'Cap Ex Data'!D590</f>
        <v>0</v>
      </c>
      <c r="E590" s="15">
        <f>'Cap Ex Data'!E590</f>
        <v>0</v>
      </c>
      <c r="F590" s="15">
        <f>'Cap Ex Data'!F590</f>
        <v>0</v>
      </c>
      <c r="G590" s="15">
        <f>'Cap Ex Data'!G590</f>
        <v>0</v>
      </c>
      <c r="H590" s="15">
        <f>'Cap Ex Data'!H590</f>
        <v>0</v>
      </c>
      <c r="I590" s="15">
        <f>'Cap Ex Data'!I590</f>
        <v>0</v>
      </c>
      <c r="J590" s="15">
        <f>'Cap Ex Data'!J590</f>
        <v>0</v>
      </c>
      <c r="K590" s="15">
        <f>'Cap Ex Data'!K590</f>
        <v>0</v>
      </c>
      <c r="L590" s="15">
        <f>'Cap Ex Data'!L590</f>
        <v>0</v>
      </c>
      <c r="M590" s="15">
        <f>'Cap Ex Data'!M590</f>
        <v>0</v>
      </c>
      <c r="N590" s="15">
        <f>'Cap Ex Data'!N590</f>
        <v>0</v>
      </c>
      <c r="O590" s="61" t="str">
        <f t="shared" si="9"/>
        <v>0</v>
      </c>
    </row>
    <row r="591" spans="1:15" x14ac:dyDescent="0.25">
      <c r="A591" s="15">
        <f>'Cap Ex Data'!A591</f>
        <v>0</v>
      </c>
      <c r="B591" s="15">
        <f>'Cap Ex Data'!B591</f>
        <v>0</v>
      </c>
      <c r="C591" s="15">
        <f>'Cap Ex Data'!C591</f>
        <v>0</v>
      </c>
      <c r="D591" s="15">
        <f>'Cap Ex Data'!D591</f>
        <v>0</v>
      </c>
      <c r="E591" s="15">
        <f>'Cap Ex Data'!E591</f>
        <v>0</v>
      </c>
      <c r="F591" s="15">
        <f>'Cap Ex Data'!F591</f>
        <v>0</v>
      </c>
      <c r="G591" s="15">
        <f>'Cap Ex Data'!G591</f>
        <v>0</v>
      </c>
      <c r="H591" s="15">
        <f>'Cap Ex Data'!H591</f>
        <v>0</v>
      </c>
      <c r="I591" s="15">
        <f>'Cap Ex Data'!I591</f>
        <v>0</v>
      </c>
      <c r="J591" s="15">
        <f>'Cap Ex Data'!J591</f>
        <v>0</v>
      </c>
      <c r="K591" s="15">
        <f>'Cap Ex Data'!K591</f>
        <v>0</v>
      </c>
      <c r="L591" s="15">
        <f>'Cap Ex Data'!L591</f>
        <v>0</v>
      </c>
      <c r="M591" s="15">
        <f>'Cap Ex Data'!M591</f>
        <v>0</v>
      </c>
      <c r="N591" s="15">
        <f>'Cap Ex Data'!N591</f>
        <v>0</v>
      </c>
      <c r="O591" s="61" t="str">
        <f t="shared" si="9"/>
        <v>0</v>
      </c>
    </row>
    <row r="592" spans="1:15" x14ac:dyDescent="0.25">
      <c r="A592" s="15">
        <f>'Cap Ex Data'!A592</f>
        <v>0</v>
      </c>
      <c r="B592" s="15">
        <f>'Cap Ex Data'!B592</f>
        <v>0</v>
      </c>
      <c r="C592" s="15">
        <f>'Cap Ex Data'!C592</f>
        <v>0</v>
      </c>
      <c r="D592" s="15">
        <f>'Cap Ex Data'!D592</f>
        <v>0</v>
      </c>
      <c r="E592" s="15">
        <f>'Cap Ex Data'!E592</f>
        <v>0</v>
      </c>
      <c r="F592" s="15">
        <f>'Cap Ex Data'!F592</f>
        <v>0</v>
      </c>
      <c r="G592" s="15">
        <f>'Cap Ex Data'!G592</f>
        <v>0</v>
      </c>
      <c r="H592" s="15">
        <f>'Cap Ex Data'!H592</f>
        <v>0</v>
      </c>
      <c r="I592" s="15">
        <f>'Cap Ex Data'!I592</f>
        <v>0</v>
      </c>
      <c r="J592" s="15">
        <f>'Cap Ex Data'!J592</f>
        <v>0</v>
      </c>
      <c r="K592" s="15">
        <f>'Cap Ex Data'!K592</f>
        <v>0</v>
      </c>
      <c r="L592" s="15">
        <f>'Cap Ex Data'!L592</f>
        <v>0</v>
      </c>
      <c r="M592" s="15">
        <f>'Cap Ex Data'!M592</f>
        <v>0</v>
      </c>
      <c r="N592" s="15">
        <f>'Cap Ex Data'!N592</f>
        <v>0</v>
      </c>
      <c r="O592" s="61" t="str">
        <f t="shared" si="9"/>
        <v>0</v>
      </c>
    </row>
    <row r="593" spans="1:15" x14ac:dyDescent="0.25">
      <c r="A593" s="15">
        <f>'Cap Ex Data'!A593</f>
        <v>0</v>
      </c>
      <c r="B593" s="15">
        <f>'Cap Ex Data'!B593</f>
        <v>0</v>
      </c>
      <c r="C593" s="15">
        <f>'Cap Ex Data'!C593</f>
        <v>0</v>
      </c>
      <c r="D593" s="15">
        <f>'Cap Ex Data'!D593</f>
        <v>0</v>
      </c>
      <c r="E593" s="15">
        <f>'Cap Ex Data'!E593</f>
        <v>0</v>
      </c>
      <c r="F593" s="15">
        <f>'Cap Ex Data'!F593</f>
        <v>0</v>
      </c>
      <c r="G593" s="15">
        <f>'Cap Ex Data'!G593</f>
        <v>0</v>
      </c>
      <c r="H593" s="15">
        <f>'Cap Ex Data'!H593</f>
        <v>0</v>
      </c>
      <c r="I593" s="15">
        <f>'Cap Ex Data'!I593</f>
        <v>0</v>
      </c>
      <c r="J593" s="15">
        <f>'Cap Ex Data'!J593</f>
        <v>0</v>
      </c>
      <c r="K593" s="15">
        <f>'Cap Ex Data'!K593</f>
        <v>0</v>
      </c>
      <c r="L593" s="15">
        <f>'Cap Ex Data'!L593</f>
        <v>0</v>
      </c>
      <c r="M593" s="15">
        <f>'Cap Ex Data'!M593</f>
        <v>0</v>
      </c>
      <c r="N593" s="15">
        <f>'Cap Ex Data'!N593</f>
        <v>0</v>
      </c>
      <c r="O593" s="61" t="str">
        <f t="shared" si="9"/>
        <v>0</v>
      </c>
    </row>
    <row r="594" spans="1:15" x14ac:dyDescent="0.25">
      <c r="A594" s="15">
        <f>'Cap Ex Data'!A594</f>
        <v>0</v>
      </c>
      <c r="B594" s="15">
        <f>'Cap Ex Data'!B594</f>
        <v>0</v>
      </c>
      <c r="C594" s="15">
        <f>'Cap Ex Data'!C594</f>
        <v>0</v>
      </c>
      <c r="D594" s="15">
        <f>'Cap Ex Data'!D594</f>
        <v>0</v>
      </c>
      <c r="E594" s="15">
        <f>'Cap Ex Data'!E594</f>
        <v>0</v>
      </c>
      <c r="F594" s="15">
        <f>'Cap Ex Data'!F594</f>
        <v>0</v>
      </c>
      <c r="G594" s="15">
        <f>'Cap Ex Data'!G594</f>
        <v>0</v>
      </c>
      <c r="H594" s="15">
        <f>'Cap Ex Data'!H594</f>
        <v>0</v>
      </c>
      <c r="I594" s="15">
        <f>'Cap Ex Data'!I594</f>
        <v>0</v>
      </c>
      <c r="J594" s="15">
        <f>'Cap Ex Data'!J594</f>
        <v>0</v>
      </c>
      <c r="K594" s="15">
        <f>'Cap Ex Data'!K594</f>
        <v>0</v>
      </c>
      <c r="L594" s="15">
        <f>'Cap Ex Data'!L594</f>
        <v>0</v>
      </c>
      <c r="M594" s="15">
        <f>'Cap Ex Data'!M594</f>
        <v>0</v>
      </c>
      <c r="N594" s="15">
        <f>'Cap Ex Data'!N594</f>
        <v>0</v>
      </c>
      <c r="O594" s="61" t="str">
        <f t="shared" si="9"/>
        <v>0</v>
      </c>
    </row>
    <row r="595" spans="1:15" x14ac:dyDescent="0.25">
      <c r="A595" s="15">
        <f>'Cap Ex Data'!A595</f>
        <v>0</v>
      </c>
      <c r="B595" s="15">
        <f>'Cap Ex Data'!B595</f>
        <v>0</v>
      </c>
      <c r="C595" s="15">
        <f>'Cap Ex Data'!C595</f>
        <v>0</v>
      </c>
      <c r="D595" s="15">
        <f>'Cap Ex Data'!D595</f>
        <v>0</v>
      </c>
      <c r="E595" s="15">
        <f>'Cap Ex Data'!E595</f>
        <v>0</v>
      </c>
      <c r="F595" s="15">
        <f>'Cap Ex Data'!F595</f>
        <v>0</v>
      </c>
      <c r="G595" s="15">
        <f>'Cap Ex Data'!G595</f>
        <v>0</v>
      </c>
      <c r="H595" s="15">
        <f>'Cap Ex Data'!H595</f>
        <v>0</v>
      </c>
      <c r="I595" s="15">
        <f>'Cap Ex Data'!I595</f>
        <v>0</v>
      </c>
      <c r="J595" s="15">
        <f>'Cap Ex Data'!J595</f>
        <v>0</v>
      </c>
      <c r="K595" s="15">
        <f>'Cap Ex Data'!K595</f>
        <v>0</v>
      </c>
      <c r="L595" s="15">
        <f>'Cap Ex Data'!L595</f>
        <v>0</v>
      </c>
      <c r="M595" s="15">
        <f>'Cap Ex Data'!M595</f>
        <v>0</v>
      </c>
      <c r="N595" s="15">
        <f>'Cap Ex Data'!N595</f>
        <v>0</v>
      </c>
      <c r="O595" s="61" t="str">
        <f t="shared" si="9"/>
        <v>0</v>
      </c>
    </row>
    <row r="596" spans="1:15" x14ac:dyDescent="0.25">
      <c r="A596" s="15">
        <f>'Cap Ex Data'!A596</f>
        <v>0</v>
      </c>
      <c r="B596" s="15">
        <f>'Cap Ex Data'!B596</f>
        <v>0</v>
      </c>
      <c r="C596" s="15">
        <f>'Cap Ex Data'!C596</f>
        <v>0</v>
      </c>
      <c r="D596" s="15">
        <f>'Cap Ex Data'!D596</f>
        <v>0</v>
      </c>
      <c r="E596" s="15">
        <f>'Cap Ex Data'!E596</f>
        <v>0</v>
      </c>
      <c r="F596" s="15">
        <f>'Cap Ex Data'!F596</f>
        <v>0</v>
      </c>
      <c r="G596" s="15">
        <f>'Cap Ex Data'!G596</f>
        <v>0</v>
      </c>
      <c r="H596" s="15">
        <f>'Cap Ex Data'!H596</f>
        <v>0</v>
      </c>
      <c r="I596" s="15">
        <f>'Cap Ex Data'!I596</f>
        <v>0</v>
      </c>
      <c r="J596" s="15">
        <f>'Cap Ex Data'!J596</f>
        <v>0</v>
      </c>
      <c r="K596" s="15">
        <f>'Cap Ex Data'!K596</f>
        <v>0</v>
      </c>
      <c r="L596" s="15">
        <f>'Cap Ex Data'!L596</f>
        <v>0</v>
      </c>
      <c r="M596" s="15">
        <f>'Cap Ex Data'!M596</f>
        <v>0</v>
      </c>
      <c r="N596" s="15">
        <f>'Cap Ex Data'!N596</f>
        <v>0</v>
      </c>
      <c r="O596" s="61" t="str">
        <f t="shared" si="9"/>
        <v>0</v>
      </c>
    </row>
    <row r="597" spans="1:15" x14ac:dyDescent="0.25">
      <c r="A597" s="15">
        <f>'Cap Ex Data'!A597</f>
        <v>0</v>
      </c>
      <c r="B597" s="15">
        <f>'Cap Ex Data'!B597</f>
        <v>0</v>
      </c>
      <c r="C597" s="15">
        <f>'Cap Ex Data'!C597</f>
        <v>0</v>
      </c>
      <c r="D597" s="15">
        <f>'Cap Ex Data'!D597</f>
        <v>0</v>
      </c>
      <c r="E597" s="15">
        <f>'Cap Ex Data'!E597</f>
        <v>0</v>
      </c>
      <c r="F597" s="15">
        <f>'Cap Ex Data'!F597</f>
        <v>0</v>
      </c>
      <c r="G597" s="15">
        <f>'Cap Ex Data'!G597</f>
        <v>0</v>
      </c>
      <c r="H597" s="15">
        <f>'Cap Ex Data'!H597</f>
        <v>0</v>
      </c>
      <c r="I597" s="15">
        <f>'Cap Ex Data'!I597</f>
        <v>0</v>
      </c>
      <c r="J597" s="15">
        <f>'Cap Ex Data'!J597</f>
        <v>0</v>
      </c>
      <c r="K597" s="15">
        <f>'Cap Ex Data'!K597</f>
        <v>0</v>
      </c>
      <c r="L597" s="15">
        <f>'Cap Ex Data'!L597</f>
        <v>0</v>
      </c>
      <c r="M597" s="15">
        <f>'Cap Ex Data'!M597</f>
        <v>0</v>
      </c>
      <c r="N597" s="15">
        <f>'Cap Ex Data'!N597</f>
        <v>0</v>
      </c>
      <c r="O597" s="61" t="str">
        <f t="shared" si="9"/>
        <v>0</v>
      </c>
    </row>
    <row r="598" spans="1:15" x14ac:dyDescent="0.25">
      <c r="A598" s="15">
        <f>'Cap Ex Data'!A598</f>
        <v>0</v>
      </c>
      <c r="B598" s="15">
        <f>'Cap Ex Data'!B598</f>
        <v>0</v>
      </c>
      <c r="C598" s="15">
        <f>'Cap Ex Data'!C598</f>
        <v>0</v>
      </c>
      <c r="D598" s="15">
        <f>'Cap Ex Data'!D598</f>
        <v>0</v>
      </c>
      <c r="E598" s="15">
        <f>'Cap Ex Data'!E598</f>
        <v>0</v>
      </c>
      <c r="F598" s="15">
        <f>'Cap Ex Data'!F598</f>
        <v>0</v>
      </c>
      <c r="G598" s="15">
        <f>'Cap Ex Data'!G598</f>
        <v>0</v>
      </c>
      <c r="H598" s="15">
        <f>'Cap Ex Data'!H598</f>
        <v>0</v>
      </c>
      <c r="I598" s="15">
        <f>'Cap Ex Data'!I598</f>
        <v>0</v>
      </c>
      <c r="J598" s="15">
        <f>'Cap Ex Data'!J598</f>
        <v>0</v>
      </c>
      <c r="K598" s="15">
        <f>'Cap Ex Data'!K598</f>
        <v>0</v>
      </c>
      <c r="L598" s="15">
        <f>'Cap Ex Data'!L598</f>
        <v>0</v>
      </c>
      <c r="M598" s="15">
        <f>'Cap Ex Data'!M598</f>
        <v>0</v>
      </c>
      <c r="N598" s="15">
        <f>'Cap Ex Data'!N598</f>
        <v>0</v>
      </c>
      <c r="O598" s="61" t="str">
        <f t="shared" si="9"/>
        <v>0</v>
      </c>
    </row>
    <row r="599" spans="1:15" x14ac:dyDescent="0.25">
      <c r="A599" s="15">
        <f>'Cap Ex Data'!A599</f>
        <v>0</v>
      </c>
      <c r="B599" s="15">
        <f>'Cap Ex Data'!B599</f>
        <v>0</v>
      </c>
      <c r="C599" s="15">
        <f>'Cap Ex Data'!C599</f>
        <v>0</v>
      </c>
      <c r="D599" s="15">
        <f>'Cap Ex Data'!D599</f>
        <v>0</v>
      </c>
      <c r="E599" s="15">
        <f>'Cap Ex Data'!E599</f>
        <v>0</v>
      </c>
      <c r="F599" s="15">
        <f>'Cap Ex Data'!F599</f>
        <v>0</v>
      </c>
      <c r="G599" s="15">
        <f>'Cap Ex Data'!G599</f>
        <v>0</v>
      </c>
      <c r="H599" s="15">
        <f>'Cap Ex Data'!H599</f>
        <v>0</v>
      </c>
      <c r="I599" s="15">
        <f>'Cap Ex Data'!I599</f>
        <v>0</v>
      </c>
      <c r="J599" s="15">
        <f>'Cap Ex Data'!J599</f>
        <v>0</v>
      </c>
      <c r="K599" s="15">
        <f>'Cap Ex Data'!K599</f>
        <v>0</v>
      </c>
      <c r="L599" s="15">
        <f>'Cap Ex Data'!L599</f>
        <v>0</v>
      </c>
      <c r="M599" s="15">
        <f>'Cap Ex Data'!M599</f>
        <v>0</v>
      </c>
      <c r="N599" s="15">
        <f>'Cap Ex Data'!N599</f>
        <v>0</v>
      </c>
      <c r="O599" s="61" t="str">
        <f t="shared" si="9"/>
        <v>0</v>
      </c>
    </row>
    <row r="600" spans="1:15" x14ac:dyDescent="0.25">
      <c r="A600" s="15">
        <f>'Cap Ex Data'!A600</f>
        <v>0</v>
      </c>
      <c r="B600" s="15">
        <f>'Cap Ex Data'!B600</f>
        <v>0</v>
      </c>
      <c r="C600" s="15">
        <f>'Cap Ex Data'!C600</f>
        <v>0</v>
      </c>
      <c r="D600" s="15">
        <f>'Cap Ex Data'!D600</f>
        <v>0</v>
      </c>
      <c r="E600" s="15">
        <f>'Cap Ex Data'!E600</f>
        <v>0</v>
      </c>
      <c r="F600" s="15">
        <f>'Cap Ex Data'!F600</f>
        <v>0</v>
      </c>
      <c r="G600" s="15">
        <f>'Cap Ex Data'!G600</f>
        <v>0</v>
      </c>
      <c r="H600" s="15">
        <f>'Cap Ex Data'!H600</f>
        <v>0</v>
      </c>
      <c r="I600" s="15">
        <f>'Cap Ex Data'!I600</f>
        <v>0</v>
      </c>
      <c r="J600" s="15">
        <f>'Cap Ex Data'!J600</f>
        <v>0</v>
      </c>
      <c r="K600" s="15">
        <f>'Cap Ex Data'!K600</f>
        <v>0</v>
      </c>
      <c r="L600" s="15">
        <f>'Cap Ex Data'!L600</f>
        <v>0</v>
      </c>
      <c r="M600" s="15">
        <f>'Cap Ex Data'!M600</f>
        <v>0</v>
      </c>
      <c r="N600" s="15">
        <f>'Cap Ex Data'!N600</f>
        <v>0</v>
      </c>
      <c r="O600" s="61" t="str">
        <f t="shared" si="9"/>
        <v>0</v>
      </c>
    </row>
    <row r="601" spans="1:15" x14ac:dyDescent="0.25">
      <c r="A601" s="15">
        <f>'Cap Ex Data'!A601</f>
        <v>0</v>
      </c>
      <c r="B601" s="15">
        <f>'Cap Ex Data'!B601</f>
        <v>0</v>
      </c>
      <c r="C601" s="15">
        <f>'Cap Ex Data'!C601</f>
        <v>0</v>
      </c>
      <c r="D601" s="15">
        <f>'Cap Ex Data'!D601</f>
        <v>0</v>
      </c>
      <c r="E601" s="15">
        <f>'Cap Ex Data'!E601</f>
        <v>0</v>
      </c>
      <c r="F601" s="15">
        <f>'Cap Ex Data'!F601</f>
        <v>0</v>
      </c>
      <c r="G601" s="15">
        <f>'Cap Ex Data'!G601</f>
        <v>0</v>
      </c>
      <c r="H601" s="15">
        <f>'Cap Ex Data'!H601</f>
        <v>0</v>
      </c>
      <c r="I601" s="15">
        <f>'Cap Ex Data'!I601</f>
        <v>0</v>
      </c>
      <c r="J601" s="15">
        <f>'Cap Ex Data'!J601</f>
        <v>0</v>
      </c>
      <c r="K601" s="15">
        <f>'Cap Ex Data'!K601</f>
        <v>0</v>
      </c>
      <c r="L601" s="15">
        <f>'Cap Ex Data'!L601</f>
        <v>0</v>
      </c>
      <c r="M601" s="15">
        <f>'Cap Ex Data'!M601</f>
        <v>0</v>
      </c>
      <c r="N601" s="15">
        <f>'Cap Ex Data'!N601</f>
        <v>0</v>
      </c>
      <c r="O601" s="61" t="str">
        <f t="shared" si="9"/>
        <v>0</v>
      </c>
    </row>
    <row r="602" spans="1:15" x14ac:dyDescent="0.25">
      <c r="A602" s="15">
        <f>'Cap Ex Data'!A602</f>
        <v>0</v>
      </c>
      <c r="B602" s="15">
        <f>'Cap Ex Data'!B602</f>
        <v>0</v>
      </c>
      <c r="C602" s="15">
        <f>'Cap Ex Data'!C602</f>
        <v>0</v>
      </c>
      <c r="D602" s="15">
        <f>'Cap Ex Data'!D602</f>
        <v>0</v>
      </c>
      <c r="E602" s="15">
        <f>'Cap Ex Data'!E602</f>
        <v>0</v>
      </c>
      <c r="F602" s="15">
        <f>'Cap Ex Data'!F602</f>
        <v>0</v>
      </c>
      <c r="G602" s="15">
        <f>'Cap Ex Data'!G602</f>
        <v>0</v>
      </c>
      <c r="H602" s="15">
        <f>'Cap Ex Data'!H602</f>
        <v>0</v>
      </c>
      <c r="I602" s="15">
        <f>'Cap Ex Data'!I602</f>
        <v>0</v>
      </c>
      <c r="J602" s="15">
        <f>'Cap Ex Data'!J602</f>
        <v>0</v>
      </c>
      <c r="K602" s="15">
        <f>'Cap Ex Data'!K602</f>
        <v>0</v>
      </c>
      <c r="L602" s="15">
        <f>'Cap Ex Data'!L602</f>
        <v>0</v>
      </c>
      <c r="M602" s="15">
        <f>'Cap Ex Data'!M602</f>
        <v>0</v>
      </c>
      <c r="N602" s="15">
        <f>'Cap Ex Data'!N602</f>
        <v>0</v>
      </c>
      <c r="O602" s="61" t="str">
        <f t="shared" si="9"/>
        <v>0</v>
      </c>
    </row>
    <row r="603" spans="1:15" x14ac:dyDescent="0.25">
      <c r="A603" s="15">
        <f>'Cap Ex Data'!A603</f>
        <v>0</v>
      </c>
      <c r="B603" s="15">
        <f>'Cap Ex Data'!B603</f>
        <v>0</v>
      </c>
      <c r="C603" s="15">
        <f>'Cap Ex Data'!C603</f>
        <v>0</v>
      </c>
      <c r="D603" s="15">
        <f>'Cap Ex Data'!D603</f>
        <v>0</v>
      </c>
      <c r="E603" s="15">
        <f>'Cap Ex Data'!E603</f>
        <v>0</v>
      </c>
      <c r="F603" s="15">
        <f>'Cap Ex Data'!F603</f>
        <v>0</v>
      </c>
      <c r="G603" s="15">
        <f>'Cap Ex Data'!G603</f>
        <v>0</v>
      </c>
      <c r="H603" s="15">
        <f>'Cap Ex Data'!H603</f>
        <v>0</v>
      </c>
      <c r="I603" s="15">
        <f>'Cap Ex Data'!I603</f>
        <v>0</v>
      </c>
      <c r="J603" s="15">
        <f>'Cap Ex Data'!J603</f>
        <v>0</v>
      </c>
      <c r="K603" s="15">
        <f>'Cap Ex Data'!K603</f>
        <v>0</v>
      </c>
      <c r="L603" s="15">
        <f>'Cap Ex Data'!L603</f>
        <v>0</v>
      </c>
      <c r="M603" s="15">
        <f>'Cap Ex Data'!M603</f>
        <v>0</v>
      </c>
      <c r="N603" s="15">
        <f>'Cap Ex Data'!N603</f>
        <v>0</v>
      </c>
      <c r="O603" s="61" t="str">
        <f t="shared" si="9"/>
        <v>0</v>
      </c>
    </row>
    <row r="604" spans="1:15" x14ac:dyDescent="0.25">
      <c r="A604" s="15">
        <f>'Cap Ex Data'!A604</f>
        <v>0</v>
      </c>
      <c r="B604" s="15">
        <f>'Cap Ex Data'!B604</f>
        <v>0</v>
      </c>
      <c r="C604" s="15">
        <f>'Cap Ex Data'!C604</f>
        <v>0</v>
      </c>
      <c r="D604" s="15">
        <f>'Cap Ex Data'!D604</f>
        <v>0</v>
      </c>
      <c r="E604" s="15">
        <f>'Cap Ex Data'!E604</f>
        <v>0</v>
      </c>
      <c r="F604" s="15">
        <f>'Cap Ex Data'!F604</f>
        <v>0</v>
      </c>
      <c r="G604" s="15">
        <f>'Cap Ex Data'!G604</f>
        <v>0</v>
      </c>
      <c r="H604" s="15">
        <f>'Cap Ex Data'!H604</f>
        <v>0</v>
      </c>
      <c r="I604" s="15">
        <f>'Cap Ex Data'!I604</f>
        <v>0</v>
      </c>
      <c r="J604" s="15">
        <f>'Cap Ex Data'!J604</f>
        <v>0</v>
      </c>
      <c r="K604" s="15">
        <f>'Cap Ex Data'!K604</f>
        <v>0</v>
      </c>
      <c r="L604" s="15">
        <f>'Cap Ex Data'!L604</f>
        <v>0</v>
      </c>
      <c r="M604" s="15">
        <f>'Cap Ex Data'!M604</f>
        <v>0</v>
      </c>
      <c r="N604" s="15">
        <f>'Cap Ex Data'!N604</f>
        <v>0</v>
      </c>
      <c r="O604" s="61" t="str">
        <f t="shared" si="9"/>
        <v>0</v>
      </c>
    </row>
    <row r="605" spans="1:15" x14ac:dyDescent="0.25">
      <c r="A605" s="15">
        <f>'Cap Ex Data'!A605</f>
        <v>0</v>
      </c>
      <c r="B605" s="15">
        <f>'Cap Ex Data'!B605</f>
        <v>0</v>
      </c>
      <c r="C605" s="15">
        <f>'Cap Ex Data'!C605</f>
        <v>0</v>
      </c>
      <c r="D605" s="15">
        <f>'Cap Ex Data'!D605</f>
        <v>0</v>
      </c>
      <c r="E605" s="15">
        <f>'Cap Ex Data'!E605</f>
        <v>0</v>
      </c>
      <c r="F605" s="15">
        <f>'Cap Ex Data'!F605</f>
        <v>0</v>
      </c>
      <c r="G605" s="15">
        <f>'Cap Ex Data'!G605</f>
        <v>0</v>
      </c>
      <c r="H605" s="15">
        <f>'Cap Ex Data'!H605</f>
        <v>0</v>
      </c>
      <c r="I605" s="15">
        <f>'Cap Ex Data'!I605</f>
        <v>0</v>
      </c>
      <c r="J605" s="15">
        <f>'Cap Ex Data'!J605</f>
        <v>0</v>
      </c>
      <c r="K605" s="15">
        <f>'Cap Ex Data'!K605</f>
        <v>0</v>
      </c>
      <c r="L605" s="15">
        <f>'Cap Ex Data'!L605</f>
        <v>0</v>
      </c>
      <c r="M605" s="15">
        <f>'Cap Ex Data'!M605</f>
        <v>0</v>
      </c>
      <c r="N605" s="15">
        <f>'Cap Ex Data'!N605</f>
        <v>0</v>
      </c>
      <c r="O605" s="61" t="str">
        <f t="shared" si="9"/>
        <v>0</v>
      </c>
    </row>
    <row r="606" spans="1:15" x14ac:dyDescent="0.25">
      <c r="A606" s="15">
        <f>'Cap Ex Data'!A606</f>
        <v>0</v>
      </c>
      <c r="B606" s="15">
        <f>'Cap Ex Data'!B606</f>
        <v>0</v>
      </c>
      <c r="C606" s="15">
        <f>'Cap Ex Data'!C606</f>
        <v>0</v>
      </c>
      <c r="D606" s="15">
        <f>'Cap Ex Data'!D606</f>
        <v>0</v>
      </c>
      <c r="E606" s="15">
        <f>'Cap Ex Data'!E606</f>
        <v>0</v>
      </c>
      <c r="F606" s="15">
        <f>'Cap Ex Data'!F606</f>
        <v>0</v>
      </c>
      <c r="G606" s="15">
        <f>'Cap Ex Data'!G606</f>
        <v>0</v>
      </c>
      <c r="H606" s="15">
        <f>'Cap Ex Data'!H606</f>
        <v>0</v>
      </c>
      <c r="I606" s="15">
        <f>'Cap Ex Data'!I606</f>
        <v>0</v>
      </c>
      <c r="J606" s="15">
        <f>'Cap Ex Data'!J606</f>
        <v>0</v>
      </c>
      <c r="K606" s="15">
        <f>'Cap Ex Data'!K606</f>
        <v>0</v>
      </c>
      <c r="L606" s="15">
        <f>'Cap Ex Data'!L606</f>
        <v>0</v>
      </c>
      <c r="M606" s="15">
        <f>'Cap Ex Data'!M606</f>
        <v>0</v>
      </c>
      <c r="N606" s="15">
        <f>'Cap Ex Data'!N606</f>
        <v>0</v>
      </c>
      <c r="O606" s="61" t="str">
        <f t="shared" si="9"/>
        <v>0</v>
      </c>
    </row>
    <row r="607" spans="1:15" x14ac:dyDescent="0.25">
      <c r="A607" s="15">
        <f>'Cap Ex Data'!A607</f>
        <v>0</v>
      </c>
      <c r="B607" s="15">
        <f>'Cap Ex Data'!B607</f>
        <v>0</v>
      </c>
      <c r="C607" s="15">
        <f>'Cap Ex Data'!C607</f>
        <v>0</v>
      </c>
      <c r="D607" s="15">
        <f>'Cap Ex Data'!D607</f>
        <v>0</v>
      </c>
      <c r="E607" s="15">
        <f>'Cap Ex Data'!E607</f>
        <v>0</v>
      </c>
      <c r="F607" s="15">
        <f>'Cap Ex Data'!F607</f>
        <v>0</v>
      </c>
      <c r="G607" s="15">
        <f>'Cap Ex Data'!G607</f>
        <v>0</v>
      </c>
      <c r="H607" s="15">
        <f>'Cap Ex Data'!H607</f>
        <v>0</v>
      </c>
      <c r="I607" s="15">
        <f>'Cap Ex Data'!I607</f>
        <v>0</v>
      </c>
      <c r="J607" s="15">
        <f>'Cap Ex Data'!J607</f>
        <v>0</v>
      </c>
      <c r="K607" s="15">
        <f>'Cap Ex Data'!K607</f>
        <v>0</v>
      </c>
      <c r="L607" s="15">
        <f>'Cap Ex Data'!L607</f>
        <v>0</v>
      </c>
      <c r="M607" s="15">
        <f>'Cap Ex Data'!M607</f>
        <v>0</v>
      </c>
      <c r="N607" s="15">
        <f>'Cap Ex Data'!N607</f>
        <v>0</v>
      </c>
      <c r="O607" s="61" t="str">
        <f t="shared" si="9"/>
        <v>0</v>
      </c>
    </row>
    <row r="608" spans="1:15" x14ac:dyDescent="0.25">
      <c r="A608" s="15">
        <f>'Cap Ex Data'!A608</f>
        <v>0</v>
      </c>
      <c r="B608" s="15">
        <f>'Cap Ex Data'!B608</f>
        <v>0</v>
      </c>
      <c r="C608" s="15">
        <f>'Cap Ex Data'!C608</f>
        <v>0</v>
      </c>
      <c r="D608" s="15">
        <f>'Cap Ex Data'!D608</f>
        <v>0</v>
      </c>
      <c r="E608" s="15">
        <f>'Cap Ex Data'!E608</f>
        <v>0</v>
      </c>
      <c r="F608" s="15">
        <f>'Cap Ex Data'!F608</f>
        <v>0</v>
      </c>
      <c r="G608" s="15">
        <f>'Cap Ex Data'!G608</f>
        <v>0</v>
      </c>
      <c r="H608" s="15">
        <f>'Cap Ex Data'!H608</f>
        <v>0</v>
      </c>
      <c r="I608" s="15">
        <f>'Cap Ex Data'!I608</f>
        <v>0</v>
      </c>
      <c r="J608" s="15">
        <f>'Cap Ex Data'!J608</f>
        <v>0</v>
      </c>
      <c r="K608" s="15">
        <f>'Cap Ex Data'!K608</f>
        <v>0</v>
      </c>
      <c r="L608" s="15">
        <f>'Cap Ex Data'!L608</f>
        <v>0</v>
      </c>
      <c r="M608" s="15">
        <f>'Cap Ex Data'!M608</f>
        <v>0</v>
      </c>
      <c r="N608" s="15">
        <f>'Cap Ex Data'!N608</f>
        <v>0</v>
      </c>
      <c r="O608" s="61" t="str">
        <f t="shared" si="9"/>
        <v>0</v>
      </c>
    </row>
    <row r="609" spans="1:15" x14ac:dyDescent="0.25">
      <c r="A609" s="15">
        <f>'Cap Ex Data'!A609</f>
        <v>0</v>
      </c>
      <c r="B609" s="15">
        <f>'Cap Ex Data'!B609</f>
        <v>0</v>
      </c>
      <c r="C609" s="15">
        <f>'Cap Ex Data'!C609</f>
        <v>0</v>
      </c>
      <c r="D609" s="15">
        <f>'Cap Ex Data'!D609</f>
        <v>0</v>
      </c>
      <c r="E609" s="15">
        <f>'Cap Ex Data'!E609</f>
        <v>0</v>
      </c>
      <c r="F609" s="15">
        <f>'Cap Ex Data'!F609</f>
        <v>0</v>
      </c>
      <c r="G609" s="15">
        <f>'Cap Ex Data'!G609</f>
        <v>0</v>
      </c>
      <c r="H609" s="15">
        <f>'Cap Ex Data'!H609</f>
        <v>0</v>
      </c>
      <c r="I609" s="15">
        <f>'Cap Ex Data'!I609</f>
        <v>0</v>
      </c>
      <c r="J609" s="15">
        <f>'Cap Ex Data'!J609</f>
        <v>0</v>
      </c>
      <c r="K609" s="15">
        <f>'Cap Ex Data'!K609</f>
        <v>0</v>
      </c>
      <c r="L609" s="15">
        <f>'Cap Ex Data'!L609</f>
        <v>0</v>
      </c>
      <c r="M609" s="15">
        <f>'Cap Ex Data'!M609</f>
        <v>0</v>
      </c>
      <c r="N609" s="15">
        <f>'Cap Ex Data'!N609</f>
        <v>0</v>
      </c>
      <c r="O609" s="61" t="str">
        <f t="shared" si="9"/>
        <v>0</v>
      </c>
    </row>
    <row r="610" spans="1:15" x14ac:dyDescent="0.25">
      <c r="A610" s="15">
        <f>'Cap Ex Data'!A610</f>
        <v>0</v>
      </c>
      <c r="B610" s="15">
        <f>'Cap Ex Data'!B610</f>
        <v>0</v>
      </c>
      <c r="C610" s="15">
        <f>'Cap Ex Data'!C610</f>
        <v>0</v>
      </c>
      <c r="D610" s="15">
        <f>'Cap Ex Data'!D610</f>
        <v>0</v>
      </c>
      <c r="E610" s="15">
        <f>'Cap Ex Data'!E610</f>
        <v>0</v>
      </c>
      <c r="F610" s="15">
        <f>'Cap Ex Data'!F610</f>
        <v>0</v>
      </c>
      <c r="G610" s="15">
        <f>'Cap Ex Data'!G610</f>
        <v>0</v>
      </c>
      <c r="H610" s="15">
        <f>'Cap Ex Data'!H610</f>
        <v>0</v>
      </c>
      <c r="I610" s="15">
        <f>'Cap Ex Data'!I610</f>
        <v>0</v>
      </c>
      <c r="J610" s="15">
        <f>'Cap Ex Data'!J610</f>
        <v>0</v>
      </c>
      <c r="K610" s="15">
        <f>'Cap Ex Data'!K610</f>
        <v>0</v>
      </c>
      <c r="L610" s="15">
        <f>'Cap Ex Data'!L610</f>
        <v>0</v>
      </c>
      <c r="M610" s="15">
        <f>'Cap Ex Data'!M610</f>
        <v>0</v>
      </c>
      <c r="N610" s="15">
        <f>'Cap Ex Data'!N610</f>
        <v>0</v>
      </c>
      <c r="O610" s="61" t="str">
        <f t="shared" si="9"/>
        <v>0</v>
      </c>
    </row>
    <row r="611" spans="1:15" x14ac:dyDescent="0.25">
      <c r="A611" s="15">
        <f>'Cap Ex Data'!A611</f>
        <v>0</v>
      </c>
      <c r="B611" s="15">
        <f>'Cap Ex Data'!B611</f>
        <v>0</v>
      </c>
      <c r="C611" s="15">
        <f>'Cap Ex Data'!C611</f>
        <v>0</v>
      </c>
      <c r="D611" s="15">
        <f>'Cap Ex Data'!D611</f>
        <v>0</v>
      </c>
      <c r="E611" s="15">
        <f>'Cap Ex Data'!E611</f>
        <v>0</v>
      </c>
      <c r="F611" s="15">
        <f>'Cap Ex Data'!F611</f>
        <v>0</v>
      </c>
      <c r="G611" s="15">
        <f>'Cap Ex Data'!G611</f>
        <v>0</v>
      </c>
      <c r="H611" s="15">
        <f>'Cap Ex Data'!H611</f>
        <v>0</v>
      </c>
      <c r="I611" s="15">
        <f>'Cap Ex Data'!I611</f>
        <v>0</v>
      </c>
      <c r="J611" s="15">
        <f>'Cap Ex Data'!J611</f>
        <v>0</v>
      </c>
      <c r="K611" s="15">
        <f>'Cap Ex Data'!K611</f>
        <v>0</v>
      </c>
      <c r="L611" s="15">
        <f>'Cap Ex Data'!L611</f>
        <v>0</v>
      </c>
      <c r="M611" s="15">
        <f>'Cap Ex Data'!M611</f>
        <v>0</v>
      </c>
      <c r="N611" s="15">
        <f>'Cap Ex Data'!N611</f>
        <v>0</v>
      </c>
      <c r="O611" s="61" t="str">
        <f t="shared" si="9"/>
        <v>0</v>
      </c>
    </row>
    <row r="612" spans="1:15" x14ac:dyDescent="0.25">
      <c r="A612" s="15">
        <f>'Cap Ex Data'!A612</f>
        <v>0</v>
      </c>
      <c r="B612" s="15">
        <f>'Cap Ex Data'!B612</f>
        <v>0</v>
      </c>
      <c r="C612" s="15">
        <f>'Cap Ex Data'!C612</f>
        <v>0</v>
      </c>
      <c r="D612" s="15">
        <f>'Cap Ex Data'!D612</f>
        <v>0</v>
      </c>
      <c r="E612" s="15">
        <f>'Cap Ex Data'!E612</f>
        <v>0</v>
      </c>
      <c r="F612" s="15">
        <f>'Cap Ex Data'!F612</f>
        <v>0</v>
      </c>
      <c r="G612" s="15">
        <f>'Cap Ex Data'!G612</f>
        <v>0</v>
      </c>
      <c r="H612" s="15">
        <f>'Cap Ex Data'!H612</f>
        <v>0</v>
      </c>
      <c r="I612" s="15">
        <f>'Cap Ex Data'!I612</f>
        <v>0</v>
      </c>
      <c r="J612" s="15">
        <f>'Cap Ex Data'!J612</f>
        <v>0</v>
      </c>
      <c r="K612" s="15">
        <f>'Cap Ex Data'!K612</f>
        <v>0</v>
      </c>
      <c r="L612" s="15">
        <f>'Cap Ex Data'!L612</f>
        <v>0</v>
      </c>
      <c r="M612" s="15">
        <f>'Cap Ex Data'!M612</f>
        <v>0</v>
      </c>
      <c r="N612" s="15">
        <f>'Cap Ex Data'!N612</f>
        <v>0</v>
      </c>
      <c r="O612" s="61" t="str">
        <f t="shared" si="9"/>
        <v>0</v>
      </c>
    </row>
    <row r="613" spans="1:15" x14ac:dyDescent="0.25">
      <c r="A613" s="15">
        <f>'Cap Ex Data'!A613</f>
        <v>0</v>
      </c>
      <c r="B613" s="15">
        <f>'Cap Ex Data'!B613</f>
        <v>0</v>
      </c>
      <c r="C613" s="15">
        <f>'Cap Ex Data'!C613</f>
        <v>0</v>
      </c>
      <c r="D613" s="15">
        <f>'Cap Ex Data'!D613</f>
        <v>0</v>
      </c>
      <c r="E613" s="15">
        <f>'Cap Ex Data'!E613</f>
        <v>0</v>
      </c>
      <c r="F613" s="15">
        <f>'Cap Ex Data'!F613</f>
        <v>0</v>
      </c>
      <c r="G613" s="15">
        <f>'Cap Ex Data'!G613</f>
        <v>0</v>
      </c>
      <c r="H613" s="15">
        <f>'Cap Ex Data'!H613</f>
        <v>0</v>
      </c>
      <c r="I613" s="15">
        <f>'Cap Ex Data'!I613</f>
        <v>0</v>
      </c>
      <c r="J613" s="15">
        <f>'Cap Ex Data'!J613</f>
        <v>0</v>
      </c>
      <c r="K613" s="15">
        <f>'Cap Ex Data'!K613</f>
        <v>0</v>
      </c>
      <c r="L613" s="15">
        <f>'Cap Ex Data'!L613</f>
        <v>0</v>
      </c>
      <c r="M613" s="15">
        <f>'Cap Ex Data'!M613</f>
        <v>0</v>
      </c>
      <c r="N613" s="15">
        <f>'Cap Ex Data'!N613</f>
        <v>0</v>
      </c>
      <c r="O613" s="61" t="str">
        <f t="shared" si="9"/>
        <v>0</v>
      </c>
    </row>
    <row r="614" spans="1:15" x14ac:dyDescent="0.25">
      <c r="A614" s="15">
        <f>'Cap Ex Data'!A614</f>
        <v>0</v>
      </c>
      <c r="B614" s="15">
        <f>'Cap Ex Data'!B614</f>
        <v>0</v>
      </c>
      <c r="C614" s="15">
        <f>'Cap Ex Data'!C614</f>
        <v>0</v>
      </c>
      <c r="D614" s="15">
        <f>'Cap Ex Data'!D614</f>
        <v>0</v>
      </c>
      <c r="E614" s="15">
        <f>'Cap Ex Data'!E614</f>
        <v>0</v>
      </c>
      <c r="F614" s="15">
        <f>'Cap Ex Data'!F614</f>
        <v>0</v>
      </c>
      <c r="G614" s="15">
        <f>'Cap Ex Data'!G614</f>
        <v>0</v>
      </c>
      <c r="H614" s="15">
        <f>'Cap Ex Data'!H614</f>
        <v>0</v>
      </c>
      <c r="I614" s="15">
        <f>'Cap Ex Data'!I614</f>
        <v>0</v>
      </c>
      <c r="J614" s="15">
        <f>'Cap Ex Data'!J614</f>
        <v>0</v>
      </c>
      <c r="K614" s="15">
        <f>'Cap Ex Data'!K614</f>
        <v>0</v>
      </c>
      <c r="L614" s="15">
        <f>'Cap Ex Data'!L614</f>
        <v>0</v>
      </c>
      <c r="M614" s="15">
        <f>'Cap Ex Data'!M614</f>
        <v>0</v>
      </c>
      <c r="N614" s="15">
        <f>'Cap Ex Data'!N614</f>
        <v>0</v>
      </c>
      <c r="O614" s="61" t="str">
        <f t="shared" si="9"/>
        <v>0</v>
      </c>
    </row>
    <row r="615" spans="1:15" x14ac:dyDescent="0.25">
      <c r="A615" s="15">
        <f>'Cap Ex Data'!A615</f>
        <v>0</v>
      </c>
      <c r="B615" s="15">
        <f>'Cap Ex Data'!B615</f>
        <v>0</v>
      </c>
      <c r="C615" s="15">
        <f>'Cap Ex Data'!C615</f>
        <v>0</v>
      </c>
      <c r="D615" s="15">
        <f>'Cap Ex Data'!D615</f>
        <v>0</v>
      </c>
      <c r="E615" s="15">
        <f>'Cap Ex Data'!E615</f>
        <v>0</v>
      </c>
      <c r="F615" s="15">
        <f>'Cap Ex Data'!F615</f>
        <v>0</v>
      </c>
      <c r="G615" s="15">
        <f>'Cap Ex Data'!G615</f>
        <v>0</v>
      </c>
      <c r="H615" s="15">
        <f>'Cap Ex Data'!H615</f>
        <v>0</v>
      </c>
      <c r="I615" s="15">
        <f>'Cap Ex Data'!I615</f>
        <v>0</v>
      </c>
      <c r="J615" s="15">
        <f>'Cap Ex Data'!J615</f>
        <v>0</v>
      </c>
      <c r="K615" s="15">
        <f>'Cap Ex Data'!K615</f>
        <v>0</v>
      </c>
      <c r="L615" s="15">
        <f>'Cap Ex Data'!L615</f>
        <v>0</v>
      </c>
      <c r="M615" s="15">
        <f>'Cap Ex Data'!M615</f>
        <v>0</v>
      </c>
      <c r="N615" s="15">
        <f>'Cap Ex Data'!N615</f>
        <v>0</v>
      </c>
      <c r="O615" s="61" t="str">
        <f t="shared" si="9"/>
        <v>0</v>
      </c>
    </row>
    <row r="616" spans="1:15" x14ac:dyDescent="0.25">
      <c r="A616" s="15">
        <f>'Cap Ex Data'!A616</f>
        <v>0</v>
      </c>
      <c r="B616" s="15">
        <f>'Cap Ex Data'!B616</f>
        <v>0</v>
      </c>
      <c r="C616" s="15">
        <f>'Cap Ex Data'!C616</f>
        <v>0</v>
      </c>
      <c r="D616" s="15">
        <f>'Cap Ex Data'!D616</f>
        <v>0</v>
      </c>
      <c r="E616" s="15">
        <f>'Cap Ex Data'!E616</f>
        <v>0</v>
      </c>
      <c r="F616" s="15">
        <f>'Cap Ex Data'!F616</f>
        <v>0</v>
      </c>
      <c r="G616" s="15">
        <f>'Cap Ex Data'!G616</f>
        <v>0</v>
      </c>
      <c r="H616" s="15">
        <f>'Cap Ex Data'!H616</f>
        <v>0</v>
      </c>
      <c r="I616" s="15">
        <f>'Cap Ex Data'!I616</f>
        <v>0</v>
      </c>
      <c r="J616" s="15">
        <f>'Cap Ex Data'!J616</f>
        <v>0</v>
      </c>
      <c r="K616" s="15">
        <f>'Cap Ex Data'!K616</f>
        <v>0</v>
      </c>
      <c r="L616" s="15">
        <f>'Cap Ex Data'!L616</f>
        <v>0</v>
      </c>
      <c r="M616" s="15">
        <f>'Cap Ex Data'!M616</f>
        <v>0</v>
      </c>
      <c r="N616" s="15">
        <f>'Cap Ex Data'!N616</f>
        <v>0</v>
      </c>
      <c r="O616" s="61" t="str">
        <f t="shared" si="9"/>
        <v>0</v>
      </c>
    </row>
    <row r="617" spans="1:15" x14ac:dyDescent="0.25">
      <c r="A617" s="15">
        <f>'Cap Ex Data'!A617</f>
        <v>0</v>
      </c>
      <c r="B617" s="15">
        <f>'Cap Ex Data'!B617</f>
        <v>0</v>
      </c>
      <c r="C617" s="15">
        <f>'Cap Ex Data'!C617</f>
        <v>0</v>
      </c>
      <c r="D617" s="15">
        <f>'Cap Ex Data'!D617</f>
        <v>0</v>
      </c>
      <c r="E617" s="15">
        <f>'Cap Ex Data'!E617</f>
        <v>0</v>
      </c>
      <c r="F617" s="15">
        <f>'Cap Ex Data'!F617</f>
        <v>0</v>
      </c>
      <c r="G617" s="15">
        <f>'Cap Ex Data'!G617</f>
        <v>0</v>
      </c>
      <c r="H617" s="15">
        <f>'Cap Ex Data'!H617</f>
        <v>0</v>
      </c>
      <c r="I617" s="15">
        <f>'Cap Ex Data'!I617</f>
        <v>0</v>
      </c>
      <c r="J617" s="15">
        <f>'Cap Ex Data'!J617</f>
        <v>0</v>
      </c>
      <c r="K617" s="15">
        <f>'Cap Ex Data'!K617</f>
        <v>0</v>
      </c>
      <c r="L617" s="15">
        <f>'Cap Ex Data'!L617</f>
        <v>0</v>
      </c>
      <c r="M617" s="15">
        <f>'Cap Ex Data'!M617</f>
        <v>0</v>
      </c>
      <c r="N617" s="15">
        <f>'Cap Ex Data'!N617</f>
        <v>0</v>
      </c>
      <c r="O617" s="61" t="str">
        <f t="shared" si="9"/>
        <v>0</v>
      </c>
    </row>
    <row r="618" spans="1:15" x14ac:dyDescent="0.25">
      <c r="A618" s="15">
        <f>'Cap Ex Data'!A618</f>
        <v>0</v>
      </c>
      <c r="B618" s="15">
        <f>'Cap Ex Data'!B618</f>
        <v>0</v>
      </c>
      <c r="C618" s="15">
        <f>'Cap Ex Data'!C618</f>
        <v>0</v>
      </c>
      <c r="D618" s="15">
        <f>'Cap Ex Data'!D618</f>
        <v>0</v>
      </c>
      <c r="E618" s="15">
        <f>'Cap Ex Data'!E618</f>
        <v>0</v>
      </c>
      <c r="F618" s="15">
        <f>'Cap Ex Data'!F618</f>
        <v>0</v>
      </c>
      <c r="G618" s="15">
        <f>'Cap Ex Data'!G618</f>
        <v>0</v>
      </c>
      <c r="H618" s="15">
        <f>'Cap Ex Data'!H618</f>
        <v>0</v>
      </c>
      <c r="I618" s="15">
        <f>'Cap Ex Data'!I618</f>
        <v>0</v>
      </c>
      <c r="J618" s="15">
        <f>'Cap Ex Data'!J618</f>
        <v>0</v>
      </c>
      <c r="K618" s="15">
        <f>'Cap Ex Data'!K618</f>
        <v>0</v>
      </c>
      <c r="L618" s="15">
        <f>'Cap Ex Data'!L618</f>
        <v>0</v>
      </c>
      <c r="M618" s="15">
        <f>'Cap Ex Data'!M618</f>
        <v>0</v>
      </c>
      <c r="N618" s="15">
        <f>'Cap Ex Data'!N618</f>
        <v>0</v>
      </c>
      <c r="O618" s="61" t="str">
        <f t="shared" si="9"/>
        <v>0</v>
      </c>
    </row>
    <row r="619" spans="1:15" x14ac:dyDescent="0.25">
      <c r="A619" s="15">
        <f>'Cap Ex Data'!A619</f>
        <v>0</v>
      </c>
      <c r="B619" s="15">
        <f>'Cap Ex Data'!B619</f>
        <v>0</v>
      </c>
      <c r="C619" s="15">
        <f>'Cap Ex Data'!C619</f>
        <v>0</v>
      </c>
      <c r="D619" s="15">
        <f>'Cap Ex Data'!D619</f>
        <v>0</v>
      </c>
      <c r="E619" s="15">
        <f>'Cap Ex Data'!E619</f>
        <v>0</v>
      </c>
      <c r="F619" s="15">
        <f>'Cap Ex Data'!F619</f>
        <v>0</v>
      </c>
      <c r="G619" s="15">
        <f>'Cap Ex Data'!G619</f>
        <v>0</v>
      </c>
      <c r="H619" s="15">
        <f>'Cap Ex Data'!H619</f>
        <v>0</v>
      </c>
      <c r="I619" s="15">
        <f>'Cap Ex Data'!I619</f>
        <v>0</v>
      </c>
      <c r="J619" s="15">
        <f>'Cap Ex Data'!J619</f>
        <v>0</v>
      </c>
      <c r="K619" s="15">
        <f>'Cap Ex Data'!K619</f>
        <v>0</v>
      </c>
      <c r="L619" s="15">
        <f>'Cap Ex Data'!L619</f>
        <v>0</v>
      </c>
      <c r="M619" s="15">
        <f>'Cap Ex Data'!M619</f>
        <v>0</v>
      </c>
      <c r="N619" s="15">
        <f>'Cap Ex Data'!N619</f>
        <v>0</v>
      </c>
      <c r="O619" s="61" t="str">
        <f t="shared" si="9"/>
        <v>0</v>
      </c>
    </row>
    <row r="620" spans="1:15" x14ac:dyDescent="0.25">
      <c r="A620" s="15">
        <f>'Cap Ex Data'!A620</f>
        <v>0</v>
      </c>
      <c r="B620" s="15">
        <f>'Cap Ex Data'!B620</f>
        <v>0</v>
      </c>
      <c r="C620" s="15">
        <f>'Cap Ex Data'!C620</f>
        <v>0</v>
      </c>
      <c r="D620" s="15">
        <f>'Cap Ex Data'!D620</f>
        <v>0</v>
      </c>
      <c r="E620" s="15">
        <f>'Cap Ex Data'!E620</f>
        <v>0</v>
      </c>
      <c r="F620" s="15">
        <f>'Cap Ex Data'!F620</f>
        <v>0</v>
      </c>
      <c r="G620" s="15">
        <f>'Cap Ex Data'!G620</f>
        <v>0</v>
      </c>
      <c r="H620" s="15">
        <f>'Cap Ex Data'!H620</f>
        <v>0</v>
      </c>
      <c r="I620" s="15">
        <f>'Cap Ex Data'!I620</f>
        <v>0</v>
      </c>
      <c r="J620" s="15">
        <f>'Cap Ex Data'!J620</f>
        <v>0</v>
      </c>
      <c r="K620" s="15">
        <f>'Cap Ex Data'!K620</f>
        <v>0</v>
      </c>
      <c r="L620" s="15">
        <f>'Cap Ex Data'!L620</f>
        <v>0</v>
      </c>
      <c r="M620" s="15">
        <f>'Cap Ex Data'!M620</f>
        <v>0</v>
      </c>
      <c r="N620" s="15">
        <f>'Cap Ex Data'!N620</f>
        <v>0</v>
      </c>
      <c r="O620" s="61" t="str">
        <f t="shared" si="9"/>
        <v>0</v>
      </c>
    </row>
    <row r="621" spans="1:15" x14ac:dyDescent="0.25">
      <c r="A621" s="15">
        <f>'Cap Ex Data'!A621</f>
        <v>0</v>
      </c>
      <c r="B621" s="15">
        <f>'Cap Ex Data'!B621</f>
        <v>0</v>
      </c>
      <c r="C621" s="15">
        <f>'Cap Ex Data'!C621</f>
        <v>0</v>
      </c>
      <c r="D621" s="15">
        <f>'Cap Ex Data'!D621</f>
        <v>0</v>
      </c>
      <c r="E621" s="15">
        <f>'Cap Ex Data'!E621</f>
        <v>0</v>
      </c>
      <c r="F621" s="15">
        <f>'Cap Ex Data'!F621</f>
        <v>0</v>
      </c>
      <c r="G621" s="15">
        <f>'Cap Ex Data'!G621</f>
        <v>0</v>
      </c>
      <c r="H621" s="15">
        <f>'Cap Ex Data'!H621</f>
        <v>0</v>
      </c>
      <c r="I621" s="15">
        <f>'Cap Ex Data'!I621</f>
        <v>0</v>
      </c>
      <c r="J621" s="15">
        <f>'Cap Ex Data'!J621</f>
        <v>0</v>
      </c>
      <c r="K621" s="15">
        <f>'Cap Ex Data'!K621</f>
        <v>0</v>
      </c>
      <c r="L621" s="15">
        <f>'Cap Ex Data'!L621</f>
        <v>0</v>
      </c>
      <c r="M621" s="15">
        <f>'Cap Ex Data'!M621</f>
        <v>0</v>
      </c>
      <c r="N621" s="15">
        <f>'Cap Ex Data'!N621</f>
        <v>0</v>
      </c>
      <c r="O621" s="61" t="str">
        <f t="shared" si="9"/>
        <v>0</v>
      </c>
    </row>
    <row r="622" spans="1:15" x14ac:dyDescent="0.25">
      <c r="A622" s="15">
        <f>'Cap Ex Data'!A622</f>
        <v>0</v>
      </c>
      <c r="B622" s="15">
        <f>'Cap Ex Data'!B622</f>
        <v>0</v>
      </c>
      <c r="C622" s="15">
        <f>'Cap Ex Data'!C622</f>
        <v>0</v>
      </c>
      <c r="D622" s="15">
        <f>'Cap Ex Data'!D622</f>
        <v>0</v>
      </c>
      <c r="E622" s="15">
        <f>'Cap Ex Data'!E622</f>
        <v>0</v>
      </c>
      <c r="F622" s="15">
        <f>'Cap Ex Data'!F622</f>
        <v>0</v>
      </c>
      <c r="G622" s="15">
        <f>'Cap Ex Data'!G622</f>
        <v>0</v>
      </c>
      <c r="H622" s="15">
        <f>'Cap Ex Data'!H622</f>
        <v>0</v>
      </c>
      <c r="I622" s="15">
        <f>'Cap Ex Data'!I622</f>
        <v>0</v>
      </c>
      <c r="J622" s="15">
        <f>'Cap Ex Data'!J622</f>
        <v>0</v>
      </c>
      <c r="K622" s="15">
        <f>'Cap Ex Data'!K622</f>
        <v>0</v>
      </c>
      <c r="L622" s="15">
        <f>'Cap Ex Data'!L622</f>
        <v>0</v>
      </c>
      <c r="M622" s="15">
        <f>'Cap Ex Data'!M622</f>
        <v>0</v>
      </c>
      <c r="N622" s="15">
        <f>'Cap Ex Data'!N622</f>
        <v>0</v>
      </c>
      <c r="O622" s="61" t="str">
        <f t="shared" si="9"/>
        <v>0</v>
      </c>
    </row>
    <row r="623" spans="1:15" x14ac:dyDescent="0.25">
      <c r="A623" s="15">
        <f>'Cap Ex Data'!A623</f>
        <v>0</v>
      </c>
      <c r="B623" s="15">
        <f>'Cap Ex Data'!B623</f>
        <v>0</v>
      </c>
      <c r="C623" s="15">
        <f>'Cap Ex Data'!C623</f>
        <v>0</v>
      </c>
      <c r="D623" s="15">
        <f>'Cap Ex Data'!D623</f>
        <v>0</v>
      </c>
      <c r="E623" s="15">
        <f>'Cap Ex Data'!E623</f>
        <v>0</v>
      </c>
      <c r="F623" s="15">
        <f>'Cap Ex Data'!F623</f>
        <v>0</v>
      </c>
      <c r="G623" s="15">
        <f>'Cap Ex Data'!G623</f>
        <v>0</v>
      </c>
      <c r="H623" s="15">
        <f>'Cap Ex Data'!H623</f>
        <v>0</v>
      </c>
      <c r="I623" s="15">
        <f>'Cap Ex Data'!I623</f>
        <v>0</v>
      </c>
      <c r="J623" s="15">
        <f>'Cap Ex Data'!J623</f>
        <v>0</v>
      </c>
      <c r="K623" s="15">
        <f>'Cap Ex Data'!K623</f>
        <v>0</v>
      </c>
      <c r="L623" s="15">
        <f>'Cap Ex Data'!L623</f>
        <v>0</v>
      </c>
      <c r="M623" s="15">
        <f>'Cap Ex Data'!M623</f>
        <v>0</v>
      </c>
      <c r="N623" s="15">
        <f>'Cap Ex Data'!N623</f>
        <v>0</v>
      </c>
      <c r="O623" s="61" t="str">
        <f t="shared" si="9"/>
        <v>0</v>
      </c>
    </row>
    <row r="624" spans="1:15" x14ac:dyDescent="0.25">
      <c r="A624" s="15">
        <f>'Cap Ex Data'!A624</f>
        <v>0</v>
      </c>
      <c r="B624" s="15">
        <f>'Cap Ex Data'!B624</f>
        <v>0</v>
      </c>
      <c r="C624" s="15">
        <f>'Cap Ex Data'!C624</f>
        <v>0</v>
      </c>
      <c r="D624" s="15">
        <f>'Cap Ex Data'!D624</f>
        <v>0</v>
      </c>
      <c r="E624" s="15">
        <f>'Cap Ex Data'!E624</f>
        <v>0</v>
      </c>
      <c r="F624" s="15">
        <f>'Cap Ex Data'!F624</f>
        <v>0</v>
      </c>
      <c r="G624" s="15">
        <f>'Cap Ex Data'!G624</f>
        <v>0</v>
      </c>
      <c r="H624" s="15">
        <f>'Cap Ex Data'!H624</f>
        <v>0</v>
      </c>
      <c r="I624" s="15">
        <f>'Cap Ex Data'!I624</f>
        <v>0</v>
      </c>
      <c r="J624" s="15">
        <f>'Cap Ex Data'!J624</f>
        <v>0</v>
      </c>
      <c r="K624" s="15">
        <f>'Cap Ex Data'!K624</f>
        <v>0</v>
      </c>
      <c r="L624" s="15">
        <f>'Cap Ex Data'!L624</f>
        <v>0</v>
      </c>
      <c r="M624" s="15">
        <f>'Cap Ex Data'!M624</f>
        <v>0</v>
      </c>
      <c r="N624" s="15">
        <f>'Cap Ex Data'!N624</f>
        <v>0</v>
      </c>
      <c r="O624" s="61" t="str">
        <f t="shared" si="9"/>
        <v>0</v>
      </c>
    </row>
    <row r="625" spans="1:15" x14ac:dyDescent="0.25">
      <c r="A625" s="15">
        <f>'Cap Ex Data'!A625</f>
        <v>0</v>
      </c>
      <c r="B625" s="15">
        <f>'Cap Ex Data'!B625</f>
        <v>0</v>
      </c>
      <c r="C625" s="15">
        <f>'Cap Ex Data'!C625</f>
        <v>0</v>
      </c>
      <c r="D625" s="15">
        <f>'Cap Ex Data'!D625</f>
        <v>0</v>
      </c>
      <c r="E625" s="15">
        <f>'Cap Ex Data'!E625</f>
        <v>0</v>
      </c>
      <c r="F625" s="15">
        <f>'Cap Ex Data'!F625</f>
        <v>0</v>
      </c>
      <c r="G625" s="15">
        <f>'Cap Ex Data'!G625</f>
        <v>0</v>
      </c>
      <c r="H625" s="15">
        <f>'Cap Ex Data'!H625</f>
        <v>0</v>
      </c>
      <c r="I625" s="15">
        <f>'Cap Ex Data'!I625</f>
        <v>0</v>
      </c>
      <c r="J625" s="15">
        <f>'Cap Ex Data'!J625</f>
        <v>0</v>
      </c>
      <c r="K625" s="15">
        <f>'Cap Ex Data'!K625</f>
        <v>0</v>
      </c>
      <c r="L625" s="15">
        <f>'Cap Ex Data'!L625</f>
        <v>0</v>
      </c>
      <c r="M625" s="15">
        <f>'Cap Ex Data'!M625</f>
        <v>0</v>
      </c>
      <c r="N625" s="15">
        <f>'Cap Ex Data'!N625</f>
        <v>0</v>
      </c>
      <c r="O625" s="61" t="str">
        <f t="shared" si="9"/>
        <v>0</v>
      </c>
    </row>
    <row r="626" spans="1:15" x14ac:dyDescent="0.25">
      <c r="A626" s="15">
        <f>'Cap Ex Data'!A626</f>
        <v>0</v>
      </c>
      <c r="B626" s="15">
        <f>'Cap Ex Data'!B626</f>
        <v>0</v>
      </c>
      <c r="C626" s="15">
        <f>'Cap Ex Data'!C626</f>
        <v>0</v>
      </c>
      <c r="D626" s="15">
        <f>'Cap Ex Data'!D626</f>
        <v>0</v>
      </c>
      <c r="E626" s="15">
        <f>'Cap Ex Data'!E626</f>
        <v>0</v>
      </c>
      <c r="F626" s="15">
        <f>'Cap Ex Data'!F626</f>
        <v>0</v>
      </c>
      <c r="G626" s="15">
        <f>'Cap Ex Data'!G626</f>
        <v>0</v>
      </c>
      <c r="H626" s="15">
        <f>'Cap Ex Data'!H626</f>
        <v>0</v>
      </c>
      <c r="I626" s="15">
        <f>'Cap Ex Data'!I626</f>
        <v>0</v>
      </c>
      <c r="J626" s="15">
        <f>'Cap Ex Data'!J626</f>
        <v>0</v>
      </c>
      <c r="K626" s="15">
        <f>'Cap Ex Data'!K626</f>
        <v>0</v>
      </c>
      <c r="L626" s="15">
        <f>'Cap Ex Data'!L626</f>
        <v>0</v>
      </c>
      <c r="M626" s="15">
        <f>'Cap Ex Data'!M626</f>
        <v>0</v>
      </c>
      <c r="N626" s="15">
        <f>'Cap Ex Data'!N626</f>
        <v>0</v>
      </c>
      <c r="O626" s="61" t="str">
        <f t="shared" si="9"/>
        <v>0</v>
      </c>
    </row>
    <row r="627" spans="1:15" x14ac:dyDescent="0.25">
      <c r="A627" s="15">
        <f>'Cap Ex Data'!A627</f>
        <v>0</v>
      </c>
      <c r="B627" s="15">
        <f>'Cap Ex Data'!B627</f>
        <v>0</v>
      </c>
      <c r="C627" s="15">
        <f>'Cap Ex Data'!C627</f>
        <v>0</v>
      </c>
      <c r="D627" s="15">
        <f>'Cap Ex Data'!D627</f>
        <v>0</v>
      </c>
      <c r="E627" s="15">
        <f>'Cap Ex Data'!E627</f>
        <v>0</v>
      </c>
      <c r="F627" s="15">
        <f>'Cap Ex Data'!F627</f>
        <v>0</v>
      </c>
      <c r="G627" s="15">
        <f>'Cap Ex Data'!G627</f>
        <v>0</v>
      </c>
      <c r="H627" s="15">
        <f>'Cap Ex Data'!H627</f>
        <v>0</v>
      </c>
      <c r="I627" s="15">
        <f>'Cap Ex Data'!I627</f>
        <v>0</v>
      </c>
      <c r="J627" s="15">
        <f>'Cap Ex Data'!J627</f>
        <v>0</v>
      </c>
      <c r="K627" s="15">
        <f>'Cap Ex Data'!K627</f>
        <v>0</v>
      </c>
      <c r="L627" s="15">
        <f>'Cap Ex Data'!L627</f>
        <v>0</v>
      </c>
      <c r="M627" s="15">
        <f>'Cap Ex Data'!M627</f>
        <v>0</v>
      </c>
      <c r="N627" s="15">
        <f>'Cap Ex Data'!N627</f>
        <v>0</v>
      </c>
      <c r="O627" s="61" t="str">
        <f t="shared" si="9"/>
        <v>0</v>
      </c>
    </row>
    <row r="628" spans="1:15" x14ac:dyDescent="0.25">
      <c r="A628" s="15">
        <f>'Cap Ex Data'!A628</f>
        <v>0</v>
      </c>
      <c r="B628" s="15">
        <f>'Cap Ex Data'!B628</f>
        <v>0</v>
      </c>
      <c r="C628" s="15">
        <f>'Cap Ex Data'!C628</f>
        <v>0</v>
      </c>
      <c r="D628" s="15">
        <f>'Cap Ex Data'!D628</f>
        <v>0</v>
      </c>
      <c r="E628" s="15">
        <f>'Cap Ex Data'!E628</f>
        <v>0</v>
      </c>
      <c r="F628" s="15">
        <f>'Cap Ex Data'!F628</f>
        <v>0</v>
      </c>
      <c r="G628" s="15">
        <f>'Cap Ex Data'!G628</f>
        <v>0</v>
      </c>
      <c r="H628" s="15">
        <f>'Cap Ex Data'!H628</f>
        <v>0</v>
      </c>
      <c r="I628" s="15">
        <f>'Cap Ex Data'!I628</f>
        <v>0</v>
      </c>
      <c r="J628" s="15">
        <f>'Cap Ex Data'!J628</f>
        <v>0</v>
      </c>
      <c r="K628" s="15">
        <f>'Cap Ex Data'!K628</f>
        <v>0</v>
      </c>
      <c r="L628" s="15">
        <f>'Cap Ex Data'!L628</f>
        <v>0</v>
      </c>
      <c r="M628" s="15">
        <f>'Cap Ex Data'!M628</f>
        <v>0</v>
      </c>
      <c r="N628" s="15">
        <f>'Cap Ex Data'!N628</f>
        <v>0</v>
      </c>
      <c r="O628" s="61" t="str">
        <f t="shared" si="9"/>
        <v>0</v>
      </c>
    </row>
    <row r="629" spans="1:15" x14ac:dyDescent="0.25">
      <c r="A629" s="15">
        <f>'Cap Ex Data'!A629</f>
        <v>0</v>
      </c>
      <c r="B629" s="15">
        <f>'Cap Ex Data'!B629</f>
        <v>0</v>
      </c>
      <c r="C629" s="15">
        <f>'Cap Ex Data'!C629</f>
        <v>0</v>
      </c>
      <c r="D629" s="15">
        <f>'Cap Ex Data'!D629</f>
        <v>0</v>
      </c>
      <c r="E629" s="15">
        <f>'Cap Ex Data'!E629</f>
        <v>0</v>
      </c>
      <c r="F629" s="15">
        <f>'Cap Ex Data'!F629</f>
        <v>0</v>
      </c>
      <c r="G629" s="15">
        <f>'Cap Ex Data'!G629</f>
        <v>0</v>
      </c>
      <c r="H629" s="15">
        <f>'Cap Ex Data'!H629</f>
        <v>0</v>
      </c>
      <c r="I629" s="15">
        <f>'Cap Ex Data'!I629</f>
        <v>0</v>
      </c>
      <c r="J629" s="15">
        <f>'Cap Ex Data'!J629</f>
        <v>0</v>
      </c>
      <c r="K629" s="15">
        <f>'Cap Ex Data'!K629</f>
        <v>0</v>
      </c>
      <c r="L629" s="15">
        <f>'Cap Ex Data'!L629</f>
        <v>0</v>
      </c>
      <c r="M629" s="15">
        <f>'Cap Ex Data'!M629</f>
        <v>0</v>
      </c>
      <c r="N629" s="15">
        <f>'Cap Ex Data'!N629</f>
        <v>0</v>
      </c>
      <c r="O629" s="61" t="str">
        <f t="shared" si="9"/>
        <v>0</v>
      </c>
    </row>
    <row r="630" spans="1:15" x14ac:dyDescent="0.25">
      <c r="A630" s="15">
        <f>'Cap Ex Data'!A630</f>
        <v>0</v>
      </c>
      <c r="B630" s="15">
        <f>'Cap Ex Data'!B630</f>
        <v>0</v>
      </c>
      <c r="C630" s="15">
        <f>'Cap Ex Data'!C630</f>
        <v>0</v>
      </c>
      <c r="D630" s="15">
        <f>'Cap Ex Data'!D630</f>
        <v>0</v>
      </c>
      <c r="E630" s="15">
        <f>'Cap Ex Data'!E630</f>
        <v>0</v>
      </c>
      <c r="F630" s="15">
        <f>'Cap Ex Data'!F630</f>
        <v>0</v>
      </c>
      <c r="G630" s="15">
        <f>'Cap Ex Data'!G630</f>
        <v>0</v>
      </c>
      <c r="H630" s="15">
        <f>'Cap Ex Data'!H630</f>
        <v>0</v>
      </c>
      <c r="I630" s="15">
        <f>'Cap Ex Data'!I630</f>
        <v>0</v>
      </c>
      <c r="J630" s="15">
        <f>'Cap Ex Data'!J630</f>
        <v>0</v>
      </c>
      <c r="K630" s="15">
        <f>'Cap Ex Data'!K630</f>
        <v>0</v>
      </c>
      <c r="L630" s="15">
        <f>'Cap Ex Data'!L630</f>
        <v>0</v>
      </c>
      <c r="M630" s="15">
        <f>'Cap Ex Data'!M630</f>
        <v>0</v>
      </c>
      <c r="N630" s="15">
        <f>'Cap Ex Data'!N630</f>
        <v>0</v>
      </c>
      <c r="O630" s="61" t="str">
        <f t="shared" si="9"/>
        <v>0</v>
      </c>
    </row>
    <row r="631" spans="1:15" x14ac:dyDescent="0.25">
      <c r="A631" s="15">
        <f>'Cap Ex Data'!A631</f>
        <v>0</v>
      </c>
      <c r="B631" s="15">
        <f>'Cap Ex Data'!B631</f>
        <v>0</v>
      </c>
      <c r="C631" s="15">
        <f>'Cap Ex Data'!C631</f>
        <v>0</v>
      </c>
      <c r="D631" s="15">
        <f>'Cap Ex Data'!D631</f>
        <v>0</v>
      </c>
      <c r="E631" s="15">
        <f>'Cap Ex Data'!E631</f>
        <v>0</v>
      </c>
      <c r="F631" s="15">
        <f>'Cap Ex Data'!F631</f>
        <v>0</v>
      </c>
      <c r="G631" s="15">
        <f>'Cap Ex Data'!G631</f>
        <v>0</v>
      </c>
      <c r="H631" s="15">
        <f>'Cap Ex Data'!H631</f>
        <v>0</v>
      </c>
      <c r="I631" s="15">
        <f>'Cap Ex Data'!I631</f>
        <v>0</v>
      </c>
      <c r="J631" s="15">
        <f>'Cap Ex Data'!J631</f>
        <v>0</v>
      </c>
      <c r="K631" s="15">
        <f>'Cap Ex Data'!K631</f>
        <v>0</v>
      </c>
      <c r="L631" s="15">
        <f>'Cap Ex Data'!L631</f>
        <v>0</v>
      </c>
      <c r="M631" s="15">
        <f>'Cap Ex Data'!M631</f>
        <v>0</v>
      </c>
      <c r="N631" s="15">
        <f>'Cap Ex Data'!N631</f>
        <v>0</v>
      </c>
      <c r="O631" s="61" t="str">
        <f t="shared" si="9"/>
        <v>0</v>
      </c>
    </row>
    <row r="632" spans="1:15" x14ac:dyDescent="0.25">
      <c r="A632" s="15">
        <f>'Cap Ex Data'!A632</f>
        <v>0</v>
      </c>
      <c r="B632" s="15">
        <f>'Cap Ex Data'!B632</f>
        <v>0</v>
      </c>
      <c r="C632" s="15">
        <f>'Cap Ex Data'!C632</f>
        <v>0</v>
      </c>
      <c r="D632" s="15">
        <f>'Cap Ex Data'!D632</f>
        <v>0</v>
      </c>
      <c r="E632" s="15">
        <f>'Cap Ex Data'!E632</f>
        <v>0</v>
      </c>
      <c r="F632" s="15">
        <f>'Cap Ex Data'!F632</f>
        <v>0</v>
      </c>
      <c r="G632" s="15">
        <f>'Cap Ex Data'!G632</f>
        <v>0</v>
      </c>
      <c r="H632" s="15">
        <f>'Cap Ex Data'!H632</f>
        <v>0</v>
      </c>
      <c r="I632" s="15">
        <f>'Cap Ex Data'!I632</f>
        <v>0</v>
      </c>
      <c r="J632" s="15">
        <f>'Cap Ex Data'!J632</f>
        <v>0</v>
      </c>
      <c r="K632" s="15">
        <f>'Cap Ex Data'!K632</f>
        <v>0</v>
      </c>
      <c r="L632" s="15">
        <f>'Cap Ex Data'!L632</f>
        <v>0</v>
      </c>
      <c r="M632" s="15">
        <f>'Cap Ex Data'!M632</f>
        <v>0</v>
      </c>
      <c r="N632" s="15">
        <f>'Cap Ex Data'!N632</f>
        <v>0</v>
      </c>
      <c r="O632" s="61" t="str">
        <f t="shared" si="9"/>
        <v>0</v>
      </c>
    </row>
    <row r="633" spans="1:15" x14ac:dyDescent="0.25">
      <c r="A633" s="15">
        <f>'Cap Ex Data'!A633</f>
        <v>0</v>
      </c>
      <c r="B633" s="15">
        <f>'Cap Ex Data'!B633</f>
        <v>0</v>
      </c>
      <c r="C633" s="15">
        <f>'Cap Ex Data'!C633</f>
        <v>0</v>
      </c>
      <c r="D633" s="15">
        <f>'Cap Ex Data'!D633</f>
        <v>0</v>
      </c>
      <c r="E633" s="15">
        <f>'Cap Ex Data'!E633</f>
        <v>0</v>
      </c>
      <c r="F633" s="15">
        <f>'Cap Ex Data'!F633</f>
        <v>0</v>
      </c>
      <c r="G633" s="15">
        <f>'Cap Ex Data'!G633</f>
        <v>0</v>
      </c>
      <c r="H633" s="15">
        <f>'Cap Ex Data'!H633</f>
        <v>0</v>
      </c>
      <c r="I633" s="15">
        <f>'Cap Ex Data'!I633</f>
        <v>0</v>
      </c>
      <c r="J633" s="15">
        <f>'Cap Ex Data'!J633</f>
        <v>0</v>
      </c>
      <c r="K633" s="15">
        <f>'Cap Ex Data'!K633</f>
        <v>0</v>
      </c>
      <c r="L633" s="15">
        <f>'Cap Ex Data'!L633</f>
        <v>0</v>
      </c>
      <c r="M633" s="15">
        <f>'Cap Ex Data'!M633</f>
        <v>0</v>
      </c>
      <c r="N633" s="15">
        <f>'Cap Ex Data'!N633</f>
        <v>0</v>
      </c>
      <c r="O633" s="61" t="str">
        <f t="shared" si="9"/>
        <v>0</v>
      </c>
    </row>
    <row r="634" spans="1:15" x14ac:dyDescent="0.25">
      <c r="A634" s="15">
        <f>'Cap Ex Data'!A634</f>
        <v>0</v>
      </c>
      <c r="B634" s="15">
        <f>'Cap Ex Data'!B634</f>
        <v>0</v>
      </c>
      <c r="C634" s="15">
        <f>'Cap Ex Data'!C634</f>
        <v>0</v>
      </c>
      <c r="D634" s="15">
        <f>'Cap Ex Data'!D634</f>
        <v>0</v>
      </c>
      <c r="E634" s="15">
        <f>'Cap Ex Data'!E634</f>
        <v>0</v>
      </c>
      <c r="F634" s="15">
        <f>'Cap Ex Data'!F634</f>
        <v>0</v>
      </c>
      <c r="G634" s="15">
        <f>'Cap Ex Data'!G634</f>
        <v>0</v>
      </c>
      <c r="H634" s="15">
        <f>'Cap Ex Data'!H634</f>
        <v>0</v>
      </c>
      <c r="I634" s="15">
        <f>'Cap Ex Data'!I634</f>
        <v>0</v>
      </c>
      <c r="J634" s="15">
        <f>'Cap Ex Data'!J634</f>
        <v>0</v>
      </c>
      <c r="K634" s="15">
        <f>'Cap Ex Data'!K634</f>
        <v>0</v>
      </c>
      <c r="L634" s="15">
        <f>'Cap Ex Data'!L634</f>
        <v>0</v>
      </c>
      <c r="M634" s="15">
        <f>'Cap Ex Data'!M634</f>
        <v>0</v>
      </c>
      <c r="N634" s="15">
        <f>'Cap Ex Data'!N634</f>
        <v>0</v>
      </c>
      <c r="O634" s="61" t="str">
        <f t="shared" si="9"/>
        <v>0</v>
      </c>
    </row>
    <row r="635" spans="1:15" x14ac:dyDescent="0.25">
      <c r="A635" s="15">
        <f>'Cap Ex Data'!A635</f>
        <v>0</v>
      </c>
      <c r="B635" s="15">
        <f>'Cap Ex Data'!B635</f>
        <v>0</v>
      </c>
      <c r="C635" s="15">
        <f>'Cap Ex Data'!C635</f>
        <v>0</v>
      </c>
      <c r="D635" s="15">
        <f>'Cap Ex Data'!D635</f>
        <v>0</v>
      </c>
      <c r="E635" s="15">
        <f>'Cap Ex Data'!E635</f>
        <v>0</v>
      </c>
      <c r="F635" s="15">
        <f>'Cap Ex Data'!F635</f>
        <v>0</v>
      </c>
      <c r="G635" s="15">
        <f>'Cap Ex Data'!G635</f>
        <v>0</v>
      </c>
      <c r="H635" s="15">
        <f>'Cap Ex Data'!H635</f>
        <v>0</v>
      </c>
      <c r="I635" s="15">
        <f>'Cap Ex Data'!I635</f>
        <v>0</v>
      </c>
      <c r="J635" s="15">
        <f>'Cap Ex Data'!J635</f>
        <v>0</v>
      </c>
      <c r="K635" s="15">
        <f>'Cap Ex Data'!K635</f>
        <v>0</v>
      </c>
      <c r="L635" s="15">
        <f>'Cap Ex Data'!L635</f>
        <v>0</v>
      </c>
      <c r="M635" s="15">
        <f>'Cap Ex Data'!M635</f>
        <v>0</v>
      </c>
      <c r="N635" s="15">
        <f>'Cap Ex Data'!N635</f>
        <v>0</v>
      </c>
      <c r="O635" s="61" t="str">
        <f t="shared" si="9"/>
        <v>0</v>
      </c>
    </row>
    <row r="636" spans="1:15" x14ac:dyDescent="0.25">
      <c r="A636" s="15">
        <f>'Cap Ex Data'!A636</f>
        <v>0</v>
      </c>
      <c r="B636" s="15">
        <f>'Cap Ex Data'!B636</f>
        <v>0</v>
      </c>
      <c r="C636" s="15">
        <f>'Cap Ex Data'!C636</f>
        <v>0</v>
      </c>
      <c r="D636" s="15">
        <f>'Cap Ex Data'!D636</f>
        <v>0</v>
      </c>
      <c r="E636" s="15">
        <f>'Cap Ex Data'!E636</f>
        <v>0</v>
      </c>
      <c r="F636" s="15">
        <f>'Cap Ex Data'!F636</f>
        <v>0</v>
      </c>
      <c r="G636" s="15">
        <f>'Cap Ex Data'!G636</f>
        <v>0</v>
      </c>
      <c r="H636" s="15">
        <f>'Cap Ex Data'!H636</f>
        <v>0</v>
      </c>
      <c r="I636" s="15">
        <f>'Cap Ex Data'!I636</f>
        <v>0</v>
      </c>
      <c r="J636" s="15">
        <f>'Cap Ex Data'!J636</f>
        <v>0</v>
      </c>
      <c r="K636" s="15">
        <f>'Cap Ex Data'!K636</f>
        <v>0</v>
      </c>
      <c r="L636" s="15">
        <f>'Cap Ex Data'!L636</f>
        <v>0</v>
      </c>
      <c r="M636" s="15">
        <f>'Cap Ex Data'!M636</f>
        <v>0</v>
      </c>
      <c r="N636" s="15">
        <f>'Cap Ex Data'!N636</f>
        <v>0</v>
      </c>
      <c r="O636" s="61" t="str">
        <f t="shared" si="9"/>
        <v>0</v>
      </c>
    </row>
    <row r="637" spans="1:15" x14ac:dyDescent="0.25">
      <c r="A637" s="15">
        <f>'Cap Ex Data'!A637</f>
        <v>0</v>
      </c>
      <c r="B637" s="15">
        <f>'Cap Ex Data'!B637</f>
        <v>0</v>
      </c>
      <c r="C637" s="15">
        <f>'Cap Ex Data'!C637</f>
        <v>0</v>
      </c>
      <c r="D637" s="15">
        <f>'Cap Ex Data'!D637</f>
        <v>0</v>
      </c>
      <c r="E637" s="15">
        <f>'Cap Ex Data'!E637</f>
        <v>0</v>
      </c>
      <c r="F637" s="15">
        <f>'Cap Ex Data'!F637</f>
        <v>0</v>
      </c>
      <c r="G637" s="15">
        <f>'Cap Ex Data'!G637</f>
        <v>0</v>
      </c>
      <c r="H637" s="15">
        <f>'Cap Ex Data'!H637</f>
        <v>0</v>
      </c>
      <c r="I637" s="15">
        <f>'Cap Ex Data'!I637</f>
        <v>0</v>
      </c>
      <c r="J637" s="15">
        <f>'Cap Ex Data'!J637</f>
        <v>0</v>
      </c>
      <c r="K637" s="15">
        <f>'Cap Ex Data'!K637</f>
        <v>0</v>
      </c>
      <c r="L637" s="15">
        <f>'Cap Ex Data'!L637</f>
        <v>0</v>
      </c>
      <c r="M637" s="15">
        <f>'Cap Ex Data'!M637</f>
        <v>0</v>
      </c>
      <c r="N637" s="15">
        <f>'Cap Ex Data'!N637</f>
        <v>0</v>
      </c>
      <c r="O637" s="61" t="str">
        <f t="shared" si="9"/>
        <v>0</v>
      </c>
    </row>
    <row r="638" spans="1:15" x14ac:dyDescent="0.25">
      <c r="A638" s="15">
        <f>'Cap Ex Data'!A638</f>
        <v>0</v>
      </c>
      <c r="B638" s="15">
        <f>'Cap Ex Data'!B638</f>
        <v>0</v>
      </c>
      <c r="C638" s="15">
        <f>'Cap Ex Data'!C638</f>
        <v>0</v>
      </c>
      <c r="D638" s="15">
        <f>'Cap Ex Data'!D638</f>
        <v>0</v>
      </c>
      <c r="E638" s="15">
        <f>'Cap Ex Data'!E638</f>
        <v>0</v>
      </c>
      <c r="F638" s="15">
        <f>'Cap Ex Data'!F638</f>
        <v>0</v>
      </c>
      <c r="G638" s="15">
        <f>'Cap Ex Data'!G638</f>
        <v>0</v>
      </c>
      <c r="H638" s="15">
        <f>'Cap Ex Data'!H638</f>
        <v>0</v>
      </c>
      <c r="I638" s="15">
        <f>'Cap Ex Data'!I638</f>
        <v>0</v>
      </c>
      <c r="J638" s="15">
        <f>'Cap Ex Data'!J638</f>
        <v>0</v>
      </c>
      <c r="K638" s="15">
        <f>'Cap Ex Data'!K638</f>
        <v>0</v>
      </c>
      <c r="L638" s="15">
        <f>'Cap Ex Data'!L638</f>
        <v>0</v>
      </c>
      <c r="M638" s="15">
        <f>'Cap Ex Data'!M638</f>
        <v>0</v>
      </c>
      <c r="N638" s="15">
        <f>'Cap Ex Data'!N638</f>
        <v>0</v>
      </c>
      <c r="O638" s="61" t="str">
        <f t="shared" si="9"/>
        <v>0</v>
      </c>
    </row>
    <row r="639" spans="1:15" x14ac:dyDescent="0.25">
      <c r="A639" s="15">
        <f>'Cap Ex Data'!A639</f>
        <v>0</v>
      </c>
      <c r="B639" s="15">
        <f>'Cap Ex Data'!B639</f>
        <v>0</v>
      </c>
      <c r="C639" s="15">
        <f>'Cap Ex Data'!C639</f>
        <v>0</v>
      </c>
      <c r="D639" s="15">
        <f>'Cap Ex Data'!D639</f>
        <v>0</v>
      </c>
      <c r="E639" s="15">
        <f>'Cap Ex Data'!E639</f>
        <v>0</v>
      </c>
      <c r="F639" s="15">
        <f>'Cap Ex Data'!F639</f>
        <v>0</v>
      </c>
      <c r="G639" s="15">
        <f>'Cap Ex Data'!G639</f>
        <v>0</v>
      </c>
      <c r="H639" s="15">
        <f>'Cap Ex Data'!H639</f>
        <v>0</v>
      </c>
      <c r="I639" s="15">
        <f>'Cap Ex Data'!I639</f>
        <v>0</v>
      </c>
      <c r="J639" s="15">
        <f>'Cap Ex Data'!J639</f>
        <v>0</v>
      </c>
      <c r="K639" s="15">
        <f>'Cap Ex Data'!K639</f>
        <v>0</v>
      </c>
      <c r="L639" s="15">
        <f>'Cap Ex Data'!L639</f>
        <v>0</v>
      </c>
      <c r="M639" s="15">
        <f>'Cap Ex Data'!M639</f>
        <v>0</v>
      </c>
      <c r="N639" s="15">
        <f>'Cap Ex Data'!N639</f>
        <v>0</v>
      </c>
      <c r="O639" s="61" t="str">
        <f t="shared" si="9"/>
        <v>0</v>
      </c>
    </row>
    <row r="640" spans="1:15" x14ac:dyDescent="0.25">
      <c r="A640" s="15">
        <f>'Cap Ex Data'!A640</f>
        <v>0</v>
      </c>
      <c r="B640" s="15">
        <f>'Cap Ex Data'!B640</f>
        <v>0</v>
      </c>
      <c r="C640" s="15">
        <f>'Cap Ex Data'!C640</f>
        <v>0</v>
      </c>
      <c r="D640" s="15">
        <f>'Cap Ex Data'!D640</f>
        <v>0</v>
      </c>
      <c r="E640" s="15">
        <f>'Cap Ex Data'!E640</f>
        <v>0</v>
      </c>
      <c r="F640" s="15">
        <f>'Cap Ex Data'!F640</f>
        <v>0</v>
      </c>
      <c r="G640" s="15">
        <f>'Cap Ex Data'!G640</f>
        <v>0</v>
      </c>
      <c r="H640" s="15">
        <f>'Cap Ex Data'!H640</f>
        <v>0</v>
      </c>
      <c r="I640" s="15">
        <f>'Cap Ex Data'!I640</f>
        <v>0</v>
      </c>
      <c r="J640" s="15">
        <f>'Cap Ex Data'!J640</f>
        <v>0</v>
      </c>
      <c r="K640" s="15">
        <f>'Cap Ex Data'!K640</f>
        <v>0</v>
      </c>
      <c r="L640" s="15">
        <f>'Cap Ex Data'!L640</f>
        <v>0</v>
      </c>
      <c r="M640" s="15">
        <f>'Cap Ex Data'!M640</f>
        <v>0</v>
      </c>
      <c r="N640" s="15">
        <f>'Cap Ex Data'!N640</f>
        <v>0</v>
      </c>
      <c r="O640" s="61" t="str">
        <f t="shared" si="9"/>
        <v>0</v>
      </c>
    </row>
    <row r="641" spans="1:15" x14ac:dyDescent="0.25">
      <c r="A641" s="15">
        <f>'Cap Ex Data'!A641</f>
        <v>0</v>
      </c>
      <c r="B641" s="15">
        <f>'Cap Ex Data'!B641</f>
        <v>0</v>
      </c>
      <c r="C641" s="15">
        <f>'Cap Ex Data'!C641</f>
        <v>0</v>
      </c>
      <c r="D641" s="15">
        <f>'Cap Ex Data'!D641</f>
        <v>0</v>
      </c>
      <c r="E641" s="15">
        <f>'Cap Ex Data'!E641</f>
        <v>0</v>
      </c>
      <c r="F641" s="15">
        <f>'Cap Ex Data'!F641</f>
        <v>0</v>
      </c>
      <c r="G641" s="15">
        <f>'Cap Ex Data'!G641</f>
        <v>0</v>
      </c>
      <c r="H641" s="15">
        <f>'Cap Ex Data'!H641</f>
        <v>0</v>
      </c>
      <c r="I641" s="15">
        <f>'Cap Ex Data'!I641</f>
        <v>0</v>
      </c>
      <c r="J641" s="15">
        <f>'Cap Ex Data'!J641</f>
        <v>0</v>
      </c>
      <c r="K641" s="15">
        <f>'Cap Ex Data'!K641</f>
        <v>0</v>
      </c>
      <c r="L641" s="15">
        <f>'Cap Ex Data'!L641</f>
        <v>0</v>
      </c>
      <c r="M641" s="15">
        <f>'Cap Ex Data'!M641</f>
        <v>0</v>
      </c>
      <c r="N641" s="15">
        <f>'Cap Ex Data'!N641</f>
        <v>0</v>
      </c>
      <c r="O641" s="61" t="str">
        <f t="shared" si="9"/>
        <v>0</v>
      </c>
    </row>
    <row r="642" spans="1:15" x14ac:dyDescent="0.25">
      <c r="A642" s="15">
        <f>'Cap Ex Data'!A642</f>
        <v>0</v>
      </c>
      <c r="B642" s="15">
        <f>'Cap Ex Data'!B642</f>
        <v>0</v>
      </c>
      <c r="C642" s="15">
        <f>'Cap Ex Data'!C642</f>
        <v>0</v>
      </c>
      <c r="D642" s="15">
        <f>'Cap Ex Data'!D642</f>
        <v>0</v>
      </c>
      <c r="E642" s="15">
        <f>'Cap Ex Data'!E642</f>
        <v>0</v>
      </c>
      <c r="F642" s="15">
        <f>'Cap Ex Data'!F642</f>
        <v>0</v>
      </c>
      <c r="G642" s="15">
        <f>'Cap Ex Data'!G642</f>
        <v>0</v>
      </c>
      <c r="H642" s="15">
        <f>'Cap Ex Data'!H642</f>
        <v>0</v>
      </c>
      <c r="I642" s="15">
        <f>'Cap Ex Data'!I642</f>
        <v>0</v>
      </c>
      <c r="J642" s="15">
        <f>'Cap Ex Data'!J642</f>
        <v>0</v>
      </c>
      <c r="K642" s="15">
        <f>'Cap Ex Data'!K642</f>
        <v>0</v>
      </c>
      <c r="L642" s="15">
        <f>'Cap Ex Data'!L642</f>
        <v>0</v>
      </c>
      <c r="M642" s="15">
        <f>'Cap Ex Data'!M642</f>
        <v>0</v>
      </c>
      <c r="N642" s="15">
        <f>'Cap Ex Data'!N642</f>
        <v>0</v>
      </c>
      <c r="O642" s="61" t="str">
        <f t="shared" si="9"/>
        <v>0</v>
      </c>
    </row>
    <row r="643" spans="1:15" x14ac:dyDescent="0.25">
      <c r="A643" s="15">
        <f>'Cap Ex Data'!A643</f>
        <v>0</v>
      </c>
      <c r="B643" s="15">
        <f>'Cap Ex Data'!B643</f>
        <v>0</v>
      </c>
      <c r="C643" s="15">
        <f>'Cap Ex Data'!C643</f>
        <v>0</v>
      </c>
      <c r="D643" s="15">
        <f>'Cap Ex Data'!D643</f>
        <v>0</v>
      </c>
      <c r="E643" s="15">
        <f>'Cap Ex Data'!E643</f>
        <v>0</v>
      </c>
      <c r="F643" s="15">
        <f>'Cap Ex Data'!F643</f>
        <v>0</v>
      </c>
      <c r="G643" s="15">
        <f>'Cap Ex Data'!G643</f>
        <v>0</v>
      </c>
      <c r="H643" s="15">
        <f>'Cap Ex Data'!H643</f>
        <v>0</v>
      </c>
      <c r="I643" s="15">
        <f>'Cap Ex Data'!I643</f>
        <v>0</v>
      </c>
      <c r="J643" s="15">
        <f>'Cap Ex Data'!J643</f>
        <v>0</v>
      </c>
      <c r="K643" s="15">
        <f>'Cap Ex Data'!K643</f>
        <v>0</v>
      </c>
      <c r="L643" s="15">
        <f>'Cap Ex Data'!L643</f>
        <v>0</v>
      </c>
      <c r="M643" s="15">
        <f>'Cap Ex Data'!M643</f>
        <v>0</v>
      </c>
      <c r="N643" s="15">
        <f>'Cap Ex Data'!N643</f>
        <v>0</v>
      </c>
      <c r="O643" s="61" t="str">
        <f t="shared" ref="O643:O706" si="10">LEFT(B643,2)</f>
        <v>0</v>
      </c>
    </row>
    <row r="644" spans="1:15" x14ac:dyDescent="0.25">
      <c r="A644" s="15">
        <f>'Cap Ex Data'!A644</f>
        <v>0</v>
      </c>
      <c r="B644" s="15">
        <f>'Cap Ex Data'!B644</f>
        <v>0</v>
      </c>
      <c r="C644" s="15">
        <f>'Cap Ex Data'!C644</f>
        <v>0</v>
      </c>
      <c r="D644" s="15">
        <f>'Cap Ex Data'!D644</f>
        <v>0</v>
      </c>
      <c r="E644" s="15">
        <f>'Cap Ex Data'!E644</f>
        <v>0</v>
      </c>
      <c r="F644" s="15">
        <f>'Cap Ex Data'!F644</f>
        <v>0</v>
      </c>
      <c r="G644" s="15">
        <f>'Cap Ex Data'!G644</f>
        <v>0</v>
      </c>
      <c r="H644" s="15">
        <f>'Cap Ex Data'!H644</f>
        <v>0</v>
      </c>
      <c r="I644" s="15">
        <f>'Cap Ex Data'!I644</f>
        <v>0</v>
      </c>
      <c r="J644" s="15">
        <f>'Cap Ex Data'!J644</f>
        <v>0</v>
      </c>
      <c r="K644" s="15">
        <f>'Cap Ex Data'!K644</f>
        <v>0</v>
      </c>
      <c r="L644" s="15">
        <f>'Cap Ex Data'!L644</f>
        <v>0</v>
      </c>
      <c r="M644" s="15">
        <f>'Cap Ex Data'!M644</f>
        <v>0</v>
      </c>
      <c r="N644" s="15">
        <f>'Cap Ex Data'!N644</f>
        <v>0</v>
      </c>
      <c r="O644" s="61" t="str">
        <f t="shared" si="10"/>
        <v>0</v>
      </c>
    </row>
    <row r="645" spans="1:15" x14ac:dyDescent="0.25">
      <c r="A645" s="15">
        <f>'Cap Ex Data'!A645</f>
        <v>0</v>
      </c>
      <c r="B645" s="15">
        <f>'Cap Ex Data'!B645</f>
        <v>0</v>
      </c>
      <c r="C645" s="15">
        <f>'Cap Ex Data'!C645</f>
        <v>0</v>
      </c>
      <c r="D645" s="15">
        <f>'Cap Ex Data'!D645</f>
        <v>0</v>
      </c>
      <c r="E645" s="15">
        <f>'Cap Ex Data'!E645</f>
        <v>0</v>
      </c>
      <c r="F645" s="15">
        <f>'Cap Ex Data'!F645</f>
        <v>0</v>
      </c>
      <c r="G645" s="15">
        <f>'Cap Ex Data'!G645</f>
        <v>0</v>
      </c>
      <c r="H645" s="15">
        <f>'Cap Ex Data'!H645</f>
        <v>0</v>
      </c>
      <c r="I645" s="15">
        <f>'Cap Ex Data'!I645</f>
        <v>0</v>
      </c>
      <c r="J645" s="15">
        <f>'Cap Ex Data'!J645</f>
        <v>0</v>
      </c>
      <c r="K645" s="15">
        <f>'Cap Ex Data'!K645</f>
        <v>0</v>
      </c>
      <c r="L645" s="15">
        <f>'Cap Ex Data'!L645</f>
        <v>0</v>
      </c>
      <c r="M645" s="15">
        <f>'Cap Ex Data'!M645</f>
        <v>0</v>
      </c>
      <c r="N645" s="15">
        <f>'Cap Ex Data'!N645</f>
        <v>0</v>
      </c>
      <c r="O645" s="61" t="str">
        <f t="shared" si="10"/>
        <v>0</v>
      </c>
    </row>
    <row r="646" spans="1:15" x14ac:dyDescent="0.25">
      <c r="A646" s="15">
        <f>'Cap Ex Data'!A646</f>
        <v>0</v>
      </c>
      <c r="B646" s="15">
        <f>'Cap Ex Data'!B646</f>
        <v>0</v>
      </c>
      <c r="C646" s="15">
        <f>'Cap Ex Data'!C646</f>
        <v>0</v>
      </c>
      <c r="D646" s="15">
        <f>'Cap Ex Data'!D646</f>
        <v>0</v>
      </c>
      <c r="E646" s="15">
        <f>'Cap Ex Data'!E646</f>
        <v>0</v>
      </c>
      <c r="F646" s="15">
        <f>'Cap Ex Data'!F646</f>
        <v>0</v>
      </c>
      <c r="G646" s="15">
        <f>'Cap Ex Data'!G646</f>
        <v>0</v>
      </c>
      <c r="H646" s="15">
        <f>'Cap Ex Data'!H646</f>
        <v>0</v>
      </c>
      <c r="I646" s="15">
        <f>'Cap Ex Data'!I646</f>
        <v>0</v>
      </c>
      <c r="J646" s="15">
        <f>'Cap Ex Data'!J646</f>
        <v>0</v>
      </c>
      <c r="K646" s="15">
        <f>'Cap Ex Data'!K646</f>
        <v>0</v>
      </c>
      <c r="L646" s="15">
        <f>'Cap Ex Data'!L646</f>
        <v>0</v>
      </c>
      <c r="M646" s="15">
        <f>'Cap Ex Data'!M646</f>
        <v>0</v>
      </c>
      <c r="N646" s="15">
        <f>'Cap Ex Data'!N646</f>
        <v>0</v>
      </c>
      <c r="O646" s="61" t="str">
        <f t="shared" si="10"/>
        <v>0</v>
      </c>
    </row>
    <row r="647" spans="1:15" x14ac:dyDescent="0.25">
      <c r="A647" s="15">
        <f>'Cap Ex Data'!A647</f>
        <v>0</v>
      </c>
      <c r="B647" s="15">
        <f>'Cap Ex Data'!B647</f>
        <v>0</v>
      </c>
      <c r="C647" s="15">
        <f>'Cap Ex Data'!C647</f>
        <v>0</v>
      </c>
      <c r="D647" s="15">
        <f>'Cap Ex Data'!D647</f>
        <v>0</v>
      </c>
      <c r="E647" s="15">
        <f>'Cap Ex Data'!E647</f>
        <v>0</v>
      </c>
      <c r="F647" s="15">
        <f>'Cap Ex Data'!F647</f>
        <v>0</v>
      </c>
      <c r="G647" s="15">
        <f>'Cap Ex Data'!G647</f>
        <v>0</v>
      </c>
      <c r="H647" s="15">
        <f>'Cap Ex Data'!H647</f>
        <v>0</v>
      </c>
      <c r="I647" s="15">
        <f>'Cap Ex Data'!I647</f>
        <v>0</v>
      </c>
      <c r="J647" s="15">
        <f>'Cap Ex Data'!J647</f>
        <v>0</v>
      </c>
      <c r="K647" s="15">
        <f>'Cap Ex Data'!K647</f>
        <v>0</v>
      </c>
      <c r="L647" s="15">
        <f>'Cap Ex Data'!L647</f>
        <v>0</v>
      </c>
      <c r="M647" s="15">
        <f>'Cap Ex Data'!M647</f>
        <v>0</v>
      </c>
      <c r="N647" s="15">
        <f>'Cap Ex Data'!N647</f>
        <v>0</v>
      </c>
      <c r="O647" s="61" t="str">
        <f t="shared" si="10"/>
        <v>0</v>
      </c>
    </row>
    <row r="648" spans="1:15" x14ac:dyDescent="0.25">
      <c r="A648" s="15">
        <f>'Cap Ex Data'!A648</f>
        <v>0</v>
      </c>
      <c r="B648" s="15">
        <f>'Cap Ex Data'!B648</f>
        <v>0</v>
      </c>
      <c r="C648" s="15">
        <f>'Cap Ex Data'!C648</f>
        <v>0</v>
      </c>
      <c r="D648" s="15">
        <f>'Cap Ex Data'!D648</f>
        <v>0</v>
      </c>
      <c r="E648" s="15">
        <f>'Cap Ex Data'!E648</f>
        <v>0</v>
      </c>
      <c r="F648" s="15">
        <f>'Cap Ex Data'!F648</f>
        <v>0</v>
      </c>
      <c r="G648" s="15">
        <f>'Cap Ex Data'!G648</f>
        <v>0</v>
      </c>
      <c r="H648" s="15">
        <f>'Cap Ex Data'!H648</f>
        <v>0</v>
      </c>
      <c r="I648" s="15">
        <f>'Cap Ex Data'!I648</f>
        <v>0</v>
      </c>
      <c r="J648" s="15">
        <f>'Cap Ex Data'!J648</f>
        <v>0</v>
      </c>
      <c r="K648" s="15">
        <f>'Cap Ex Data'!K648</f>
        <v>0</v>
      </c>
      <c r="L648" s="15">
        <f>'Cap Ex Data'!L648</f>
        <v>0</v>
      </c>
      <c r="M648" s="15">
        <f>'Cap Ex Data'!M648</f>
        <v>0</v>
      </c>
      <c r="N648" s="15">
        <f>'Cap Ex Data'!N648</f>
        <v>0</v>
      </c>
      <c r="O648" s="61" t="str">
        <f t="shared" si="10"/>
        <v>0</v>
      </c>
    </row>
    <row r="649" spans="1:15" x14ac:dyDescent="0.25">
      <c r="A649" s="15">
        <f>'Cap Ex Data'!A649</f>
        <v>0</v>
      </c>
      <c r="B649" s="15">
        <f>'Cap Ex Data'!B649</f>
        <v>0</v>
      </c>
      <c r="C649" s="15">
        <f>'Cap Ex Data'!C649</f>
        <v>0</v>
      </c>
      <c r="D649" s="15">
        <f>'Cap Ex Data'!D649</f>
        <v>0</v>
      </c>
      <c r="E649" s="15">
        <f>'Cap Ex Data'!E649</f>
        <v>0</v>
      </c>
      <c r="F649" s="15">
        <f>'Cap Ex Data'!F649</f>
        <v>0</v>
      </c>
      <c r="G649" s="15">
        <f>'Cap Ex Data'!G649</f>
        <v>0</v>
      </c>
      <c r="H649" s="15">
        <f>'Cap Ex Data'!H649</f>
        <v>0</v>
      </c>
      <c r="I649" s="15">
        <f>'Cap Ex Data'!I649</f>
        <v>0</v>
      </c>
      <c r="J649" s="15">
        <f>'Cap Ex Data'!J649</f>
        <v>0</v>
      </c>
      <c r="K649" s="15">
        <f>'Cap Ex Data'!K649</f>
        <v>0</v>
      </c>
      <c r="L649" s="15">
        <f>'Cap Ex Data'!L649</f>
        <v>0</v>
      </c>
      <c r="M649" s="15">
        <f>'Cap Ex Data'!M649</f>
        <v>0</v>
      </c>
      <c r="N649" s="15">
        <f>'Cap Ex Data'!N649</f>
        <v>0</v>
      </c>
      <c r="O649" s="61" t="str">
        <f t="shared" si="10"/>
        <v>0</v>
      </c>
    </row>
    <row r="650" spans="1:15" x14ac:dyDescent="0.25">
      <c r="A650" s="15">
        <f>'Cap Ex Data'!A650</f>
        <v>0</v>
      </c>
      <c r="B650" s="15">
        <f>'Cap Ex Data'!B650</f>
        <v>0</v>
      </c>
      <c r="C650" s="15">
        <f>'Cap Ex Data'!C650</f>
        <v>0</v>
      </c>
      <c r="D650" s="15">
        <f>'Cap Ex Data'!D650</f>
        <v>0</v>
      </c>
      <c r="E650" s="15">
        <f>'Cap Ex Data'!E650</f>
        <v>0</v>
      </c>
      <c r="F650" s="15">
        <f>'Cap Ex Data'!F650</f>
        <v>0</v>
      </c>
      <c r="G650" s="15">
        <f>'Cap Ex Data'!G650</f>
        <v>0</v>
      </c>
      <c r="H650" s="15">
        <f>'Cap Ex Data'!H650</f>
        <v>0</v>
      </c>
      <c r="I650" s="15">
        <f>'Cap Ex Data'!I650</f>
        <v>0</v>
      </c>
      <c r="J650" s="15">
        <f>'Cap Ex Data'!J650</f>
        <v>0</v>
      </c>
      <c r="K650" s="15">
        <f>'Cap Ex Data'!K650</f>
        <v>0</v>
      </c>
      <c r="L650" s="15">
        <f>'Cap Ex Data'!L650</f>
        <v>0</v>
      </c>
      <c r="M650" s="15">
        <f>'Cap Ex Data'!M650</f>
        <v>0</v>
      </c>
      <c r="N650" s="15">
        <f>'Cap Ex Data'!N650</f>
        <v>0</v>
      </c>
      <c r="O650" s="61" t="str">
        <f t="shared" si="10"/>
        <v>0</v>
      </c>
    </row>
    <row r="651" spans="1:15" x14ac:dyDescent="0.25">
      <c r="A651" s="15">
        <f>'Cap Ex Data'!A651</f>
        <v>0</v>
      </c>
      <c r="B651" s="15">
        <f>'Cap Ex Data'!B651</f>
        <v>0</v>
      </c>
      <c r="C651" s="15">
        <f>'Cap Ex Data'!C651</f>
        <v>0</v>
      </c>
      <c r="D651" s="15">
        <f>'Cap Ex Data'!D651</f>
        <v>0</v>
      </c>
      <c r="E651" s="15">
        <f>'Cap Ex Data'!E651</f>
        <v>0</v>
      </c>
      <c r="F651" s="15">
        <f>'Cap Ex Data'!F651</f>
        <v>0</v>
      </c>
      <c r="G651" s="15">
        <f>'Cap Ex Data'!G651</f>
        <v>0</v>
      </c>
      <c r="H651" s="15">
        <f>'Cap Ex Data'!H651</f>
        <v>0</v>
      </c>
      <c r="I651" s="15">
        <f>'Cap Ex Data'!I651</f>
        <v>0</v>
      </c>
      <c r="J651" s="15">
        <f>'Cap Ex Data'!J651</f>
        <v>0</v>
      </c>
      <c r="K651" s="15">
        <f>'Cap Ex Data'!K651</f>
        <v>0</v>
      </c>
      <c r="L651" s="15">
        <f>'Cap Ex Data'!L651</f>
        <v>0</v>
      </c>
      <c r="M651" s="15">
        <f>'Cap Ex Data'!M651</f>
        <v>0</v>
      </c>
      <c r="N651" s="15">
        <f>'Cap Ex Data'!N651</f>
        <v>0</v>
      </c>
      <c r="O651" s="61" t="str">
        <f t="shared" si="10"/>
        <v>0</v>
      </c>
    </row>
    <row r="652" spans="1:15" x14ac:dyDescent="0.25">
      <c r="A652" s="15">
        <f>'Cap Ex Data'!A652</f>
        <v>0</v>
      </c>
      <c r="B652" s="15">
        <f>'Cap Ex Data'!B652</f>
        <v>0</v>
      </c>
      <c r="C652" s="15">
        <f>'Cap Ex Data'!C652</f>
        <v>0</v>
      </c>
      <c r="D652" s="15">
        <f>'Cap Ex Data'!D652</f>
        <v>0</v>
      </c>
      <c r="E652" s="15">
        <f>'Cap Ex Data'!E652</f>
        <v>0</v>
      </c>
      <c r="F652" s="15">
        <f>'Cap Ex Data'!F652</f>
        <v>0</v>
      </c>
      <c r="G652" s="15">
        <f>'Cap Ex Data'!G652</f>
        <v>0</v>
      </c>
      <c r="H652" s="15">
        <f>'Cap Ex Data'!H652</f>
        <v>0</v>
      </c>
      <c r="I652" s="15">
        <f>'Cap Ex Data'!I652</f>
        <v>0</v>
      </c>
      <c r="J652" s="15">
        <f>'Cap Ex Data'!J652</f>
        <v>0</v>
      </c>
      <c r="K652" s="15">
        <f>'Cap Ex Data'!K652</f>
        <v>0</v>
      </c>
      <c r="L652" s="15">
        <f>'Cap Ex Data'!L652</f>
        <v>0</v>
      </c>
      <c r="M652" s="15">
        <f>'Cap Ex Data'!M652</f>
        <v>0</v>
      </c>
      <c r="N652" s="15">
        <f>'Cap Ex Data'!N652</f>
        <v>0</v>
      </c>
      <c r="O652" s="61" t="str">
        <f t="shared" si="10"/>
        <v>0</v>
      </c>
    </row>
    <row r="653" spans="1:15" x14ac:dyDescent="0.25">
      <c r="A653" s="15">
        <f>'Cap Ex Data'!A653</f>
        <v>0</v>
      </c>
      <c r="B653" s="15">
        <f>'Cap Ex Data'!B653</f>
        <v>0</v>
      </c>
      <c r="C653" s="15">
        <f>'Cap Ex Data'!C653</f>
        <v>0</v>
      </c>
      <c r="D653" s="15">
        <f>'Cap Ex Data'!D653</f>
        <v>0</v>
      </c>
      <c r="E653" s="15">
        <f>'Cap Ex Data'!E653</f>
        <v>0</v>
      </c>
      <c r="F653" s="15">
        <f>'Cap Ex Data'!F653</f>
        <v>0</v>
      </c>
      <c r="G653" s="15">
        <f>'Cap Ex Data'!G653</f>
        <v>0</v>
      </c>
      <c r="H653" s="15">
        <f>'Cap Ex Data'!H653</f>
        <v>0</v>
      </c>
      <c r="I653" s="15">
        <f>'Cap Ex Data'!I653</f>
        <v>0</v>
      </c>
      <c r="J653" s="15">
        <f>'Cap Ex Data'!J653</f>
        <v>0</v>
      </c>
      <c r="K653" s="15">
        <f>'Cap Ex Data'!K653</f>
        <v>0</v>
      </c>
      <c r="L653" s="15">
        <f>'Cap Ex Data'!L653</f>
        <v>0</v>
      </c>
      <c r="M653" s="15">
        <f>'Cap Ex Data'!M653</f>
        <v>0</v>
      </c>
      <c r="N653" s="15">
        <f>'Cap Ex Data'!N653</f>
        <v>0</v>
      </c>
      <c r="O653" s="61" t="str">
        <f t="shared" si="10"/>
        <v>0</v>
      </c>
    </row>
    <row r="654" spans="1:15" x14ac:dyDescent="0.25">
      <c r="A654" s="15">
        <f>'Cap Ex Data'!A654</f>
        <v>0</v>
      </c>
      <c r="B654" s="15">
        <f>'Cap Ex Data'!B654</f>
        <v>0</v>
      </c>
      <c r="C654" s="15">
        <f>'Cap Ex Data'!C654</f>
        <v>0</v>
      </c>
      <c r="D654" s="15">
        <f>'Cap Ex Data'!D654</f>
        <v>0</v>
      </c>
      <c r="E654" s="15">
        <f>'Cap Ex Data'!E654</f>
        <v>0</v>
      </c>
      <c r="F654" s="15">
        <f>'Cap Ex Data'!F654</f>
        <v>0</v>
      </c>
      <c r="G654" s="15">
        <f>'Cap Ex Data'!G654</f>
        <v>0</v>
      </c>
      <c r="H654" s="15">
        <f>'Cap Ex Data'!H654</f>
        <v>0</v>
      </c>
      <c r="I654" s="15">
        <f>'Cap Ex Data'!I654</f>
        <v>0</v>
      </c>
      <c r="J654" s="15">
        <f>'Cap Ex Data'!J654</f>
        <v>0</v>
      </c>
      <c r="K654" s="15">
        <f>'Cap Ex Data'!K654</f>
        <v>0</v>
      </c>
      <c r="L654" s="15">
        <f>'Cap Ex Data'!L654</f>
        <v>0</v>
      </c>
      <c r="M654" s="15">
        <f>'Cap Ex Data'!M654</f>
        <v>0</v>
      </c>
      <c r="N654" s="15">
        <f>'Cap Ex Data'!N654</f>
        <v>0</v>
      </c>
      <c r="O654" s="61" t="str">
        <f t="shared" si="10"/>
        <v>0</v>
      </c>
    </row>
    <row r="655" spans="1:15" x14ac:dyDescent="0.25">
      <c r="A655" s="15">
        <f>'Cap Ex Data'!A655</f>
        <v>0</v>
      </c>
      <c r="B655" s="15">
        <f>'Cap Ex Data'!B655</f>
        <v>0</v>
      </c>
      <c r="C655" s="15">
        <f>'Cap Ex Data'!C655</f>
        <v>0</v>
      </c>
      <c r="D655" s="15">
        <f>'Cap Ex Data'!D655</f>
        <v>0</v>
      </c>
      <c r="E655" s="15">
        <f>'Cap Ex Data'!E655</f>
        <v>0</v>
      </c>
      <c r="F655" s="15">
        <f>'Cap Ex Data'!F655</f>
        <v>0</v>
      </c>
      <c r="G655" s="15">
        <f>'Cap Ex Data'!G655</f>
        <v>0</v>
      </c>
      <c r="H655" s="15">
        <f>'Cap Ex Data'!H655</f>
        <v>0</v>
      </c>
      <c r="I655" s="15">
        <f>'Cap Ex Data'!I655</f>
        <v>0</v>
      </c>
      <c r="J655" s="15">
        <f>'Cap Ex Data'!J655</f>
        <v>0</v>
      </c>
      <c r="K655" s="15">
        <f>'Cap Ex Data'!K655</f>
        <v>0</v>
      </c>
      <c r="L655" s="15">
        <f>'Cap Ex Data'!L655</f>
        <v>0</v>
      </c>
      <c r="M655" s="15">
        <f>'Cap Ex Data'!M655</f>
        <v>0</v>
      </c>
      <c r="N655" s="15">
        <f>'Cap Ex Data'!N655</f>
        <v>0</v>
      </c>
      <c r="O655" s="61" t="str">
        <f t="shared" si="10"/>
        <v>0</v>
      </c>
    </row>
    <row r="656" spans="1:15" x14ac:dyDescent="0.25">
      <c r="A656" s="15">
        <f>'Cap Ex Data'!A656</f>
        <v>0</v>
      </c>
      <c r="B656" s="15">
        <f>'Cap Ex Data'!B656</f>
        <v>0</v>
      </c>
      <c r="C656" s="15">
        <f>'Cap Ex Data'!C656</f>
        <v>0</v>
      </c>
      <c r="D656" s="15">
        <f>'Cap Ex Data'!D656</f>
        <v>0</v>
      </c>
      <c r="E656" s="15">
        <f>'Cap Ex Data'!E656</f>
        <v>0</v>
      </c>
      <c r="F656" s="15">
        <f>'Cap Ex Data'!F656</f>
        <v>0</v>
      </c>
      <c r="G656" s="15">
        <f>'Cap Ex Data'!G656</f>
        <v>0</v>
      </c>
      <c r="H656" s="15">
        <f>'Cap Ex Data'!H656</f>
        <v>0</v>
      </c>
      <c r="I656" s="15">
        <f>'Cap Ex Data'!I656</f>
        <v>0</v>
      </c>
      <c r="J656" s="15">
        <f>'Cap Ex Data'!J656</f>
        <v>0</v>
      </c>
      <c r="K656" s="15">
        <f>'Cap Ex Data'!K656</f>
        <v>0</v>
      </c>
      <c r="L656" s="15">
        <f>'Cap Ex Data'!L656</f>
        <v>0</v>
      </c>
      <c r="M656" s="15">
        <f>'Cap Ex Data'!M656</f>
        <v>0</v>
      </c>
      <c r="N656" s="15">
        <f>'Cap Ex Data'!N656</f>
        <v>0</v>
      </c>
      <c r="O656" s="61" t="str">
        <f t="shared" si="10"/>
        <v>0</v>
      </c>
    </row>
    <row r="657" spans="1:15" x14ac:dyDescent="0.25">
      <c r="A657" s="15">
        <f>'Cap Ex Data'!A657</f>
        <v>0</v>
      </c>
      <c r="B657" s="15">
        <f>'Cap Ex Data'!B657</f>
        <v>0</v>
      </c>
      <c r="C657" s="15">
        <f>'Cap Ex Data'!C657</f>
        <v>0</v>
      </c>
      <c r="D657" s="15">
        <f>'Cap Ex Data'!D657</f>
        <v>0</v>
      </c>
      <c r="E657" s="15">
        <f>'Cap Ex Data'!E657</f>
        <v>0</v>
      </c>
      <c r="F657" s="15">
        <f>'Cap Ex Data'!F657</f>
        <v>0</v>
      </c>
      <c r="G657" s="15">
        <f>'Cap Ex Data'!G657</f>
        <v>0</v>
      </c>
      <c r="H657" s="15">
        <f>'Cap Ex Data'!H657</f>
        <v>0</v>
      </c>
      <c r="I657" s="15">
        <f>'Cap Ex Data'!I657</f>
        <v>0</v>
      </c>
      <c r="J657" s="15">
        <f>'Cap Ex Data'!J657</f>
        <v>0</v>
      </c>
      <c r="K657" s="15">
        <f>'Cap Ex Data'!K657</f>
        <v>0</v>
      </c>
      <c r="L657" s="15">
        <f>'Cap Ex Data'!L657</f>
        <v>0</v>
      </c>
      <c r="M657" s="15">
        <f>'Cap Ex Data'!M657</f>
        <v>0</v>
      </c>
      <c r="N657" s="15">
        <f>'Cap Ex Data'!N657</f>
        <v>0</v>
      </c>
      <c r="O657" s="61" t="str">
        <f t="shared" si="10"/>
        <v>0</v>
      </c>
    </row>
    <row r="658" spans="1:15" x14ac:dyDescent="0.25">
      <c r="A658" s="15">
        <f>'Cap Ex Data'!A658</f>
        <v>0</v>
      </c>
      <c r="B658" s="15">
        <f>'Cap Ex Data'!B658</f>
        <v>0</v>
      </c>
      <c r="C658" s="15">
        <f>'Cap Ex Data'!C658</f>
        <v>0</v>
      </c>
      <c r="D658" s="15">
        <f>'Cap Ex Data'!D658</f>
        <v>0</v>
      </c>
      <c r="E658" s="15">
        <f>'Cap Ex Data'!E658</f>
        <v>0</v>
      </c>
      <c r="F658" s="15">
        <f>'Cap Ex Data'!F658</f>
        <v>0</v>
      </c>
      <c r="G658" s="15">
        <f>'Cap Ex Data'!G658</f>
        <v>0</v>
      </c>
      <c r="H658" s="15">
        <f>'Cap Ex Data'!H658</f>
        <v>0</v>
      </c>
      <c r="I658" s="15">
        <f>'Cap Ex Data'!I658</f>
        <v>0</v>
      </c>
      <c r="J658" s="15">
        <f>'Cap Ex Data'!J658</f>
        <v>0</v>
      </c>
      <c r="K658" s="15">
        <f>'Cap Ex Data'!K658</f>
        <v>0</v>
      </c>
      <c r="L658" s="15">
        <f>'Cap Ex Data'!L658</f>
        <v>0</v>
      </c>
      <c r="M658" s="15">
        <f>'Cap Ex Data'!M658</f>
        <v>0</v>
      </c>
      <c r="N658" s="15">
        <f>'Cap Ex Data'!N658</f>
        <v>0</v>
      </c>
      <c r="O658" s="61" t="str">
        <f t="shared" si="10"/>
        <v>0</v>
      </c>
    </row>
    <row r="659" spans="1:15" x14ac:dyDescent="0.25">
      <c r="A659" s="15">
        <f>'Cap Ex Data'!A659</f>
        <v>0</v>
      </c>
      <c r="B659" s="15">
        <f>'Cap Ex Data'!B659</f>
        <v>0</v>
      </c>
      <c r="C659" s="15">
        <f>'Cap Ex Data'!C659</f>
        <v>0</v>
      </c>
      <c r="D659" s="15">
        <f>'Cap Ex Data'!D659</f>
        <v>0</v>
      </c>
      <c r="E659" s="15">
        <f>'Cap Ex Data'!E659</f>
        <v>0</v>
      </c>
      <c r="F659" s="15">
        <f>'Cap Ex Data'!F659</f>
        <v>0</v>
      </c>
      <c r="G659" s="15">
        <f>'Cap Ex Data'!G659</f>
        <v>0</v>
      </c>
      <c r="H659" s="15">
        <f>'Cap Ex Data'!H659</f>
        <v>0</v>
      </c>
      <c r="I659" s="15">
        <f>'Cap Ex Data'!I659</f>
        <v>0</v>
      </c>
      <c r="J659" s="15">
        <f>'Cap Ex Data'!J659</f>
        <v>0</v>
      </c>
      <c r="K659" s="15">
        <f>'Cap Ex Data'!K659</f>
        <v>0</v>
      </c>
      <c r="L659" s="15">
        <f>'Cap Ex Data'!L659</f>
        <v>0</v>
      </c>
      <c r="M659" s="15">
        <f>'Cap Ex Data'!M659</f>
        <v>0</v>
      </c>
      <c r="N659" s="15">
        <f>'Cap Ex Data'!N659</f>
        <v>0</v>
      </c>
      <c r="O659" s="61" t="str">
        <f t="shared" si="10"/>
        <v>0</v>
      </c>
    </row>
    <row r="660" spans="1:15" x14ac:dyDescent="0.25">
      <c r="A660" s="15">
        <f>'Cap Ex Data'!A660</f>
        <v>0</v>
      </c>
      <c r="B660" s="15">
        <f>'Cap Ex Data'!B660</f>
        <v>0</v>
      </c>
      <c r="C660" s="15">
        <f>'Cap Ex Data'!C660</f>
        <v>0</v>
      </c>
      <c r="D660" s="15">
        <f>'Cap Ex Data'!D660</f>
        <v>0</v>
      </c>
      <c r="E660" s="15">
        <f>'Cap Ex Data'!E660</f>
        <v>0</v>
      </c>
      <c r="F660" s="15">
        <f>'Cap Ex Data'!F660</f>
        <v>0</v>
      </c>
      <c r="G660" s="15">
        <f>'Cap Ex Data'!G660</f>
        <v>0</v>
      </c>
      <c r="H660" s="15">
        <f>'Cap Ex Data'!H660</f>
        <v>0</v>
      </c>
      <c r="I660" s="15">
        <f>'Cap Ex Data'!I660</f>
        <v>0</v>
      </c>
      <c r="J660" s="15">
        <f>'Cap Ex Data'!J660</f>
        <v>0</v>
      </c>
      <c r="K660" s="15">
        <f>'Cap Ex Data'!K660</f>
        <v>0</v>
      </c>
      <c r="L660" s="15">
        <f>'Cap Ex Data'!L660</f>
        <v>0</v>
      </c>
      <c r="M660" s="15">
        <f>'Cap Ex Data'!M660</f>
        <v>0</v>
      </c>
      <c r="N660" s="15">
        <f>'Cap Ex Data'!N660</f>
        <v>0</v>
      </c>
      <c r="O660" s="61" t="str">
        <f t="shared" si="10"/>
        <v>0</v>
      </c>
    </row>
    <row r="661" spans="1:15" x14ac:dyDescent="0.25">
      <c r="A661" s="15">
        <f>'Cap Ex Data'!A661</f>
        <v>0</v>
      </c>
      <c r="B661" s="15">
        <f>'Cap Ex Data'!B661</f>
        <v>0</v>
      </c>
      <c r="C661" s="15">
        <f>'Cap Ex Data'!C661</f>
        <v>0</v>
      </c>
      <c r="D661" s="15">
        <f>'Cap Ex Data'!D661</f>
        <v>0</v>
      </c>
      <c r="E661" s="15">
        <f>'Cap Ex Data'!E661</f>
        <v>0</v>
      </c>
      <c r="F661" s="15">
        <f>'Cap Ex Data'!F661</f>
        <v>0</v>
      </c>
      <c r="G661" s="15">
        <f>'Cap Ex Data'!G661</f>
        <v>0</v>
      </c>
      <c r="H661" s="15">
        <f>'Cap Ex Data'!H661</f>
        <v>0</v>
      </c>
      <c r="I661" s="15">
        <f>'Cap Ex Data'!I661</f>
        <v>0</v>
      </c>
      <c r="J661" s="15">
        <f>'Cap Ex Data'!J661</f>
        <v>0</v>
      </c>
      <c r="K661" s="15">
        <f>'Cap Ex Data'!K661</f>
        <v>0</v>
      </c>
      <c r="L661" s="15">
        <f>'Cap Ex Data'!L661</f>
        <v>0</v>
      </c>
      <c r="M661" s="15">
        <f>'Cap Ex Data'!M661</f>
        <v>0</v>
      </c>
      <c r="N661" s="15">
        <f>'Cap Ex Data'!N661</f>
        <v>0</v>
      </c>
      <c r="O661" s="61" t="str">
        <f t="shared" si="10"/>
        <v>0</v>
      </c>
    </row>
    <row r="662" spans="1:15" x14ac:dyDescent="0.25">
      <c r="A662" s="15">
        <f>'Cap Ex Data'!A662</f>
        <v>0</v>
      </c>
      <c r="B662" s="15">
        <f>'Cap Ex Data'!B662</f>
        <v>0</v>
      </c>
      <c r="C662" s="15">
        <f>'Cap Ex Data'!C662</f>
        <v>0</v>
      </c>
      <c r="D662" s="15">
        <f>'Cap Ex Data'!D662</f>
        <v>0</v>
      </c>
      <c r="E662" s="15">
        <f>'Cap Ex Data'!E662</f>
        <v>0</v>
      </c>
      <c r="F662" s="15">
        <f>'Cap Ex Data'!F662</f>
        <v>0</v>
      </c>
      <c r="G662" s="15">
        <f>'Cap Ex Data'!G662</f>
        <v>0</v>
      </c>
      <c r="H662" s="15">
        <f>'Cap Ex Data'!H662</f>
        <v>0</v>
      </c>
      <c r="I662" s="15">
        <f>'Cap Ex Data'!I662</f>
        <v>0</v>
      </c>
      <c r="J662" s="15">
        <f>'Cap Ex Data'!J662</f>
        <v>0</v>
      </c>
      <c r="K662" s="15">
        <f>'Cap Ex Data'!K662</f>
        <v>0</v>
      </c>
      <c r="L662" s="15">
        <f>'Cap Ex Data'!L662</f>
        <v>0</v>
      </c>
      <c r="M662" s="15">
        <f>'Cap Ex Data'!M662</f>
        <v>0</v>
      </c>
      <c r="N662" s="15">
        <f>'Cap Ex Data'!N662</f>
        <v>0</v>
      </c>
      <c r="O662" s="61" t="str">
        <f t="shared" si="10"/>
        <v>0</v>
      </c>
    </row>
    <row r="663" spans="1:15" x14ac:dyDescent="0.25">
      <c r="A663" s="15">
        <f>'Cap Ex Data'!A663</f>
        <v>0</v>
      </c>
      <c r="B663" s="15">
        <f>'Cap Ex Data'!B663</f>
        <v>0</v>
      </c>
      <c r="C663" s="15">
        <f>'Cap Ex Data'!C663</f>
        <v>0</v>
      </c>
      <c r="D663" s="15">
        <f>'Cap Ex Data'!D663</f>
        <v>0</v>
      </c>
      <c r="E663" s="15">
        <f>'Cap Ex Data'!E663</f>
        <v>0</v>
      </c>
      <c r="F663" s="15">
        <f>'Cap Ex Data'!F663</f>
        <v>0</v>
      </c>
      <c r="G663" s="15">
        <f>'Cap Ex Data'!G663</f>
        <v>0</v>
      </c>
      <c r="H663" s="15">
        <f>'Cap Ex Data'!H663</f>
        <v>0</v>
      </c>
      <c r="I663" s="15">
        <f>'Cap Ex Data'!I663</f>
        <v>0</v>
      </c>
      <c r="J663" s="15">
        <f>'Cap Ex Data'!J663</f>
        <v>0</v>
      </c>
      <c r="K663" s="15">
        <f>'Cap Ex Data'!K663</f>
        <v>0</v>
      </c>
      <c r="L663" s="15">
        <f>'Cap Ex Data'!L663</f>
        <v>0</v>
      </c>
      <c r="M663" s="15">
        <f>'Cap Ex Data'!M663</f>
        <v>0</v>
      </c>
      <c r="N663" s="15">
        <f>'Cap Ex Data'!N663</f>
        <v>0</v>
      </c>
      <c r="O663" s="61" t="str">
        <f t="shared" si="10"/>
        <v>0</v>
      </c>
    </row>
    <row r="664" spans="1:15" x14ac:dyDescent="0.25">
      <c r="A664" s="15">
        <f>'Cap Ex Data'!A664</f>
        <v>0</v>
      </c>
      <c r="B664" s="15">
        <f>'Cap Ex Data'!B664</f>
        <v>0</v>
      </c>
      <c r="C664" s="15">
        <f>'Cap Ex Data'!C664</f>
        <v>0</v>
      </c>
      <c r="D664" s="15">
        <f>'Cap Ex Data'!D664</f>
        <v>0</v>
      </c>
      <c r="E664" s="15">
        <f>'Cap Ex Data'!E664</f>
        <v>0</v>
      </c>
      <c r="F664" s="15">
        <f>'Cap Ex Data'!F664</f>
        <v>0</v>
      </c>
      <c r="G664" s="15">
        <f>'Cap Ex Data'!G664</f>
        <v>0</v>
      </c>
      <c r="H664" s="15">
        <f>'Cap Ex Data'!H664</f>
        <v>0</v>
      </c>
      <c r="I664" s="15">
        <f>'Cap Ex Data'!I664</f>
        <v>0</v>
      </c>
      <c r="J664" s="15">
        <f>'Cap Ex Data'!J664</f>
        <v>0</v>
      </c>
      <c r="K664" s="15">
        <f>'Cap Ex Data'!K664</f>
        <v>0</v>
      </c>
      <c r="L664" s="15">
        <f>'Cap Ex Data'!L664</f>
        <v>0</v>
      </c>
      <c r="M664" s="15">
        <f>'Cap Ex Data'!M664</f>
        <v>0</v>
      </c>
      <c r="N664" s="15">
        <f>'Cap Ex Data'!N664</f>
        <v>0</v>
      </c>
      <c r="O664" s="61" t="str">
        <f t="shared" si="10"/>
        <v>0</v>
      </c>
    </row>
    <row r="665" spans="1:15" x14ac:dyDescent="0.25">
      <c r="A665" s="15">
        <f>'Cap Ex Data'!A665</f>
        <v>0</v>
      </c>
      <c r="B665" s="15">
        <f>'Cap Ex Data'!B665</f>
        <v>0</v>
      </c>
      <c r="C665" s="15">
        <f>'Cap Ex Data'!C665</f>
        <v>0</v>
      </c>
      <c r="D665" s="15">
        <f>'Cap Ex Data'!D665</f>
        <v>0</v>
      </c>
      <c r="E665" s="15">
        <f>'Cap Ex Data'!E665</f>
        <v>0</v>
      </c>
      <c r="F665" s="15">
        <f>'Cap Ex Data'!F665</f>
        <v>0</v>
      </c>
      <c r="G665" s="15">
        <f>'Cap Ex Data'!G665</f>
        <v>0</v>
      </c>
      <c r="H665" s="15">
        <f>'Cap Ex Data'!H665</f>
        <v>0</v>
      </c>
      <c r="I665" s="15">
        <f>'Cap Ex Data'!I665</f>
        <v>0</v>
      </c>
      <c r="J665" s="15">
        <f>'Cap Ex Data'!J665</f>
        <v>0</v>
      </c>
      <c r="K665" s="15">
        <f>'Cap Ex Data'!K665</f>
        <v>0</v>
      </c>
      <c r="L665" s="15">
        <f>'Cap Ex Data'!L665</f>
        <v>0</v>
      </c>
      <c r="M665" s="15">
        <f>'Cap Ex Data'!M665</f>
        <v>0</v>
      </c>
      <c r="N665" s="15">
        <f>'Cap Ex Data'!N665</f>
        <v>0</v>
      </c>
      <c r="O665" s="61" t="str">
        <f t="shared" si="10"/>
        <v>0</v>
      </c>
    </row>
    <row r="666" spans="1:15" x14ac:dyDescent="0.25">
      <c r="A666" s="15">
        <f>'Cap Ex Data'!A666</f>
        <v>0</v>
      </c>
      <c r="B666" s="15">
        <f>'Cap Ex Data'!B666</f>
        <v>0</v>
      </c>
      <c r="C666" s="15">
        <f>'Cap Ex Data'!C666</f>
        <v>0</v>
      </c>
      <c r="D666" s="15">
        <f>'Cap Ex Data'!D666</f>
        <v>0</v>
      </c>
      <c r="E666" s="15">
        <f>'Cap Ex Data'!E666</f>
        <v>0</v>
      </c>
      <c r="F666" s="15">
        <f>'Cap Ex Data'!F666</f>
        <v>0</v>
      </c>
      <c r="G666" s="15">
        <f>'Cap Ex Data'!G666</f>
        <v>0</v>
      </c>
      <c r="H666" s="15">
        <f>'Cap Ex Data'!H666</f>
        <v>0</v>
      </c>
      <c r="I666" s="15">
        <f>'Cap Ex Data'!I666</f>
        <v>0</v>
      </c>
      <c r="J666" s="15">
        <f>'Cap Ex Data'!J666</f>
        <v>0</v>
      </c>
      <c r="K666" s="15">
        <f>'Cap Ex Data'!K666</f>
        <v>0</v>
      </c>
      <c r="L666" s="15">
        <f>'Cap Ex Data'!L666</f>
        <v>0</v>
      </c>
      <c r="M666" s="15">
        <f>'Cap Ex Data'!M666</f>
        <v>0</v>
      </c>
      <c r="N666" s="15">
        <f>'Cap Ex Data'!N666</f>
        <v>0</v>
      </c>
      <c r="O666" s="61" t="str">
        <f t="shared" si="10"/>
        <v>0</v>
      </c>
    </row>
    <row r="667" spans="1:15" x14ac:dyDescent="0.25">
      <c r="A667" s="15">
        <f>'Cap Ex Data'!A667</f>
        <v>0</v>
      </c>
      <c r="B667" s="15">
        <f>'Cap Ex Data'!B667</f>
        <v>0</v>
      </c>
      <c r="C667" s="15">
        <f>'Cap Ex Data'!C667</f>
        <v>0</v>
      </c>
      <c r="D667" s="15">
        <f>'Cap Ex Data'!D667</f>
        <v>0</v>
      </c>
      <c r="E667" s="15">
        <f>'Cap Ex Data'!E667</f>
        <v>0</v>
      </c>
      <c r="F667" s="15">
        <f>'Cap Ex Data'!F667</f>
        <v>0</v>
      </c>
      <c r="G667" s="15">
        <f>'Cap Ex Data'!G667</f>
        <v>0</v>
      </c>
      <c r="H667" s="15">
        <f>'Cap Ex Data'!H667</f>
        <v>0</v>
      </c>
      <c r="I667" s="15">
        <f>'Cap Ex Data'!I667</f>
        <v>0</v>
      </c>
      <c r="J667" s="15">
        <f>'Cap Ex Data'!J667</f>
        <v>0</v>
      </c>
      <c r="K667" s="15">
        <f>'Cap Ex Data'!K667</f>
        <v>0</v>
      </c>
      <c r="L667" s="15">
        <f>'Cap Ex Data'!L667</f>
        <v>0</v>
      </c>
      <c r="M667" s="15">
        <f>'Cap Ex Data'!M667</f>
        <v>0</v>
      </c>
      <c r="N667" s="15">
        <f>'Cap Ex Data'!N667</f>
        <v>0</v>
      </c>
      <c r="O667" s="61" t="str">
        <f t="shared" si="10"/>
        <v>0</v>
      </c>
    </row>
    <row r="668" spans="1:15" x14ac:dyDescent="0.25">
      <c r="A668" s="15">
        <f>'Cap Ex Data'!A668</f>
        <v>0</v>
      </c>
      <c r="B668" s="15">
        <f>'Cap Ex Data'!B668</f>
        <v>0</v>
      </c>
      <c r="C668" s="15">
        <f>'Cap Ex Data'!C668</f>
        <v>0</v>
      </c>
      <c r="D668" s="15">
        <f>'Cap Ex Data'!D668</f>
        <v>0</v>
      </c>
      <c r="E668" s="15">
        <f>'Cap Ex Data'!E668</f>
        <v>0</v>
      </c>
      <c r="F668" s="15">
        <f>'Cap Ex Data'!F668</f>
        <v>0</v>
      </c>
      <c r="G668" s="15">
        <f>'Cap Ex Data'!G668</f>
        <v>0</v>
      </c>
      <c r="H668" s="15">
        <f>'Cap Ex Data'!H668</f>
        <v>0</v>
      </c>
      <c r="I668" s="15">
        <f>'Cap Ex Data'!I668</f>
        <v>0</v>
      </c>
      <c r="J668" s="15">
        <f>'Cap Ex Data'!J668</f>
        <v>0</v>
      </c>
      <c r="K668" s="15">
        <f>'Cap Ex Data'!K668</f>
        <v>0</v>
      </c>
      <c r="L668" s="15">
        <f>'Cap Ex Data'!L668</f>
        <v>0</v>
      </c>
      <c r="M668" s="15">
        <f>'Cap Ex Data'!M668</f>
        <v>0</v>
      </c>
      <c r="N668" s="15">
        <f>'Cap Ex Data'!N668</f>
        <v>0</v>
      </c>
      <c r="O668" s="61" t="str">
        <f t="shared" si="10"/>
        <v>0</v>
      </c>
    </row>
    <row r="669" spans="1:15" x14ac:dyDescent="0.25">
      <c r="A669" s="15">
        <f>'Cap Ex Data'!A669</f>
        <v>0</v>
      </c>
      <c r="B669" s="15">
        <f>'Cap Ex Data'!B669</f>
        <v>0</v>
      </c>
      <c r="C669" s="15">
        <f>'Cap Ex Data'!C669</f>
        <v>0</v>
      </c>
      <c r="D669" s="15">
        <f>'Cap Ex Data'!D669</f>
        <v>0</v>
      </c>
      <c r="E669" s="15">
        <f>'Cap Ex Data'!E669</f>
        <v>0</v>
      </c>
      <c r="F669" s="15">
        <f>'Cap Ex Data'!F669</f>
        <v>0</v>
      </c>
      <c r="G669" s="15">
        <f>'Cap Ex Data'!G669</f>
        <v>0</v>
      </c>
      <c r="H669" s="15">
        <f>'Cap Ex Data'!H669</f>
        <v>0</v>
      </c>
      <c r="I669" s="15">
        <f>'Cap Ex Data'!I669</f>
        <v>0</v>
      </c>
      <c r="J669" s="15">
        <f>'Cap Ex Data'!J669</f>
        <v>0</v>
      </c>
      <c r="K669" s="15">
        <f>'Cap Ex Data'!K669</f>
        <v>0</v>
      </c>
      <c r="L669" s="15">
        <f>'Cap Ex Data'!L669</f>
        <v>0</v>
      </c>
      <c r="M669" s="15">
        <f>'Cap Ex Data'!M669</f>
        <v>0</v>
      </c>
      <c r="N669" s="15">
        <f>'Cap Ex Data'!N669</f>
        <v>0</v>
      </c>
      <c r="O669" s="61" t="str">
        <f t="shared" si="10"/>
        <v>0</v>
      </c>
    </row>
    <row r="670" spans="1:15" x14ac:dyDescent="0.25">
      <c r="A670" s="15">
        <f>'Cap Ex Data'!A670</f>
        <v>0</v>
      </c>
      <c r="B670" s="15">
        <f>'Cap Ex Data'!B670</f>
        <v>0</v>
      </c>
      <c r="C670" s="15">
        <f>'Cap Ex Data'!C670</f>
        <v>0</v>
      </c>
      <c r="D670" s="15">
        <f>'Cap Ex Data'!D670</f>
        <v>0</v>
      </c>
      <c r="E670" s="15">
        <f>'Cap Ex Data'!E670</f>
        <v>0</v>
      </c>
      <c r="F670" s="15">
        <f>'Cap Ex Data'!F670</f>
        <v>0</v>
      </c>
      <c r="G670" s="15">
        <f>'Cap Ex Data'!G670</f>
        <v>0</v>
      </c>
      <c r="H670" s="15">
        <f>'Cap Ex Data'!H670</f>
        <v>0</v>
      </c>
      <c r="I670" s="15">
        <f>'Cap Ex Data'!I670</f>
        <v>0</v>
      </c>
      <c r="J670" s="15">
        <f>'Cap Ex Data'!J670</f>
        <v>0</v>
      </c>
      <c r="K670" s="15">
        <f>'Cap Ex Data'!K670</f>
        <v>0</v>
      </c>
      <c r="L670" s="15">
        <f>'Cap Ex Data'!L670</f>
        <v>0</v>
      </c>
      <c r="M670" s="15">
        <f>'Cap Ex Data'!M670</f>
        <v>0</v>
      </c>
      <c r="N670" s="15">
        <f>'Cap Ex Data'!N670</f>
        <v>0</v>
      </c>
      <c r="O670" s="61" t="str">
        <f t="shared" si="10"/>
        <v>0</v>
      </c>
    </row>
    <row r="671" spans="1:15" x14ac:dyDescent="0.25">
      <c r="A671" s="15">
        <f>'Cap Ex Data'!A671</f>
        <v>0</v>
      </c>
      <c r="B671" s="15">
        <f>'Cap Ex Data'!B671</f>
        <v>0</v>
      </c>
      <c r="C671" s="15">
        <f>'Cap Ex Data'!C671</f>
        <v>0</v>
      </c>
      <c r="D671" s="15">
        <f>'Cap Ex Data'!D671</f>
        <v>0</v>
      </c>
      <c r="E671" s="15">
        <f>'Cap Ex Data'!E671</f>
        <v>0</v>
      </c>
      <c r="F671" s="15">
        <f>'Cap Ex Data'!F671</f>
        <v>0</v>
      </c>
      <c r="G671" s="15">
        <f>'Cap Ex Data'!G671</f>
        <v>0</v>
      </c>
      <c r="H671" s="15">
        <f>'Cap Ex Data'!H671</f>
        <v>0</v>
      </c>
      <c r="I671" s="15">
        <f>'Cap Ex Data'!I671</f>
        <v>0</v>
      </c>
      <c r="J671" s="15">
        <f>'Cap Ex Data'!J671</f>
        <v>0</v>
      </c>
      <c r="K671" s="15">
        <f>'Cap Ex Data'!K671</f>
        <v>0</v>
      </c>
      <c r="L671" s="15">
        <f>'Cap Ex Data'!L671</f>
        <v>0</v>
      </c>
      <c r="M671" s="15">
        <f>'Cap Ex Data'!M671</f>
        <v>0</v>
      </c>
      <c r="N671" s="15">
        <f>'Cap Ex Data'!N671</f>
        <v>0</v>
      </c>
      <c r="O671" s="61" t="str">
        <f t="shared" si="10"/>
        <v>0</v>
      </c>
    </row>
    <row r="672" spans="1:15" x14ac:dyDescent="0.25">
      <c r="A672" s="15">
        <f>'Cap Ex Data'!A672</f>
        <v>0</v>
      </c>
      <c r="B672" s="15">
        <f>'Cap Ex Data'!B672</f>
        <v>0</v>
      </c>
      <c r="C672" s="15">
        <f>'Cap Ex Data'!C672</f>
        <v>0</v>
      </c>
      <c r="D672" s="15">
        <f>'Cap Ex Data'!D672</f>
        <v>0</v>
      </c>
      <c r="E672" s="15">
        <f>'Cap Ex Data'!E672</f>
        <v>0</v>
      </c>
      <c r="F672" s="15">
        <f>'Cap Ex Data'!F672</f>
        <v>0</v>
      </c>
      <c r="G672" s="15">
        <f>'Cap Ex Data'!G672</f>
        <v>0</v>
      </c>
      <c r="H672" s="15">
        <f>'Cap Ex Data'!H672</f>
        <v>0</v>
      </c>
      <c r="I672" s="15">
        <f>'Cap Ex Data'!I672</f>
        <v>0</v>
      </c>
      <c r="J672" s="15">
        <f>'Cap Ex Data'!J672</f>
        <v>0</v>
      </c>
      <c r="K672" s="15">
        <f>'Cap Ex Data'!K672</f>
        <v>0</v>
      </c>
      <c r="L672" s="15">
        <f>'Cap Ex Data'!L672</f>
        <v>0</v>
      </c>
      <c r="M672" s="15">
        <f>'Cap Ex Data'!M672</f>
        <v>0</v>
      </c>
      <c r="N672" s="15">
        <f>'Cap Ex Data'!N672</f>
        <v>0</v>
      </c>
      <c r="O672" s="61" t="str">
        <f t="shared" si="10"/>
        <v>0</v>
      </c>
    </row>
    <row r="673" spans="1:15" x14ac:dyDescent="0.25">
      <c r="A673" s="15">
        <f>'Cap Ex Data'!A673</f>
        <v>0</v>
      </c>
      <c r="B673" s="15">
        <f>'Cap Ex Data'!B673</f>
        <v>0</v>
      </c>
      <c r="C673" s="15">
        <f>'Cap Ex Data'!C673</f>
        <v>0</v>
      </c>
      <c r="D673" s="15">
        <f>'Cap Ex Data'!D673</f>
        <v>0</v>
      </c>
      <c r="E673" s="15">
        <f>'Cap Ex Data'!E673</f>
        <v>0</v>
      </c>
      <c r="F673" s="15">
        <f>'Cap Ex Data'!F673</f>
        <v>0</v>
      </c>
      <c r="G673" s="15">
        <f>'Cap Ex Data'!G673</f>
        <v>0</v>
      </c>
      <c r="H673" s="15">
        <f>'Cap Ex Data'!H673</f>
        <v>0</v>
      </c>
      <c r="I673" s="15">
        <f>'Cap Ex Data'!I673</f>
        <v>0</v>
      </c>
      <c r="J673" s="15">
        <f>'Cap Ex Data'!J673</f>
        <v>0</v>
      </c>
      <c r="K673" s="15">
        <f>'Cap Ex Data'!K673</f>
        <v>0</v>
      </c>
      <c r="L673" s="15">
        <f>'Cap Ex Data'!L673</f>
        <v>0</v>
      </c>
      <c r="M673" s="15">
        <f>'Cap Ex Data'!M673</f>
        <v>0</v>
      </c>
      <c r="N673" s="15">
        <f>'Cap Ex Data'!N673</f>
        <v>0</v>
      </c>
      <c r="O673" s="61" t="str">
        <f t="shared" si="10"/>
        <v>0</v>
      </c>
    </row>
    <row r="674" spans="1:15" x14ac:dyDescent="0.25">
      <c r="A674" s="15">
        <f>'Cap Ex Data'!A674</f>
        <v>0</v>
      </c>
      <c r="B674" s="15">
        <f>'Cap Ex Data'!B674</f>
        <v>0</v>
      </c>
      <c r="C674" s="15">
        <f>'Cap Ex Data'!C674</f>
        <v>0</v>
      </c>
      <c r="D674" s="15">
        <f>'Cap Ex Data'!D674</f>
        <v>0</v>
      </c>
      <c r="E674" s="15">
        <f>'Cap Ex Data'!E674</f>
        <v>0</v>
      </c>
      <c r="F674" s="15">
        <f>'Cap Ex Data'!F674</f>
        <v>0</v>
      </c>
      <c r="G674" s="15">
        <f>'Cap Ex Data'!G674</f>
        <v>0</v>
      </c>
      <c r="H674" s="15">
        <f>'Cap Ex Data'!H674</f>
        <v>0</v>
      </c>
      <c r="I674" s="15">
        <f>'Cap Ex Data'!I674</f>
        <v>0</v>
      </c>
      <c r="J674" s="15">
        <f>'Cap Ex Data'!J674</f>
        <v>0</v>
      </c>
      <c r="K674" s="15">
        <f>'Cap Ex Data'!K674</f>
        <v>0</v>
      </c>
      <c r="L674" s="15">
        <f>'Cap Ex Data'!L674</f>
        <v>0</v>
      </c>
      <c r="M674" s="15">
        <f>'Cap Ex Data'!M674</f>
        <v>0</v>
      </c>
      <c r="N674" s="15">
        <f>'Cap Ex Data'!N674</f>
        <v>0</v>
      </c>
      <c r="O674" s="61" t="str">
        <f t="shared" si="10"/>
        <v>0</v>
      </c>
    </row>
    <row r="675" spans="1:15" x14ac:dyDescent="0.25">
      <c r="A675" s="15">
        <f>'Cap Ex Data'!A675</f>
        <v>0</v>
      </c>
      <c r="B675" s="15">
        <f>'Cap Ex Data'!B675</f>
        <v>0</v>
      </c>
      <c r="C675" s="15">
        <f>'Cap Ex Data'!C675</f>
        <v>0</v>
      </c>
      <c r="D675" s="15">
        <f>'Cap Ex Data'!D675</f>
        <v>0</v>
      </c>
      <c r="E675" s="15">
        <f>'Cap Ex Data'!E675</f>
        <v>0</v>
      </c>
      <c r="F675" s="15">
        <f>'Cap Ex Data'!F675</f>
        <v>0</v>
      </c>
      <c r="G675" s="15">
        <f>'Cap Ex Data'!G675</f>
        <v>0</v>
      </c>
      <c r="H675" s="15">
        <f>'Cap Ex Data'!H675</f>
        <v>0</v>
      </c>
      <c r="I675" s="15">
        <f>'Cap Ex Data'!I675</f>
        <v>0</v>
      </c>
      <c r="J675" s="15">
        <f>'Cap Ex Data'!J675</f>
        <v>0</v>
      </c>
      <c r="K675" s="15">
        <f>'Cap Ex Data'!K675</f>
        <v>0</v>
      </c>
      <c r="L675" s="15">
        <f>'Cap Ex Data'!L675</f>
        <v>0</v>
      </c>
      <c r="M675" s="15">
        <f>'Cap Ex Data'!M675</f>
        <v>0</v>
      </c>
      <c r="N675" s="15">
        <f>'Cap Ex Data'!N675</f>
        <v>0</v>
      </c>
      <c r="O675" s="61" t="str">
        <f t="shared" si="10"/>
        <v>0</v>
      </c>
    </row>
    <row r="676" spans="1:15" x14ac:dyDescent="0.25">
      <c r="A676" s="15">
        <f>'Cap Ex Data'!A676</f>
        <v>0</v>
      </c>
      <c r="B676" s="15">
        <f>'Cap Ex Data'!B676</f>
        <v>0</v>
      </c>
      <c r="C676" s="15">
        <f>'Cap Ex Data'!C676</f>
        <v>0</v>
      </c>
      <c r="D676" s="15">
        <f>'Cap Ex Data'!D676</f>
        <v>0</v>
      </c>
      <c r="E676" s="15">
        <f>'Cap Ex Data'!E676</f>
        <v>0</v>
      </c>
      <c r="F676" s="15">
        <f>'Cap Ex Data'!F676</f>
        <v>0</v>
      </c>
      <c r="G676" s="15">
        <f>'Cap Ex Data'!G676</f>
        <v>0</v>
      </c>
      <c r="H676" s="15">
        <f>'Cap Ex Data'!H676</f>
        <v>0</v>
      </c>
      <c r="I676" s="15">
        <f>'Cap Ex Data'!I676</f>
        <v>0</v>
      </c>
      <c r="J676" s="15">
        <f>'Cap Ex Data'!J676</f>
        <v>0</v>
      </c>
      <c r="K676" s="15">
        <f>'Cap Ex Data'!K676</f>
        <v>0</v>
      </c>
      <c r="L676" s="15">
        <f>'Cap Ex Data'!L676</f>
        <v>0</v>
      </c>
      <c r="M676" s="15">
        <f>'Cap Ex Data'!M676</f>
        <v>0</v>
      </c>
      <c r="N676" s="15">
        <f>'Cap Ex Data'!N676</f>
        <v>0</v>
      </c>
      <c r="O676" s="61" t="str">
        <f t="shared" si="10"/>
        <v>0</v>
      </c>
    </row>
    <row r="677" spans="1:15" x14ac:dyDescent="0.25">
      <c r="A677" s="15">
        <f>'Cap Ex Data'!A677</f>
        <v>0</v>
      </c>
      <c r="B677" s="15">
        <f>'Cap Ex Data'!B677</f>
        <v>0</v>
      </c>
      <c r="C677" s="15">
        <f>'Cap Ex Data'!C677</f>
        <v>0</v>
      </c>
      <c r="D677" s="15">
        <f>'Cap Ex Data'!D677</f>
        <v>0</v>
      </c>
      <c r="E677" s="15">
        <f>'Cap Ex Data'!E677</f>
        <v>0</v>
      </c>
      <c r="F677" s="15">
        <f>'Cap Ex Data'!F677</f>
        <v>0</v>
      </c>
      <c r="G677" s="15">
        <f>'Cap Ex Data'!G677</f>
        <v>0</v>
      </c>
      <c r="H677" s="15">
        <f>'Cap Ex Data'!H677</f>
        <v>0</v>
      </c>
      <c r="I677" s="15">
        <f>'Cap Ex Data'!I677</f>
        <v>0</v>
      </c>
      <c r="J677" s="15">
        <f>'Cap Ex Data'!J677</f>
        <v>0</v>
      </c>
      <c r="K677" s="15">
        <f>'Cap Ex Data'!K677</f>
        <v>0</v>
      </c>
      <c r="L677" s="15">
        <f>'Cap Ex Data'!L677</f>
        <v>0</v>
      </c>
      <c r="M677" s="15">
        <f>'Cap Ex Data'!M677</f>
        <v>0</v>
      </c>
      <c r="N677" s="15">
        <f>'Cap Ex Data'!N677</f>
        <v>0</v>
      </c>
      <c r="O677" s="61" t="str">
        <f t="shared" si="10"/>
        <v>0</v>
      </c>
    </row>
    <row r="678" spans="1:15" x14ac:dyDescent="0.25">
      <c r="A678" s="15">
        <f>'Cap Ex Data'!A678</f>
        <v>0</v>
      </c>
      <c r="B678" s="15">
        <f>'Cap Ex Data'!B678</f>
        <v>0</v>
      </c>
      <c r="C678" s="15">
        <f>'Cap Ex Data'!C678</f>
        <v>0</v>
      </c>
      <c r="D678" s="15">
        <f>'Cap Ex Data'!D678</f>
        <v>0</v>
      </c>
      <c r="E678" s="15">
        <f>'Cap Ex Data'!E678</f>
        <v>0</v>
      </c>
      <c r="F678" s="15">
        <f>'Cap Ex Data'!F678</f>
        <v>0</v>
      </c>
      <c r="G678" s="15">
        <f>'Cap Ex Data'!G678</f>
        <v>0</v>
      </c>
      <c r="H678" s="15">
        <f>'Cap Ex Data'!H678</f>
        <v>0</v>
      </c>
      <c r="I678" s="15">
        <f>'Cap Ex Data'!I678</f>
        <v>0</v>
      </c>
      <c r="J678" s="15">
        <f>'Cap Ex Data'!J678</f>
        <v>0</v>
      </c>
      <c r="K678" s="15">
        <f>'Cap Ex Data'!K678</f>
        <v>0</v>
      </c>
      <c r="L678" s="15">
        <f>'Cap Ex Data'!L678</f>
        <v>0</v>
      </c>
      <c r="M678" s="15">
        <f>'Cap Ex Data'!M678</f>
        <v>0</v>
      </c>
      <c r="N678" s="15">
        <f>'Cap Ex Data'!N678</f>
        <v>0</v>
      </c>
      <c r="O678" s="61" t="str">
        <f t="shared" si="10"/>
        <v>0</v>
      </c>
    </row>
    <row r="679" spans="1:15" x14ac:dyDescent="0.25">
      <c r="A679" s="15">
        <f>'Cap Ex Data'!A679</f>
        <v>0</v>
      </c>
      <c r="B679" s="15">
        <f>'Cap Ex Data'!B679</f>
        <v>0</v>
      </c>
      <c r="C679" s="15">
        <f>'Cap Ex Data'!C679</f>
        <v>0</v>
      </c>
      <c r="D679" s="15">
        <f>'Cap Ex Data'!D679</f>
        <v>0</v>
      </c>
      <c r="E679" s="15">
        <f>'Cap Ex Data'!E679</f>
        <v>0</v>
      </c>
      <c r="F679" s="15">
        <f>'Cap Ex Data'!F679</f>
        <v>0</v>
      </c>
      <c r="G679" s="15">
        <f>'Cap Ex Data'!G679</f>
        <v>0</v>
      </c>
      <c r="H679" s="15">
        <f>'Cap Ex Data'!H679</f>
        <v>0</v>
      </c>
      <c r="I679" s="15">
        <f>'Cap Ex Data'!I679</f>
        <v>0</v>
      </c>
      <c r="J679" s="15">
        <f>'Cap Ex Data'!J679</f>
        <v>0</v>
      </c>
      <c r="K679" s="15">
        <f>'Cap Ex Data'!K679</f>
        <v>0</v>
      </c>
      <c r="L679" s="15">
        <f>'Cap Ex Data'!L679</f>
        <v>0</v>
      </c>
      <c r="M679" s="15">
        <f>'Cap Ex Data'!M679</f>
        <v>0</v>
      </c>
      <c r="N679" s="15">
        <f>'Cap Ex Data'!N679</f>
        <v>0</v>
      </c>
      <c r="O679" s="61" t="str">
        <f t="shared" si="10"/>
        <v>0</v>
      </c>
    </row>
    <row r="680" spans="1:15" x14ac:dyDescent="0.25">
      <c r="A680" s="15">
        <f>'Cap Ex Data'!A680</f>
        <v>0</v>
      </c>
      <c r="B680" s="15">
        <f>'Cap Ex Data'!B680</f>
        <v>0</v>
      </c>
      <c r="C680" s="15">
        <f>'Cap Ex Data'!C680</f>
        <v>0</v>
      </c>
      <c r="D680" s="15">
        <f>'Cap Ex Data'!D680</f>
        <v>0</v>
      </c>
      <c r="E680" s="15">
        <f>'Cap Ex Data'!E680</f>
        <v>0</v>
      </c>
      <c r="F680" s="15">
        <f>'Cap Ex Data'!F680</f>
        <v>0</v>
      </c>
      <c r="G680" s="15">
        <f>'Cap Ex Data'!G680</f>
        <v>0</v>
      </c>
      <c r="H680" s="15">
        <f>'Cap Ex Data'!H680</f>
        <v>0</v>
      </c>
      <c r="I680" s="15">
        <f>'Cap Ex Data'!I680</f>
        <v>0</v>
      </c>
      <c r="J680" s="15">
        <f>'Cap Ex Data'!J680</f>
        <v>0</v>
      </c>
      <c r="K680" s="15">
        <f>'Cap Ex Data'!K680</f>
        <v>0</v>
      </c>
      <c r="L680" s="15">
        <f>'Cap Ex Data'!L680</f>
        <v>0</v>
      </c>
      <c r="M680" s="15">
        <f>'Cap Ex Data'!M680</f>
        <v>0</v>
      </c>
      <c r="N680" s="15">
        <f>'Cap Ex Data'!N680</f>
        <v>0</v>
      </c>
      <c r="O680" s="61" t="str">
        <f t="shared" si="10"/>
        <v>0</v>
      </c>
    </row>
    <row r="681" spans="1:15" x14ac:dyDescent="0.25">
      <c r="A681" s="15">
        <f>'Cap Ex Data'!A681</f>
        <v>0</v>
      </c>
      <c r="B681" s="15">
        <f>'Cap Ex Data'!B681</f>
        <v>0</v>
      </c>
      <c r="C681" s="15">
        <f>'Cap Ex Data'!C681</f>
        <v>0</v>
      </c>
      <c r="D681" s="15">
        <f>'Cap Ex Data'!D681</f>
        <v>0</v>
      </c>
      <c r="E681" s="15">
        <f>'Cap Ex Data'!E681</f>
        <v>0</v>
      </c>
      <c r="F681" s="15">
        <f>'Cap Ex Data'!F681</f>
        <v>0</v>
      </c>
      <c r="G681" s="15">
        <f>'Cap Ex Data'!G681</f>
        <v>0</v>
      </c>
      <c r="H681" s="15">
        <f>'Cap Ex Data'!H681</f>
        <v>0</v>
      </c>
      <c r="I681" s="15">
        <f>'Cap Ex Data'!I681</f>
        <v>0</v>
      </c>
      <c r="J681" s="15">
        <f>'Cap Ex Data'!J681</f>
        <v>0</v>
      </c>
      <c r="K681" s="15">
        <f>'Cap Ex Data'!K681</f>
        <v>0</v>
      </c>
      <c r="L681" s="15">
        <f>'Cap Ex Data'!L681</f>
        <v>0</v>
      </c>
      <c r="M681" s="15">
        <f>'Cap Ex Data'!M681</f>
        <v>0</v>
      </c>
      <c r="N681" s="15">
        <f>'Cap Ex Data'!N681</f>
        <v>0</v>
      </c>
      <c r="O681" s="61" t="str">
        <f t="shared" si="10"/>
        <v>0</v>
      </c>
    </row>
    <row r="682" spans="1:15" x14ac:dyDescent="0.25">
      <c r="A682" s="15">
        <f>'Cap Ex Data'!A682</f>
        <v>0</v>
      </c>
      <c r="B682" s="15">
        <f>'Cap Ex Data'!B682</f>
        <v>0</v>
      </c>
      <c r="C682" s="15">
        <f>'Cap Ex Data'!C682</f>
        <v>0</v>
      </c>
      <c r="D682" s="15">
        <f>'Cap Ex Data'!D682</f>
        <v>0</v>
      </c>
      <c r="E682" s="15">
        <f>'Cap Ex Data'!E682</f>
        <v>0</v>
      </c>
      <c r="F682" s="15">
        <f>'Cap Ex Data'!F682</f>
        <v>0</v>
      </c>
      <c r="G682" s="15">
        <f>'Cap Ex Data'!G682</f>
        <v>0</v>
      </c>
      <c r="H682" s="15">
        <f>'Cap Ex Data'!H682</f>
        <v>0</v>
      </c>
      <c r="I682" s="15">
        <f>'Cap Ex Data'!I682</f>
        <v>0</v>
      </c>
      <c r="J682" s="15">
        <f>'Cap Ex Data'!J682</f>
        <v>0</v>
      </c>
      <c r="K682" s="15">
        <f>'Cap Ex Data'!K682</f>
        <v>0</v>
      </c>
      <c r="L682" s="15">
        <f>'Cap Ex Data'!L682</f>
        <v>0</v>
      </c>
      <c r="M682" s="15">
        <f>'Cap Ex Data'!M682</f>
        <v>0</v>
      </c>
      <c r="N682" s="15">
        <f>'Cap Ex Data'!N682</f>
        <v>0</v>
      </c>
      <c r="O682" s="61" t="str">
        <f t="shared" si="10"/>
        <v>0</v>
      </c>
    </row>
    <row r="683" spans="1:15" x14ac:dyDescent="0.25">
      <c r="A683" s="15">
        <f>'Cap Ex Data'!A683</f>
        <v>0</v>
      </c>
      <c r="B683" s="15">
        <f>'Cap Ex Data'!B683</f>
        <v>0</v>
      </c>
      <c r="C683" s="15">
        <f>'Cap Ex Data'!C683</f>
        <v>0</v>
      </c>
      <c r="D683" s="15">
        <f>'Cap Ex Data'!D683</f>
        <v>0</v>
      </c>
      <c r="E683" s="15">
        <f>'Cap Ex Data'!E683</f>
        <v>0</v>
      </c>
      <c r="F683" s="15">
        <f>'Cap Ex Data'!F683</f>
        <v>0</v>
      </c>
      <c r="G683" s="15">
        <f>'Cap Ex Data'!G683</f>
        <v>0</v>
      </c>
      <c r="H683" s="15">
        <f>'Cap Ex Data'!H683</f>
        <v>0</v>
      </c>
      <c r="I683" s="15">
        <f>'Cap Ex Data'!I683</f>
        <v>0</v>
      </c>
      <c r="J683" s="15">
        <f>'Cap Ex Data'!J683</f>
        <v>0</v>
      </c>
      <c r="K683" s="15">
        <f>'Cap Ex Data'!K683</f>
        <v>0</v>
      </c>
      <c r="L683" s="15">
        <f>'Cap Ex Data'!L683</f>
        <v>0</v>
      </c>
      <c r="M683" s="15">
        <f>'Cap Ex Data'!M683</f>
        <v>0</v>
      </c>
      <c r="N683" s="15">
        <f>'Cap Ex Data'!N683</f>
        <v>0</v>
      </c>
      <c r="O683" s="61" t="str">
        <f t="shared" si="10"/>
        <v>0</v>
      </c>
    </row>
    <row r="684" spans="1:15" x14ac:dyDescent="0.25">
      <c r="A684" s="15">
        <f>'Cap Ex Data'!A684</f>
        <v>0</v>
      </c>
      <c r="B684" s="15">
        <f>'Cap Ex Data'!B684</f>
        <v>0</v>
      </c>
      <c r="C684" s="15">
        <f>'Cap Ex Data'!C684</f>
        <v>0</v>
      </c>
      <c r="D684" s="15">
        <f>'Cap Ex Data'!D684</f>
        <v>0</v>
      </c>
      <c r="E684" s="15">
        <f>'Cap Ex Data'!E684</f>
        <v>0</v>
      </c>
      <c r="F684" s="15">
        <f>'Cap Ex Data'!F684</f>
        <v>0</v>
      </c>
      <c r="G684" s="15">
        <f>'Cap Ex Data'!G684</f>
        <v>0</v>
      </c>
      <c r="H684" s="15">
        <f>'Cap Ex Data'!H684</f>
        <v>0</v>
      </c>
      <c r="I684" s="15">
        <f>'Cap Ex Data'!I684</f>
        <v>0</v>
      </c>
      <c r="J684" s="15">
        <f>'Cap Ex Data'!J684</f>
        <v>0</v>
      </c>
      <c r="K684" s="15">
        <f>'Cap Ex Data'!K684</f>
        <v>0</v>
      </c>
      <c r="L684" s="15">
        <f>'Cap Ex Data'!L684</f>
        <v>0</v>
      </c>
      <c r="M684" s="15">
        <f>'Cap Ex Data'!M684</f>
        <v>0</v>
      </c>
      <c r="N684" s="15">
        <f>'Cap Ex Data'!N684</f>
        <v>0</v>
      </c>
      <c r="O684" s="61" t="str">
        <f t="shared" si="10"/>
        <v>0</v>
      </c>
    </row>
    <row r="685" spans="1:15" x14ac:dyDescent="0.25">
      <c r="A685" s="15">
        <f>'Cap Ex Data'!A685</f>
        <v>0</v>
      </c>
      <c r="B685" s="15">
        <f>'Cap Ex Data'!B685</f>
        <v>0</v>
      </c>
      <c r="C685" s="15">
        <f>'Cap Ex Data'!C685</f>
        <v>0</v>
      </c>
      <c r="D685" s="15">
        <f>'Cap Ex Data'!D685</f>
        <v>0</v>
      </c>
      <c r="E685" s="15">
        <f>'Cap Ex Data'!E685</f>
        <v>0</v>
      </c>
      <c r="F685" s="15">
        <f>'Cap Ex Data'!F685</f>
        <v>0</v>
      </c>
      <c r="G685" s="15">
        <f>'Cap Ex Data'!G685</f>
        <v>0</v>
      </c>
      <c r="H685" s="15">
        <f>'Cap Ex Data'!H685</f>
        <v>0</v>
      </c>
      <c r="I685" s="15">
        <f>'Cap Ex Data'!I685</f>
        <v>0</v>
      </c>
      <c r="J685" s="15">
        <f>'Cap Ex Data'!J685</f>
        <v>0</v>
      </c>
      <c r="K685" s="15">
        <f>'Cap Ex Data'!K685</f>
        <v>0</v>
      </c>
      <c r="L685" s="15">
        <f>'Cap Ex Data'!L685</f>
        <v>0</v>
      </c>
      <c r="M685" s="15">
        <f>'Cap Ex Data'!M685</f>
        <v>0</v>
      </c>
      <c r="N685" s="15">
        <f>'Cap Ex Data'!N685</f>
        <v>0</v>
      </c>
      <c r="O685" s="61" t="str">
        <f t="shared" si="10"/>
        <v>0</v>
      </c>
    </row>
    <row r="686" spans="1:15" x14ac:dyDescent="0.25">
      <c r="A686" s="15">
        <f>'Cap Ex Data'!A686</f>
        <v>0</v>
      </c>
      <c r="B686" s="15">
        <f>'Cap Ex Data'!B686</f>
        <v>0</v>
      </c>
      <c r="C686" s="15">
        <f>'Cap Ex Data'!C686</f>
        <v>0</v>
      </c>
      <c r="D686" s="15">
        <f>'Cap Ex Data'!D686</f>
        <v>0</v>
      </c>
      <c r="E686" s="15">
        <f>'Cap Ex Data'!E686</f>
        <v>0</v>
      </c>
      <c r="F686" s="15">
        <f>'Cap Ex Data'!F686</f>
        <v>0</v>
      </c>
      <c r="G686" s="15">
        <f>'Cap Ex Data'!G686</f>
        <v>0</v>
      </c>
      <c r="H686" s="15">
        <f>'Cap Ex Data'!H686</f>
        <v>0</v>
      </c>
      <c r="I686" s="15">
        <f>'Cap Ex Data'!I686</f>
        <v>0</v>
      </c>
      <c r="J686" s="15">
        <f>'Cap Ex Data'!J686</f>
        <v>0</v>
      </c>
      <c r="K686" s="15">
        <f>'Cap Ex Data'!K686</f>
        <v>0</v>
      </c>
      <c r="L686" s="15">
        <f>'Cap Ex Data'!L686</f>
        <v>0</v>
      </c>
      <c r="M686" s="15">
        <f>'Cap Ex Data'!M686</f>
        <v>0</v>
      </c>
      <c r="N686" s="15">
        <f>'Cap Ex Data'!N686</f>
        <v>0</v>
      </c>
      <c r="O686" s="61" t="str">
        <f t="shared" si="10"/>
        <v>0</v>
      </c>
    </row>
    <row r="687" spans="1:15" x14ac:dyDescent="0.25">
      <c r="A687" s="15">
        <f>'Cap Ex Data'!A687</f>
        <v>0</v>
      </c>
      <c r="B687" s="15">
        <f>'Cap Ex Data'!B687</f>
        <v>0</v>
      </c>
      <c r="C687" s="15">
        <f>'Cap Ex Data'!C687</f>
        <v>0</v>
      </c>
      <c r="D687" s="15">
        <f>'Cap Ex Data'!D687</f>
        <v>0</v>
      </c>
      <c r="E687" s="15">
        <f>'Cap Ex Data'!E687</f>
        <v>0</v>
      </c>
      <c r="F687" s="15">
        <f>'Cap Ex Data'!F687</f>
        <v>0</v>
      </c>
      <c r="G687" s="15">
        <f>'Cap Ex Data'!G687</f>
        <v>0</v>
      </c>
      <c r="H687" s="15">
        <f>'Cap Ex Data'!H687</f>
        <v>0</v>
      </c>
      <c r="I687" s="15">
        <f>'Cap Ex Data'!I687</f>
        <v>0</v>
      </c>
      <c r="J687" s="15">
        <f>'Cap Ex Data'!J687</f>
        <v>0</v>
      </c>
      <c r="K687" s="15">
        <f>'Cap Ex Data'!K687</f>
        <v>0</v>
      </c>
      <c r="L687" s="15">
        <f>'Cap Ex Data'!L687</f>
        <v>0</v>
      </c>
      <c r="M687" s="15">
        <f>'Cap Ex Data'!M687</f>
        <v>0</v>
      </c>
      <c r="N687" s="15">
        <f>'Cap Ex Data'!N687</f>
        <v>0</v>
      </c>
      <c r="O687" s="61" t="str">
        <f t="shared" si="10"/>
        <v>0</v>
      </c>
    </row>
    <row r="688" spans="1:15" x14ac:dyDescent="0.25">
      <c r="A688" s="15">
        <f>'Cap Ex Data'!A688</f>
        <v>0</v>
      </c>
      <c r="B688" s="15">
        <f>'Cap Ex Data'!B688</f>
        <v>0</v>
      </c>
      <c r="C688" s="15">
        <f>'Cap Ex Data'!C688</f>
        <v>0</v>
      </c>
      <c r="D688" s="15">
        <f>'Cap Ex Data'!D688</f>
        <v>0</v>
      </c>
      <c r="E688" s="15">
        <f>'Cap Ex Data'!E688</f>
        <v>0</v>
      </c>
      <c r="F688" s="15">
        <f>'Cap Ex Data'!F688</f>
        <v>0</v>
      </c>
      <c r="G688" s="15">
        <f>'Cap Ex Data'!G688</f>
        <v>0</v>
      </c>
      <c r="H688" s="15">
        <f>'Cap Ex Data'!H688</f>
        <v>0</v>
      </c>
      <c r="I688" s="15">
        <f>'Cap Ex Data'!I688</f>
        <v>0</v>
      </c>
      <c r="J688" s="15">
        <f>'Cap Ex Data'!J688</f>
        <v>0</v>
      </c>
      <c r="K688" s="15">
        <f>'Cap Ex Data'!K688</f>
        <v>0</v>
      </c>
      <c r="L688" s="15">
        <f>'Cap Ex Data'!L688</f>
        <v>0</v>
      </c>
      <c r="M688" s="15">
        <f>'Cap Ex Data'!M688</f>
        <v>0</v>
      </c>
      <c r="N688" s="15">
        <f>'Cap Ex Data'!N688</f>
        <v>0</v>
      </c>
      <c r="O688" s="61" t="str">
        <f t="shared" si="10"/>
        <v>0</v>
      </c>
    </row>
    <row r="689" spans="1:15" x14ac:dyDescent="0.25">
      <c r="A689" s="15">
        <f>'Cap Ex Data'!A689</f>
        <v>0</v>
      </c>
      <c r="B689" s="15">
        <f>'Cap Ex Data'!B689</f>
        <v>0</v>
      </c>
      <c r="C689" s="15">
        <f>'Cap Ex Data'!C689</f>
        <v>0</v>
      </c>
      <c r="D689" s="15">
        <f>'Cap Ex Data'!D689</f>
        <v>0</v>
      </c>
      <c r="E689" s="15">
        <f>'Cap Ex Data'!E689</f>
        <v>0</v>
      </c>
      <c r="F689" s="15">
        <f>'Cap Ex Data'!F689</f>
        <v>0</v>
      </c>
      <c r="G689" s="15">
        <f>'Cap Ex Data'!G689</f>
        <v>0</v>
      </c>
      <c r="H689" s="15">
        <f>'Cap Ex Data'!H689</f>
        <v>0</v>
      </c>
      <c r="I689" s="15">
        <f>'Cap Ex Data'!I689</f>
        <v>0</v>
      </c>
      <c r="J689" s="15">
        <f>'Cap Ex Data'!J689</f>
        <v>0</v>
      </c>
      <c r="K689" s="15">
        <f>'Cap Ex Data'!K689</f>
        <v>0</v>
      </c>
      <c r="L689" s="15">
        <f>'Cap Ex Data'!L689</f>
        <v>0</v>
      </c>
      <c r="M689" s="15">
        <f>'Cap Ex Data'!M689</f>
        <v>0</v>
      </c>
      <c r="N689" s="15">
        <f>'Cap Ex Data'!N689</f>
        <v>0</v>
      </c>
      <c r="O689" s="61" t="str">
        <f t="shared" si="10"/>
        <v>0</v>
      </c>
    </row>
    <row r="690" spans="1:15" x14ac:dyDescent="0.25">
      <c r="A690" s="15">
        <f>'Cap Ex Data'!A690</f>
        <v>0</v>
      </c>
      <c r="B690" s="15">
        <f>'Cap Ex Data'!B690</f>
        <v>0</v>
      </c>
      <c r="C690" s="15">
        <f>'Cap Ex Data'!C690</f>
        <v>0</v>
      </c>
      <c r="D690" s="15">
        <f>'Cap Ex Data'!D690</f>
        <v>0</v>
      </c>
      <c r="E690" s="15">
        <f>'Cap Ex Data'!E690</f>
        <v>0</v>
      </c>
      <c r="F690" s="15">
        <f>'Cap Ex Data'!F690</f>
        <v>0</v>
      </c>
      <c r="G690" s="15">
        <f>'Cap Ex Data'!G690</f>
        <v>0</v>
      </c>
      <c r="H690" s="15">
        <f>'Cap Ex Data'!H690</f>
        <v>0</v>
      </c>
      <c r="I690" s="15">
        <f>'Cap Ex Data'!I690</f>
        <v>0</v>
      </c>
      <c r="J690" s="15">
        <f>'Cap Ex Data'!J690</f>
        <v>0</v>
      </c>
      <c r="K690" s="15">
        <f>'Cap Ex Data'!K690</f>
        <v>0</v>
      </c>
      <c r="L690" s="15">
        <f>'Cap Ex Data'!L690</f>
        <v>0</v>
      </c>
      <c r="M690" s="15">
        <f>'Cap Ex Data'!M690</f>
        <v>0</v>
      </c>
      <c r="N690" s="15">
        <f>'Cap Ex Data'!N690</f>
        <v>0</v>
      </c>
      <c r="O690" s="61" t="str">
        <f t="shared" si="10"/>
        <v>0</v>
      </c>
    </row>
    <row r="691" spans="1:15" x14ac:dyDescent="0.25">
      <c r="A691" s="15">
        <f>'Cap Ex Data'!A691</f>
        <v>0</v>
      </c>
      <c r="B691" s="15">
        <f>'Cap Ex Data'!B691</f>
        <v>0</v>
      </c>
      <c r="C691" s="15">
        <f>'Cap Ex Data'!C691</f>
        <v>0</v>
      </c>
      <c r="D691" s="15">
        <f>'Cap Ex Data'!D691</f>
        <v>0</v>
      </c>
      <c r="E691" s="15">
        <f>'Cap Ex Data'!E691</f>
        <v>0</v>
      </c>
      <c r="F691" s="15">
        <f>'Cap Ex Data'!F691</f>
        <v>0</v>
      </c>
      <c r="G691" s="15">
        <f>'Cap Ex Data'!G691</f>
        <v>0</v>
      </c>
      <c r="H691" s="15">
        <f>'Cap Ex Data'!H691</f>
        <v>0</v>
      </c>
      <c r="I691" s="15">
        <f>'Cap Ex Data'!I691</f>
        <v>0</v>
      </c>
      <c r="J691" s="15">
        <f>'Cap Ex Data'!J691</f>
        <v>0</v>
      </c>
      <c r="K691" s="15">
        <f>'Cap Ex Data'!K691</f>
        <v>0</v>
      </c>
      <c r="L691" s="15">
        <f>'Cap Ex Data'!L691</f>
        <v>0</v>
      </c>
      <c r="M691" s="15">
        <f>'Cap Ex Data'!M691</f>
        <v>0</v>
      </c>
      <c r="N691" s="15">
        <f>'Cap Ex Data'!N691</f>
        <v>0</v>
      </c>
      <c r="O691" s="61" t="str">
        <f t="shared" si="10"/>
        <v>0</v>
      </c>
    </row>
    <row r="692" spans="1:15" x14ac:dyDescent="0.25">
      <c r="A692" s="15">
        <f>'Cap Ex Data'!A692</f>
        <v>0</v>
      </c>
      <c r="B692" s="15">
        <f>'Cap Ex Data'!B692</f>
        <v>0</v>
      </c>
      <c r="C692" s="15">
        <f>'Cap Ex Data'!C692</f>
        <v>0</v>
      </c>
      <c r="D692" s="15">
        <f>'Cap Ex Data'!D692</f>
        <v>0</v>
      </c>
      <c r="E692" s="15">
        <f>'Cap Ex Data'!E692</f>
        <v>0</v>
      </c>
      <c r="F692" s="15">
        <f>'Cap Ex Data'!F692</f>
        <v>0</v>
      </c>
      <c r="G692" s="15">
        <f>'Cap Ex Data'!G692</f>
        <v>0</v>
      </c>
      <c r="H692" s="15">
        <f>'Cap Ex Data'!H692</f>
        <v>0</v>
      </c>
      <c r="I692" s="15">
        <f>'Cap Ex Data'!I692</f>
        <v>0</v>
      </c>
      <c r="J692" s="15">
        <f>'Cap Ex Data'!J692</f>
        <v>0</v>
      </c>
      <c r="K692" s="15">
        <f>'Cap Ex Data'!K692</f>
        <v>0</v>
      </c>
      <c r="L692" s="15">
        <f>'Cap Ex Data'!L692</f>
        <v>0</v>
      </c>
      <c r="M692" s="15">
        <f>'Cap Ex Data'!M692</f>
        <v>0</v>
      </c>
      <c r="N692" s="15">
        <f>'Cap Ex Data'!N692</f>
        <v>0</v>
      </c>
      <c r="O692" s="61" t="str">
        <f t="shared" si="10"/>
        <v>0</v>
      </c>
    </row>
    <row r="693" spans="1:15" x14ac:dyDescent="0.25">
      <c r="A693" s="15">
        <f>'Cap Ex Data'!A693</f>
        <v>0</v>
      </c>
      <c r="B693" s="15">
        <f>'Cap Ex Data'!B693</f>
        <v>0</v>
      </c>
      <c r="C693" s="15">
        <f>'Cap Ex Data'!C693</f>
        <v>0</v>
      </c>
      <c r="D693" s="15">
        <f>'Cap Ex Data'!D693</f>
        <v>0</v>
      </c>
      <c r="E693" s="15">
        <f>'Cap Ex Data'!E693</f>
        <v>0</v>
      </c>
      <c r="F693" s="15">
        <f>'Cap Ex Data'!F693</f>
        <v>0</v>
      </c>
      <c r="G693" s="15">
        <f>'Cap Ex Data'!G693</f>
        <v>0</v>
      </c>
      <c r="H693" s="15">
        <f>'Cap Ex Data'!H693</f>
        <v>0</v>
      </c>
      <c r="I693" s="15">
        <f>'Cap Ex Data'!I693</f>
        <v>0</v>
      </c>
      <c r="J693" s="15">
        <f>'Cap Ex Data'!J693</f>
        <v>0</v>
      </c>
      <c r="K693" s="15">
        <f>'Cap Ex Data'!K693</f>
        <v>0</v>
      </c>
      <c r="L693" s="15">
        <f>'Cap Ex Data'!L693</f>
        <v>0</v>
      </c>
      <c r="M693" s="15">
        <f>'Cap Ex Data'!M693</f>
        <v>0</v>
      </c>
      <c r="N693" s="15">
        <f>'Cap Ex Data'!N693</f>
        <v>0</v>
      </c>
      <c r="O693" s="61" t="str">
        <f t="shared" si="10"/>
        <v>0</v>
      </c>
    </row>
    <row r="694" spans="1:15" x14ac:dyDescent="0.25">
      <c r="A694" s="15">
        <f>'Cap Ex Data'!A694</f>
        <v>0</v>
      </c>
      <c r="B694" s="15">
        <f>'Cap Ex Data'!B694</f>
        <v>0</v>
      </c>
      <c r="C694" s="15">
        <f>'Cap Ex Data'!C694</f>
        <v>0</v>
      </c>
      <c r="D694" s="15">
        <f>'Cap Ex Data'!D694</f>
        <v>0</v>
      </c>
      <c r="E694" s="15">
        <f>'Cap Ex Data'!E694</f>
        <v>0</v>
      </c>
      <c r="F694" s="15">
        <f>'Cap Ex Data'!F694</f>
        <v>0</v>
      </c>
      <c r="G694" s="15">
        <f>'Cap Ex Data'!G694</f>
        <v>0</v>
      </c>
      <c r="H694" s="15">
        <f>'Cap Ex Data'!H694</f>
        <v>0</v>
      </c>
      <c r="I694" s="15">
        <f>'Cap Ex Data'!I694</f>
        <v>0</v>
      </c>
      <c r="J694" s="15">
        <f>'Cap Ex Data'!J694</f>
        <v>0</v>
      </c>
      <c r="K694" s="15">
        <f>'Cap Ex Data'!K694</f>
        <v>0</v>
      </c>
      <c r="L694" s="15">
        <f>'Cap Ex Data'!L694</f>
        <v>0</v>
      </c>
      <c r="M694" s="15">
        <f>'Cap Ex Data'!M694</f>
        <v>0</v>
      </c>
      <c r="N694" s="15">
        <f>'Cap Ex Data'!N694</f>
        <v>0</v>
      </c>
      <c r="O694" s="61" t="str">
        <f t="shared" si="10"/>
        <v>0</v>
      </c>
    </row>
    <row r="695" spans="1:15" x14ac:dyDescent="0.25">
      <c r="A695" s="15">
        <f>'Cap Ex Data'!A695</f>
        <v>0</v>
      </c>
      <c r="B695" s="15">
        <f>'Cap Ex Data'!B695</f>
        <v>0</v>
      </c>
      <c r="C695" s="15">
        <f>'Cap Ex Data'!C695</f>
        <v>0</v>
      </c>
      <c r="D695" s="15">
        <f>'Cap Ex Data'!D695</f>
        <v>0</v>
      </c>
      <c r="E695" s="15">
        <f>'Cap Ex Data'!E695</f>
        <v>0</v>
      </c>
      <c r="F695" s="15">
        <f>'Cap Ex Data'!F695</f>
        <v>0</v>
      </c>
      <c r="G695" s="15">
        <f>'Cap Ex Data'!G695</f>
        <v>0</v>
      </c>
      <c r="H695" s="15">
        <f>'Cap Ex Data'!H695</f>
        <v>0</v>
      </c>
      <c r="I695" s="15">
        <f>'Cap Ex Data'!I695</f>
        <v>0</v>
      </c>
      <c r="J695" s="15">
        <f>'Cap Ex Data'!J695</f>
        <v>0</v>
      </c>
      <c r="K695" s="15">
        <f>'Cap Ex Data'!K695</f>
        <v>0</v>
      </c>
      <c r="L695" s="15">
        <f>'Cap Ex Data'!L695</f>
        <v>0</v>
      </c>
      <c r="M695" s="15">
        <f>'Cap Ex Data'!M695</f>
        <v>0</v>
      </c>
      <c r="N695" s="15">
        <f>'Cap Ex Data'!N695</f>
        <v>0</v>
      </c>
      <c r="O695" s="61" t="str">
        <f t="shared" si="10"/>
        <v>0</v>
      </c>
    </row>
    <row r="696" spans="1:15" x14ac:dyDescent="0.25">
      <c r="A696" s="15">
        <f>'Cap Ex Data'!A696</f>
        <v>0</v>
      </c>
      <c r="B696" s="15">
        <f>'Cap Ex Data'!B696</f>
        <v>0</v>
      </c>
      <c r="C696" s="15">
        <f>'Cap Ex Data'!C696</f>
        <v>0</v>
      </c>
      <c r="D696" s="15">
        <f>'Cap Ex Data'!D696</f>
        <v>0</v>
      </c>
      <c r="E696" s="15">
        <f>'Cap Ex Data'!E696</f>
        <v>0</v>
      </c>
      <c r="F696" s="15">
        <f>'Cap Ex Data'!F696</f>
        <v>0</v>
      </c>
      <c r="G696" s="15">
        <f>'Cap Ex Data'!G696</f>
        <v>0</v>
      </c>
      <c r="H696" s="15">
        <f>'Cap Ex Data'!H696</f>
        <v>0</v>
      </c>
      <c r="I696" s="15">
        <f>'Cap Ex Data'!I696</f>
        <v>0</v>
      </c>
      <c r="J696" s="15">
        <f>'Cap Ex Data'!J696</f>
        <v>0</v>
      </c>
      <c r="K696" s="15">
        <f>'Cap Ex Data'!K696</f>
        <v>0</v>
      </c>
      <c r="L696" s="15">
        <f>'Cap Ex Data'!L696</f>
        <v>0</v>
      </c>
      <c r="M696" s="15">
        <f>'Cap Ex Data'!M696</f>
        <v>0</v>
      </c>
      <c r="N696" s="15">
        <f>'Cap Ex Data'!N696</f>
        <v>0</v>
      </c>
      <c r="O696" s="61" t="str">
        <f t="shared" si="10"/>
        <v>0</v>
      </c>
    </row>
    <row r="697" spans="1:15" x14ac:dyDescent="0.25">
      <c r="A697" s="15">
        <f>'Cap Ex Data'!A697</f>
        <v>0</v>
      </c>
      <c r="B697" s="15">
        <f>'Cap Ex Data'!B697</f>
        <v>0</v>
      </c>
      <c r="C697" s="15">
        <f>'Cap Ex Data'!C697</f>
        <v>0</v>
      </c>
      <c r="D697" s="15">
        <f>'Cap Ex Data'!D697</f>
        <v>0</v>
      </c>
      <c r="E697" s="15">
        <f>'Cap Ex Data'!E697</f>
        <v>0</v>
      </c>
      <c r="F697" s="15">
        <f>'Cap Ex Data'!F697</f>
        <v>0</v>
      </c>
      <c r="G697" s="15">
        <f>'Cap Ex Data'!G697</f>
        <v>0</v>
      </c>
      <c r="H697" s="15">
        <f>'Cap Ex Data'!H697</f>
        <v>0</v>
      </c>
      <c r="I697" s="15">
        <f>'Cap Ex Data'!I697</f>
        <v>0</v>
      </c>
      <c r="J697" s="15">
        <f>'Cap Ex Data'!J697</f>
        <v>0</v>
      </c>
      <c r="K697" s="15">
        <f>'Cap Ex Data'!K697</f>
        <v>0</v>
      </c>
      <c r="L697" s="15">
        <f>'Cap Ex Data'!L697</f>
        <v>0</v>
      </c>
      <c r="M697" s="15">
        <f>'Cap Ex Data'!M697</f>
        <v>0</v>
      </c>
      <c r="N697" s="15">
        <f>'Cap Ex Data'!N697</f>
        <v>0</v>
      </c>
      <c r="O697" s="61" t="str">
        <f t="shared" si="10"/>
        <v>0</v>
      </c>
    </row>
    <row r="698" spans="1:15" x14ac:dyDescent="0.25">
      <c r="A698" s="15">
        <f>'Cap Ex Data'!A698</f>
        <v>0</v>
      </c>
      <c r="B698" s="15">
        <f>'Cap Ex Data'!B698</f>
        <v>0</v>
      </c>
      <c r="C698" s="15">
        <f>'Cap Ex Data'!C698</f>
        <v>0</v>
      </c>
      <c r="D698" s="15">
        <f>'Cap Ex Data'!D698</f>
        <v>0</v>
      </c>
      <c r="E698" s="15">
        <f>'Cap Ex Data'!E698</f>
        <v>0</v>
      </c>
      <c r="F698" s="15">
        <f>'Cap Ex Data'!F698</f>
        <v>0</v>
      </c>
      <c r="G698" s="15">
        <f>'Cap Ex Data'!G698</f>
        <v>0</v>
      </c>
      <c r="H698" s="15">
        <f>'Cap Ex Data'!H698</f>
        <v>0</v>
      </c>
      <c r="I698" s="15">
        <f>'Cap Ex Data'!I698</f>
        <v>0</v>
      </c>
      <c r="J698" s="15">
        <f>'Cap Ex Data'!J698</f>
        <v>0</v>
      </c>
      <c r="K698" s="15">
        <f>'Cap Ex Data'!K698</f>
        <v>0</v>
      </c>
      <c r="L698" s="15">
        <f>'Cap Ex Data'!L698</f>
        <v>0</v>
      </c>
      <c r="M698" s="15">
        <f>'Cap Ex Data'!M698</f>
        <v>0</v>
      </c>
      <c r="N698" s="15">
        <f>'Cap Ex Data'!N698</f>
        <v>0</v>
      </c>
      <c r="O698" s="61" t="str">
        <f t="shared" si="10"/>
        <v>0</v>
      </c>
    </row>
    <row r="699" spans="1:15" x14ac:dyDescent="0.25">
      <c r="A699" s="15">
        <f>'Cap Ex Data'!A699</f>
        <v>0</v>
      </c>
      <c r="B699" s="15">
        <f>'Cap Ex Data'!B699</f>
        <v>0</v>
      </c>
      <c r="C699" s="15">
        <f>'Cap Ex Data'!C699</f>
        <v>0</v>
      </c>
      <c r="D699" s="15">
        <f>'Cap Ex Data'!D699</f>
        <v>0</v>
      </c>
      <c r="E699" s="15">
        <f>'Cap Ex Data'!E699</f>
        <v>0</v>
      </c>
      <c r="F699" s="15">
        <f>'Cap Ex Data'!F699</f>
        <v>0</v>
      </c>
      <c r="G699" s="15">
        <f>'Cap Ex Data'!G699</f>
        <v>0</v>
      </c>
      <c r="H699" s="15">
        <f>'Cap Ex Data'!H699</f>
        <v>0</v>
      </c>
      <c r="I699" s="15">
        <f>'Cap Ex Data'!I699</f>
        <v>0</v>
      </c>
      <c r="J699" s="15">
        <f>'Cap Ex Data'!J699</f>
        <v>0</v>
      </c>
      <c r="K699" s="15">
        <f>'Cap Ex Data'!K699</f>
        <v>0</v>
      </c>
      <c r="L699" s="15">
        <f>'Cap Ex Data'!L699</f>
        <v>0</v>
      </c>
      <c r="M699" s="15">
        <f>'Cap Ex Data'!M699</f>
        <v>0</v>
      </c>
      <c r="N699" s="15">
        <f>'Cap Ex Data'!N699</f>
        <v>0</v>
      </c>
      <c r="O699" s="61" t="str">
        <f t="shared" si="10"/>
        <v>0</v>
      </c>
    </row>
    <row r="700" spans="1:15" x14ac:dyDescent="0.25">
      <c r="A700" s="15">
        <f>'Cap Ex Data'!A700</f>
        <v>0</v>
      </c>
      <c r="B700" s="15">
        <f>'Cap Ex Data'!B700</f>
        <v>0</v>
      </c>
      <c r="C700" s="15">
        <f>'Cap Ex Data'!C700</f>
        <v>0</v>
      </c>
      <c r="D700" s="15">
        <f>'Cap Ex Data'!D700</f>
        <v>0</v>
      </c>
      <c r="E700" s="15">
        <f>'Cap Ex Data'!E700</f>
        <v>0</v>
      </c>
      <c r="F700" s="15">
        <f>'Cap Ex Data'!F700</f>
        <v>0</v>
      </c>
      <c r="G700" s="15">
        <f>'Cap Ex Data'!G700</f>
        <v>0</v>
      </c>
      <c r="H700" s="15">
        <f>'Cap Ex Data'!H700</f>
        <v>0</v>
      </c>
      <c r="I700" s="15">
        <f>'Cap Ex Data'!I700</f>
        <v>0</v>
      </c>
      <c r="J700" s="15">
        <f>'Cap Ex Data'!J700</f>
        <v>0</v>
      </c>
      <c r="K700" s="15">
        <f>'Cap Ex Data'!K700</f>
        <v>0</v>
      </c>
      <c r="L700" s="15">
        <f>'Cap Ex Data'!L700</f>
        <v>0</v>
      </c>
      <c r="M700" s="15">
        <f>'Cap Ex Data'!M700</f>
        <v>0</v>
      </c>
      <c r="N700" s="15">
        <f>'Cap Ex Data'!N700</f>
        <v>0</v>
      </c>
      <c r="O700" s="61" t="str">
        <f t="shared" si="10"/>
        <v>0</v>
      </c>
    </row>
    <row r="701" spans="1:15" x14ac:dyDescent="0.25">
      <c r="A701" s="15">
        <f>'Cap Ex Data'!A701</f>
        <v>0</v>
      </c>
      <c r="B701" s="15">
        <f>'Cap Ex Data'!B701</f>
        <v>0</v>
      </c>
      <c r="C701" s="15">
        <f>'Cap Ex Data'!C701</f>
        <v>0</v>
      </c>
      <c r="D701" s="15">
        <f>'Cap Ex Data'!D701</f>
        <v>0</v>
      </c>
      <c r="E701" s="15">
        <f>'Cap Ex Data'!E701</f>
        <v>0</v>
      </c>
      <c r="F701" s="15">
        <f>'Cap Ex Data'!F701</f>
        <v>0</v>
      </c>
      <c r="G701" s="15">
        <f>'Cap Ex Data'!G701</f>
        <v>0</v>
      </c>
      <c r="H701" s="15">
        <f>'Cap Ex Data'!H701</f>
        <v>0</v>
      </c>
      <c r="I701" s="15">
        <f>'Cap Ex Data'!I701</f>
        <v>0</v>
      </c>
      <c r="J701" s="15">
        <f>'Cap Ex Data'!J701</f>
        <v>0</v>
      </c>
      <c r="K701" s="15">
        <f>'Cap Ex Data'!K701</f>
        <v>0</v>
      </c>
      <c r="L701" s="15">
        <f>'Cap Ex Data'!L701</f>
        <v>0</v>
      </c>
      <c r="M701" s="15">
        <f>'Cap Ex Data'!M701</f>
        <v>0</v>
      </c>
      <c r="N701" s="15">
        <f>'Cap Ex Data'!N701</f>
        <v>0</v>
      </c>
      <c r="O701" s="61" t="str">
        <f t="shared" si="10"/>
        <v>0</v>
      </c>
    </row>
    <row r="702" spans="1:15" x14ac:dyDescent="0.25">
      <c r="A702" s="15">
        <f>'Cap Ex Data'!A702</f>
        <v>0</v>
      </c>
      <c r="B702" s="15">
        <f>'Cap Ex Data'!B702</f>
        <v>0</v>
      </c>
      <c r="C702" s="15">
        <f>'Cap Ex Data'!C702</f>
        <v>0</v>
      </c>
      <c r="D702" s="15">
        <f>'Cap Ex Data'!D702</f>
        <v>0</v>
      </c>
      <c r="E702" s="15">
        <f>'Cap Ex Data'!E702</f>
        <v>0</v>
      </c>
      <c r="F702" s="15">
        <f>'Cap Ex Data'!F702</f>
        <v>0</v>
      </c>
      <c r="G702" s="15">
        <f>'Cap Ex Data'!G702</f>
        <v>0</v>
      </c>
      <c r="H702" s="15">
        <f>'Cap Ex Data'!H702</f>
        <v>0</v>
      </c>
      <c r="I702" s="15">
        <f>'Cap Ex Data'!I702</f>
        <v>0</v>
      </c>
      <c r="J702" s="15">
        <f>'Cap Ex Data'!J702</f>
        <v>0</v>
      </c>
      <c r="K702" s="15">
        <f>'Cap Ex Data'!K702</f>
        <v>0</v>
      </c>
      <c r="L702" s="15">
        <f>'Cap Ex Data'!L702</f>
        <v>0</v>
      </c>
      <c r="M702" s="15">
        <f>'Cap Ex Data'!M702</f>
        <v>0</v>
      </c>
      <c r="N702" s="15">
        <f>'Cap Ex Data'!N702</f>
        <v>0</v>
      </c>
      <c r="O702" s="61" t="str">
        <f t="shared" si="10"/>
        <v>0</v>
      </c>
    </row>
    <row r="703" spans="1:15" x14ac:dyDescent="0.25">
      <c r="A703" s="15">
        <f>'Cap Ex Data'!A703</f>
        <v>0</v>
      </c>
      <c r="B703" s="15">
        <f>'Cap Ex Data'!B703</f>
        <v>0</v>
      </c>
      <c r="C703" s="15">
        <f>'Cap Ex Data'!C703</f>
        <v>0</v>
      </c>
      <c r="D703" s="15">
        <f>'Cap Ex Data'!D703</f>
        <v>0</v>
      </c>
      <c r="E703" s="15">
        <f>'Cap Ex Data'!E703</f>
        <v>0</v>
      </c>
      <c r="F703" s="15">
        <f>'Cap Ex Data'!F703</f>
        <v>0</v>
      </c>
      <c r="G703" s="15">
        <f>'Cap Ex Data'!G703</f>
        <v>0</v>
      </c>
      <c r="H703" s="15">
        <f>'Cap Ex Data'!H703</f>
        <v>0</v>
      </c>
      <c r="I703" s="15">
        <f>'Cap Ex Data'!I703</f>
        <v>0</v>
      </c>
      <c r="J703" s="15">
        <f>'Cap Ex Data'!J703</f>
        <v>0</v>
      </c>
      <c r="K703" s="15">
        <f>'Cap Ex Data'!K703</f>
        <v>0</v>
      </c>
      <c r="L703" s="15">
        <f>'Cap Ex Data'!L703</f>
        <v>0</v>
      </c>
      <c r="M703" s="15">
        <f>'Cap Ex Data'!M703</f>
        <v>0</v>
      </c>
      <c r="N703" s="15">
        <f>'Cap Ex Data'!N703</f>
        <v>0</v>
      </c>
      <c r="O703" s="61" t="str">
        <f t="shared" si="10"/>
        <v>0</v>
      </c>
    </row>
    <row r="704" spans="1:15" x14ac:dyDescent="0.25">
      <c r="A704" s="15">
        <f>'Cap Ex Data'!A704</f>
        <v>0</v>
      </c>
      <c r="B704" s="15">
        <f>'Cap Ex Data'!B704</f>
        <v>0</v>
      </c>
      <c r="C704" s="15">
        <f>'Cap Ex Data'!C704</f>
        <v>0</v>
      </c>
      <c r="D704" s="15">
        <f>'Cap Ex Data'!D704</f>
        <v>0</v>
      </c>
      <c r="E704" s="15">
        <f>'Cap Ex Data'!E704</f>
        <v>0</v>
      </c>
      <c r="F704" s="15">
        <f>'Cap Ex Data'!F704</f>
        <v>0</v>
      </c>
      <c r="G704" s="15">
        <f>'Cap Ex Data'!G704</f>
        <v>0</v>
      </c>
      <c r="H704" s="15">
        <f>'Cap Ex Data'!H704</f>
        <v>0</v>
      </c>
      <c r="I704" s="15">
        <f>'Cap Ex Data'!I704</f>
        <v>0</v>
      </c>
      <c r="J704" s="15">
        <f>'Cap Ex Data'!J704</f>
        <v>0</v>
      </c>
      <c r="K704" s="15">
        <f>'Cap Ex Data'!K704</f>
        <v>0</v>
      </c>
      <c r="L704" s="15">
        <f>'Cap Ex Data'!L704</f>
        <v>0</v>
      </c>
      <c r="M704" s="15">
        <f>'Cap Ex Data'!M704</f>
        <v>0</v>
      </c>
      <c r="N704" s="15">
        <f>'Cap Ex Data'!N704</f>
        <v>0</v>
      </c>
      <c r="O704" s="61" t="str">
        <f t="shared" si="10"/>
        <v>0</v>
      </c>
    </row>
    <row r="705" spans="1:15" x14ac:dyDescent="0.25">
      <c r="A705" s="15">
        <f>'Cap Ex Data'!A705</f>
        <v>0</v>
      </c>
      <c r="B705" s="15">
        <f>'Cap Ex Data'!B705</f>
        <v>0</v>
      </c>
      <c r="C705" s="15">
        <f>'Cap Ex Data'!C705</f>
        <v>0</v>
      </c>
      <c r="D705" s="15">
        <f>'Cap Ex Data'!D705</f>
        <v>0</v>
      </c>
      <c r="E705" s="15">
        <f>'Cap Ex Data'!E705</f>
        <v>0</v>
      </c>
      <c r="F705" s="15">
        <f>'Cap Ex Data'!F705</f>
        <v>0</v>
      </c>
      <c r="G705" s="15">
        <f>'Cap Ex Data'!G705</f>
        <v>0</v>
      </c>
      <c r="H705" s="15">
        <f>'Cap Ex Data'!H705</f>
        <v>0</v>
      </c>
      <c r="I705" s="15">
        <f>'Cap Ex Data'!I705</f>
        <v>0</v>
      </c>
      <c r="J705" s="15">
        <f>'Cap Ex Data'!J705</f>
        <v>0</v>
      </c>
      <c r="K705" s="15">
        <f>'Cap Ex Data'!K705</f>
        <v>0</v>
      </c>
      <c r="L705" s="15">
        <f>'Cap Ex Data'!L705</f>
        <v>0</v>
      </c>
      <c r="M705" s="15">
        <f>'Cap Ex Data'!M705</f>
        <v>0</v>
      </c>
      <c r="N705" s="15">
        <f>'Cap Ex Data'!N705</f>
        <v>0</v>
      </c>
      <c r="O705" s="61" t="str">
        <f t="shared" si="10"/>
        <v>0</v>
      </c>
    </row>
    <row r="706" spans="1:15" x14ac:dyDescent="0.25">
      <c r="A706" s="15">
        <f>'Cap Ex Data'!A706</f>
        <v>0</v>
      </c>
      <c r="B706" s="15">
        <f>'Cap Ex Data'!B706</f>
        <v>0</v>
      </c>
      <c r="C706" s="15">
        <f>'Cap Ex Data'!C706</f>
        <v>0</v>
      </c>
      <c r="D706" s="15">
        <f>'Cap Ex Data'!D706</f>
        <v>0</v>
      </c>
      <c r="E706" s="15">
        <f>'Cap Ex Data'!E706</f>
        <v>0</v>
      </c>
      <c r="F706" s="15">
        <f>'Cap Ex Data'!F706</f>
        <v>0</v>
      </c>
      <c r="G706" s="15">
        <f>'Cap Ex Data'!G706</f>
        <v>0</v>
      </c>
      <c r="H706" s="15">
        <f>'Cap Ex Data'!H706</f>
        <v>0</v>
      </c>
      <c r="I706" s="15">
        <f>'Cap Ex Data'!I706</f>
        <v>0</v>
      </c>
      <c r="J706" s="15">
        <f>'Cap Ex Data'!J706</f>
        <v>0</v>
      </c>
      <c r="K706" s="15">
        <f>'Cap Ex Data'!K706</f>
        <v>0</v>
      </c>
      <c r="L706" s="15">
        <f>'Cap Ex Data'!L706</f>
        <v>0</v>
      </c>
      <c r="M706" s="15">
        <f>'Cap Ex Data'!M706</f>
        <v>0</v>
      </c>
      <c r="N706" s="15">
        <f>'Cap Ex Data'!N706</f>
        <v>0</v>
      </c>
      <c r="O706" s="61" t="str">
        <f t="shared" si="10"/>
        <v>0</v>
      </c>
    </row>
    <row r="707" spans="1:15" x14ac:dyDescent="0.25">
      <c r="A707" s="15">
        <f>'Cap Ex Data'!A707</f>
        <v>0</v>
      </c>
      <c r="B707" s="15">
        <f>'Cap Ex Data'!B707</f>
        <v>0</v>
      </c>
      <c r="C707" s="15">
        <f>'Cap Ex Data'!C707</f>
        <v>0</v>
      </c>
      <c r="D707" s="15">
        <f>'Cap Ex Data'!D707</f>
        <v>0</v>
      </c>
      <c r="E707" s="15">
        <f>'Cap Ex Data'!E707</f>
        <v>0</v>
      </c>
      <c r="F707" s="15">
        <f>'Cap Ex Data'!F707</f>
        <v>0</v>
      </c>
      <c r="G707" s="15">
        <f>'Cap Ex Data'!G707</f>
        <v>0</v>
      </c>
      <c r="H707" s="15">
        <f>'Cap Ex Data'!H707</f>
        <v>0</v>
      </c>
      <c r="I707" s="15">
        <f>'Cap Ex Data'!I707</f>
        <v>0</v>
      </c>
      <c r="J707" s="15">
        <f>'Cap Ex Data'!J707</f>
        <v>0</v>
      </c>
      <c r="K707" s="15">
        <f>'Cap Ex Data'!K707</f>
        <v>0</v>
      </c>
      <c r="L707" s="15">
        <f>'Cap Ex Data'!L707</f>
        <v>0</v>
      </c>
      <c r="M707" s="15">
        <f>'Cap Ex Data'!M707</f>
        <v>0</v>
      </c>
      <c r="N707" s="15">
        <f>'Cap Ex Data'!N707</f>
        <v>0</v>
      </c>
      <c r="O707" s="61" t="str">
        <f t="shared" ref="O707:O770" si="11">LEFT(B707,2)</f>
        <v>0</v>
      </c>
    </row>
    <row r="708" spans="1:15" x14ac:dyDescent="0.25">
      <c r="A708" s="15">
        <f>'Cap Ex Data'!A708</f>
        <v>0</v>
      </c>
      <c r="B708" s="15">
        <f>'Cap Ex Data'!B708</f>
        <v>0</v>
      </c>
      <c r="C708" s="15">
        <f>'Cap Ex Data'!C708</f>
        <v>0</v>
      </c>
      <c r="D708" s="15">
        <f>'Cap Ex Data'!D708</f>
        <v>0</v>
      </c>
      <c r="E708" s="15">
        <f>'Cap Ex Data'!E708</f>
        <v>0</v>
      </c>
      <c r="F708" s="15">
        <f>'Cap Ex Data'!F708</f>
        <v>0</v>
      </c>
      <c r="G708" s="15">
        <f>'Cap Ex Data'!G708</f>
        <v>0</v>
      </c>
      <c r="H708" s="15">
        <f>'Cap Ex Data'!H708</f>
        <v>0</v>
      </c>
      <c r="I708" s="15">
        <f>'Cap Ex Data'!I708</f>
        <v>0</v>
      </c>
      <c r="J708" s="15">
        <f>'Cap Ex Data'!J708</f>
        <v>0</v>
      </c>
      <c r="K708" s="15">
        <f>'Cap Ex Data'!K708</f>
        <v>0</v>
      </c>
      <c r="L708" s="15">
        <f>'Cap Ex Data'!L708</f>
        <v>0</v>
      </c>
      <c r="M708" s="15">
        <f>'Cap Ex Data'!M708</f>
        <v>0</v>
      </c>
      <c r="N708" s="15">
        <f>'Cap Ex Data'!N708</f>
        <v>0</v>
      </c>
      <c r="O708" s="61" t="str">
        <f t="shared" si="11"/>
        <v>0</v>
      </c>
    </row>
    <row r="709" spans="1:15" x14ac:dyDescent="0.25">
      <c r="A709" s="15">
        <f>'Cap Ex Data'!A709</f>
        <v>0</v>
      </c>
      <c r="B709" s="15">
        <f>'Cap Ex Data'!B709</f>
        <v>0</v>
      </c>
      <c r="C709" s="15">
        <f>'Cap Ex Data'!C709</f>
        <v>0</v>
      </c>
      <c r="D709" s="15">
        <f>'Cap Ex Data'!D709</f>
        <v>0</v>
      </c>
      <c r="E709" s="15">
        <f>'Cap Ex Data'!E709</f>
        <v>0</v>
      </c>
      <c r="F709" s="15">
        <f>'Cap Ex Data'!F709</f>
        <v>0</v>
      </c>
      <c r="G709" s="15">
        <f>'Cap Ex Data'!G709</f>
        <v>0</v>
      </c>
      <c r="H709" s="15">
        <f>'Cap Ex Data'!H709</f>
        <v>0</v>
      </c>
      <c r="I709" s="15">
        <f>'Cap Ex Data'!I709</f>
        <v>0</v>
      </c>
      <c r="J709" s="15">
        <f>'Cap Ex Data'!J709</f>
        <v>0</v>
      </c>
      <c r="K709" s="15">
        <f>'Cap Ex Data'!K709</f>
        <v>0</v>
      </c>
      <c r="L709" s="15">
        <f>'Cap Ex Data'!L709</f>
        <v>0</v>
      </c>
      <c r="M709" s="15">
        <f>'Cap Ex Data'!M709</f>
        <v>0</v>
      </c>
      <c r="N709" s="15">
        <f>'Cap Ex Data'!N709</f>
        <v>0</v>
      </c>
      <c r="O709" s="61" t="str">
        <f t="shared" si="11"/>
        <v>0</v>
      </c>
    </row>
    <row r="710" spans="1:15" x14ac:dyDescent="0.25">
      <c r="A710" s="15">
        <f>'Cap Ex Data'!A710</f>
        <v>0</v>
      </c>
      <c r="B710" s="15">
        <f>'Cap Ex Data'!B710</f>
        <v>0</v>
      </c>
      <c r="C710" s="15">
        <f>'Cap Ex Data'!C710</f>
        <v>0</v>
      </c>
      <c r="D710" s="15">
        <f>'Cap Ex Data'!D710</f>
        <v>0</v>
      </c>
      <c r="E710" s="15">
        <f>'Cap Ex Data'!E710</f>
        <v>0</v>
      </c>
      <c r="F710" s="15">
        <f>'Cap Ex Data'!F710</f>
        <v>0</v>
      </c>
      <c r="G710" s="15">
        <f>'Cap Ex Data'!G710</f>
        <v>0</v>
      </c>
      <c r="H710" s="15">
        <f>'Cap Ex Data'!H710</f>
        <v>0</v>
      </c>
      <c r="I710" s="15">
        <f>'Cap Ex Data'!I710</f>
        <v>0</v>
      </c>
      <c r="J710" s="15">
        <f>'Cap Ex Data'!J710</f>
        <v>0</v>
      </c>
      <c r="K710" s="15">
        <f>'Cap Ex Data'!K710</f>
        <v>0</v>
      </c>
      <c r="L710" s="15">
        <f>'Cap Ex Data'!L710</f>
        <v>0</v>
      </c>
      <c r="M710" s="15">
        <f>'Cap Ex Data'!M710</f>
        <v>0</v>
      </c>
      <c r="N710" s="15">
        <f>'Cap Ex Data'!N710</f>
        <v>0</v>
      </c>
      <c r="O710" s="61" t="str">
        <f t="shared" si="11"/>
        <v>0</v>
      </c>
    </row>
    <row r="711" spans="1:15" x14ac:dyDescent="0.25">
      <c r="A711" s="15">
        <f>'Cap Ex Data'!A711</f>
        <v>0</v>
      </c>
      <c r="B711" s="15">
        <f>'Cap Ex Data'!B711</f>
        <v>0</v>
      </c>
      <c r="C711" s="15">
        <f>'Cap Ex Data'!C711</f>
        <v>0</v>
      </c>
      <c r="D711" s="15">
        <f>'Cap Ex Data'!D711</f>
        <v>0</v>
      </c>
      <c r="E711" s="15">
        <f>'Cap Ex Data'!E711</f>
        <v>0</v>
      </c>
      <c r="F711" s="15">
        <f>'Cap Ex Data'!F711</f>
        <v>0</v>
      </c>
      <c r="G711" s="15">
        <f>'Cap Ex Data'!G711</f>
        <v>0</v>
      </c>
      <c r="H711" s="15">
        <f>'Cap Ex Data'!H711</f>
        <v>0</v>
      </c>
      <c r="I711" s="15">
        <f>'Cap Ex Data'!I711</f>
        <v>0</v>
      </c>
      <c r="J711" s="15">
        <f>'Cap Ex Data'!J711</f>
        <v>0</v>
      </c>
      <c r="K711" s="15">
        <f>'Cap Ex Data'!K711</f>
        <v>0</v>
      </c>
      <c r="L711" s="15">
        <f>'Cap Ex Data'!L711</f>
        <v>0</v>
      </c>
      <c r="M711" s="15">
        <f>'Cap Ex Data'!M711</f>
        <v>0</v>
      </c>
      <c r="N711" s="15">
        <f>'Cap Ex Data'!N711</f>
        <v>0</v>
      </c>
      <c r="O711" s="61" t="str">
        <f t="shared" si="11"/>
        <v>0</v>
      </c>
    </row>
    <row r="712" spans="1:15" x14ac:dyDescent="0.25">
      <c r="A712" s="15">
        <f>'Cap Ex Data'!A712</f>
        <v>0</v>
      </c>
      <c r="B712" s="15">
        <f>'Cap Ex Data'!B712</f>
        <v>0</v>
      </c>
      <c r="C712" s="15">
        <f>'Cap Ex Data'!C712</f>
        <v>0</v>
      </c>
      <c r="D712" s="15">
        <f>'Cap Ex Data'!D712</f>
        <v>0</v>
      </c>
      <c r="E712" s="15">
        <f>'Cap Ex Data'!E712</f>
        <v>0</v>
      </c>
      <c r="F712" s="15">
        <f>'Cap Ex Data'!F712</f>
        <v>0</v>
      </c>
      <c r="G712" s="15">
        <f>'Cap Ex Data'!G712</f>
        <v>0</v>
      </c>
      <c r="H712" s="15">
        <f>'Cap Ex Data'!H712</f>
        <v>0</v>
      </c>
      <c r="I712" s="15">
        <f>'Cap Ex Data'!I712</f>
        <v>0</v>
      </c>
      <c r="J712" s="15">
        <f>'Cap Ex Data'!J712</f>
        <v>0</v>
      </c>
      <c r="K712" s="15">
        <f>'Cap Ex Data'!K712</f>
        <v>0</v>
      </c>
      <c r="L712" s="15">
        <f>'Cap Ex Data'!L712</f>
        <v>0</v>
      </c>
      <c r="M712" s="15">
        <f>'Cap Ex Data'!M712</f>
        <v>0</v>
      </c>
      <c r="N712" s="15">
        <f>'Cap Ex Data'!N712</f>
        <v>0</v>
      </c>
      <c r="O712" s="61" t="str">
        <f t="shared" si="11"/>
        <v>0</v>
      </c>
    </row>
    <row r="713" spans="1:15" x14ac:dyDescent="0.25">
      <c r="A713" s="15">
        <f>'Cap Ex Data'!A713</f>
        <v>0</v>
      </c>
      <c r="B713" s="15">
        <f>'Cap Ex Data'!B713</f>
        <v>0</v>
      </c>
      <c r="C713" s="15">
        <f>'Cap Ex Data'!C713</f>
        <v>0</v>
      </c>
      <c r="D713" s="15">
        <f>'Cap Ex Data'!D713</f>
        <v>0</v>
      </c>
      <c r="E713" s="15">
        <f>'Cap Ex Data'!E713</f>
        <v>0</v>
      </c>
      <c r="F713" s="15">
        <f>'Cap Ex Data'!F713</f>
        <v>0</v>
      </c>
      <c r="G713" s="15">
        <f>'Cap Ex Data'!G713</f>
        <v>0</v>
      </c>
      <c r="H713" s="15">
        <f>'Cap Ex Data'!H713</f>
        <v>0</v>
      </c>
      <c r="I713" s="15">
        <f>'Cap Ex Data'!I713</f>
        <v>0</v>
      </c>
      <c r="J713" s="15">
        <f>'Cap Ex Data'!J713</f>
        <v>0</v>
      </c>
      <c r="K713" s="15">
        <f>'Cap Ex Data'!K713</f>
        <v>0</v>
      </c>
      <c r="L713" s="15">
        <f>'Cap Ex Data'!L713</f>
        <v>0</v>
      </c>
      <c r="M713" s="15">
        <f>'Cap Ex Data'!M713</f>
        <v>0</v>
      </c>
      <c r="N713" s="15">
        <f>'Cap Ex Data'!N713</f>
        <v>0</v>
      </c>
      <c r="O713" s="61" t="str">
        <f t="shared" si="11"/>
        <v>0</v>
      </c>
    </row>
    <row r="714" spans="1:15" x14ac:dyDescent="0.25">
      <c r="A714" s="15">
        <f>'Cap Ex Data'!A714</f>
        <v>0</v>
      </c>
      <c r="B714" s="15">
        <f>'Cap Ex Data'!B714</f>
        <v>0</v>
      </c>
      <c r="C714" s="15">
        <f>'Cap Ex Data'!C714</f>
        <v>0</v>
      </c>
      <c r="D714" s="15">
        <f>'Cap Ex Data'!D714</f>
        <v>0</v>
      </c>
      <c r="E714" s="15">
        <f>'Cap Ex Data'!E714</f>
        <v>0</v>
      </c>
      <c r="F714" s="15">
        <f>'Cap Ex Data'!F714</f>
        <v>0</v>
      </c>
      <c r="G714" s="15">
        <f>'Cap Ex Data'!G714</f>
        <v>0</v>
      </c>
      <c r="H714" s="15">
        <f>'Cap Ex Data'!H714</f>
        <v>0</v>
      </c>
      <c r="I714" s="15">
        <f>'Cap Ex Data'!I714</f>
        <v>0</v>
      </c>
      <c r="J714" s="15">
        <f>'Cap Ex Data'!J714</f>
        <v>0</v>
      </c>
      <c r="K714" s="15">
        <f>'Cap Ex Data'!K714</f>
        <v>0</v>
      </c>
      <c r="L714" s="15">
        <f>'Cap Ex Data'!L714</f>
        <v>0</v>
      </c>
      <c r="M714" s="15">
        <f>'Cap Ex Data'!M714</f>
        <v>0</v>
      </c>
      <c r="N714" s="15">
        <f>'Cap Ex Data'!N714</f>
        <v>0</v>
      </c>
      <c r="O714" s="61" t="str">
        <f t="shared" si="11"/>
        <v>0</v>
      </c>
    </row>
    <row r="715" spans="1:15" x14ac:dyDescent="0.25">
      <c r="A715" s="15">
        <f>'Cap Ex Data'!A715</f>
        <v>0</v>
      </c>
      <c r="B715" s="15">
        <f>'Cap Ex Data'!B715</f>
        <v>0</v>
      </c>
      <c r="C715" s="15">
        <f>'Cap Ex Data'!C715</f>
        <v>0</v>
      </c>
      <c r="D715" s="15">
        <f>'Cap Ex Data'!D715</f>
        <v>0</v>
      </c>
      <c r="E715" s="15">
        <f>'Cap Ex Data'!E715</f>
        <v>0</v>
      </c>
      <c r="F715" s="15">
        <f>'Cap Ex Data'!F715</f>
        <v>0</v>
      </c>
      <c r="G715" s="15">
        <f>'Cap Ex Data'!G715</f>
        <v>0</v>
      </c>
      <c r="H715" s="15">
        <f>'Cap Ex Data'!H715</f>
        <v>0</v>
      </c>
      <c r="I715" s="15">
        <f>'Cap Ex Data'!I715</f>
        <v>0</v>
      </c>
      <c r="J715" s="15">
        <f>'Cap Ex Data'!J715</f>
        <v>0</v>
      </c>
      <c r="K715" s="15">
        <f>'Cap Ex Data'!K715</f>
        <v>0</v>
      </c>
      <c r="L715" s="15">
        <f>'Cap Ex Data'!L715</f>
        <v>0</v>
      </c>
      <c r="M715" s="15">
        <f>'Cap Ex Data'!M715</f>
        <v>0</v>
      </c>
      <c r="N715" s="15">
        <f>'Cap Ex Data'!N715</f>
        <v>0</v>
      </c>
      <c r="O715" s="61" t="str">
        <f t="shared" si="11"/>
        <v>0</v>
      </c>
    </row>
    <row r="716" spans="1:15" x14ac:dyDescent="0.25">
      <c r="A716" s="15">
        <f>'Cap Ex Data'!A716</f>
        <v>0</v>
      </c>
      <c r="B716" s="15">
        <f>'Cap Ex Data'!B716</f>
        <v>0</v>
      </c>
      <c r="C716" s="15">
        <f>'Cap Ex Data'!C716</f>
        <v>0</v>
      </c>
      <c r="D716" s="15">
        <f>'Cap Ex Data'!D716</f>
        <v>0</v>
      </c>
      <c r="E716" s="15">
        <f>'Cap Ex Data'!E716</f>
        <v>0</v>
      </c>
      <c r="F716" s="15">
        <f>'Cap Ex Data'!F716</f>
        <v>0</v>
      </c>
      <c r="G716" s="15">
        <f>'Cap Ex Data'!G716</f>
        <v>0</v>
      </c>
      <c r="H716" s="15">
        <f>'Cap Ex Data'!H716</f>
        <v>0</v>
      </c>
      <c r="I716" s="15">
        <f>'Cap Ex Data'!I716</f>
        <v>0</v>
      </c>
      <c r="J716" s="15">
        <f>'Cap Ex Data'!J716</f>
        <v>0</v>
      </c>
      <c r="K716" s="15">
        <f>'Cap Ex Data'!K716</f>
        <v>0</v>
      </c>
      <c r="L716" s="15">
        <f>'Cap Ex Data'!L716</f>
        <v>0</v>
      </c>
      <c r="M716" s="15">
        <f>'Cap Ex Data'!M716</f>
        <v>0</v>
      </c>
      <c r="N716" s="15">
        <f>'Cap Ex Data'!N716</f>
        <v>0</v>
      </c>
      <c r="O716" s="61" t="str">
        <f t="shared" si="11"/>
        <v>0</v>
      </c>
    </row>
    <row r="717" spans="1:15" x14ac:dyDescent="0.25">
      <c r="A717" s="15">
        <f>'Cap Ex Data'!A717</f>
        <v>0</v>
      </c>
      <c r="B717" s="15">
        <f>'Cap Ex Data'!B717</f>
        <v>0</v>
      </c>
      <c r="C717" s="15">
        <f>'Cap Ex Data'!C717</f>
        <v>0</v>
      </c>
      <c r="D717" s="15">
        <f>'Cap Ex Data'!D717</f>
        <v>0</v>
      </c>
      <c r="E717" s="15">
        <f>'Cap Ex Data'!E717</f>
        <v>0</v>
      </c>
      <c r="F717" s="15">
        <f>'Cap Ex Data'!F717</f>
        <v>0</v>
      </c>
      <c r="G717" s="15">
        <f>'Cap Ex Data'!G717</f>
        <v>0</v>
      </c>
      <c r="H717" s="15">
        <f>'Cap Ex Data'!H717</f>
        <v>0</v>
      </c>
      <c r="I717" s="15">
        <f>'Cap Ex Data'!I717</f>
        <v>0</v>
      </c>
      <c r="J717" s="15">
        <f>'Cap Ex Data'!J717</f>
        <v>0</v>
      </c>
      <c r="K717" s="15">
        <f>'Cap Ex Data'!K717</f>
        <v>0</v>
      </c>
      <c r="L717" s="15">
        <f>'Cap Ex Data'!L717</f>
        <v>0</v>
      </c>
      <c r="M717" s="15">
        <f>'Cap Ex Data'!M717</f>
        <v>0</v>
      </c>
      <c r="N717" s="15">
        <f>'Cap Ex Data'!N717</f>
        <v>0</v>
      </c>
      <c r="O717" s="61" t="str">
        <f t="shared" si="11"/>
        <v>0</v>
      </c>
    </row>
    <row r="718" spans="1:15" x14ac:dyDescent="0.25">
      <c r="A718" s="15">
        <f>'Cap Ex Data'!A718</f>
        <v>0</v>
      </c>
      <c r="B718" s="15">
        <f>'Cap Ex Data'!B718</f>
        <v>0</v>
      </c>
      <c r="C718" s="15">
        <f>'Cap Ex Data'!C718</f>
        <v>0</v>
      </c>
      <c r="D718" s="15">
        <f>'Cap Ex Data'!D718</f>
        <v>0</v>
      </c>
      <c r="E718" s="15">
        <f>'Cap Ex Data'!E718</f>
        <v>0</v>
      </c>
      <c r="F718" s="15">
        <f>'Cap Ex Data'!F718</f>
        <v>0</v>
      </c>
      <c r="G718" s="15">
        <f>'Cap Ex Data'!G718</f>
        <v>0</v>
      </c>
      <c r="H718" s="15">
        <f>'Cap Ex Data'!H718</f>
        <v>0</v>
      </c>
      <c r="I718" s="15">
        <f>'Cap Ex Data'!I718</f>
        <v>0</v>
      </c>
      <c r="J718" s="15">
        <f>'Cap Ex Data'!J718</f>
        <v>0</v>
      </c>
      <c r="K718" s="15">
        <f>'Cap Ex Data'!K718</f>
        <v>0</v>
      </c>
      <c r="L718" s="15">
        <f>'Cap Ex Data'!L718</f>
        <v>0</v>
      </c>
      <c r="M718" s="15">
        <f>'Cap Ex Data'!M718</f>
        <v>0</v>
      </c>
      <c r="N718" s="15">
        <f>'Cap Ex Data'!N718</f>
        <v>0</v>
      </c>
      <c r="O718" s="61" t="str">
        <f t="shared" si="11"/>
        <v>0</v>
      </c>
    </row>
    <row r="719" spans="1:15" x14ac:dyDescent="0.25">
      <c r="A719" s="15">
        <f>'Cap Ex Data'!A719</f>
        <v>0</v>
      </c>
      <c r="B719" s="15">
        <f>'Cap Ex Data'!B719</f>
        <v>0</v>
      </c>
      <c r="C719" s="15">
        <f>'Cap Ex Data'!C719</f>
        <v>0</v>
      </c>
      <c r="D719" s="15">
        <f>'Cap Ex Data'!D719</f>
        <v>0</v>
      </c>
      <c r="E719" s="15">
        <f>'Cap Ex Data'!E719</f>
        <v>0</v>
      </c>
      <c r="F719" s="15">
        <f>'Cap Ex Data'!F719</f>
        <v>0</v>
      </c>
      <c r="G719" s="15">
        <f>'Cap Ex Data'!G719</f>
        <v>0</v>
      </c>
      <c r="H719" s="15">
        <f>'Cap Ex Data'!H719</f>
        <v>0</v>
      </c>
      <c r="I719" s="15">
        <f>'Cap Ex Data'!I719</f>
        <v>0</v>
      </c>
      <c r="J719" s="15">
        <f>'Cap Ex Data'!J719</f>
        <v>0</v>
      </c>
      <c r="K719" s="15">
        <f>'Cap Ex Data'!K719</f>
        <v>0</v>
      </c>
      <c r="L719" s="15">
        <f>'Cap Ex Data'!L719</f>
        <v>0</v>
      </c>
      <c r="M719" s="15">
        <f>'Cap Ex Data'!M719</f>
        <v>0</v>
      </c>
      <c r="N719" s="15">
        <f>'Cap Ex Data'!N719</f>
        <v>0</v>
      </c>
      <c r="O719" s="61" t="str">
        <f t="shared" si="11"/>
        <v>0</v>
      </c>
    </row>
    <row r="720" spans="1:15" x14ac:dyDescent="0.25">
      <c r="A720" s="15">
        <f>'Cap Ex Data'!A720</f>
        <v>0</v>
      </c>
      <c r="B720" s="15">
        <f>'Cap Ex Data'!B720</f>
        <v>0</v>
      </c>
      <c r="C720" s="15">
        <f>'Cap Ex Data'!C720</f>
        <v>0</v>
      </c>
      <c r="D720" s="15">
        <f>'Cap Ex Data'!D720</f>
        <v>0</v>
      </c>
      <c r="E720" s="15">
        <f>'Cap Ex Data'!E720</f>
        <v>0</v>
      </c>
      <c r="F720" s="15">
        <f>'Cap Ex Data'!F720</f>
        <v>0</v>
      </c>
      <c r="G720" s="15">
        <f>'Cap Ex Data'!G720</f>
        <v>0</v>
      </c>
      <c r="H720" s="15">
        <f>'Cap Ex Data'!H720</f>
        <v>0</v>
      </c>
      <c r="I720" s="15">
        <f>'Cap Ex Data'!I720</f>
        <v>0</v>
      </c>
      <c r="J720" s="15">
        <f>'Cap Ex Data'!J720</f>
        <v>0</v>
      </c>
      <c r="K720" s="15">
        <f>'Cap Ex Data'!K720</f>
        <v>0</v>
      </c>
      <c r="L720" s="15">
        <f>'Cap Ex Data'!L720</f>
        <v>0</v>
      </c>
      <c r="M720" s="15">
        <f>'Cap Ex Data'!M720</f>
        <v>0</v>
      </c>
      <c r="N720" s="15">
        <f>'Cap Ex Data'!N720</f>
        <v>0</v>
      </c>
      <c r="O720" s="61" t="str">
        <f t="shared" si="11"/>
        <v>0</v>
      </c>
    </row>
    <row r="721" spans="1:15" x14ac:dyDescent="0.25">
      <c r="A721" s="15">
        <f>'Cap Ex Data'!A721</f>
        <v>0</v>
      </c>
      <c r="B721" s="15">
        <f>'Cap Ex Data'!B721</f>
        <v>0</v>
      </c>
      <c r="C721" s="15">
        <f>'Cap Ex Data'!C721</f>
        <v>0</v>
      </c>
      <c r="D721" s="15">
        <f>'Cap Ex Data'!D721</f>
        <v>0</v>
      </c>
      <c r="E721" s="15">
        <f>'Cap Ex Data'!E721</f>
        <v>0</v>
      </c>
      <c r="F721" s="15">
        <f>'Cap Ex Data'!F721</f>
        <v>0</v>
      </c>
      <c r="G721" s="15">
        <f>'Cap Ex Data'!G721</f>
        <v>0</v>
      </c>
      <c r="H721" s="15">
        <f>'Cap Ex Data'!H721</f>
        <v>0</v>
      </c>
      <c r="I721" s="15">
        <f>'Cap Ex Data'!I721</f>
        <v>0</v>
      </c>
      <c r="J721" s="15">
        <f>'Cap Ex Data'!J721</f>
        <v>0</v>
      </c>
      <c r="K721" s="15">
        <f>'Cap Ex Data'!K721</f>
        <v>0</v>
      </c>
      <c r="L721" s="15">
        <f>'Cap Ex Data'!L721</f>
        <v>0</v>
      </c>
      <c r="M721" s="15">
        <f>'Cap Ex Data'!M721</f>
        <v>0</v>
      </c>
      <c r="N721" s="15">
        <f>'Cap Ex Data'!N721</f>
        <v>0</v>
      </c>
      <c r="O721" s="61" t="str">
        <f t="shared" si="11"/>
        <v>0</v>
      </c>
    </row>
    <row r="722" spans="1:15" x14ac:dyDescent="0.25">
      <c r="A722" s="15">
        <f>'Cap Ex Data'!A722</f>
        <v>0</v>
      </c>
      <c r="B722" s="15">
        <f>'Cap Ex Data'!B722</f>
        <v>0</v>
      </c>
      <c r="C722" s="15">
        <f>'Cap Ex Data'!C722</f>
        <v>0</v>
      </c>
      <c r="D722" s="15">
        <f>'Cap Ex Data'!D722</f>
        <v>0</v>
      </c>
      <c r="E722" s="15">
        <f>'Cap Ex Data'!E722</f>
        <v>0</v>
      </c>
      <c r="F722" s="15">
        <f>'Cap Ex Data'!F722</f>
        <v>0</v>
      </c>
      <c r="G722" s="15">
        <f>'Cap Ex Data'!G722</f>
        <v>0</v>
      </c>
      <c r="H722" s="15">
        <f>'Cap Ex Data'!H722</f>
        <v>0</v>
      </c>
      <c r="I722" s="15">
        <f>'Cap Ex Data'!I722</f>
        <v>0</v>
      </c>
      <c r="J722" s="15">
        <f>'Cap Ex Data'!J722</f>
        <v>0</v>
      </c>
      <c r="K722" s="15">
        <f>'Cap Ex Data'!K722</f>
        <v>0</v>
      </c>
      <c r="L722" s="15">
        <f>'Cap Ex Data'!L722</f>
        <v>0</v>
      </c>
      <c r="M722" s="15">
        <f>'Cap Ex Data'!M722</f>
        <v>0</v>
      </c>
      <c r="N722" s="15">
        <f>'Cap Ex Data'!N722</f>
        <v>0</v>
      </c>
      <c r="O722" s="61" t="str">
        <f t="shared" si="11"/>
        <v>0</v>
      </c>
    </row>
    <row r="723" spans="1:15" x14ac:dyDescent="0.25">
      <c r="A723" s="15">
        <f>'Cap Ex Data'!A723</f>
        <v>0</v>
      </c>
      <c r="B723" s="15">
        <f>'Cap Ex Data'!B723</f>
        <v>0</v>
      </c>
      <c r="C723" s="15">
        <f>'Cap Ex Data'!C723</f>
        <v>0</v>
      </c>
      <c r="D723" s="15">
        <f>'Cap Ex Data'!D723</f>
        <v>0</v>
      </c>
      <c r="E723" s="15">
        <f>'Cap Ex Data'!E723</f>
        <v>0</v>
      </c>
      <c r="F723" s="15">
        <f>'Cap Ex Data'!F723</f>
        <v>0</v>
      </c>
      <c r="G723" s="15">
        <f>'Cap Ex Data'!G723</f>
        <v>0</v>
      </c>
      <c r="H723" s="15">
        <f>'Cap Ex Data'!H723</f>
        <v>0</v>
      </c>
      <c r="I723" s="15">
        <f>'Cap Ex Data'!I723</f>
        <v>0</v>
      </c>
      <c r="J723" s="15">
        <f>'Cap Ex Data'!J723</f>
        <v>0</v>
      </c>
      <c r="K723" s="15">
        <f>'Cap Ex Data'!K723</f>
        <v>0</v>
      </c>
      <c r="L723" s="15">
        <f>'Cap Ex Data'!L723</f>
        <v>0</v>
      </c>
      <c r="M723" s="15">
        <f>'Cap Ex Data'!M723</f>
        <v>0</v>
      </c>
      <c r="N723" s="15">
        <f>'Cap Ex Data'!N723</f>
        <v>0</v>
      </c>
      <c r="O723" s="61" t="str">
        <f t="shared" si="11"/>
        <v>0</v>
      </c>
    </row>
    <row r="724" spans="1:15" x14ac:dyDescent="0.25">
      <c r="A724" s="15">
        <f>'Cap Ex Data'!A724</f>
        <v>0</v>
      </c>
      <c r="B724" s="15">
        <f>'Cap Ex Data'!B724</f>
        <v>0</v>
      </c>
      <c r="C724" s="15">
        <f>'Cap Ex Data'!C724</f>
        <v>0</v>
      </c>
      <c r="D724" s="15">
        <f>'Cap Ex Data'!D724</f>
        <v>0</v>
      </c>
      <c r="E724" s="15">
        <f>'Cap Ex Data'!E724</f>
        <v>0</v>
      </c>
      <c r="F724" s="15">
        <f>'Cap Ex Data'!F724</f>
        <v>0</v>
      </c>
      <c r="G724" s="15">
        <f>'Cap Ex Data'!G724</f>
        <v>0</v>
      </c>
      <c r="H724" s="15">
        <f>'Cap Ex Data'!H724</f>
        <v>0</v>
      </c>
      <c r="I724" s="15">
        <f>'Cap Ex Data'!I724</f>
        <v>0</v>
      </c>
      <c r="J724" s="15">
        <f>'Cap Ex Data'!J724</f>
        <v>0</v>
      </c>
      <c r="K724" s="15">
        <f>'Cap Ex Data'!K724</f>
        <v>0</v>
      </c>
      <c r="L724" s="15">
        <f>'Cap Ex Data'!L724</f>
        <v>0</v>
      </c>
      <c r="M724" s="15">
        <f>'Cap Ex Data'!M724</f>
        <v>0</v>
      </c>
      <c r="N724" s="15">
        <f>'Cap Ex Data'!N724</f>
        <v>0</v>
      </c>
      <c r="O724" s="61" t="str">
        <f t="shared" si="11"/>
        <v>0</v>
      </c>
    </row>
    <row r="725" spans="1:15" x14ac:dyDescent="0.25">
      <c r="A725" s="15">
        <f>'Cap Ex Data'!A725</f>
        <v>0</v>
      </c>
      <c r="B725" s="15">
        <f>'Cap Ex Data'!B725</f>
        <v>0</v>
      </c>
      <c r="C725" s="15">
        <f>'Cap Ex Data'!C725</f>
        <v>0</v>
      </c>
      <c r="D725" s="15">
        <f>'Cap Ex Data'!D725</f>
        <v>0</v>
      </c>
      <c r="E725" s="15">
        <f>'Cap Ex Data'!E725</f>
        <v>0</v>
      </c>
      <c r="F725" s="15">
        <f>'Cap Ex Data'!F725</f>
        <v>0</v>
      </c>
      <c r="G725" s="15">
        <f>'Cap Ex Data'!G725</f>
        <v>0</v>
      </c>
      <c r="H725" s="15">
        <f>'Cap Ex Data'!H725</f>
        <v>0</v>
      </c>
      <c r="I725" s="15">
        <f>'Cap Ex Data'!I725</f>
        <v>0</v>
      </c>
      <c r="J725" s="15">
        <f>'Cap Ex Data'!J725</f>
        <v>0</v>
      </c>
      <c r="K725" s="15">
        <f>'Cap Ex Data'!K725</f>
        <v>0</v>
      </c>
      <c r="L725" s="15">
        <f>'Cap Ex Data'!L725</f>
        <v>0</v>
      </c>
      <c r="M725" s="15">
        <f>'Cap Ex Data'!M725</f>
        <v>0</v>
      </c>
      <c r="N725" s="15">
        <f>'Cap Ex Data'!N725</f>
        <v>0</v>
      </c>
      <c r="O725" s="61" t="str">
        <f t="shared" si="11"/>
        <v>0</v>
      </c>
    </row>
    <row r="726" spans="1:15" x14ac:dyDescent="0.25">
      <c r="A726" s="15">
        <f>'Cap Ex Data'!A726</f>
        <v>0</v>
      </c>
      <c r="B726" s="15">
        <f>'Cap Ex Data'!B726</f>
        <v>0</v>
      </c>
      <c r="C726" s="15">
        <f>'Cap Ex Data'!C726</f>
        <v>0</v>
      </c>
      <c r="D726" s="15">
        <f>'Cap Ex Data'!D726</f>
        <v>0</v>
      </c>
      <c r="E726" s="15">
        <f>'Cap Ex Data'!E726</f>
        <v>0</v>
      </c>
      <c r="F726" s="15">
        <f>'Cap Ex Data'!F726</f>
        <v>0</v>
      </c>
      <c r="G726" s="15">
        <f>'Cap Ex Data'!G726</f>
        <v>0</v>
      </c>
      <c r="H726" s="15">
        <f>'Cap Ex Data'!H726</f>
        <v>0</v>
      </c>
      <c r="I726" s="15">
        <f>'Cap Ex Data'!I726</f>
        <v>0</v>
      </c>
      <c r="J726" s="15">
        <f>'Cap Ex Data'!J726</f>
        <v>0</v>
      </c>
      <c r="K726" s="15">
        <f>'Cap Ex Data'!K726</f>
        <v>0</v>
      </c>
      <c r="L726" s="15">
        <f>'Cap Ex Data'!L726</f>
        <v>0</v>
      </c>
      <c r="M726" s="15">
        <f>'Cap Ex Data'!M726</f>
        <v>0</v>
      </c>
      <c r="N726" s="15">
        <f>'Cap Ex Data'!N726</f>
        <v>0</v>
      </c>
      <c r="O726" s="61" t="str">
        <f t="shared" si="11"/>
        <v>0</v>
      </c>
    </row>
    <row r="727" spans="1:15" x14ac:dyDescent="0.25">
      <c r="A727" s="15">
        <f>'Cap Ex Data'!A727</f>
        <v>0</v>
      </c>
      <c r="B727" s="15">
        <f>'Cap Ex Data'!B727</f>
        <v>0</v>
      </c>
      <c r="C727" s="15">
        <f>'Cap Ex Data'!C727</f>
        <v>0</v>
      </c>
      <c r="D727" s="15">
        <f>'Cap Ex Data'!D727</f>
        <v>0</v>
      </c>
      <c r="E727" s="15">
        <f>'Cap Ex Data'!E727</f>
        <v>0</v>
      </c>
      <c r="F727" s="15">
        <f>'Cap Ex Data'!F727</f>
        <v>0</v>
      </c>
      <c r="G727" s="15">
        <f>'Cap Ex Data'!G727</f>
        <v>0</v>
      </c>
      <c r="H727" s="15">
        <f>'Cap Ex Data'!H727</f>
        <v>0</v>
      </c>
      <c r="I727" s="15">
        <f>'Cap Ex Data'!I727</f>
        <v>0</v>
      </c>
      <c r="J727" s="15">
        <f>'Cap Ex Data'!J727</f>
        <v>0</v>
      </c>
      <c r="K727" s="15">
        <f>'Cap Ex Data'!K727</f>
        <v>0</v>
      </c>
      <c r="L727" s="15">
        <f>'Cap Ex Data'!L727</f>
        <v>0</v>
      </c>
      <c r="M727" s="15">
        <f>'Cap Ex Data'!M727</f>
        <v>0</v>
      </c>
      <c r="N727" s="15">
        <f>'Cap Ex Data'!N727</f>
        <v>0</v>
      </c>
      <c r="O727" s="61" t="str">
        <f t="shared" si="11"/>
        <v>0</v>
      </c>
    </row>
    <row r="728" spans="1:15" x14ac:dyDescent="0.25">
      <c r="A728" s="15">
        <f>'Cap Ex Data'!A728</f>
        <v>0</v>
      </c>
      <c r="B728" s="15">
        <f>'Cap Ex Data'!B728</f>
        <v>0</v>
      </c>
      <c r="C728" s="15">
        <f>'Cap Ex Data'!C728</f>
        <v>0</v>
      </c>
      <c r="D728" s="15">
        <f>'Cap Ex Data'!D728</f>
        <v>0</v>
      </c>
      <c r="E728" s="15">
        <f>'Cap Ex Data'!E728</f>
        <v>0</v>
      </c>
      <c r="F728" s="15">
        <f>'Cap Ex Data'!F728</f>
        <v>0</v>
      </c>
      <c r="G728" s="15">
        <f>'Cap Ex Data'!G728</f>
        <v>0</v>
      </c>
      <c r="H728" s="15">
        <f>'Cap Ex Data'!H728</f>
        <v>0</v>
      </c>
      <c r="I728" s="15">
        <f>'Cap Ex Data'!I728</f>
        <v>0</v>
      </c>
      <c r="J728" s="15">
        <f>'Cap Ex Data'!J728</f>
        <v>0</v>
      </c>
      <c r="K728" s="15">
        <f>'Cap Ex Data'!K728</f>
        <v>0</v>
      </c>
      <c r="L728" s="15">
        <f>'Cap Ex Data'!L728</f>
        <v>0</v>
      </c>
      <c r="M728" s="15">
        <f>'Cap Ex Data'!M728</f>
        <v>0</v>
      </c>
      <c r="N728" s="15">
        <f>'Cap Ex Data'!N728</f>
        <v>0</v>
      </c>
      <c r="O728" s="61" t="str">
        <f t="shared" si="11"/>
        <v>0</v>
      </c>
    </row>
    <row r="729" spans="1:15" x14ac:dyDescent="0.25">
      <c r="A729" s="15">
        <f>'Cap Ex Data'!A729</f>
        <v>0</v>
      </c>
      <c r="B729" s="15">
        <f>'Cap Ex Data'!B729</f>
        <v>0</v>
      </c>
      <c r="C729" s="15">
        <f>'Cap Ex Data'!C729</f>
        <v>0</v>
      </c>
      <c r="D729" s="15">
        <f>'Cap Ex Data'!D729</f>
        <v>0</v>
      </c>
      <c r="E729" s="15">
        <f>'Cap Ex Data'!E729</f>
        <v>0</v>
      </c>
      <c r="F729" s="15">
        <f>'Cap Ex Data'!F729</f>
        <v>0</v>
      </c>
      <c r="G729" s="15">
        <f>'Cap Ex Data'!G729</f>
        <v>0</v>
      </c>
      <c r="H729" s="15">
        <f>'Cap Ex Data'!H729</f>
        <v>0</v>
      </c>
      <c r="I729" s="15">
        <f>'Cap Ex Data'!I729</f>
        <v>0</v>
      </c>
      <c r="J729" s="15">
        <f>'Cap Ex Data'!J729</f>
        <v>0</v>
      </c>
      <c r="K729" s="15">
        <f>'Cap Ex Data'!K729</f>
        <v>0</v>
      </c>
      <c r="L729" s="15">
        <f>'Cap Ex Data'!L729</f>
        <v>0</v>
      </c>
      <c r="M729" s="15">
        <f>'Cap Ex Data'!M729</f>
        <v>0</v>
      </c>
      <c r="N729" s="15">
        <f>'Cap Ex Data'!N729</f>
        <v>0</v>
      </c>
      <c r="O729" s="61" t="str">
        <f t="shared" si="11"/>
        <v>0</v>
      </c>
    </row>
    <row r="730" spans="1:15" x14ac:dyDescent="0.25">
      <c r="A730" s="15">
        <f>'Cap Ex Data'!A730</f>
        <v>0</v>
      </c>
      <c r="B730" s="15">
        <f>'Cap Ex Data'!B730</f>
        <v>0</v>
      </c>
      <c r="C730" s="15">
        <f>'Cap Ex Data'!C730</f>
        <v>0</v>
      </c>
      <c r="D730" s="15">
        <f>'Cap Ex Data'!D730</f>
        <v>0</v>
      </c>
      <c r="E730" s="15">
        <f>'Cap Ex Data'!E730</f>
        <v>0</v>
      </c>
      <c r="F730" s="15">
        <f>'Cap Ex Data'!F730</f>
        <v>0</v>
      </c>
      <c r="G730" s="15">
        <f>'Cap Ex Data'!G730</f>
        <v>0</v>
      </c>
      <c r="H730" s="15">
        <f>'Cap Ex Data'!H730</f>
        <v>0</v>
      </c>
      <c r="I730" s="15">
        <f>'Cap Ex Data'!I730</f>
        <v>0</v>
      </c>
      <c r="J730" s="15">
        <f>'Cap Ex Data'!J730</f>
        <v>0</v>
      </c>
      <c r="K730" s="15">
        <f>'Cap Ex Data'!K730</f>
        <v>0</v>
      </c>
      <c r="L730" s="15">
        <f>'Cap Ex Data'!L730</f>
        <v>0</v>
      </c>
      <c r="M730" s="15">
        <f>'Cap Ex Data'!M730</f>
        <v>0</v>
      </c>
      <c r="N730" s="15">
        <f>'Cap Ex Data'!N730</f>
        <v>0</v>
      </c>
      <c r="O730" s="61" t="str">
        <f t="shared" si="11"/>
        <v>0</v>
      </c>
    </row>
    <row r="731" spans="1:15" x14ac:dyDescent="0.25">
      <c r="A731" s="15">
        <f>'Cap Ex Data'!A731</f>
        <v>0</v>
      </c>
      <c r="B731" s="15">
        <f>'Cap Ex Data'!B731</f>
        <v>0</v>
      </c>
      <c r="C731" s="15">
        <f>'Cap Ex Data'!C731</f>
        <v>0</v>
      </c>
      <c r="D731" s="15">
        <f>'Cap Ex Data'!D731</f>
        <v>0</v>
      </c>
      <c r="E731" s="15">
        <f>'Cap Ex Data'!E731</f>
        <v>0</v>
      </c>
      <c r="F731" s="15">
        <f>'Cap Ex Data'!F731</f>
        <v>0</v>
      </c>
      <c r="G731" s="15">
        <f>'Cap Ex Data'!G731</f>
        <v>0</v>
      </c>
      <c r="H731" s="15">
        <f>'Cap Ex Data'!H731</f>
        <v>0</v>
      </c>
      <c r="I731" s="15">
        <f>'Cap Ex Data'!I731</f>
        <v>0</v>
      </c>
      <c r="J731" s="15">
        <f>'Cap Ex Data'!J731</f>
        <v>0</v>
      </c>
      <c r="K731" s="15">
        <f>'Cap Ex Data'!K731</f>
        <v>0</v>
      </c>
      <c r="L731" s="15">
        <f>'Cap Ex Data'!L731</f>
        <v>0</v>
      </c>
      <c r="M731" s="15">
        <f>'Cap Ex Data'!M731</f>
        <v>0</v>
      </c>
      <c r="N731" s="15">
        <f>'Cap Ex Data'!N731</f>
        <v>0</v>
      </c>
      <c r="O731" s="61" t="str">
        <f t="shared" si="11"/>
        <v>0</v>
      </c>
    </row>
    <row r="732" spans="1:15" x14ac:dyDescent="0.25">
      <c r="A732" s="15">
        <f>'Cap Ex Data'!A732</f>
        <v>0</v>
      </c>
      <c r="B732" s="15">
        <f>'Cap Ex Data'!B732</f>
        <v>0</v>
      </c>
      <c r="C732" s="15">
        <f>'Cap Ex Data'!C732</f>
        <v>0</v>
      </c>
      <c r="D732" s="15">
        <f>'Cap Ex Data'!D732</f>
        <v>0</v>
      </c>
      <c r="E732" s="15">
        <f>'Cap Ex Data'!E732</f>
        <v>0</v>
      </c>
      <c r="F732" s="15">
        <f>'Cap Ex Data'!F732</f>
        <v>0</v>
      </c>
      <c r="G732" s="15">
        <f>'Cap Ex Data'!G732</f>
        <v>0</v>
      </c>
      <c r="H732" s="15">
        <f>'Cap Ex Data'!H732</f>
        <v>0</v>
      </c>
      <c r="I732" s="15">
        <f>'Cap Ex Data'!I732</f>
        <v>0</v>
      </c>
      <c r="J732" s="15">
        <f>'Cap Ex Data'!J732</f>
        <v>0</v>
      </c>
      <c r="K732" s="15">
        <f>'Cap Ex Data'!K732</f>
        <v>0</v>
      </c>
      <c r="L732" s="15">
        <f>'Cap Ex Data'!L732</f>
        <v>0</v>
      </c>
      <c r="M732" s="15">
        <f>'Cap Ex Data'!M732</f>
        <v>0</v>
      </c>
      <c r="N732" s="15">
        <f>'Cap Ex Data'!N732</f>
        <v>0</v>
      </c>
      <c r="O732" s="61" t="str">
        <f t="shared" si="11"/>
        <v>0</v>
      </c>
    </row>
    <row r="733" spans="1:15" x14ac:dyDescent="0.25">
      <c r="A733" s="15">
        <f>'Cap Ex Data'!A733</f>
        <v>0</v>
      </c>
      <c r="B733" s="15">
        <f>'Cap Ex Data'!B733</f>
        <v>0</v>
      </c>
      <c r="C733" s="15">
        <f>'Cap Ex Data'!C733</f>
        <v>0</v>
      </c>
      <c r="D733" s="15">
        <f>'Cap Ex Data'!D733</f>
        <v>0</v>
      </c>
      <c r="E733" s="15">
        <f>'Cap Ex Data'!E733</f>
        <v>0</v>
      </c>
      <c r="F733" s="15">
        <f>'Cap Ex Data'!F733</f>
        <v>0</v>
      </c>
      <c r="G733" s="15">
        <f>'Cap Ex Data'!G733</f>
        <v>0</v>
      </c>
      <c r="H733" s="15">
        <f>'Cap Ex Data'!H733</f>
        <v>0</v>
      </c>
      <c r="I733" s="15">
        <f>'Cap Ex Data'!I733</f>
        <v>0</v>
      </c>
      <c r="J733" s="15">
        <f>'Cap Ex Data'!J733</f>
        <v>0</v>
      </c>
      <c r="K733" s="15">
        <f>'Cap Ex Data'!K733</f>
        <v>0</v>
      </c>
      <c r="L733" s="15">
        <f>'Cap Ex Data'!L733</f>
        <v>0</v>
      </c>
      <c r="M733" s="15">
        <f>'Cap Ex Data'!M733</f>
        <v>0</v>
      </c>
      <c r="N733" s="15">
        <f>'Cap Ex Data'!N733</f>
        <v>0</v>
      </c>
      <c r="O733" s="61" t="str">
        <f t="shared" si="11"/>
        <v>0</v>
      </c>
    </row>
    <row r="734" spans="1:15" x14ac:dyDescent="0.25">
      <c r="A734" s="15">
        <f>'Cap Ex Data'!A734</f>
        <v>0</v>
      </c>
      <c r="B734" s="15">
        <f>'Cap Ex Data'!B734</f>
        <v>0</v>
      </c>
      <c r="C734" s="15">
        <f>'Cap Ex Data'!C734</f>
        <v>0</v>
      </c>
      <c r="D734" s="15">
        <f>'Cap Ex Data'!D734</f>
        <v>0</v>
      </c>
      <c r="E734" s="15">
        <f>'Cap Ex Data'!E734</f>
        <v>0</v>
      </c>
      <c r="F734" s="15">
        <f>'Cap Ex Data'!F734</f>
        <v>0</v>
      </c>
      <c r="G734" s="15">
        <f>'Cap Ex Data'!G734</f>
        <v>0</v>
      </c>
      <c r="H734" s="15">
        <f>'Cap Ex Data'!H734</f>
        <v>0</v>
      </c>
      <c r="I734" s="15">
        <f>'Cap Ex Data'!I734</f>
        <v>0</v>
      </c>
      <c r="J734" s="15">
        <f>'Cap Ex Data'!J734</f>
        <v>0</v>
      </c>
      <c r="K734" s="15">
        <f>'Cap Ex Data'!K734</f>
        <v>0</v>
      </c>
      <c r="L734" s="15">
        <f>'Cap Ex Data'!L734</f>
        <v>0</v>
      </c>
      <c r="M734" s="15">
        <f>'Cap Ex Data'!M734</f>
        <v>0</v>
      </c>
      <c r="N734" s="15">
        <f>'Cap Ex Data'!N734</f>
        <v>0</v>
      </c>
      <c r="O734" s="61" t="str">
        <f t="shared" si="11"/>
        <v>0</v>
      </c>
    </row>
    <row r="735" spans="1:15" x14ac:dyDescent="0.25">
      <c r="A735" s="15">
        <f>'Cap Ex Data'!A735</f>
        <v>0</v>
      </c>
      <c r="B735" s="15">
        <f>'Cap Ex Data'!B735</f>
        <v>0</v>
      </c>
      <c r="C735" s="15">
        <f>'Cap Ex Data'!C735</f>
        <v>0</v>
      </c>
      <c r="D735" s="15">
        <f>'Cap Ex Data'!D735</f>
        <v>0</v>
      </c>
      <c r="E735" s="15">
        <f>'Cap Ex Data'!E735</f>
        <v>0</v>
      </c>
      <c r="F735" s="15">
        <f>'Cap Ex Data'!F735</f>
        <v>0</v>
      </c>
      <c r="G735" s="15">
        <f>'Cap Ex Data'!G735</f>
        <v>0</v>
      </c>
      <c r="H735" s="15">
        <f>'Cap Ex Data'!H735</f>
        <v>0</v>
      </c>
      <c r="I735" s="15">
        <f>'Cap Ex Data'!I735</f>
        <v>0</v>
      </c>
      <c r="J735" s="15">
        <f>'Cap Ex Data'!J735</f>
        <v>0</v>
      </c>
      <c r="K735" s="15">
        <f>'Cap Ex Data'!K735</f>
        <v>0</v>
      </c>
      <c r="L735" s="15">
        <f>'Cap Ex Data'!L735</f>
        <v>0</v>
      </c>
      <c r="M735" s="15">
        <f>'Cap Ex Data'!M735</f>
        <v>0</v>
      </c>
      <c r="N735" s="15">
        <f>'Cap Ex Data'!N735</f>
        <v>0</v>
      </c>
      <c r="O735" s="61" t="str">
        <f t="shared" si="11"/>
        <v>0</v>
      </c>
    </row>
    <row r="736" spans="1:15" x14ac:dyDescent="0.25">
      <c r="A736" s="15">
        <f>'Cap Ex Data'!A736</f>
        <v>0</v>
      </c>
      <c r="B736" s="15">
        <f>'Cap Ex Data'!B736</f>
        <v>0</v>
      </c>
      <c r="C736" s="15">
        <f>'Cap Ex Data'!C736</f>
        <v>0</v>
      </c>
      <c r="D736" s="15">
        <f>'Cap Ex Data'!D736</f>
        <v>0</v>
      </c>
      <c r="E736" s="15">
        <f>'Cap Ex Data'!E736</f>
        <v>0</v>
      </c>
      <c r="F736" s="15">
        <f>'Cap Ex Data'!F736</f>
        <v>0</v>
      </c>
      <c r="G736" s="15">
        <f>'Cap Ex Data'!G736</f>
        <v>0</v>
      </c>
      <c r="H736" s="15">
        <f>'Cap Ex Data'!H736</f>
        <v>0</v>
      </c>
      <c r="I736" s="15">
        <f>'Cap Ex Data'!I736</f>
        <v>0</v>
      </c>
      <c r="J736" s="15">
        <f>'Cap Ex Data'!J736</f>
        <v>0</v>
      </c>
      <c r="K736" s="15">
        <f>'Cap Ex Data'!K736</f>
        <v>0</v>
      </c>
      <c r="L736" s="15">
        <f>'Cap Ex Data'!L736</f>
        <v>0</v>
      </c>
      <c r="M736" s="15">
        <f>'Cap Ex Data'!M736</f>
        <v>0</v>
      </c>
      <c r="N736" s="15">
        <f>'Cap Ex Data'!N736</f>
        <v>0</v>
      </c>
      <c r="O736" s="61" t="str">
        <f t="shared" si="11"/>
        <v>0</v>
      </c>
    </row>
    <row r="737" spans="1:15" x14ac:dyDescent="0.25">
      <c r="A737" s="15">
        <f>'Cap Ex Data'!A737</f>
        <v>0</v>
      </c>
      <c r="B737" s="15">
        <f>'Cap Ex Data'!B737</f>
        <v>0</v>
      </c>
      <c r="C737" s="15">
        <f>'Cap Ex Data'!C737</f>
        <v>0</v>
      </c>
      <c r="D737" s="15">
        <f>'Cap Ex Data'!D737</f>
        <v>0</v>
      </c>
      <c r="E737" s="15">
        <f>'Cap Ex Data'!E737</f>
        <v>0</v>
      </c>
      <c r="F737" s="15">
        <f>'Cap Ex Data'!F737</f>
        <v>0</v>
      </c>
      <c r="G737" s="15">
        <f>'Cap Ex Data'!G737</f>
        <v>0</v>
      </c>
      <c r="H737" s="15">
        <f>'Cap Ex Data'!H737</f>
        <v>0</v>
      </c>
      <c r="I737" s="15">
        <f>'Cap Ex Data'!I737</f>
        <v>0</v>
      </c>
      <c r="J737" s="15">
        <f>'Cap Ex Data'!J737</f>
        <v>0</v>
      </c>
      <c r="K737" s="15">
        <f>'Cap Ex Data'!K737</f>
        <v>0</v>
      </c>
      <c r="L737" s="15">
        <f>'Cap Ex Data'!L737</f>
        <v>0</v>
      </c>
      <c r="M737" s="15">
        <f>'Cap Ex Data'!M737</f>
        <v>0</v>
      </c>
      <c r="N737" s="15">
        <f>'Cap Ex Data'!N737</f>
        <v>0</v>
      </c>
      <c r="O737" s="61" t="str">
        <f t="shared" si="11"/>
        <v>0</v>
      </c>
    </row>
    <row r="738" spans="1:15" x14ac:dyDescent="0.25">
      <c r="A738" s="15">
        <f>'Cap Ex Data'!A738</f>
        <v>0</v>
      </c>
      <c r="B738" s="15">
        <f>'Cap Ex Data'!B738</f>
        <v>0</v>
      </c>
      <c r="C738" s="15">
        <f>'Cap Ex Data'!C738</f>
        <v>0</v>
      </c>
      <c r="D738" s="15">
        <f>'Cap Ex Data'!D738</f>
        <v>0</v>
      </c>
      <c r="E738" s="15">
        <f>'Cap Ex Data'!E738</f>
        <v>0</v>
      </c>
      <c r="F738" s="15">
        <f>'Cap Ex Data'!F738</f>
        <v>0</v>
      </c>
      <c r="G738" s="15">
        <f>'Cap Ex Data'!G738</f>
        <v>0</v>
      </c>
      <c r="H738" s="15">
        <f>'Cap Ex Data'!H738</f>
        <v>0</v>
      </c>
      <c r="I738" s="15">
        <f>'Cap Ex Data'!I738</f>
        <v>0</v>
      </c>
      <c r="J738" s="15">
        <f>'Cap Ex Data'!J738</f>
        <v>0</v>
      </c>
      <c r="K738" s="15">
        <f>'Cap Ex Data'!K738</f>
        <v>0</v>
      </c>
      <c r="L738" s="15">
        <f>'Cap Ex Data'!L738</f>
        <v>0</v>
      </c>
      <c r="M738" s="15">
        <f>'Cap Ex Data'!M738</f>
        <v>0</v>
      </c>
      <c r="N738" s="15">
        <f>'Cap Ex Data'!N738</f>
        <v>0</v>
      </c>
      <c r="O738" s="61" t="str">
        <f t="shared" si="11"/>
        <v>0</v>
      </c>
    </row>
    <row r="739" spans="1:15" x14ac:dyDescent="0.25">
      <c r="A739" s="15">
        <f>'Cap Ex Data'!A739</f>
        <v>0</v>
      </c>
      <c r="B739" s="15">
        <f>'Cap Ex Data'!B739</f>
        <v>0</v>
      </c>
      <c r="C739" s="15">
        <f>'Cap Ex Data'!C739</f>
        <v>0</v>
      </c>
      <c r="D739" s="15">
        <f>'Cap Ex Data'!D739</f>
        <v>0</v>
      </c>
      <c r="E739" s="15">
        <f>'Cap Ex Data'!E739</f>
        <v>0</v>
      </c>
      <c r="F739" s="15">
        <f>'Cap Ex Data'!F739</f>
        <v>0</v>
      </c>
      <c r="G739" s="15">
        <f>'Cap Ex Data'!G739</f>
        <v>0</v>
      </c>
      <c r="H739" s="15">
        <f>'Cap Ex Data'!H739</f>
        <v>0</v>
      </c>
      <c r="I739" s="15">
        <f>'Cap Ex Data'!I739</f>
        <v>0</v>
      </c>
      <c r="J739" s="15">
        <f>'Cap Ex Data'!J739</f>
        <v>0</v>
      </c>
      <c r="K739" s="15">
        <f>'Cap Ex Data'!K739</f>
        <v>0</v>
      </c>
      <c r="L739" s="15">
        <f>'Cap Ex Data'!L739</f>
        <v>0</v>
      </c>
      <c r="M739" s="15">
        <f>'Cap Ex Data'!M739</f>
        <v>0</v>
      </c>
      <c r="N739" s="15">
        <f>'Cap Ex Data'!N739</f>
        <v>0</v>
      </c>
      <c r="O739" s="61" t="str">
        <f t="shared" si="11"/>
        <v>0</v>
      </c>
    </row>
    <row r="740" spans="1:15" x14ac:dyDescent="0.25">
      <c r="A740" s="15">
        <f>'Cap Ex Data'!A740</f>
        <v>0</v>
      </c>
      <c r="B740" s="15">
        <f>'Cap Ex Data'!B740</f>
        <v>0</v>
      </c>
      <c r="C740" s="15">
        <f>'Cap Ex Data'!C740</f>
        <v>0</v>
      </c>
      <c r="D740" s="15">
        <f>'Cap Ex Data'!D740</f>
        <v>0</v>
      </c>
      <c r="E740" s="15">
        <f>'Cap Ex Data'!E740</f>
        <v>0</v>
      </c>
      <c r="F740" s="15">
        <f>'Cap Ex Data'!F740</f>
        <v>0</v>
      </c>
      <c r="G740" s="15">
        <f>'Cap Ex Data'!G740</f>
        <v>0</v>
      </c>
      <c r="H740" s="15">
        <f>'Cap Ex Data'!H740</f>
        <v>0</v>
      </c>
      <c r="I740" s="15">
        <f>'Cap Ex Data'!I740</f>
        <v>0</v>
      </c>
      <c r="J740" s="15">
        <f>'Cap Ex Data'!J740</f>
        <v>0</v>
      </c>
      <c r="K740" s="15">
        <f>'Cap Ex Data'!K740</f>
        <v>0</v>
      </c>
      <c r="L740" s="15">
        <f>'Cap Ex Data'!L740</f>
        <v>0</v>
      </c>
      <c r="M740" s="15">
        <f>'Cap Ex Data'!M740</f>
        <v>0</v>
      </c>
      <c r="N740" s="15">
        <f>'Cap Ex Data'!N740</f>
        <v>0</v>
      </c>
      <c r="O740" s="61" t="str">
        <f t="shared" si="11"/>
        <v>0</v>
      </c>
    </row>
    <row r="741" spans="1:15" x14ac:dyDescent="0.25">
      <c r="A741" s="15">
        <f>'Cap Ex Data'!A741</f>
        <v>0</v>
      </c>
      <c r="B741" s="15">
        <f>'Cap Ex Data'!B741</f>
        <v>0</v>
      </c>
      <c r="C741" s="15">
        <f>'Cap Ex Data'!C741</f>
        <v>0</v>
      </c>
      <c r="D741" s="15">
        <f>'Cap Ex Data'!D741</f>
        <v>0</v>
      </c>
      <c r="E741" s="15">
        <f>'Cap Ex Data'!E741</f>
        <v>0</v>
      </c>
      <c r="F741" s="15">
        <f>'Cap Ex Data'!F741</f>
        <v>0</v>
      </c>
      <c r="G741" s="15">
        <f>'Cap Ex Data'!G741</f>
        <v>0</v>
      </c>
      <c r="H741" s="15">
        <f>'Cap Ex Data'!H741</f>
        <v>0</v>
      </c>
      <c r="I741" s="15">
        <f>'Cap Ex Data'!I741</f>
        <v>0</v>
      </c>
      <c r="J741" s="15">
        <f>'Cap Ex Data'!J741</f>
        <v>0</v>
      </c>
      <c r="K741" s="15">
        <f>'Cap Ex Data'!K741</f>
        <v>0</v>
      </c>
      <c r="L741" s="15">
        <f>'Cap Ex Data'!L741</f>
        <v>0</v>
      </c>
      <c r="M741" s="15">
        <f>'Cap Ex Data'!M741</f>
        <v>0</v>
      </c>
      <c r="N741" s="15">
        <f>'Cap Ex Data'!N741</f>
        <v>0</v>
      </c>
      <c r="O741" s="61" t="str">
        <f t="shared" si="11"/>
        <v>0</v>
      </c>
    </row>
    <row r="742" spans="1:15" x14ac:dyDescent="0.25">
      <c r="A742" s="15">
        <f>'Cap Ex Data'!A742</f>
        <v>0</v>
      </c>
      <c r="B742" s="15">
        <f>'Cap Ex Data'!B742</f>
        <v>0</v>
      </c>
      <c r="C742" s="15">
        <f>'Cap Ex Data'!C742</f>
        <v>0</v>
      </c>
      <c r="D742" s="15">
        <f>'Cap Ex Data'!D742</f>
        <v>0</v>
      </c>
      <c r="E742" s="15">
        <f>'Cap Ex Data'!E742</f>
        <v>0</v>
      </c>
      <c r="F742" s="15">
        <f>'Cap Ex Data'!F742</f>
        <v>0</v>
      </c>
      <c r="G742" s="15">
        <f>'Cap Ex Data'!G742</f>
        <v>0</v>
      </c>
      <c r="H742" s="15">
        <f>'Cap Ex Data'!H742</f>
        <v>0</v>
      </c>
      <c r="I742" s="15">
        <f>'Cap Ex Data'!I742</f>
        <v>0</v>
      </c>
      <c r="J742" s="15">
        <f>'Cap Ex Data'!J742</f>
        <v>0</v>
      </c>
      <c r="K742" s="15">
        <f>'Cap Ex Data'!K742</f>
        <v>0</v>
      </c>
      <c r="L742" s="15">
        <f>'Cap Ex Data'!L742</f>
        <v>0</v>
      </c>
      <c r="M742" s="15">
        <f>'Cap Ex Data'!M742</f>
        <v>0</v>
      </c>
      <c r="N742" s="15">
        <f>'Cap Ex Data'!N742</f>
        <v>0</v>
      </c>
      <c r="O742" s="61" t="str">
        <f t="shared" si="11"/>
        <v>0</v>
      </c>
    </row>
    <row r="743" spans="1:15" x14ac:dyDescent="0.25">
      <c r="A743" s="15">
        <f>'Cap Ex Data'!A743</f>
        <v>0</v>
      </c>
      <c r="B743" s="15">
        <f>'Cap Ex Data'!B743</f>
        <v>0</v>
      </c>
      <c r="C743" s="15">
        <f>'Cap Ex Data'!C743</f>
        <v>0</v>
      </c>
      <c r="D743" s="15">
        <f>'Cap Ex Data'!D743</f>
        <v>0</v>
      </c>
      <c r="E743" s="15">
        <f>'Cap Ex Data'!E743</f>
        <v>0</v>
      </c>
      <c r="F743" s="15">
        <f>'Cap Ex Data'!F743</f>
        <v>0</v>
      </c>
      <c r="G743" s="15">
        <f>'Cap Ex Data'!G743</f>
        <v>0</v>
      </c>
      <c r="H743" s="15">
        <f>'Cap Ex Data'!H743</f>
        <v>0</v>
      </c>
      <c r="I743" s="15">
        <f>'Cap Ex Data'!I743</f>
        <v>0</v>
      </c>
      <c r="J743" s="15">
        <f>'Cap Ex Data'!J743</f>
        <v>0</v>
      </c>
      <c r="K743" s="15">
        <f>'Cap Ex Data'!K743</f>
        <v>0</v>
      </c>
      <c r="L743" s="15">
        <f>'Cap Ex Data'!L743</f>
        <v>0</v>
      </c>
      <c r="M743" s="15">
        <f>'Cap Ex Data'!M743</f>
        <v>0</v>
      </c>
      <c r="N743" s="15">
        <f>'Cap Ex Data'!N743</f>
        <v>0</v>
      </c>
      <c r="O743" s="61" t="str">
        <f t="shared" si="11"/>
        <v>0</v>
      </c>
    </row>
    <row r="744" spans="1:15" x14ac:dyDescent="0.25">
      <c r="A744" s="15">
        <f>'Cap Ex Data'!A744</f>
        <v>0</v>
      </c>
      <c r="B744" s="15">
        <f>'Cap Ex Data'!B744</f>
        <v>0</v>
      </c>
      <c r="C744" s="15">
        <f>'Cap Ex Data'!C744</f>
        <v>0</v>
      </c>
      <c r="D744" s="15">
        <f>'Cap Ex Data'!D744</f>
        <v>0</v>
      </c>
      <c r="E744" s="15">
        <f>'Cap Ex Data'!E744</f>
        <v>0</v>
      </c>
      <c r="F744" s="15">
        <f>'Cap Ex Data'!F744</f>
        <v>0</v>
      </c>
      <c r="G744" s="15">
        <f>'Cap Ex Data'!G744</f>
        <v>0</v>
      </c>
      <c r="H744" s="15">
        <f>'Cap Ex Data'!H744</f>
        <v>0</v>
      </c>
      <c r="I744" s="15">
        <f>'Cap Ex Data'!I744</f>
        <v>0</v>
      </c>
      <c r="J744" s="15">
        <f>'Cap Ex Data'!J744</f>
        <v>0</v>
      </c>
      <c r="K744" s="15">
        <f>'Cap Ex Data'!K744</f>
        <v>0</v>
      </c>
      <c r="L744" s="15">
        <f>'Cap Ex Data'!L744</f>
        <v>0</v>
      </c>
      <c r="M744" s="15">
        <f>'Cap Ex Data'!M744</f>
        <v>0</v>
      </c>
      <c r="N744" s="15">
        <f>'Cap Ex Data'!N744</f>
        <v>0</v>
      </c>
      <c r="O744" s="61" t="str">
        <f t="shared" si="11"/>
        <v>0</v>
      </c>
    </row>
    <row r="745" spans="1:15" x14ac:dyDescent="0.25">
      <c r="A745" s="15">
        <f>'Cap Ex Data'!A745</f>
        <v>0</v>
      </c>
      <c r="B745" s="15">
        <f>'Cap Ex Data'!B745</f>
        <v>0</v>
      </c>
      <c r="C745" s="15">
        <f>'Cap Ex Data'!C745</f>
        <v>0</v>
      </c>
      <c r="D745" s="15">
        <f>'Cap Ex Data'!D745</f>
        <v>0</v>
      </c>
      <c r="E745" s="15">
        <f>'Cap Ex Data'!E745</f>
        <v>0</v>
      </c>
      <c r="F745" s="15">
        <f>'Cap Ex Data'!F745</f>
        <v>0</v>
      </c>
      <c r="G745" s="15">
        <f>'Cap Ex Data'!G745</f>
        <v>0</v>
      </c>
      <c r="H745" s="15">
        <f>'Cap Ex Data'!H745</f>
        <v>0</v>
      </c>
      <c r="I745" s="15">
        <f>'Cap Ex Data'!I745</f>
        <v>0</v>
      </c>
      <c r="J745" s="15">
        <f>'Cap Ex Data'!J745</f>
        <v>0</v>
      </c>
      <c r="K745" s="15">
        <f>'Cap Ex Data'!K745</f>
        <v>0</v>
      </c>
      <c r="L745" s="15">
        <f>'Cap Ex Data'!L745</f>
        <v>0</v>
      </c>
      <c r="M745" s="15">
        <f>'Cap Ex Data'!M745</f>
        <v>0</v>
      </c>
      <c r="N745" s="15">
        <f>'Cap Ex Data'!N745</f>
        <v>0</v>
      </c>
      <c r="O745" s="61" t="str">
        <f t="shared" si="11"/>
        <v>0</v>
      </c>
    </row>
    <row r="746" spans="1:15" x14ac:dyDescent="0.25">
      <c r="A746" s="15">
        <f>'Cap Ex Data'!A746</f>
        <v>0</v>
      </c>
      <c r="B746" s="15">
        <f>'Cap Ex Data'!B746</f>
        <v>0</v>
      </c>
      <c r="C746" s="15">
        <f>'Cap Ex Data'!C746</f>
        <v>0</v>
      </c>
      <c r="D746" s="15">
        <f>'Cap Ex Data'!D746</f>
        <v>0</v>
      </c>
      <c r="E746" s="15">
        <f>'Cap Ex Data'!E746</f>
        <v>0</v>
      </c>
      <c r="F746" s="15">
        <f>'Cap Ex Data'!F746</f>
        <v>0</v>
      </c>
      <c r="G746" s="15">
        <f>'Cap Ex Data'!G746</f>
        <v>0</v>
      </c>
      <c r="H746" s="15">
        <f>'Cap Ex Data'!H746</f>
        <v>0</v>
      </c>
      <c r="I746" s="15">
        <f>'Cap Ex Data'!I746</f>
        <v>0</v>
      </c>
      <c r="J746" s="15">
        <f>'Cap Ex Data'!J746</f>
        <v>0</v>
      </c>
      <c r="K746" s="15">
        <f>'Cap Ex Data'!K746</f>
        <v>0</v>
      </c>
      <c r="L746" s="15">
        <f>'Cap Ex Data'!L746</f>
        <v>0</v>
      </c>
      <c r="M746" s="15">
        <f>'Cap Ex Data'!M746</f>
        <v>0</v>
      </c>
      <c r="N746" s="15">
        <f>'Cap Ex Data'!N746</f>
        <v>0</v>
      </c>
      <c r="O746" s="61" t="str">
        <f t="shared" si="11"/>
        <v>0</v>
      </c>
    </row>
    <row r="747" spans="1:15" x14ac:dyDescent="0.25">
      <c r="A747" s="15">
        <f>'Cap Ex Data'!A747</f>
        <v>0</v>
      </c>
      <c r="B747" s="15">
        <f>'Cap Ex Data'!B747</f>
        <v>0</v>
      </c>
      <c r="C747" s="15">
        <f>'Cap Ex Data'!C747</f>
        <v>0</v>
      </c>
      <c r="D747" s="15">
        <f>'Cap Ex Data'!D747</f>
        <v>0</v>
      </c>
      <c r="E747" s="15">
        <f>'Cap Ex Data'!E747</f>
        <v>0</v>
      </c>
      <c r="F747" s="15">
        <f>'Cap Ex Data'!F747</f>
        <v>0</v>
      </c>
      <c r="G747" s="15">
        <f>'Cap Ex Data'!G747</f>
        <v>0</v>
      </c>
      <c r="H747" s="15">
        <f>'Cap Ex Data'!H747</f>
        <v>0</v>
      </c>
      <c r="I747" s="15">
        <f>'Cap Ex Data'!I747</f>
        <v>0</v>
      </c>
      <c r="J747" s="15">
        <f>'Cap Ex Data'!J747</f>
        <v>0</v>
      </c>
      <c r="K747" s="15">
        <f>'Cap Ex Data'!K747</f>
        <v>0</v>
      </c>
      <c r="L747" s="15">
        <f>'Cap Ex Data'!L747</f>
        <v>0</v>
      </c>
      <c r="M747" s="15">
        <f>'Cap Ex Data'!M747</f>
        <v>0</v>
      </c>
      <c r="N747" s="15">
        <f>'Cap Ex Data'!N747</f>
        <v>0</v>
      </c>
      <c r="O747" s="61" t="str">
        <f t="shared" si="11"/>
        <v>0</v>
      </c>
    </row>
    <row r="748" spans="1:15" x14ac:dyDescent="0.25">
      <c r="A748" s="15">
        <f>'Cap Ex Data'!A748</f>
        <v>0</v>
      </c>
      <c r="B748" s="15">
        <f>'Cap Ex Data'!B748</f>
        <v>0</v>
      </c>
      <c r="C748" s="15">
        <f>'Cap Ex Data'!C748</f>
        <v>0</v>
      </c>
      <c r="D748" s="15">
        <f>'Cap Ex Data'!D748</f>
        <v>0</v>
      </c>
      <c r="E748" s="15">
        <f>'Cap Ex Data'!E748</f>
        <v>0</v>
      </c>
      <c r="F748" s="15">
        <f>'Cap Ex Data'!F748</f>
        <v>0</v>
      </c>
      <c r="G748" s="15">
        <f>'Cap Ex Data'!G748</f>
        <v>0</v>
      </c>
      <c r="H748" s="15">
        <f>'Cap Ex Data'!H748</f>
        <v>0</v>
      </c>
      <c r="I748" s="15">
        <f>'Cap Ex Data'!I748</f>
        <v>0</v>
      </c>
      <c r="J748" s="15">
        <f>'Cap Ex Data'!J748</f>
        <v>0</v>
      </c>
      <c r="K748" s="15">
        <f>'Cap Ex Data'!K748</f>
        <v>0</v>
      </c>
      <c r="L748" s="15">
        <f>'Cap Ex Data'!L748</f>
        <v>0</v>
      </c>
      <c r="M748" s="15">
        <f>'Cap Ex Data'!M748</f>
        <v>0</v>
      </c>
      <c r="N748" s="15">
        <f>'Cap Ex Data'!N748</f>
        <v>0</v>
      </c>
      <c r="O748" s="61" t="str">
        <f t="shared" si="11"/>
        <v>0</v>
      </c>
    </row>
    <row r="749" spans="1:15" x14ac:dyDescent="0.25">
      <c r="A749" s="15">
        <f>'Cap Ex Data'!A749</f>
        <v>0</v>
      </c>
      <c r="B749" s="15">
        <f>'Cap Ex Data'!B749</f>
        <v>0</v>
      </c>
      <c r="C749" s="15">
        <f>'Cap Ex Data'!C749</f>
        <v>0</v>
      </c>
      <c r="D749" s="15">
        <f>'Cap Ex Data'!D749</f>
        <v>0</v>
      </c>
      <c r="E749" s="15">
        <f>'Cap Ex Data'!E749</f>
        <v>0</v>
      </c>
      <c r="F749" s="15">
        <f>'Cap Ex Data'!F749</f>
        <v>0</v>
      </c>
      <c r="G749" s="15">
        <f>'Cap Ex Data'!G749</f>
        <v>0</v>
      </c>
      <c r="H749" s="15">
        <f>'Cap Ex Data'!H749</f>
        <v>0</v>
      </c>
      <c r="I749" s="15">
        <f>'Cap Ex Data'!I749</f>
        <v>0</v>
      </c>
      <c r="J749" s="15">
        <f>'Cap Ex Data'!J749</f>
        <v>0</v>
      </c>
      <c r="K749" s="15">
        <f>'Cap Ex Data'!K749</f>
        <v>0</v>
      </c>
      <c r="L749" s="15">
        <f>'Cap Ex Data'!L749</f>
        <v>0</v>
      </c>
      <c r="M749" s="15">
        <f>'Cap Ex Data'!M749</f>
        <v>0</v>
      </c>
      <c r="N749" s="15">
        <f>'Cap Ex Data'!N749</f>
        <v>0</v>
      </c>
      <c r="O749" s="61" t="str">
        <f t="shared" si="11"/>
        <v>0</v>
      </c>
    </row>
    <row r="750" spans="1:15" x14ac:dyDescent="0.25">
      <c r="A750" s="15">
        <f>'Cap Ex Data'!A750</f>
        <v>0</v>
      </c>
      <c r="B750" s="15">
        <f>'Cap Ex Data'!B750</f>
        <v>0</v>
      </c>
      <c r="C750" s="15">
        <f>'Cap Ex Data'!C750</f>
        <v>0</v>
      </c>
      <c r="D750" s="15">
        <f>'Cap Ex Data'!D750</f>
        <v>0</v>
      </c>
      <c r="E750" s="15">
        <f>'Cap Ex Data'!E750</f>
        <v>0</v>
      </c>
      <c r="F750" s="15">
        <f>'Cap Ex Data'!F750</f>
        <v>0</v>
      </c>
      <c r="G750" s="15">
        <f>'Cap Ex Data'!G750</f>
        <v>0</v>
      </c>
      <c r="H750" s="15">
        <f>'Cap Ex Data'!H750</f>
        <v>0</v>
      </c>
      <c r="I750" s="15">
        <f>'Cap Ex Data'!I750</f>
        <v>0</v>
      </c>
      <c r="J750" s="15">
        <f>'Cap Ex Data'!J750</f>
        <v>0</v>
      </c>
      <c r="K750" s="15">
        <f>'Cap Ex Data'!K750</f>
        <v>0</v>
      </c>
      <c r="L750" s="15">
        <f>'Cap Ex Data'!L750</f>
        <v>0</v>
      </c>
      <c r="M750" s="15">
        <f>'Cap Ex Data'!M750</f>
        <v>0</v>
      </c>
      <c r="N750" s="15">
        <f>'Cap Ex Data'!N750</f>
        <v>0</v>
      </c>
      <c r="O750" s="61" t="str">
        <f t="shared" si="11"/>
        <v>0</v>
      </c>
    </row>
    <row r="751" spans="1:15" x14ac:dyDescent="0.25">
      <c r="A751" s="15">
        <f>'Cap Ex Data'!A751</f>
        <v>0</v>
      </c>
      <c r="B751" s="15">
        <f>'Cap Ex Data'!B751</f>
        <v>0</v>
      </c>
      <c r="C751" s="15">
        <f>'Cap Ex Data'!C751</f>
        <v>0</v>
      </c>
      <c r="D751" s="15">
        <f>'Cap Ex Data'!D751</f>
        <v>0</v>
      </c>
      <c r="E751" s="15">
        <f>'Cap Ex Data'!E751</f>
        <v>0</v>
      </c>
      <c r="F751" s="15">
        <f>'Cap Ex Data'!F751</f>
        <v>0</v>
      </c>
      <c r="G751" s="15">
        <f>'Cap Ex Data'!G751</f>
        <v>0</v>
      </c>
      <c r="H751" s="15">
        <f>'Cap Ex Data'!H751</f>
        <v>0</v>
      </c>
      <c r="I751" s="15">
        <f>'Cap Ex Data'!I751</f>
        <v>0</v>
      </c>
      <c r="J751" s="15">
        <f>'Cap Ex Data'!J751</f>
        <v>0</v>
      </c>
      <c r="K751" s="15">
        <f>'Cap Ex Data'!K751</f>
        <v>0</v>
      </c>
      <c r="L751" s="15">
        <f>'Cap Ex Data'!L751</f>
        <v>0</v>
      </c>
      <c r="M751" s="15">
        <f>'Cap Ex Data'!M751</f>
        <v>0</v>
      </c>
      <c r="N751" s="15">
        <f>'Cap Ex Data'!N751</f>
        <v>0</v>
      </c>
      <c r="O751" s="61" t="str">
        <f t="shared" si="11"/>
        <v>0</v>
      </c>
    </row>
    <row r="752" spans="1:15" x14ac:dyDescent="0.25">
      <c r="A752" s="15">
        <f>'Cap Ex Data'!A752</f>
        <v>0</v>
      </c>
      <c r="B752" s="15">
        <f>'Cap Ex Data'!B752</f>
        <v>0</v>
      </c>
      <c r="C752" s="15">
        <f>'Cap Ex Data'!C752</f>
        <v>0</v>
      </c>
      <c r="D752" s="15">
        <f>'Cap Ex Data'!D752</f>
        <v>0</v>
      </c>
      <c r="E752" s="15">
        <f>'Cap Ex Data'!E752</f>
        <v>0</v>
      </c>
      <c r="F752" s="15">
        <f>'Cap Ex Data'!F752</f>
        <v>0</v>
      </c>
      <c r="G752" s="15">
        <f>'Cap Ex Data'!G752</f>
        <v>0</v>
      </c>
      <c r="H752" s="15">
        <f>'Cap Ex Data'!H752</f>
        <v>0</v>
      </c>
      <c r="I752" s="15">
        <f>'Cap Ex Data'!I752</f>
        <v>0</v>
      </c>
      <c r="J752" s="15">
        <f>'Cap Ex Data'!J752</f>
        <v>0</v>
      </c>
      <c r="K752" s="15">
        <f>'Cap Ex Data'!K752</f>
        <v>0</v>
      </c>
      <c r="L752" s="15">
        <f>'Cap Ex Data'!L752</f>
        <v>0</v>
      </c>
      <c r="M752" s="15">
        <f>'Cap Ex Data'!M752</f>
        <v>0</v>
      </c>
      <c r="N752" s="15">
        <f>'Cap Ex Data'!N752</f>
        <v>0</v>
      </c>
      <c r="O752" s="61" t="str">
        <f t="shared" si="11"/>
        <v>0</v>
      </c>
    </row>
    <row r="753" spans="1:15" x14ac:dyDescent="0.25">
      <c r="A753" s="15">
        <f>'Cap Ex Data'!A753</f>
        <v>0</v>
      </c>
      <c r="B753" s="15">
        <f>'Cap Ex Data'!B753</f>
        <v>0</v>
      </c>
      <c r="C753" s="15">
        <f>'Cap Ex Data'!C753</f>
        <v>0</v>
      </c>
      <c r="D753" s="15">
        <f>'Cap Ex Data'!D753</f>
        <v>0</v>
      </c>
      <c r="E753" s="15">
        <f>'Cap Ex Data'!E753</f>
        <v>0</v>
      </c>
      <c r="F753" s="15">
        <f>'Cap Ex Data'!F753</f>
        <v>0</v>
      </c>
      <c r="G753" s="15">
        <f>'Cap Ex Data'!G753</f>
        <v>0</v>
      </c>
      <c r="H753" s="15">
        <f>'Cap Ex Data'!H753</f>
        <v>0</v>
      </c>
      <c r="I753" s="15">
        <f>'Cap Ex Data'!I753</f>
        <v>0</v>
      </c>
      <c r="J753" s="15">
        <f>'Cap Ex Data'!J753</f>
        <v>0</v>
      </c>
      <c r="K753" s="15">
        <f>'Cap Ex Data'!K753</f>
        <v>0</v>
      </c>
      <c r="L753" s="15">
        <f>'Cap Ex Data'!L753</f>
        <v>0</v>
      </c>
      <c r="M753" s="15">
        <f>'Cap Ex Data'!M753</f>
        <v>0</v>
      </c>
      <c r="N753" s="15">
        <f>'Cap Ex Data'!N753</f>
        <v>0</v>
      </c>
      <c r="O753" s="61" t="str">
        <f t="shared" si="11"/>
        <v>0</v>
      </c>
    </row>
    <row r="754" spans="1:15" x14ac:dyDescent="0.25">
      <c r="A754" s="15">
        <f>'Cap Ex Data'!A754</f>
        <v>0</v>
      </c>
      <c r="B754" s="15">
        <f>'Cap Ex Data'!B754</f>
        <v>0</v>
      </c>
      <c r="C754" s="15">
        <f>'Cap Ex Data'!C754</f>
        <v>0</v>
      </c>
      <c r="D754" s="15">
        <f>'Cap Ex Data'!D754</f>
        <v>0</v>
      </c>
      <c r="E754" s="15">
        <f>'Cap Ex Data'!E754</f>
        <v>0</v>
      </c>
      <c r="F754" s="15">
        <f>'Cap Ex Data'!F754</f>
        <v>0</v>
      </c>
      <c r="G754" s="15">
        <f>'Cap Ex Data'!G754</f>
        <v>0</v>
      </c>
      <c r="H754" s="15">
        <f>'Cap Ex Data'!H754</f>
        <v>0</v>
      </c>
      <c r="I754" s="15">
        <f>'Cap Ex Data'!I754</f>
        <v>0</v>
      </c>
      <c r="J754" s="15">
        <f>'Cap Ex Data'!J754</f>
        <v>0</v>
      </c>
      <c r="K754" s="15">
        <f>'Cap Ex Data'!K754</f>
        <v>0</v>
      </c>
      <c r="L754" s="15">
        <f>'Cap Ex Data'!L754</f>
        <v>0</v>
      </c>
      <c r="M754" s="15">
        <f>'Cap Ex Data'!M754</f>
        <v>0</v>
      </c>
      <c r="N754" s="15">
        <f>'Cap Ex Data'!N754</f>
        <v>0</v>
      </c>
      <c r="O754" s="61" t="str">
        <f t="shared" si="11"/>
        <v>0</v>
      </c>
    </row>
    <row r="755" spans="1:15" x14ac:dyDescent="0.25">
      <c r="A755" s="15">
        <f>'Cap Ex Data'!A755</f>
        <v>0</v>
      </c>
      <c r="B755" s="15">
        <f>'Cap Ex Data'!B755</f>
        <v>0</v>
      </c>
      <c r="C755" s="15">
        <f>'Cap Ex Data'!C755</f>
        <v>0</v>
      </c>
      <c r="D755" s="15">
        <f>'Cap Ex Data'!D755</f>
        <v>0</v>
      </c>
      <c r="E755" s="15">
        <f>'Cap Ex Data'!E755</f>
        <v>0</v>
      </c>
      <c r="F755" s="15">
        <f>'Cap Ex Data'!F755</f>
        <v>0</v>
      </c>
      <c r="G755" s="15">
        <f>'Cap Ex Data'!G755</f>
        <v>0</v>
      </c>
      <c r="H755" s="15">
        <f>'Cap Ex Data'!H755</f>
        <v>0</v>
      </c>
      <c r="I755" s="15">
        <f>'Cap Ex Data'!I755</f>
        <v>0</v>
      </c>
      <c r="J755" s="15">
        <f>'Cap Ex Data'!J755</f>
        <v>0</v>
      </c>
      <c r="K755" s="15">
        <f>'Cap Ex Data'!K755</f>
        <v>0</v>
      </c>
      <c r="L755" s="15">
        <f>'Cap Ex Data'!L755</f>
        <v>0</v>
      </c>
      <c r="M755" s="15">
        <f>'Cap Ex Data'!M755</f>
        <v>0</v>
      </c>
      <c r="N755" s="15">
        <f>'Cap Ex Data'!N755</f>
        <v>0</v>
      </c>
      <c r="O755" s="61" t="str">
        <f t="shared" si="11"/>
        <v>0</v>
      </c>
    </row>
    <row r="756" spans="1:15" x14ac:dyDescent="0.25">
      <c r="A756" s="15">
        <f>'Cap Ex Data'!A756</f>
        <v>0</v>
      </c>
      <c r="B756" s="15">
        <f>'Cap Ex Data'!B756</f>
        <v>0</v>
      </c>
      <c r="C756" s="15">
        <f>'Cap Ex Data'!C756</f>
        <v>0</v>
      </c>
      <c r="D756" s="15">
        <f>'Cap Ex Data'!D756</f>
        <v>0</v>
      </c>
      <c r="E756" s="15">
        <f>'Cap Ex Data'!E756</f>
        <v>0</v>
      </c>
      <c r="F756" s="15">
        <f>'Cap Ex Data'!F756</f>
        <v>0</v>
      </c>
      <c r="G756" s="15">
        <f>'Cap Ex Data'!G756</f>
        <v>0</v>
      </c>
      <c r="H756" s="15">
        <f>'Cap Ex Data'!H756</f>
        <v>0</v>
      </c>
      <c r="I756" s="15">
        <f>'Cap Ex Data'!I756</f>
        <v>0</v>
      </c>
      <c r="J756" s="15">
        <f>'Cap Ex Data'!J756</f>
        <v>0</v>
      </c>
      <c r="K756" s="15">
        <f>'Cap Ex Data'!K756</f>
        <v>0</v>
      </c>
      <c r="L756" s="15">
        <f>'Cap Ex Data'!L756</f>
        <v>0</v>
      </c>
      <c r="M756" s="15">
        <f>'Cap Ex Data'!M756</f>
        <v>0</v>
      </c>
      <c r="N756" s="15">
        <f>'Cap Ex Data'!N756</f>
        <v>0</v>
      </c>
      <c r="O756" s="61" t="str">
        <f t="shared" si="11"/>
        <v>0</v>
      </c>
    </row>
    <row r="757" spans="1:15" x14ac:dyDescent="0.25">
      <c r="A757" s="15">
        <f>'Cap Ex Data'!A757</f>
        <v>0</v>
      </c>
      <c r="B757" s="15">
        <f>'Cap Ex Data'!B757</f>
        <v>0</v>
      </c>
      <c r="C757" s="15">
        <f>'Cap Ex Data'!C757</f>
        <v>0</v>
      </c>
      <c r="D757" s="15">
        <f>'Cap Ex Data'!D757</f>
        <v>0</v>
      </c>
      <c r="E757" s="15">
        <f>'Cap Ex Data'!E757</f>
        <v>0</v>
      </c>
      <c r="F757" s="15">
        <f>'Cap Ex Data'!F757</f>
        <v>0</v>
      </c>
      <c r="G757" s="15">
        <f>'Cap Ex Data'!G757</f>
        <v>0</v>
      </c>
      <c r="H757" s="15">
        <f>'Cap Ex Data'!H757</f>
        <v>0</v>
      </c>
      <c r="I757" s="15">
        <f>'Cap Ex Data'!I757</f>
        <v>0</v>
      </c>
      <c r="J757" s="15">
        <f>'Cap Ex Data'!J757</f>
        <v>0</v>
      </c>
      <c r="K757" s="15">
        <f>'Cap Ex Data'!K757</f>
        <v>0</v>
      </c>
      <c r="L757" s="15">
        <f>'Cap Ex Data'!L757</f>
        <v>0</v>
      </c>
      <c r="M757" s="15">
        <f>'Cap Ex Data'!M757</f>
        <v>0</v>
      </c>
      <c r="N757" s="15">
        <f>'Cap Ex Data'!N757</f>
        <v>0</v>
      </c>
      <c r="O757" s="61" t="str">
        <f t="shared" si="11"/>
        <v>0</v>
      </c>
    </row>
    <row r="758" spans="1:15" x14ac:dyDescent="0.25">
      <c r="A758" s="15">
        <f>'Cap Ex Data'!A758</f>
        <v>0</v>
      </c>
      <c r="B758" s="15">
        <f>'Cap Ex Data'!B758</f>
        <v>0</v>
      </c>
      <c r="C758" s="15">
        <f>'Cap Ex Data'!C758</f>
        <v>0</v>
      </c>
      <c r="D758" s="15">
        <f>'Cap Ex Data'!D758</f>
        <v>0</v>
      </c>
      <c r="E758" s="15">
        <f>'Cap Ex Data'!E758</f>
        <v>0</v>
      </c>
      <c r="F758" s="15">
        <f>'Cap Ex Data'!F758</f>
        <v>0</v>
      </c>
      <c r="G758" s="15">
        <f>'Cap Ex Data'!G758</f>
        <v>0</v>
      </c>
      <c r="H758" s="15">
        <f>'Cap Ex Data'!H758</f>
        <v>0</v>
      </c>
      <c r="I758" s="15">
        <f>'Cap Ex Data'!I758</f>
        <v>0</v>
      </c>
      <c r="J758" s="15">
        <f>'Cap Ex Data'!J758</f>
        <v>0</v>
      </c>
      <c r="K758" s="15">
        <f>'Cap Ex Data'!K758</f>
        <v>0</v>
      </c>
      <c r="L758" s="15">
        <f>'Cap Ex Data'!L758</f>
        <v>0</v>
      </c>
      <c r="M758" s="15">
        <f>'Cap Ex Data'!M758</f>
        <v>0</v>
      </c>
      <c r="N758" s="15">
        <f>'Cap Ex Data'!N758</f>
        <v>0</v>
      </c>
      <c r="O758" s="61" t="str">
        <f t="shared" si="11"/>
        <v>0</v>
      </c>
    </row>
    <row r="759" spans="1:15" x14ac:dyDescent="0.25">
      <c r="A759" s="15">
        <f>'Cap Ex Data'!A759</f>
        <v>0</v>
      </c>
      <c r="B759" s="15">
        <f>'Cap Ex Data'!B759</f>
        <v>0</v>
      </c>
      <c r="C759" s="15">
        <f>'Cap Ex Data'!C759</f>
        <v>0</v>
      </c>
      <c r="D759" s="15">
        <f>'Cap Ex Data'!D759</f>
        <v>0</v>
      </c>
      <c r="E759" s="15">
        <f>'Cap Ex Data'!E759</f>
        <v>0</v>
      </c>
      <c r="F759" s="15">
        <f>'Cap Ex Data'!F759</f>
        <v>0</v>
      </c>
      <c r="G759" s="15">
        <f>'Cap Ex Data'!G759</f>
        <v>0</v>
      </c>
      <c r="H759" s="15">
        <f>'Cap Ex Data'!H759</f>
        <v>0</v>
      </c>
      <c r="I759" s="15">
        <f>'Cap Ex Data'!I759</f>
        <v>0</v>
      </c>
      <c r="J759" s="15">
        <f>'Cap Ex Data'!J759</f>
        <v>0</v>
      </c>
      <c r="K759" s="15">
        <f>'Cap Ex Data'!K759</f>
        <v>0</v>
      </c>
      <c r="L759" s="15">
        <f>'Cap Ex Data'!L759</f>
        <v>0</v>
      </c>
      <c r="M759" s="15">
        <f>'Cap Ex Data'!M759</f>
        <v>0</v>
      </c>
      <c r="N759" s="15">
        <f>'Cap Ex Data'!N759</f>
        <v>0</v>
      </c>
      <c r="O759" s="61" t="str">
        <f t="shared" si="11"/>
        <v>0</v>
      </c>
    </row>
    <row r="760" spans="1:15" x14ac:dyDescent="0.25">
      <c r="A760" s="15">
        <f>'Cap Ex Data'!A760</f>
        <v>0</v>
      </c>
      <c r="B760" s="15">
        <f>'Cap Ex Data'!B760</f>
        <v>0</v>
      </c>
      <c r="C760" s="15">
        <f>'Cap Ex Data'!C760</f>
        <v>0</v>
      </c>
      <c r="D760" s="15">
        <f>'Cap Ex Data'!D760</f>
        <v>0</v>
      </c>
      <c r="E760" s="15">
        <f>'Cap Ex Data'!E760</f>
        <v>0</v>
      </c>
      <c r="F760" s="15">
        <f>'Cap Ex Data'!F760</f>
        <v>0</v>
      </c>
      <c r="G760" s="15">
        <f>'Cap Ex Data'!G760</f>
        <v>0</v>
      </c>
      <c r="H760" s="15">
        <f>'Cap Ex Data'!H760</f>
        <v>0</v>
      </c>
      <c r="I760" s="15">
        <f>'Cap Ex Data'!I760</f>
        <v>0</v>
      </c>
      <c r="J760" s="15">
        <f>'Cap Ex Data'!J760</f>
        <v>0</v>
      </c>
      <c r="K760" s="15">
        <f>'Cap Ex Data'!K760</f>
        <v>0</v>
      </c>
      <c r="L760" s="15">
        <f>'Cap Ex Data'!L760</f>
        <v>0</v>
      </c>
      <c r="M760" s="15">
        <f>'Cap Ex Data'!M760</f>
        <v>0</v>
      </c>
      <c r="N760" s="15">
        <f>'Cap Ex Data'!N760</f>
        <v>0</v>
      </c>
      <c r="O760" s="61" t="str">
        <f t="shared" si="11"/>
        <v>0</v>
      </c>
    </row>
    <row r="761" spans="1:15" x14ac:dyDescent="0.25">
      <c r="A761" s="15">
        <f>'Cap Ex Data'!A761</f>
        <v>0</v>
      </c>
      <c r="B761" s="15">
        <f>'Cap Ex Data'!B761</f>
        <v>0</v>
      </c>
      <c r="C761" s="15">
        <f>'Cap Ex Data'!C761</f>
        <v>0</v>
      </c>
      <c r="D761" s="15">
        <f>'Cap Ex Data'!D761</f>
        <v>0</v>
      </c>
      <c r="E761" s="15">
        <f>'Cap Ex Data'!E761</f>
        <v>0</v>
      </c>
      <c r="F761" s="15">
        <f>'Cap Ex Data'!F761</f>
        <v>0</v>
      </c>
      <c r="G761" s="15">
        <f>'Cap Ex Data'!G761</f>
        <v>0</v>
      </c>
      <c r="H761" s="15">
        <f>'Cap Ex Data'!H761</f>
        <v>0</v>
      </c>
      <c r="I761" s="15">
        <f>'Cap Ex Data'!I761</f>
        <v>0</v>
      </c>
      <c r="J761" s="15">
        <f>'Cap Ex Data'!J761</f>
        <v>0</v>
      </c>
      <c r="K761" s="15">
        <f>'Cap Ex Data'!K761</f>
        <v>0</v>
      </c>
      <c r="L761" s="15">
        <f>'Cap Ex Data'!L761</f>
        <v>0</v>
      </c>
      <c r="M761" s="15">
        <f>'Cap Ex Data'!M761</f>
        <v>0</v>
      </c>
      <c r="N761" s="15">
        <f>'Cap Ex Data'!N761</f>
        <v>0</v>
      </c>
      <c r="O761" s="61" t="str">
        <f t="shared" si="11"/>
        <v>0</v>
      </c>
    </row>
    <row r="762" spans="1:15" x14ac:dyDescent="0.25">
      <c r="A762" s="15">
        <f>'Cap Ex Data'!A762</f>
        <v>0</v>
      </c>
      <c r="B762" s="15">
        <f>'Cap Ex Data'!B762</f>
        <v>0</v>
      </c>
      <c r="C762" s="15">
        <f>'Cap Ex Data'!C762</f>
        <v>0</v>
      </c>
      <c r="D762" s="15">
        <f>'Cap Ex Data'!D762</f>
        <v>0</v>
      </c>
      <c r="E762" s="15">
        <f>'Cap Ex Data'!E762</f>
        <v>0</v>
      </c>
      <c r="F762" s="15">
        <f>'Cap Ex Data'!F762</f>
        <v>0</v>
      </c>
      <c r="G762" s="15">
        <f>'Cap Ex Data'!G762</f>
        <v>0</v>
      </c>
      <c r="H762" s="15">
        <f>'Cap Ex Data'!H762</f>
        <v>0</v>
      </c>
      <c r="I762" s="15">
        <f>'Cap Ex Data'!I762</f>
        <v>0</v>
      </c>
      <c r="J762" s="15">
        <f>'Cap Ex Data'!J762</f>
        <v>0</v>
      </c>
      <c r="K762" s="15">
        <f>'Cap Ex Data'!K762</f>
        <v>0</v>
      </c>
      <c r="L762" s="15">
        <f>'Cap Ex Data'!L762</f>
        <v>0</v>
      </c>
      <c r="M762" s="15">
        <f>'Cap Ex Data'!M762</f>
        <v>0</v>
      </c>
      <c r="N762" s="15">
        <f>'Cap Ex Data'!N762</f>
        <v>0</v>
      </c>
      <c r="O762" s="61" t="str">
        <f t="shared" si="11"/>
        <v>0</v>
      </c>
    </row>
    <row r="763" spans="1:15" x14ac:dyDescent="0.25">
      <c r="A763" s="15">
        <f>'Cap Ex Data'!A763</f>
        <v>0</v>
      </c>
      <c r="B763" s="15">
        <f>'Cap Ex Data'!B763</f>
        <v>0</v>
      </c>
      <c r="C763" s="15">
        <f>'Cap Ex Data'!C763</f>
        <v>0</v>
      </c>
      <c r="D763" s="15">
        <f>'Cap Ex Data'!D763</f>
        <v>0</v>
      </c>
      <c r="E763" s="15">
        <f>'Cap Ex Data'!E763</f>
        <v>0</v>
      </c>
      <c r="F763" s="15">
        <f>'Cap Ex Data'!F763</f>
        <v>0</v>
      </c>
      <c r="G763" s="15">
        <f>'Cap Ex Data'!G763</f>
        <v>0</v>
      </c>
      <c r="H763" s="15">
        <f>'Cap Ex Data'!H763</f>
        <v>0</v>
      </c>
      <c r="I763" s="15">
        <f>'Cap Ex Data'!I763</f>
        <v>0</v>
      </c>
      <c r="J763" s="15">
        <f>'Cap Ex Data'!J763</f>
        <v>0</v>
      </c>
      <c r="K763" s="15">
        <f>'Cap Ex Data'!K763</f>
        <v>0</v>
      </c>
      <c r="L763" s="15">
        <f>'Cap Ex Data'!L763</f>
        <v>0</v>
      </c>
      <c r="M763" s="15">
        <f>'Cap Ex Data'!M763</f>
        <v>0</v>
      </c>
      <c r="N763" s="15">
        <f>'Cap Ex Data'!N763</f>
        <v>0</v>
      </c>
      <c r="O763" s="61" t="str">
        <f t="shared" si="11"/>
        <v>0</v>
      </c>
    </row>
    <row r="764" spans="1:15" x14ac:dyDescent="0.25">
      <c r="A764" s="15">
        <f>'Cap Ex Data'!A764</f>
        <v>0</v>
      </c>
      <c r="B764" s="15">
        <f>'Cap Ex Data'!B764</f>
        <v>0</v>
      </c>
      <c r="C764" s="15">
        <f>'Cap Ex Data'!C764</f>
        <v>0</v>
      </c>
      <c r="D764" s="15">
        <f>'Cap Ex Data'!D764</f>
        <v>0</v>
      </c>
      <c r="E764" s="15">
        <f>'Cap Ex Data'!E764</f>
        <v>0</v>
      </c>
      <c r="F764" s="15">
        <f>'Cap Ex Data'!F764</f>
        <v>0</v>
      </c>
      <c r="G764" s="15">
        <f>'Cap Ex Data'!G764</f>
        <v>0</v>
      </c>
      <c r="H764" s="15">
        <f>'Cap Ex Data'!H764</f>
        <v>0</v>
      </c>
      <c r="I764" s="15">
        <f>'Cap Ex Data'!I764</f>
        <v>0</v>
      </c>
      <c r="J764" s="15">
        <f>'Cap Ex Data'!J764</f>
        <v>0</v>
      </c>
      <c r="K764" s="15">
        <f>'Cap Ex Data'!K764</f>
        <v>0</v>
      </c>
      <c r="L764" s="15">
        <f>'Cap Ex Data'!L764</f>
        <v>0</v>
      </c>
      <c r="M764" s="15">
        <f>'Cap Ex Data'!M764</f>
        <v>0</v>
      </c>
      <c r="N764" s="15">
        <f>'Cap Ex Data'!N764</f>
        <v>0</v>
      </c>
      <c r="O764" s="61" t="str">
        <f t="shared" si="11"/>
        <v>0</v>
      </c>
    </row>
    <row r="765" spans="1:15" x14ac:dyDescent="0.25">
      <c r="A765" s="15">
        <f>'Cap Ex Data'!A765</f>
        <v>0</v>
      </c>
      <c r="B765" s="15">
        <f>'Cap Ex Data'!B765</f>
        <v>0</v>
      </c>
      <c r="C765" s="15">
        <f>'Cap Ex Data'!C765</f>
        <v>0</v>
      </c>
      <c r="D765" s="15">
        <f>'Cap Ex Data'!D765</f>
        <v>0</v>
      </c>
      <c r="E765" s="15">
        <f>'Cap Ex Data'!E765</f>
        <v>0</v>
      </c>
      <c r="F765" s="15">
        <f>'Cap Ex Data'!F765</f>
        <v>0</v>
      </c>
      <c r="G765" s="15">
        <f>'Cap Ex Data'!G765</f>
        <v>0</v>
      </c>
      <c r="H765" s="15">
        <f>'Cap Ex Data'!H765</f>
        <v>0</v>
      </c>
      <c r="I765" s="15">
        <f>'Cap Ex Data'!I765</f>
        <v>0</v>
      </c>
      <c r="J765" s="15">
        <f>'Cap Ex Data'!J765</f>
        <v>0</v>
      </c>
      <c r="K765" s="15">
        <f>'Cap Ex Data'!K765</f>
        <v>0</v>
      </c>
      <c r="L765" s="15">
        <f>'Cap Ex Data'!L765</f>
        <v>0</v>
      </c>
      <c r="M765" s="15">
        <f>'Cap Ex Data'!M765</f>
        <v>0</v>
      </c>
      <c r="N765" s="15">
        <f>'Cap Ex Data'!N765</f>
        <v>0</v>
      </c>
      <c r="O765" s="61" t="str">
        <f t="shared" si="11"/>
        <v>0</v>
      </c>
    </row>
    <row r="766" spans="1:15" x14ac:dyDescent="0.25">
      <c r="A766" s="15">
        <f>'Cap Ex Data'!A766</f>
        <v>0</v>
      </c>
      <c r="B766" s="15">
        <f>'Cap Ex Data'!B766</f>
        <v>0</v>
      </c>
      <c r="C766" s="15">
        <f>'Cap Ex Data'!C766</f>
        <v>0</v>
      </c>
      <c r="D766" s="15">
        <f>'Cap Ex Data'!D766</f>
        <v>0</v>
      </c>
      <c r="E766" s="15">
        <f>'Cap Ex Data'!E766</f>
        <v>0</v>
      </c>
      <c r="F766" s="15">
        <f>'Cap Ex Data'!F766</f>
        <v>0</v>
      </c>
      <c r="G766" s="15">
        <f>'Cap Ex Data'!G766</f>
        <v>0</v>
      </c>
      <c r="H766" s="15">
        <f>'Cap Ex Data'!H766</f>
        <v>0</v>
      </c>
      <c r="I766" s="15">
        <f>'Cap Ex Data'!I766</f>
        <v>0</v>
      </c>
      <c r="J766" s="15">
        <f>'Cap Ex Data'!J766</f>
        <v>0</v>
      </c>
      <c r="K766" s="15">
        <f>'Cap Ex Data'!K766</f>
        <v>0</v>
      </c>
      <c r="L766" s="15">
        <f>'Cap Ex Data'!L766</f>
        <v>0</v>
      </c>
      <c r="M766" s="15">
        <f>'Cap Ex Data'!M766</f>
        <v>0</v>
      </c>
      <c r="N766" s="15">
        <f>'Cap Ex Data'!N766</f>
        <v>0</v>
      </c>
      <c r="O766" s="61" t="str">
        <f t="shared" si="11"/>
        <v>0</v>
      </c>
    </row>
    <row r="767" spans="1:15" x14ac:dyDescent="0.25">
      <c r="A767" s="15">
        <f>'Cap Ex Data'!A767</f>
        <v>0</v>
      </c>
      <c r="B767" s="15">
        <f>'Cap Ex Data'!B767</f>
        <v>0</v>
      </c>
      <c r="C767" s="15">
        <f>'Cap Ex Data'!C767</f>
        <v>0</v>
      </c>
      <c r="D767" s="15">
        <f>'Cap Ex Data'!D767</f>
        <v>0</v>
      </c>
      <c r="E767" s="15">
        <f>'Cap Ex Data'!E767</f>
        <v>0</v>
      </c>
      <c r="F767" s="15">
        <f>'Cap Ex Data'!F767</f>
        <v>0</v>
      </c>
      <c r="G767" s="15">
        <f>'Cap Ex Data'!G767</f>
        <v>0</v>
      </c>
      <c r="H767" s="15">
        <f>'Cap Ex Data'!H767</f>
        <v>0</v>
      </c>
      <c r="I767" s="15">
        <f>'Cap Ex Data'!I767</f>
        <v>0</v>
      </c>
      <c r="J767" s="15">
        <f>'Cap Ex Data'!J767</f>
        <v>0</v>
      </c>
      <c r="K767" s="15">
        <f>'Cap Ex Data'!K767</f>
        <v>0</v>
      </c>
      <c r="L767" s="15">
        <f>'Cap Ex Data'!L767</f>
        <v>0</v>
      </c>
      <c r="M767" s="15">
        <f>'Cap Ex Data'!M767</f>
        <v>0</v>
      </c>
      <c r="N767" s="15">
        <f>'Cap Ex Data'!N767</f>
        <v>0</v>
      </c>
      <c r="O767" s="61" t="str">
        <f t="shared" si="11"/>
        <v>0</v>
      </c>
    </row>
    <row r="768" spans="1:15" x14ac:dyDescent="0.25">
      <c r="A768" s="15">
        <f>'Cap Ex Data'!A768</f>
        <v>0</v>
      </c>
      <c r="B768" s="15">
        <f>'Cap Ex Data'!B768</f>
        <v>0</v>
      </c>
      <c r="C768" s="15">
        <f>'Cap Ex Data'!C768</f>
        <v>0</v>
      </c>
      <c r="D768" s="15">
        <f>'Cap Ex Data'!D768</f>
        <v>0</v>
      </c>
      <c r="E768" s="15">
        <f>'Cap Ex Data'!E768</f>
        <v>0</v>
      </c>
      <c r="F768" s="15">
        <f>'Cap Ex Data'!F768</f>
        <v>0</v>
      </c>
      <c r="G768" s="15">
        <f>'Cap Ex Data'!G768</f>
        <v>0</v>
      </c>
      <c r="H768" s="15">
        <f>'Cap Ex Data'!H768</f>
        <v>0</v>
      </c>
      <c r="I768" s="15">
        <f>'Cap Ex Data'!I768</f>
        <v>0</v>
      </c>
      <c r="J768" s="15">
        <f>'Cap Ex Data'!J768</f>
        <v>0</v>
      </c>
      <c r="K768" s="15">
        <f>'Cap Ex Data'!K768</f>
        <v>0</v>
      </c>
      <c r="L768" s="15">
        <f>'Cap Ex Data'!L768</f>
        <v>0</v>
      </c>
      <c r="M768" s="15">
        <f>'Cap Ex Data'!M768</f>
        <v>0</v>
      </c>
      <c r="N768" s="15">
        <f>'Cap Ex Data'!N768</f>
        <v>0</v>
      </c>
      <c r="O768" s="61" t="str">
        <f t="shared" si="11"/>
        <v>0</v>
      </c>
    </row>
    <row r="769" spans="1:15" x14ac:dyDescent="0.25">
      <c r="A769" s="15">
        <f>'Cap Ex Data'!A769</f>
        <v>0</v>
      </c>
      <c r="B769" s="15">
        <f>'Cap Ex Data'!B769</f>
        <v>0</v>
      </c>
      <c r="C769" s="15">
        <f>'Cap Ex Data'!C769</f>
        <v>0</v>
      </c>
      <c r="D769" s="15">
        <f>'Cap Ex Data'!D769</f>
        <v>0</v>
      </c>
      <c r="E769" s="15">
        <f>'Cap Ex Data'!E769</f>
        <v>0</v>
      </c>
      <c r="F769" s="15">
        <f>'Cap Ex Data'!F769</f>
        <v>0</v>
      </c>
      <c r="G769" s="15">
        <f>'Cap Ex Data'!G769</f>
        <v>0</v>
      </c>
      <c r="H769" s="15">
        <f>'Cap Ex Data'!H769</f>
        <v>0</v>
      </c>
      <c r="I769" s="15">
        <f>'Cap Ex Data'!I769</f>
        <v>0</v>
      </c>
      <c r="J769" s="15">
        <f>'Cap Ex Data'!J769</f>
        <v>0</v>
      </c>
      <c r="K769" s="15">
        <f>'Cap Ex Data'!K769</f>
        <v>0</v>
      </c>
      <c r="L769" s="15">
        <f>'Cap Ex Data'!L769</f>
        <v>0</v>
      </c>
      <c r="M769" s="15">
        <f>'Cap Ex Data'!M769</f>
        <v>0</v>
      </c>
      <c r="N769" s="15">
        <f>'Cap Ex Data'!N769</f>
        <v>0</v>
      </c>
      <c r="O769" s="61" t="str">
        <f t="shared" si="11"/>
        <v>0</v>
      </c>
    </row>
    <row r="770" spans="1:15" x14ac:dyDescent="0.25">
      <c r="A770" s="15">
        <f>'Cap Ex Data'!A770</f>
        <v>0</v>
      </c>
      <c r="B770" s="15">
        <f>'Cap Ex Data'!B770</f>
        <v>0</v>
      </c>
      <c r="C770" s="15">
        <f>'Cap Ex Data'!C770</f>
        <v>0</v>
      </c>
      <c r="D770" s="15">
        <f>'Cap Ex Data'!D770</f>
        <v>0</v>
      </c>
      <c r="E770" s="15">
        <f>'Cap Ex Data'!E770</f>
        <v>0</v>
      </c>
      <c r="F770" s="15">
        <f>'Cap Ex Data'!F770</f>
        <v>0</v>
      </c>
      <c r="G770" s="15">
        <f>'Cap Ex Data'!G770</f>
        <v>0</v>
      </c>
      <c r="H770" s="15">
        <f>'Cap Ex Data'!H770</f>
        <v>0</v>
      </c>
      <c r="I770" s="15">
        <f>'Cap Ex Data'!I770</f>
        <v>0</v>
      </c>
      <c r="J770" s="15">
        <f>'Cap Ex Data'!J770</f>
        <v>0</v>
      </c>
      <c r="K770" s="15">
        <f>'Cap Ex Data'!K770</f>
        <v>0</v>
      </c>
      <c r="L770" s="15">
        <f>'Cap Ex Data'!L770</f>
        <v>0</v>
      </c>
      <c r="M770" s="15">
        <f>'Cap Ex Data'!M770</f>
        <v>0</v>
      </c>
      <c r="N770" s="15">
        <f>'Cap Ex Data'!N770</f>
        <v>0</v>
      </c>
      <c r="O770" s="61" t="str">
        <f t="shared" si="11"/>
        <v>0</v>
      </c>
    </row>
    <row r="771" spans="1:15" x14ac:dyDescent="0.25">
      <c r="A771" s="15">
        <f>'Cap Ex Data'!A771</f>
        <v>0</v>
      </c>
      <c r="B771" s="15">
        <f>'Cap Ex Data'!B771</f>
        <v>0</v>
      </c>
      <c r="C771" s="15">
        <f>'Cap Ex Data'!C771</f>
        <v>0</v>
      </c>
      <c r="D771" s="15">
        <f>'Cap Ex Data'!D771</f>
        <v>0</v>
      </c>
      <c r="E771" s="15">
        <f>'Cap Ex Data'!E771</f>
        <v>0</v>
      </c>
      <c r="F771" s="15">
        <f>'Cap Ex Data'!F771</f>
        <v>0</v>
      </c>
      <c r="G771" s="15">
        <f>'Cap Ex Data'!G771</f>
        <v>0</v>
      </c>
      <c r="H771" s="15">
        <f>'Cap Ex Data'!H771</f>
        <v>0</v>
      </c>
      <c r="I771" s="15">
        <f>'Cap Ex Data'!I771</f>
        <v>0</v>
      </c>
      <c r="J771" s="15">
        <f>'Cap Ex Data'!J771</f>
        <v>0</v>
      </c>
      <c r="K771" s="15">
        <f>'Cap Ex Data'!K771</f>
        <v>0</v>
      </c>
      <c r="L771" s="15">
        <f>'Cap Ex Data'!L771</f>
        <v>0</v>
      </c>
      <c r="M771" s="15">
        <f>'Cap Ex Data'!M771</f>
        <v>0</v>
      </c>
      <c r="N771" s="15">
        <f>'Cap Ex Data'!N771</f>
        <v>0</v>
      </c>
      <c r="O771" s="61" t="str">
        <f t="shared" ref="O771:O834" si="12">LEFT(B771,2)</f>
        <v>0</v>
      </c>
    </row>
    <row r="772" spans="1:15" x14ac:dyDescent="0.25">
      <c r="A772" s="15">
        <f>'Cap Ex Data'!A772</f>
        <v>0</v>
      </c>
      <c r="B772" s="15">
        <f>'Cap Ex Data'!B772</f>
        <v>0</v>
      </c>
      <c r="C772" s="15">
        <f>'Cap Ex Data'!C772</f>
        <v>0</v>
      </c>
      <c r="D772" s="15">
        <f>'Cap Ex Data'!D772</f>
        <v>0</v>
      </c>
      <c r="E772" s="15">
        <f>'Cap Ex Data'!E772</f>
        <v>0</v>
      </c>
      <c r="F772" s="15">
        <f>'Cap Ex Data'!F772</f>
        <v>0</v>
      </c>
      <c r="G772" s="15">
        <f>'Cap Ex Data'!G772</f>
        <v>0</v>
      </c>
      <c r="H772" s="15">
        <f>'Cap Ex Data'!H772</f>
        <v>0</v>
      </c>
      <c r="I772" s="15">
        <f>'Cap Ex Data'!I772</f>
        <v>0</v>
      </c>
      <c r="J772" s="15">
        <f>'Cap Ex Data'!J772</f>
        <v>0</v>
      </c>
      <c r="K772" s="15">
        <f>'Cap Ex Data'!K772</f>
        <v>0</v>
      </c>
      <c r="L772" s="15">
        <f>'Cap Ex Data'!L772</f>
        <v>0</v>
      </c>
      <c r="M772" s="15">
        <f>'Cap Ex Data'!M772</f>
        <v>0</v>
      </c>
      <c r="N772" s="15">
        <f>'Cap Ex Data'!N772</f>
        <v>0</v>
      </c>
      <c r="O772" s="61" t="str">
        <f t="shared" si="12"/>
        <v>0</v>
      </c>
    </row>
    <row r="773" spans="1:15" x14ac:dyDescent="0.25">
      <c r="A773" s="15">
        <f>'Cap Ex Data'!A773</f>
        <v>0</v>
      </c>
      <c r="B773" s="15">
        <f>'Cap Ex Data'!B773</f>
        <v>0</v>
      </c>
      <c r="C773" s="15">
        <f>'Cap Ex Data'!C773</f>
        <v>0</v>
      </c>
      <c r="D773" s="15">
        <f>'Cap Ex Data'!D773</f>
        <v>0</v>
      </c>
      <c r="E773" s="15">
        <f>'Cap Ex Data'!E773</f>
        <v>0</v>
      </c>
      <c r="F773" s="15">
        <f>'Cap Ex Data'!F773</f>
        <v>0</v>
      </c>
      <c r="G773" s="15">
        <f>'Cap Ex Data'!G773</f>
        <v>0</v>
      </c>
      <c r="H773" s="15">
        <f>'Cap Ex Data'!H773</f>
        <v>0</v>
      </c>
      <c r="I773" s="15">
        <f>'Cap Ex Data'!I773</f>
        <v>0</v>
      </c>
      <c r="J773" s="15">
        <f>'Cap Ex Data'!J773</f>
        <v>0</v>
      </c>
      <c r="K773" s="15">
        <f>'Cap Ex Data'!K773</f>
        <v>0</v>
      </c>
      <c r="L773" s="15">
        <f>'Cap Ex Data'!L773</f>
        <v>0</v>
      </c>
      <c r="M773" s="15">
        <f>'Cap Ex Data'!M773</f>
        <v>0</v>
      </c>
      <c r="N773" s="15">
        <f>'Cap Ex Data'!N773</f>
        <v>0</v>
      </c>
      <c r="O773" s="61" t="str">
        <f t="shared" si="12"/>
        <v>0</v>
      </c>
    </row>
    <row r="774" spans="1:15" x14ac:dyDescent="0.25">
      <c r="A774" s="15">
        <f>'Cap Ex Data'!A774</f>
        <v>0</v>
      </c>
      <c r="B774" s="15">
        <f>'Cap Ex Data'!B774</f>
        <v>0</v>
      </c>
      <c r="C774" s="15">
        <f>'Cap Ex Data'!C774</f>
        <v>0</v>
      </c>
      <c r="D774" s="15">
        <f>'Cap Ex Data'!D774</f>
        <v>0</v>
      </c>
      <c r="E774" s="15">
        <f>'Cap Ex Data'!E774</f>
        <v>0</v>
      </c>
      <c r="F774" s="15">
        <f>'Cap Ex Data'!F774</f>
        <v>0</v>
      </c>
      <c r="G774" s="15">
        <f>'Cap Ex Data'!G774</f>
        <v>0</v>
      </c>
      <c r="H774" s="15">
        <f>'Cap Ex Data'!H774</f>
        <v>0</v>
      </c>
      <c r="I774" s="15">
        <f>'Cap Ex Data'!I774</f>
        <v>0</v>
      </c>
      <c r="J774" s="15">
        <f>'Cap Ex Data'!J774</f>
        <v>0</v>
      </c>
      <c r="K774" s="15">
        <f>'Cap Ex Data'!K774</f>
        <v>0</v>
      </c>
      <c r="L774" s="15">
        <f>'Cap Ex Data'!L774</f>
        <v>0</v>
      </c>
      <c r="M774" s="15">
        <f>'Cap Ex Data'!M774</f>
        <v>0</v>
      </c>
      <c r="N774" s="15">
        <f>'Cap Ex Data'!N774</f>
        <v>0</v>
      </c>
      <c r="O774" s="61" t="str">
        <f t="shared" si="12"/>
        <v>0</v>
      </c>
    </row>
    <row r="775" spans="1:15" x14ac:dyDescent="0.25">
      <c r="A775" s="15">
        <f>'Cap Ex Data'!A775</f>
        <v>0</v>
      </c>
      <c r="B775" s="15">
        <f>'Cap Ex Data'!B775</f>
        <v>0</v>
      </c>
      <c r="C775" s="15">
        <f>'Cap Ex Data'!C775</f>
        <v>0</v>
      </c>
      <c r="D775" s="15">
        <f>'Cap Ex Data'!D775</f>
        <v>0</v>
      </c>
      <c r="E775" s="15">
        <f>'Cap Ex Data'!E775</f>
        <v>0</v>
      </c>
      <c r="F775" s="15">
        <f>'Cap Ex Data'!F775</f>
        <v>0</v>
      </c>
      <c r="G775" s="15">
        <f>'Cap Ex Data'!G775</f>
        <v>0</v>
      </c>
      <c r="H775" s="15">
        <f>'Cap Ex Data'!H775</f>
        <v>0</v>
      </c>
      <c r="I775" s="15">
        <f>'Cap Ex Data'!I775</f>
        <v>0</v>
      </c>
      <c r="J775" s="15">
        <f>'Cap Ex Data'!J775</f>
        <v>0</v>
      </c>
      <c r="K775" s="15">
        <f>'Cap Ex Data'!K775</f>
        <v>0</v>
      </c>
      <c r="L775" s="15">
        <f>'Cap Ex Data'!L775</f>
        <v>0</v>
      </c>
      <c r="M775" s="15">
        <f>'Cap Ex Data'!M775</f>
        <v>0</v>
      </c>
      <c r="N775" s="15">
        <f>'Cap Ex Data'!N775</f>
        <v>0</v>
      </c>
      <c r="O775" s="61" t="str">
        <f t="shared" si="12"/>
        <v>0</v>
      </c>
    </row>
    <row r="776" spans="1:15" x14ac:dyDescent="0.25">
      <c r="A776" s="15">
        <f>'Cap Ex Data'!A776</f>
        <v>0</v>
      </c>
      <c r="B776" s="15">
        <f>'Cap Ex Data'!B776</f>
        <v>0</v>
      </c>
      <c r="C776" s="15">
        <f>'Cap Ex Data'!C776</f>
        <v>0</v>
      </c>
      <c r="D776" s="15">
        <f>'Cap Ex Data'!D776</f>
        <v>0</v>
      </c>
      <c r="E776" s="15">
        <f>'Cap Ex Data'!E776</f>
        <v>0</v>
      </c>
      <c r="F776" s="15">
        <f>'Cap Ex Data'!F776</f>
        <v>0</v>
      </c>
      <c r="G776" s="15">
        <f>'Cap Ex Data'!G776</f>
        <v>0</v>
      </c>
      <c r="H776" s="15">
        <f>'Cap Ex Data'!H776</f>
        <v>0</v>
      </c>
      <c r="I776" s="15">
        <f>'Cap Ex Data'!I776</f>
        <v>0</v>
      </c>
      <c r="J776" s="15">
        <f>'Cap Ex Data'!J776</f>
        <v>0</v>
      </c>
      <c r="K776" s="15">
        <f>'Cap Ex Data'!K776</f>
        <v>0</v>
      </c>
      <c r="L776" s="15">
        <f>'Cap Ex Data'!L776</f>
        <v>0</v>
      </c>
      <c r="M776" s="15">
        <f>'Cap Ex Data'!M776</f>
        <v>0</v>
      </c>
      <c r="N776" s="15">
        <f>'Cap Ex Data'!N776</f>
        <v>0</v>
      </c>
      <c r="O776" s="61" t="str">
        <f t="shared" si="12"/>
        <v>0</v>
      </c>
    </row>
    <row r="777" spans="1:15" x14ac:dyDescent="0.25">
      <c r="A777" s="15">
        <f>'Cap Ex Data'!A777</f>
        <v>0</v>
      </c>
      <c r="B777" s="15">
        <f>'Cap Ex Data'!B777</f>
        <v>0</v>
      </c>
      <c r="C777" s="15">
        <f>'Cap Ex Data'!C777</f>
        <v>0</v>
      </c>
      <c r="D777" s="15">
        <f>'Cap Ex Data'!D777</f>
        <v>0</v>
      </c>
      <c r="E777" s="15">
        <f>'Cap Ex Data'!E777</f>
        <v>0</v>
      </c>
      <c r="F777" s="15">
        <f>'Cap Ex Data'!F777</f>
        <v>0</v>
      </c>
      <c r="G777" s="15">
        <f>'Cap Ex Data'!G777</f>
        <v>0</v>
      </c>
      <c r="H777" s="15">
        <f>'Cap Ex Data'!H777</f>
        <v>0</v>
      </c>
      <c r="I777" s="15">
        <f>'Cap Ex Data'!I777</f>
        <v>0</v>
      </c>
      <c r="J777" s="15">
        <f>'Cap Ex Data'!J777</f>
        <v>0</v>
      </c>
      <c r="K777" s="15">
        <f>'Cap Ex Data'!K777</f>
        <v>0</v>
      </c>
      <c r="L777" s="15">
        <f>'Cap Ex Data'!L777</f>
        <v>0</v>
      </c>
      <c r="M777" s="15">
        <f>'Cap Ex Data'!M777</f>
        <v>0</v>
      </c>
      <c r="N777" s="15">
        <f>'Cap Ex Data'!N777</f>
        <v>0</v>
      </c>
      <c r="O777" s="61" t="str">
        <f t="shared" si="12"/>
        <v>0</v>
      </c>
    </row>
    <row r="778" spans="1:15" x14ac:dyDescent="0.25">
      <c r="A778" s="15">
        <f>'Cap Ex Data'!A778</f>
        <v>0</v>
      </c>
      <c r="B778" s="15">
        <f>'Cap Ex Data'!B778</f>
        <v>0</v>
      </c>
      <c r="C778" s="15">
        <f>'Cap Ex Data'!C778</f>
        <v>0</v>
      </c>
      <c r="D778" s="15">
        <f>'Cap Ex Data'!D778</f>
        <v>0</v>
      </c>
      <c r="E778" s="15">
        <f>'Cap Ex Data'!E778</f>
        <v>0</v>
      </c>
      <c r="F778" s="15">
        <f>'Cap Ex Data'!F778</f>
        <v>0</v>
      </c>
      <c r="G778" s="15">
        <f>'Cap Ex Data'!G778</f>
        <v>0</v>
      </c>
      <c r="H778" s="15">
        <f>'Cap Ex Data'!H778</f>
        <v>0</v>
      </c>
      <c r="I778" s="15">
        <f>'Cap Ex Data'!I778</f>
        <v>0</v>
      </c>
      <c r="J778" s="15">
        <f>'Cap Ex Data'!J778</f>
        <v>0</v>
      </c>
      <c r="K778" s="15">
        <f>'Cap Ex Data'!K778</f>
        <v>0</v>
      </c>
      <c r="L778" s="15">
        <f>'Cap Ex Data'!L778</f>
        <v>0</v>
      </c>
      <c r="M778" s="15">
        <f>'Cap Ex Data'!M778</f>
        <v>0</v>
      </c>
      <c r="N778" s="15">
        <f>'Cap Ex Data'!N778</f>
        <v>0</v>
      </c>
      <c r="O778" s="61" t="str">
        <f t="shared" si="12"/>
        <v>0</v>
      </c>
    </row>
    <row r="779" spans="1:15" x14ac:dyDescent="0.25">
      <c r="A779" s="15">
        <f>'Cap Ex Data'!A779</f>
        <v>0</v>
      </c>
      <c r="B779" s="15">
        <f>'Cap Ex Data'!B779</f>
        <v>0</v>
      </c>
      <c r="C779" s="15">
        <f>'Cap Ex Data'!C779</f>
        <v>0</v>
      </c>
      <c r="D779" s="15">
        <f>'Cap Ex Data'!D779</f>
        <v>0</v>
      </c>
      <c r="E779" s="15">
        <f>'Cap Ex Data'!E779</f>
        <v>0</v>
      </c>
      <c r="F779" s="15">
        <f>'Cap Ex Data'!F779</f>
        <v>0</v>
      </c>
      <c r="G779" s="15">
        <f>'Cap Ex Data'!G779</f>
        <v>0</v>
      </c>
      <c r="H779" s="15">
        <f>'Cap Ex Data'!H779</f>
        <v>0</v>
      </c>
      <c r="I779" s="15">
        <f>'Cap Ex Data'!I779</f>
        <v>0</v>
      </c>
      <c r="J779" s="15">
        <f>'Cap Ex Data'!J779</f>
        <v>0</v>
      </c>
      <c r="K779" s="15">
        <f>'Cap Ex Data'!K779</f>
        <v>0</v>
      </c>
      <c r="L779" s="15">
        <f>'Cap Ex Data'!L779</f>
        <v>0</v>
      </c>
      <c r="M779" s="15">
        <f>'Cap Ex Data'!M779</f>
        <v>0</v>
      </c>
      <c r="N779" s="15">
        <f>'Cap Ex Data'!N779</f>
        <v>0</v>
      </c>
      <c r="O779" s="61" t="str">
        <f t="shared" si="12"/>
        <v>0</v>
      </c>
    </row>
    <row r="780" spans="1:15" x14ac:dyDescent="0.25">
      <c r="A780" s="15">
        <f>'Cap Ex Data'!A780</f>
        <v>0</v>
      </c>
      <c r="B780" s="15">
        <f>'Cap Ex Data'!B780</f>
        <v>0</v>
      </c>
      <c r="C780" s="15">
        <f>'Cap Ex Data'!C780</f>
        <v>0</v>
      </c>
      <c r="D780" s="15">
        <f>'Cap Ex Data'!D780</f>
        <v>0</v>
      </c>
      <c r="E780" s="15">
        <f>'Cap Ex Data'!E780</f>
        <v>0</v>
      </c>
      <c r="F780" s="15">
        <f>'Cap Ex Data'!F780</f>
        <v>0</v>
      </c>
      <c r="G780" s="15">
        <f>'Cap Ex Data'!G780</f>
        <v>0</v>
      </c>
      <c r="H780" s="15">
        <f>'Cap Ex Data'!H780</f>
        <v>0</v>
      </c>
      <c r="I780" s="15">
        <f>'Cap Ex Data'!I780</f>
        <v>0</v>
      </c>
      <c r="J780" s="15">
        <f>'Cap Ex Data'!J780</f>
        <v>0</v>
      </c>
      <c r="K780" s="15">
        <f>'Cap Ex Data'!K780</f>
        <v>0</v>
      </c>
      <c r="L780" s="15">
        <f>'Cap Ex Data'!L780</f>
        <v>0</v>
      </c>
      <c r="M780" s="15">
        <f>'Cap Ex Data'!M780</f>
        <v>0</v>
      </c>
      <c r="N780" s="15">
        <f>'Cap Ex Data'!N780</f>
        <v>0</v>
      </c>
      <c r="O780" s="61" t="str">
        <f t="shared" si="12"/>
        <v>0</v>
      </c>
    </row>
    <row r="781" spans="1:15" x14ac:dyDescent="0.25">
      <c r="A781" s="15">
        <f>'Cap Ex Data'!A781</f>
        <v>0</v>
      </c>
      <c r="B781" s="15">
        <f>'Cap Ex Data'!B781</f>
        <v>0</v>
      </c>
      <c r="C781" s="15">
        <f>'Cap Ex Data'!C781</f>
        <v>0</v>
      </c>
      <c r="D781" s="15">
        <f>'Cap Ex Data'!D781</f>
        <v>0</v>
      </c>
      <c r="E781" s="15">
        <f>'Cap Ex Data'!E781</f>
        <v>0</v>
      </c>
      <c r="F781" s="15">
        <f>'Cap Ex Data'!F781</f>
        <v>0</v>
      </c>
      <c r="G781" s="15">
        <f>'Cap Ex Data'!G781</f>
        <v>0</v>
      </c>
      <c r="H781" s="15">
        <f>'Cap Ex Data'!H781</f>
        <v>0</v>
      </c>
      <c r="I781" s="15">
        <f>'Cap Ex Data'!I781</f>
        <v>0</v>
      </c>
      <c r="J781" s="15">
        <f>'Cap Ex Data'!J781</f>
        <v>0</v>
      </c>
      <c r="K781" s="15">
        <f>'Cap Ex Data'!K781</f>
        <v>0</v>
      </c>
      <c r="L781" s="15">
        <f>'Cap Ex Data'!L781</f>
        <v>0</v>
      </c>
      <c r="M781" s="15">
        <f>'Cap Ex Data'!M781</f>
        <v>0</v>
      </c>
      <c r="N781" s="15">
        <f>'Cap Ex Data'!N781</f>
        <v>0</v>
      </c>
      <c r="O781" s="61" t="str">
        <f t="shared" si="12"/>
        <v>0</v>
      </c>
    </row>
    <row r="782" spans="1:15" x14ac:dyDescent="0.25">
      <c r="A782" s="15">
        <f>'Cap Ex Data'!A782</f>
        <v>0</v>
      </c>
      <c r="B782" s="15">
        <f>'Cap Ex Data'!B782</f>
        <v>0</v>
      </c>
      <c r="C782" s="15">
        <f>'Cap Ex Data'!C782</f>
        <v>0</v>
      </c>
      <c r="D782" s="15">
        <f>'Cap Ex Data'!D782</f>
        <v>0</v>
      </c>
      <c r="E782" s="15">
        <f>'Cap Ex Data'!E782</f>
        <v>0</v>
      </c>
      <c r="F782" s="15">
        <f>'Cap Ex Data'!F782</f>
        <v>0</v>
      </c>
      <c r="G782" s="15">
        <f>'Cap Ex Data'!G782</f>
        <v>0</v>
      </c>
      <c r="H782" s="15">
        <f>'Cap Ex Data'!H782</f>
        <v>0</v>
      </c>
      <c r="I782" s="15">
        <f>'Cap Ex Data'!I782</f>
        <v>0</v>
      </c>
      <c r="J782" s="15">
        <f>'Cap Ex Data'!J782</f>
        <v>0</v>
      </c>
      <c r="K782" s="15">
        <f>'Cap Ex Data'!K782</f>
        <v>0</v>
      </c>
      <c r="L782" s="15">
        <f>'Cap Ex Data'!L782</f>
        <v>0</v>
      </c>
      <c r="M782" s="15">
        <f>'Cap Ex Data'!M782</f>
        <v>0</v>
      </c>
      <c r="N782" s="15">
        <f>'Cap Ex Data'!N782</f>
        <v>0</v>
      </c>
      <c r="O782" s="61" t="str">
        <f t="shared" si="12"/>
        <v>0</v>
      </c>
    </row>
    <row r="783" spans="1:15" x14ac:dyDescent="0.25">
      <c r="A783" s="15">
        <f>'Cap Ex Data'!A783</f>
        <v>0</v>
      </c>
      <c r="B783" s="15">
        <f>'Cap Ex Data'!B783</f>
        <v>0</v>
      </c>
      <c r="C783" s="15">
        <f>'Cap Ex Data'!C783</f>
        <v>0</v>
      </c>
      <c r="D783" s="15">
        <f>'Cap Ex Data'!D783</f>
        <v>0</v>
      </c>
      <c r="E783" s="15">
        <f>'Cap Ex Data'!E783</f>
        <v>0</v>
      </c>
      <c r="F783" s="15">
        <f>'Cap Ex Data'!F783</f>
        <v>0</v>
      </c>
      <c r="G783" s="15">
        <f>'Cap Ex Data'!G783</f>
        <v>0</v>
      </c>
      <c r="H783" s="15">
        <f>'Cap Ex Data'!H783</f>
        <v>0</v>
      </c>
      <c r="I783" s="15">
        <f>'Cap Ex Data'!I783</f>
        <v>0</v>
      </c>
      <c r="J783" s="15">
        <f>'Cap Ex Data'!J783</f>
        <v>0</v>
      </c>
      <c r="K783" s="15">
        <f>'Cap Ex Data'!K783</f>
        <v>0</v>
      </c>
      <c r="L783" s="15">
        <f>'Cap Ex Data'!L783</f>
        <v>0</v>
      </c>
      <c r="M783" s="15">
        <f>'Cap Ex Data'!M783</f>
        <v>0</v>
      </c>
      <c r="N783" s="15">
        <f>'Cap Ex Data'!N783</f>
        <v>0</v>
      </c>
      <c r="O783" s="61" t="str">
        <f t="shared" si="12"/>
        <v>0</v>
      </c>
    </row>
    <row r="784" spans="1:15" x14ac:dyDescent="0.25">
      <c r="A784" s="15">
        <f>'Cap Ex Data'!A784</f>
        <v>0</v>
      </c>
      <c r="B784" s="15">
        <f>'Cap Ex Data'!B784</f>
        <v>0</v>
      </c>
      <c r="C784" s="15">
        <f>'Cap Ex Data'!C784</f>
        <v>0</v>
      </c>
      <c r="D784" s="15">
        <f>'Cap Ex Data'!D784</f>
        <v>0</v>
      </c>
      <c r="E784" s="15">
        <f>'Cap Ex Data'!E784</f>
        <v>0</v>
      </c>
      <c r="F784" s="15">
        <f>'Cap Ex Data'!F784</f>
        <v>0</v>
      </c>
      <c r="G784" s="15">
        <f>'Cap Ex Data'!G784</f>
        <v>0</v>
      </c>
      <c r="H784" s="15">
        <f>'Cap Ex Data'!H784</f>
        <v>0</v>
      </c>
      <c r="I784" s="15">
        <f>'Cap Ex Data'!I784</f>
        <v>0</v>
      </c>
      <c r="J784" s="15">
        <f>'Cap Ex Data'!J784</f>
        <v>0</v>
      </c>
      <c r="K784" s="15">
        <f>'Cap Ex Data'!K784</f>
        <v>0</v>
      </c>
      <c r="L784" s="15">
        <f>'Cap Ex Data'!L784</f>
        <v>0</v>
      </c>
      <c r="M784" s="15">
        <f>'Cap Ex Data'!M784</f>
        <v>0</v>
      </c>
      <c r="N784" s="15">
        <f>'Cap Ex Data'!N784</f>
        <v>0</v>
      </c>
      <c r="O784" s="61" t="str">
        <f t="shared" si="12"/>
        <v>0</v>
      </c>
    </row>
    <row r="785" spans="1:15" x14ac:dyDescent="0.25">
      <c r="A785" s="15">
        <f>'Cap Ex Data'!A785</f>
        <v>0</v>
      </c>
      <c r="B785" s="15">
        <f>'Cap Ex Data'!B785</f>
        <v>0</v>
      </c>
      <c r="C785" s="15">
        <f>'Cap Ex Data'!C785</f>
        <v>0</v>
      </c>
      <c r="D785" s="15">
        <f>'Cap Ex Data'!D785</f>
        <v>0</v>
      </c>
      <c r="E785" s="15">
        <f>'Cap Ex Data'!E785</f>
        <v>0</v>
      </c>
      <c r="F785" s="15">
        <f>'Cap Ex Data'!F785</f>
        <v>0</v>
      </c>
      <c r="G785" s="15">
        <f>'Cap Ex Data'!G785</f>
        <v>0</v>
      </c>
      <c r="H785" s="15">
        <f>'Cap Ex Data'!H785</f>
        <v>0</v>
      </c>
      <c r="I785" s="15">
        <f>'Cap Ex Data'!I785</f>
        <v>0</v>
      </c>
      <c r="J785" s="15">
        <f>'Cap Ex Data'!J785</f>
        <v>0</v>
      </c>
      <c r="K785" s="15">
        <f>'Cap Ex Data'!K785</f>
        <v>0</v>
      </c>
      <c r="L785" s="15">
        <f>'Cap Ex Data'!L785</f>
        <v>0</v>
      </c>
      <c r="M785" s="15">
        <f>'Cap Ex Data'!M785</f>
        <v>0</v>
      </c>
      <c r="N785" s="15">
        <f>'Cap Ex Data'!N785</f>
        <v>0</v>
      </c>
      <c r="O785" s="61" t="str">
        <f t="shared" si="12"/>
        <v>0</v>
      </c>
    </row>
    <row r="786" spans="1:15" x14ac:dyDescent="0.25">
      <c r="A786" s="15">
        <f>'Cap Ex Data'!A786</f>
        <v>0</v>
      </c>
      <c r="B786" s="15">
        <f>'Cap Ex Data'!B786</f>
        <v>0</v>
      </c>
      <c r="C786" s="15">
        <f>'Cap Ex Data'!C786</f>
        <v>0</v>
      </c>
      <c r="D786" s="15">
        <f>'Cap Ex Data'!D786</f>
        <v>0</v>
      </c>
      <c r="E786" s="15">
        <f>'Cap Ex Data'!E786</f>
        <v>0</v>
      </c>
      <c r="F786" s="15">
        <f>'Cap Ex Data'!F786</f>
        <v>0</v>
      </c>
      <c r="G786" s="15">
        <f>'Cap Ex Data'!G786</f>
        <v>0</v>
      </c>
      <c r="H786" s="15">
        <f>'Cap Ex Data'!H786</f>
        <v>0</v>
      </c>
      <c r="I786" s="15">
        <f>'Cap Ex Data'!I786</f>
        <v>0</v>
      </c>
      <c r="J786" s="15">
        <f>'Cap Ex Data'!J786</f>
        <v>0</v>
      </c>
      <c r="K786" s="15">
        <f>'Cap Ex Data'!K786</f>
        <v>0</v>
      </c>
      <c r="L786" s="15">
        <f>'Cap Ex Data'!L786</f>
        <v>0</v>
      </c>
      <c r="M786" s="15">
        <f>'Cap Ex Data'!M786</f>
        <v>0</v>
      </c>
      <c r="N786" s="15">
        <f>'Cap Ex Data'!N786</f>
        <v>0</v>
      </c>
      <c r="O786" s="61" t="str">
        <f t="shared" si="12"/>
        <v>0</v>
      </c>
    </row>
    <row r="787" spans="1:15" x14ac:dyDescent="0.25">
      <c r="A787" s="15">
        <f>'Cap Ex Data'!A787</f>
        <v>0</v>
      </c>
      <c r="B787" s="15">
        <f>'Cap Ex Data'!B787</f>
        <v>0</v>
      </c>
      <c r="C787" s="15">
        <f>'Cap Ex Data'!C787</f>
        <v>0</v>
      </c>
      <c r="D787" s="15">
        <f>'Cap Ex Data'!D787</f>
        <v>0</v>
      </c>
      <c r="E787" s="15">
        <f>'Cap Ex Data'!E787</f>
        <v>0</v>
      </c>
      <c r="F787" s="15">
        <f>'Cap Ex Data'!F787</f>
        <v>0</v>
      </c>
      <c r="G787" s="15">
        <f>'Cap Ex Data'!G787</f>
        <v>0</v>
      </c>
      <c r="H787" s="15">
        <f>'Cap Ex Data'!H787</f>
        <v>0</v>
      </c>
      <c r="I787" s="15">
        <f>'Cap Ex Data'!I787</f>
        <v>0</v>
      </c>
      <c r="J787" s="15">
        <f>'Cap Ex Data'!J787</f>
        <v>0</v>
      </c>
      <c r="K787" s="15">
        <f>'Cap Ex Data'!K787</f>
        <v>0</v>
      </c>
      <c r="L787" s="15">
        <f>'Cap Ex Data'!L787</f>
        <v>0</v>
      </c>
      <c r="M787" s="15">
        <f>'Cap Ex Data'!M787</f>
        <v>0</v>
      </c>
      <c r="N787" s="15">
        <f>'Cap Ex Data'!N787</f>
        <v>0</v>
      </c>
      <c r="O787" s="61" t="str">
        <f t="shared" si="12"/>
        <v>0</v>
      </c>
    </row>
    <row r="788" spans="1:15" x14ac:dyDescent="0.25">
      <c r="A788" s="15">
        <f>'Cap Ex Data'!A788</f>
        <v>0</v>
      </c>
      <c r="B788" s="15">
        <f>'Cap Ex Data'!B788</f>
        <v>0</v>
      </c>
      <c r="C788" s="15">
        <f>'Cap Ex Data'!C788</f>
        <v>0</v>
      </c>
      <c r="D788" s="15">
        <f>'Cap Ex Data'!D788</f>
        <v>0</v>
      </c>
      <c r="E788" s="15">
        <f>'Cap Ex Data'!E788</f>
        <v>0</v>
      </c>
      <c r="F788" s="15">
        <f>'Cap Ex Data'!F788</f>
        <v>0</v>
      </c>
      <c r="G788" s="15">
        <f>'Cap Ex Data'!G788</f>
        <v>0</v>
      </c>
      <c r="H788" s="15">
        <f>'Cap Ex Data'!H788</f>
        <v>0</v>
      </c>
      <c r="I788" s="15">
        <f>'Cap Ex Data'!I788</f>
        <v>0</v>
      </c>
      <c r="J788" s="15">
        <f>'Cap Ex Data'!J788</f>
        <v>0</v>
      </c>
      <c r="K788" s="15">
        <f>'Cap Ex Data'!K788</f>
        <v>0</v>
      </c>
      <c r="L788" s="15">
        <f>'Cap Ex Data'!L788</f>
        <v>0</v>
      </c>
      <c r="M788" s="15">
        <f>'Cap Ex Data'!M788</f>
        <v>0</v>
      </c>
      <c r="N788" s="15">
        <f>'Cap Ex Data'!N788</f>
        <v>0</v>
      </c>
      <c r="O788" s="61" t="str">
        <f t="shared" si="12"/>
        <v>0</v>
      </c>
    </row>
    <row r="789" spans="1:15" x14ac:dyDescent="0.25">
      <c r="A789" s="15">
        <f>'Cap Ex Data'!A789</f>
        <v>0</v>
      </c>
      <c r="B789" s="15">
        <f>'Cap Ex Data'!B789</f>
        <v>0</v>
      </c>
      <c r="C789" s="15">
        <f>'Cap Ex Data'!C789</f>
        <v>0</v>
      </c>
      <c r="D789" s="15">
        <f>'Cap Ex Data'!D789</f>
        <v>0</v>
      </c>
      <c r="E789" s="15">
        <f>'Cap Ex Data'!E789</f>
        <v>0</v>
      </c>
      <c r="F789" s="15">
        <f>'Cap Ex Data'!F789</f>
        <v>0</v>
      </c>
      <c r="G789" s="15">
        <f>'Cap Ex Data'!G789</f>
        <v>0</v>
      </c>
      <c r="H789" s="15">
        <f>'Cap Ex Data'!H789</f>
        <v>0</v>
      </c>
      <c r="I789" s="15">
        <f>'Cap Ex Data'!I789</f>
        <v>0</v>
      </c>
      <c r="J789" s="15">
        <f>'Cap Ex Data'!J789</f>
        <v>0</v>
      </c>
      <c r="K789" s="15">
        <f>'Cap Ex Data'!K789</f>
        <v>0</v>
      </c>
      <c r="L789" s="15">
        <f>'Cap Ex Data'!L789</f>
        <v>0</v>
      </c>
      <c r="M789" s="15">
        <f>'Cap Ex Data'!M789</f>
        <v>0</v>
      </c>
      <c r="N789" s="15">
        <f>'Cap Ex Data'!N789</f>
        <v>0</v>
      </c>
      <c r="O789" s="61" t="str">
        <f t="shared" si="12"/>
        <v>0</v>
      </c>
    </row>
    <row r="790" spans="1:15" x14ac:dyDescent="0.25">
      <c r="A790" s="15">
        <f>'Cap Ex Data'!A790</f>
        <v>0</v>
      </c>
      <c r="B790" s="15">
        <f>'Cap Ex Data'!B790</f>
        <v>0</v>
      </c>
      <c r="C790" s="15">
        <f>'Cap Ex Data'!C790</f>
        <v>0</v>
      </c>
      <c r="D790" s="15">
        <f>'Cap Ex Data'!D790</f>
        <v>0</v>
      </c>
      <c r="E790" s="15">
        <f>'Cap Ex Data'!E790</f>
        <v>0</v>
      </c>
      <c r="F790" s="15">
        <f>'Cap Ex Data'!F790</f>
        <v>0</v>
      </c>
      <c r="G790" s="15">
        <f>'Cap Ex Data'!G790</f>
        <v>0</v>
      </c>
      <c r="H790" s="15">
        <f>'Cap Ex Data'!H790</f>
        <v>0</v>
      </c>
      <c r="I790" s="15">
        <f>'Cap Ex Data'!I790</f>
        <v>0</v>
      </c>
      <c r="J790" s="15">
        <f>'Cap Ex Data'!J790</f>
        <v>0</v>
      </c>
      <c r="K790" s="15">
        <f>'Cap Ex Data'!K790</f>
        <v>0</v>
      </c>
      <c r="L790" s="15">
        <f>'Cap Ex Data'!L790</f>
        <v>0</v>
      </c>
      <c r="M790" s="15">
        <f>'Cap Ex Data'!M790</f>
        <v>0</v>
      </c>
      <c r="N790" s="15">
        <f>'Cap Ex Data'!N790</f>
        <v>0</v>
      </c>
      <c r="O790" s="61" t="str">
        <f t="shared" si="12"/>
        <v>0</v>
      </c>
    </row>
    <row r="791" spans="1:15" x14ac:dyDescent="0.25">
      <c r="A791" s="15">
        <f>'Cap Ex Data'!A791</f>
        <v>0</v>
      </c>
      <c r="B791" s="15">
        <f>'Cap Ex Data'!B791</f>
        <v>0</v>
      </c>
      <c r="C791" s="15">
        <f>'Cap Ex Data'!C791</f>
        <v>0</v>
      </c>
      <c r="D791" s="15">
        <f>'Cap Ex Data'!D791</f>
        <v>0</v>
      </c>
      <c r="E791" s="15">
        <f>'Cap Ex Data'!E791</f>
        <v>0</v>
      </c>
      <c r="F791" s="15">
        <f>'Cap Ex Data'!F791</f>
        <v>0</v>
      </c>
      <c r="G791" s="15">
        <f>'Cap Ex Data'!G791</f>
        <v>0</v>
      </c>
      <c r="H791" s="15">
        <f>'Cap Ex Data'!H791</f>
        <v>0</v>
      </c>
      <c r="I791" s="15">
        <f>'Cap Ex Data'!I791</f>
        <v>0</v>
      </c>
      <c r="J791" s="15">
        <f>'Cap Ex Data'!J791</f>
        <v>0</v>
      </c>
      <c r="K791" s="15">
        <f>'Cap Ex Data'!K791</f>
        <v>0</v>
      </c>
      <c r="L791" s="15">
        <f>'Cap Ex Data'!L791</f>
        <v>0</v>
      </c>
      <c r="M791" s="15">
        <f>'Cap Ex Data'!M791</f>
        <v>0</v>
      </c>
      <c r="N791" s="15">
        <f>'Cap Ex Data'!N791</f>
        <v>0</v>
      </c>
      <c r="O791" s="61" t="str">
        <f t="shared" si="12"/>
        <v>0</v>
      </c>
    </row>
    <row r="792" spans="1:15" x14ac:dyDescent="0.25">
      <c r="A792" s="15">
        <f>'Cap Ex Data'!A792</f>
        <v>0</v>
      </c>
      <c r="B792" s="15">
        <f>'Cap Ex Data'!B792</f>
        <v>0</v>
      </c>
      <c r="C792" s="15">
        <f>'Cap Ex Data'!C792</f>
        <v>0</v>
      </c>
      <c r="D792" s="15">
        <f>'Cap Ex Data'!D792</f>
        <v>0</v>
      </c>
      <c r="E792" s="15">
        <f>'Cap Ex Data'!E792</f>
        <v>0</v>
      </c>
      <c r="F792" s="15">
        <f>'Cap Ex Data'!F792</f>
        <v>0</v>
      </c>
      <c r="G792" s="15">
        <f>'Cap Ex Data'!G792</f>
        <v>0</v>
      </c>
      <c r="H792" s="15">
        <f>'Cap Ex Data'!H792</f>
        <v>0</v>
      </c>
      <c r="I792" s="15">
        <f>'Cap Ex Data'!I792</f>
        <v>0</v>
      </c>
      <c r="J792" s="15">
        <f>'Cap Ex Data'!J792</f>
        <v>0</v>
      </c>
      <c r="K792" s="15">
        <f>'Cap Ex Data'!K792</f>
        <v>0</v>
      </c>
      <c r="L792" s="15">
        <f>'Cap Ex Data'!L792</f>
        <v>0</v>
      </c>
      <c r="M792" s="15">
        <f>'Cap Ex Data'!M792</f>
        <v>0</v>
      </c>
      <c r="N792" s="15">
        <f>'Cap Ex Data'!N792</f>
        <v>0</v>
      </c>
      <c r="O792" s="61" t="str">
        <f t="shared" si="12"/>
        <v>0</v>
      </c>
    </row>
    <row r="793" spans="1:15" x14ac:dyDescent="0.25">
      <c r="A793" s="15">
        <f>'Cap Ex Data'!A793</f>
        <v>0</v>
      </c>
      <c r="B793" s="15">
        <f>'Cap Ex Data'!B793</f>
        <v>0</v>
      </c>
      <c r="C793" s="15">
        <f>'Cap Ex Data'!C793</f>
        <v>0</v>
      </c>
      <c r="D793" s="15">
        <f>'Cap Ex Data'!D793</f>
        <v>0</v>
      </c>
      <c r="E793" s="15">
        <f>'Cap Ex Data'!E793</f>
        <v>0</v>
      </c>
      <c r="F793" s="15">
        <f>'Cap Ex Data'!F793</f>
        <v>0</v>
      </c>
      <c r="G793" s="15">
        <f>'Cap Ex Data'!G793</f>
        <v>0</v>
      </c>
      <c r="H793" s="15">
        <f>'Cap Ex Data'!H793</f>
        <v>0</v>
      </c>
      <c r="I793" s="15">
        <f>'Cap Ex Data'!I793</f>
        <v>0</v>
      </c>
      <c r="J793" s="15">
        <f>'Cap Ex Data'!J793</f>
        <v>0</v>
      </c>
      <c r="K793" s="15">
        <f>'Cap Ex Data'!K793</f>
        <v>0</v>
      </c>
      <c r="L793" s="15">
        <f>'Cap Ex Data'!L793</f>
        <v>0</v>
      </c>
      <c r="M793" s="15">
        <f>'Cap Ex Data'!M793</f>
        <v>0</v>
      </c>
      <c r="N793" s="15">
        <f>'Cap Ex Data'!N793</f>
        <v>0</v>
      </c>
      <c r="O793" s="61" t="str">
        <f t="shared" si="12"/>
        <v>0</v>
      </c>
    </row>
    <row r="794" spans="1:15" x14ac:dyDescent="0.25">
      <c r="A794" s="15">
        <f>'Cap Ex Data'!A794</f>
        <v>0</v>
      </c>
      <c r="B794" s="15">
        <f>'Cap Ex Data'!B794</f>
        <v>0</v>
      </c>
      <c r="C794" s="15">
        <f>'Cap Ex Data'!C794</f>
        <v>0</v>
      </c>
      <c r="D794" s="15">
        <f>'Cap Ex Data'!D794</f>
        <v>0</v>
      </c>
      <c r="E794" s="15">
        <f>'Cap Ex Data'!E794</f>
        <v>0</v>
      </c>
      <c r="F794" s="15">
        <f>'Cap Ex Data'!F794</f>
        <v>0</v>
      </c>
      <c r="G794" s="15">
        <f>'Cap Ex Data'!G794</f>
        <v>0</v>
      </c>
      <c r="H794" s="15">
        <f>'Cap Ex Data'!H794</f>
        <v>0</v>
      </c>
      <c r="I794" s="15">
        <f>'Cap Ex Data'!I794</f>
        <v>0</v>
      </c>
      <c r="J794" s="15">
        <f>'Cap Ex Data'!J794</f>
        <v>0</v>
      </c>
      <c r="K794" s="15">
        <f>'Cap Ex Data'!K794</f>
        <v>0</v>
      </c>
      <c r="L794" s="15">
        <f>'Cap Ex Data'!L794</f>
        <v>0</v>
      </c>
      <c r="M794" s="15">
        <f>'Cap Ex Data'!M794</f>
        <v>0</v>
      </c>
      <c r="N794" s="15">
        <f>'Cap Ex Data'!N794</f>
        <v>0</v>
      </c>
      <c r="O794" s="61" t="str">
        <f t="shared" si="12"/>
        <v>0</v>
      </c>
    </row>
    <row r="795" spans="1:15" x14ac:dyDescent="0.25">
      <c r="A795" s="15">
        <f>'Cap Ex Data'!A795</f>
        <v>0</v>
      </c>
      <c r="B795" s="15">
        <f>'Cap Ex Data'!B795</f>
        <v>0</v>
      </c>
      <c r="C795" s="15">
        <f>'Cap Ex Data'!C795</f>
        <v>0</v>
      </c>
      <c r="D795" s="15">
        <f>'Cap Ex Data'!D795</f>
        <v>0</v>
      </c>
      <c r="E795" s="15">
        <f>'Cap Ex Data'!E795</f>
        <v>0</v>
      </c>
      <c r="F795" s="15">
        <f>'Cap Ex Data'!F795</f>
        <v>0</v>
      </c>
      <c r="G795" s="15">
        <f>'Cap Ex Data'!G795</f>
        <v>0</v>
      </c>
      <c r="H795" s="15">
        <f>'Cap Ex Data'!H795</f>
        <v>0</v>
      </c>
      <c r="I795" s="15">
        <f>'Cap Ex Data'!I795</f>
        <v>0</v>
      </c>
      <c r="J795" s="15">
        <f>'Cap Ex Data'!J795</f>
        <v>0</v>
      </c>
      <c r="K795" s="15">
        <f>'Cap Ex Data'!K795</f>
        <v>0</v>
      </c>
      <c r="L795" s="15">
        <f>'Cap Ex Data'!L795</f>
        <v>0</v>
      </c>
      <c r="M795" s="15">
        <f>'Cap Ex Data'!M795</f>
        <v>0</v>
      </c>
      <c r="N795" s="15">
        <f>'Cap Ex Data'!N795</f>
        <v>0</v>
      </c>
      <c r="O795" s="61" t="str">
        <f t="shared" si="12"/>
        <v>0</v>
      </c>
    </row>
    <row r="796" spans="1:15" x14ac:dyDescent="0.25">
      <c r="A796" s="15">
        <f>'Cap Ex Data'!A796</f>
        <v>0</v>
      </c>
      <c r="B796" s="15">
        <f>'Cap Ex Data'!B796</f>
        <v>0</v>
      </c>
      <c r="C796" s="15">
        <f>'Cap Ex Data'!C796</f>
        <v>0</v>
      </c>
      <c r="D796" s="15">
        <f>'Cap Ex Data'!D796</f>
        <v>0</v>
      </c>
      <c r="E796" s="15">
        <f>'Cap Ex Data'!E796</f>
        <v>0</v>
      </c>
      <c r="F796" s="15">
        <f>'Cap Ex Data'!F796</f>
        <v>0</v>
      </c>
      <c r="G796" s="15">
        <f>'Cap Ex Data'!G796</f>
        <v>0</v>
      </c>
      <c r="H796" s="15">
        <f>'Cap Ex Data'!H796</f>
        <v>0</v>
      </c>
      <c r="I796" s="15">
        <f>'Cap Ex Data'!I796</f>
        <v>0</v>
      </c>
      <c r="J796" s="15">
        <f>'Cap Ex Data'!J796</f>
        <v>0</v>
      </c>
      <c r="K796" s="15">
        <f>'Cap Ex Data'!K796</f>
        <v>0</v>
      </c>
      <c r="L796" s="15">
        <f>'Cap Ex Data'!L796</f>
        <v>0</v>
      </c>
      <c r="M796" s="15">
        <f>'Cap Ex Data'!M796</f>
        <v>0</v>
      </c>
      <c r="N796" s="15">
        <f>'Cap Ex Data'!N796</f>
        <v>0</v>
      </c>
      <c r="O796" s="61" t="str">
        <f t="shared" si="12"/>
        <v>0</v>
      </c>
    </row>
    <row r="797" spans="1:15" x14ac:dyDescent="0.25">
      <c r="A797" s="15">
        <f>'Cap Ex Data'!A797</f>
        <v>0</v>
      </c>
      <c r="B797" s="15">
        <f>'Cap Ex Data'!B797</f>
        <v>0</v>
      </c>
      <c r="C797" s="15">
        <f>'Cap Ex Data'!C797</f>
        <v>0</v>
      </c>
      <c r="D797" s="15">
        <f>'Cap Ex Data'!D797</f>
        <v>0</v>
      </c>
      <c r="E797" s="15">
        <f>'Cap Ex Data'!E797</f>
        <v>0</v>
      </c>
      <c r="F797" s="15">
        <f>'Cap Ex Data'!F797</f>
        <v>0</v>
      </c>
      <c r="G797" s="15">
        <f>'Cap Ex Data'!G797</f>
        <v>0</v>
      </c>
      <c r="H797" s="15">
        <f>'Cap Ex Data'!H797</f>
        <v>0</v>
      </c>
      <c r="I797" s="15">
        <f>'Cap Ex Data'!I797</f>
        <v>0</v>
      </c>
      <c r="J797" s="15">
        <f>'Cap Ex Data'!J797</f>
        <v>0</v>
      </c>
      <c r="K797" s="15">
        <f>'Cap Ex Data'!K797</f>
        <v>0</v>
      </c>
      <c r="L797" s="15">
        <f>'Cap Ex Data'!L797</f>
        <v>0</v>
      </c>
      <c r="M797" s="15">
        <f>'Cap Ex Data'!M797</f>
        <v>0</v>
      </c>
      <c r="N797" s="15">
        <f>'Cap Ex Data'!N797</f>
        <v>0</v>
      </c>
      <c r="O797" s="61" t="str">
        <f t="shared" si="12"/>
        <v>0</v>
      </c>
    </row>
    <row r="798" spans="1:15" x14ac:dyDescent="0.25">
      <c r="A798" s="15">
        <f>'Cap Ex Data'!A798</f>
        <v>0</v>
      </c>
      <c r="B798" s="15">
        <f>'Cap Ex Data'!B798</f>
        <v>0</v>
      </c>
      <c r="C798" s="15">
        <f>'Cap Ex Data'!C798</f>
        <v>0</v>
      </c>
      <c r="D798" s="15">
        <f>'Cap Ex Data'!D798</f>
        <v>0</v>
      </c>
      <c r="E798" s="15">
        <f>'Cap Ex Data'!E798</f>
        <v>0</v>
      </c>
      <c r="F798" s="15">
        <f>'Cap Ex Data'!F798</f>
        <v>0</v>
      </c>
      <c r="G798" s="15">
        <f>'Cap Ex Data'!G798</f>
        <v>0</v>
      </c>
      <c r="H798" s="15">
        <f>'Cap Ex Data'!H798</f>
        <v>0</v>
      </c>
      <c r="I798" s="15">
        <f>'Cap Ex Data'!I798</f>
        <v>0</v>
      </c>
      <c r="J798" s="15">
        <f>'Cap Ex Data'!J798</f>
        <v>0</v>
      </c>
      <c r="K798" s="15">
        <f>'Cap Ex Data'!K798</f>
        <v>0</v>
      </c>
      <c r="L798" s="15">
        <f>'Cap Ex Data'!L798</f>
        <v>0</v>
      </c>
      <c r="M798" s="15">
        <f>'Cap Ex Data'!M798</f>
        <v>0</v>
      </c>
      <c r="N798" s="15">
        <f>'Cap Ex Data'!N798</f>
        <v>0</v>
      </c>
      <c r="O798" s="61" t="str">
        <f t="shared" si="12"/>
        <v>0</v>
      </c>
    </row>
    <row r="799" spans="1:15" x14ac:dyDescent="0.25">
      <c r="A799" s="15">
        <f>'Cap Ex Data'!A799</f>
        <v>0</v>
      </c>
      <c r="B799" s="15">
        <f>'Cap Ex Data'!B799</f>
        <v>0</v>
      </c>
      <c r="C799" s="15">
        <f>'Cap Ex Data'!C799</f>
        <v>0</v>
      </c>
      <c r="D799" s="15">
        <f>'Cap Ex Data'!D799</f>
        <v>0</v>
      </c>
      <c r="E799" s="15">
        <f>'Cap Ex Data'!E799</f>
        <v>0</v>
      </c>
      <c r="F799" s="15">
        <f>'Cap Ex Data'!F799</f>
        <v>0</v>
      </c>
      <c r="G799" s="15">
        <f>'Cap Ex Data'!G799</f>
        <v>0</v>
      </c>
      <c r="H799" s="15">
        <f>'Cap Ex Data'!H799</f>
        <v>0</v>
      </c>
      <c r="I799" s="15">
        <f>'Cap Ex Data'!I799</f>
        <v>0</v>
      </c>
      <c r="J799" s="15">
        <f>'Cap Ex Data'!J799</f>
        <v>0</v>
      </c>
      <c r="K799" s="15">
        <f>'Cap Ex Data'!K799</f>
        <v>0</v>
      </c>
      <c r="L799" s="15">
        <f>'Cap Ex Data'!L799</f>
        <v>0</v>
      </c>
      <c r="M799" s="15">
        <f>'Cap Ex Data'!M799</f>
        <v>0</v>
      </c>
      <c r="N799" s="15">
        <f>'Cap Ex Data'!N799</f>
        <v>0</v>
      </c>
      <c r="O799" s="61" t="str">
        <f t="shared" si="12"/>
        <v>0</v>
      </c>
    </row>
    <row r="800" spans="1:15" x14ac:dyDescent="0.25">
      <c r="A800" s="15">
        <f>'Cap Ex Data'!A800</f>
        <v>0</v>
      </c>
      <c r="B800" s="15">
        <f>'Cap Ex Data'!B800</f>
        <v>0</v>
      </c>
      <c r="C800" s="15">
        <f>'Cap Ex Data'!C800</f>
        <v>0</v>
      </c>
      <c r="D800" s="15">
        <f>'Cap Ex Data'!D800</f>
        <v>0</v>
      </c>
      <c r="E800" s="15">
        <f>'Cap Ex Data'!E800</f>
        <v>0</v>
      </c>
      <c r="F800" s="15">
        <f>'Cap Ex Data'!F800</f>
        <v>0</v>
      </c>
      <c r="G800" s="15">
        <f>'Cap Ex Data'!G800</f>
        <v>0</v>
      </c>
      <c r="H800" s="15">
        <f>'Cap Ex Data'!H800</f>
        <v>0</v>
      </c>
      <c r="I800" s="15">
        <f>'Cap Ex Data'!I800</f>
        <v>0</v>
      </c>
      <c r="J800" s="15">
        <f>'Cap Ex Data'!J800</f>
        <v>0</v>
      </c>
      <c r="K800" s="15">
        <f>'Cap Ex Data'!K800</f>
        <v>0</v>
      </c>
      <c r="L800" s="15">
        <f>'Cap Ex Data'!L800</f>
        <v>0</v>
      </c>
      <c r="M800" s="15">
        <f>'Cap Ex Data'!M800</f>
        <v>0</v>
      </c>
      <c r="N800" s="15">
        <f>'Cap Ex Data'!N800</f>
        <v>0</v>
      </c>
      <c r="O800" s="61" t="str">
        <f t="shared" si="12"/>
        <v>0</v>
      </c>
    </row>
    <row r="801" spans="1:15" x14ac:dyDescent="0.25">
      <c r="A801" s="15">
        <f>'Cap Ex Data'!A801</f>
        <v>0</v>
      </c>
      <c r="B801" s="15">
        <f>'Cap Ex Data'!B801</f>
        <v>0</v>
      </c>
      <c r="C801" s="15">
        <f>'Cap Ex Data'!C801</f>
        <v>0</v>
      </c>
      <c r="D801" s="15">
        <f>'Cap Ex Data'!D801</f>
        <v>0</v>
      </c>
      <c r="E801" s="15">
        <f>'Cap Ex Data'!E801</f>
        <v>0</v>
      </c>
      <c r="F801" s="15">
        <f>'Cap Ex Data'!F801</f>
        <v>0</v>
      </c>
      <c r="G801" s="15">
        <f>'Cap Ex Data'!G801</f>
        <v>0</v>
      </c>
      <c r="H801" s="15">
        <f>'Cap Ex Data'!H801</f>
        <v>0</v>
      </c>
      <c r="I801" s="15">
        <f>'Cap Ex Data'!I801</f>
        <v>0</v>
      </c>
      <c r="J801" s="15">
        <f>'Cap Ex Data'!J801</f>
        <v>0</v>
      </c>
      <c r="K801" s="15">
        <f>'Cap Ex Data'!K801</f>
        <v>0</v>
      </c>
      <c r="L801" s="15">
        <f>'Cap Ex Data'!L801</f>
        <v>0</v>
      </c>
      <c r="M801" s="15">
        <f>'Cap Ex Data'!M801</f>
        <v>0</v>
      </c>
      <c r="N801" s="15">
        <f>'Cap Ex Data'!N801</f>
        <v>0</v>
      </c>
      <c r="O801" s="61" t="str">
        <f t="shared" si="12"/>
        <v>0</v>
      </c>
    </row>
    <row r="802" spans="1:15" x14ac:dyDescent="0.25">
      <c r="A802" s="15">
        <f>'Cap Ex Data'!A802</f>
        <v>0</v>
      </c>
      <c r="B802" s="15">
        <f>'Cap Ex Data'!B802</f>
        <v>0</v>
      </c>
      <c r="C802" s="15">
        <f>'Cap Ex Data'!C802</f>
        <v>0</v>
      </c>
      <c r="D802" s="15">
        <f>'Cap Ex Data'!D802</f>
        <v>0</v>
      </c>
      <c r="E802" s="15">
        <f>'Cap Ex Data'!E802</f>
        <v>0</v>
      </c>
      <c r="F802" s="15">
        <f>'Cap Ex Data'!F802</f>
        <v>0</v>
      </c>
      <c r="G802" s="15">
        <f>'Cap Ex Data'!G802</f>
        <v>0</v>
      </c>
      <c r="H802" s="15">
        <f>'Cap Ex Data'!H802</f>
        <v>0</v>
      </c>
      <c r="I802" s="15">
        <f>'Cap Ex Data'!I802</f>
        <v>0</v>
      </c>
      <c r="J802" s="15">
        <f>'Cap Ex Data'!J802</f>
        <v>0</v>
      </c>
      <c r="K802" s="15">
        <f>'Cap Ex Data'!K802</f>
        <v>0</v>
      </c>
      <c r="L802" s="15">
        <f>'Cap Ex Data'!L802</f>
        <v>0</v>
      </c>
      <c r="M802" s="15">
        <f>'Cap Ex Data'!M802</f>
        <v>0</v>
      </c>
      <c r="N802" s="15">
        <f>'Cap Ex Data'!N802</f>
        <v>0</v>
      </c>
      <c r="O802" s="61" t="str">
        <f t="shared" si="12"/>
        <v>0</v>
      </c>
    </row>
    <row r="803" spans="1:15" x14ac:dyDescent="0.25">
      <c r="A803" s="15">
        <f>'Cap Ex Data'!A803</f>
        <v>0</v>
      </c>
      <c r="B803" s="15">
        <f>'Cap Ex Data'!B803</f>
        <v>0</v>
      </c>
      <c r="C803" s="15">
        <f>'Cap Ex Data'!C803</f>
        <v>0</v>
      </c>
      <c r="D803" s="15">
        <f>'Cap Ex Data'!D803</f>
        <v>0</v>
      </c>
      <c r="E803" s="15">
        <f>'Cap Ex Data'!E803</f>
        <v>0</v>
      </c>
      <c r="F803" s="15">
        <f>'Cap Ex Data'!F803</f>
        <v>0</v>
      </c>
      <c r="G803" s="15">
        <f>'Cap Ex Data'!G803</f>
        <v>0</v>
      </c>
      <c r="H803" s="15">
        <f>'Cap Ex Data'!H803</f>
        <v>0</v>
      </c>
      <c r="I803" s="15">
        <f>'Cap Ex Data'!I803</f>
        <v>0</v>
      </c>
      <c r="J803" s="15">
        <f>'Cap Ex Data'!J803</f>
        <v>0</v>
      </c>
      <c r="K803" s="15">
        <f>'Cap Ex Data'!K803</f>
        <v>0</v>
      </c>
      <c r="L803" s="15">
        <f>'Cap Ex Data'!L803</f>
        <v>0</v>
      </c>
      <c r="M803" s="15">
        <f>'Cap Ex Data'!M803</f>
        <v>0</v>
      </c>
      <c r="N803" s="15">
        <f>'Cap Ex Data'!N803</f>
        <v>0</v>
      </c>
      <c r="O803" s="61" t="str">
        <f t="shared" si="12"/>
        <v>0</v>
      </c>
    </row>
    <row r="804" spans="1:15" x14ac:dyDescent="0.25">
      <c r="A804" s="15">
        <f>'Cap Ex Data'!A804</f>
        <v>0</v>
      </c>
      <c r="B804" s="15">
        <f>'Cap Ex Data'!B804</f>
        <v>0</v>
      </c>
      <c r="C804" s="15">
        <f>'Cap Ex Data'!C804</f>
        <v>0</v>
      </c>
      <c r="D804" s="15">
        <f>'Cap Ex Data'!D804</f>
        <v>0</v>
      </c>
      <c r="E804" s="15">
        <f>'Cap Ex Data'!E804</f>
        <v>0</v>
      </c>
      <c r="F804" s="15">
        <f>'Cap Ex Data'!F804</f>
        <v>0</v>
      </c>
      <c r="G804" s="15">
        <f>'Cap Ex Data'!G804</f>
        <v>0</v>
      </c>
      <c r="H804" s="15">
        <f>'Cap Ex Data'!H804</f>
        <v>0</v>
      </c>
      <c r="I804" s="15">
        <f>'Cap Ex Data'!I804</f>
        <v>0</v>
      </c>
      <c r="J804" s="15">
        <f>'Cap Ex Data'!J804</f>
        <v>0</v>
      </c>
      <c r="K804" s="15">
        <f>'Cap Ex Data'!K804</f>
        <v>0</v>
      </c>
      <c r="L804" s="15">
        <f>'Cap Ex Data'!L804</f>
        <v>0</v>
      </c>
      <c r="M804" s="15">
        <f>'Cap Ex Data'!M804</f>
        <v>0</v>
      </c>
      <c r="N804" s="15">
        <f>'Cap Ex Data'!N804</f>
        <v>0</v>
      </c>
      <c r="O804" s="61" t="str">
        <f t="shared" si="12"/>
        <v>0</v>
      </c>
    </row>
    <row r="805" spans="1:15" x14ac:dyDescent="0.25">
      <c r="A805" s="15">
        <f>'Cap Ex Data'!A805</f>
        <v>0</v>
      </c>
      <c r="B805" s="15">
        <f>'Cap Ex Data'!B805</f>
        <v>0</v>
      </c>
      <c r="C805" s="15">
        <f>'Cap Ex Data'!C805</f>
        <v>0</v>
      </c>
      <c r="D805" s="15">
        <f>'Cap Ex Data'!D805</f>
        <v>0</v>
      </c>
      <c r="E805" s="15">
        <f>'Cap Ex Data'!E805</f>
        <v>0</v>
      </c>
      <c r="F805" s="15">
        <f>'Cap Ex Data'!F805</f>
        <v>0</v>
      </c>
      <c r="G805" s="15">
        <f>'Cap Ex Data'!G805</f>
        <v>0</v>
      </c>
      <c r="H805" s="15">
        <f>'Cap Ex Data'!H805</f>
        <v>0</v>
      </c>
      <c r="I805" s="15">
        <f>'Cap Ex Data'!I805</f>
        <v>0</v>
      </c>
      <c r="J805" s="15">
        <f>'Cap Ex Data'!J805</f>
        <v>0</v>
      </c>
      <c r="K805" s="15">
        <f>'Cap Ex Data'!K805</f>
        <v>0</v>
      </c>
      <c r="L805" s="15">
        <f>'Cap Ex Data'!L805</f>
        <v>0</v>
      </c>
      <c r="M805" s="15">
        <f>'Cap Ex Data'!M805</f>
        <v>0</v>
      </c>
      <c r="N805" s="15">
        <f>'Cap Ex Data'!N805</f>
        <v>0</v>
      </c>
      <c r="O805" s="61" t="str">
        <f t="shared" si="12"/>
        <v>0</v>
      </c>
    </row>
    <row r="806" spans="1:15" x14ac:dyDescent="0.25">
      <c r="A806" s="15">
        <f>'Cap Ex Data'!A806</f>
        <v>0</v>
      </c>
      <c r="B806" s="15">
        <f>'Cap Ex Data'!B806</f>
        <v>0</v>
      </c>
      <c r="C806" s="15">
        <f>'Cap Ex Data'!C806</f>
        <v>0</v>
      </c>
      <c r="D806" s="15">
        <f>'Cap Ex Data'!D806</f>
        <v>0</v>
      </c>
      <c r="E806" s="15">
        <f>'Cap Ex Data'!E806</f>
        <v>0</v>
      </c>
      <c r="F806" s="15">
        <f>'Cap Ex Data'!F806</f>
        <v>0</v>
      </c>
      <c r="G806" s="15">
        <f>'Cap Ex Data'!G806</f>
        <v>0</v>
      </c>
      <c r="H806" s="15">
        <f>'Cap Ex Data'!H806</f>
        <v>0</v>
      </c>
      <c r="I806" s="15">
        <f>'Cap Ex Data'!I806</f>
        <v>0</v>
      </c>
      <c r="J806" s="15">
        <f>'Cap Ex Data'!J806</f>
        <v>0</v>
      </c>
      <c r="K806" s="15">
        <f>'Cap Ex Data'!K806</f>
        <v>0</v>
      </c>
      <c r="L806" s="15">
        <f>'Cap Ex Data'!L806</f>
        <v>0</v>
      </c>
      <c r="M806" s="15">
        <f>'Cap Ex Data'!M806</f>
        <v>0</v>
      </c>
      <c r="N806" s="15">
        <f>'Cap Ex Data'!N806</f>
        <v>0</v>
      </c>
      <c r="O806" s="61" t="str">
        <f t="shared" si="12"/>
        <v>0</v>
      </c>
    </row>
    <row r="807" spans="1:15" x14ac:dyDescent="0.25">
      <c r="A807" s="15">
        <f>'Cap Ex Data'!A807</f>
        <v>0</v>
      </c>
      <c r="B807" s="15">
        <f>'Cap Ex Data'!B807</f>
        <v>0</v>
      </c>
      <c r="C807" s="15">
        <f>'Cap Ex Data'!C807</f>
        <v>0</v>
      </c>
      <c r="D807" s="15">
        <f>'Cap Ex Data'!D807</f>
        <v>0</v>
      </c>
      <c r="E807" s="15">
        <f>'Cap Ex Data'!E807</f>
        <v>0</v>
      </c>
      <c r="F807" s="15">
        <f>'Cap Ex Data'!F807</f>
        <v>0</v>
      </c>
      <c r="G807" s="15">
        <f>'Cap Ex Data'!G807</f>
        <v>0</v>
      </c>
      <c r="H807" s="15">
        <f>'Cap Ex Data'!H807</f>
        <v>0</v>
      </c>
      <c r="I807" s="15">
        <f>'Cap Ex Data'!I807</f>
        <v>0</v>
      </c>
      <c r="J807" s="15">
        <f>'Cap Ex Data'!J807</f>
        <v>0</v>
      </c>
      <c r="K807" s="15">
        <f>'Cap Ex Data'!K807</f>
        <v>0</v>
      </c>
      <c r="L807" s="15">
        <f>'Cap Ex Data'!L807</f>
        <v>0</v>
      </c>
      <c r="M807" s="15">
        <f>'Cap Ex Data'!M807</f>
        <v>0</v>
      </c>
      <c r="N807" s="15">
        <f>'Cap Ex Data'!N807</f>
        <v>0</v>
      </c>
      <c r="O807" s="61" t="str">
        <f t="shared" si="12"/>
        <v>0</v>
      </c>
    </row>
    <row r="808" spans="1:15" x14ac:dyDescent="0.25">
      <c r="A808" s="15">
        <f>'Cap Ex Data'!A808</f>
        <v>0</v>
      </c>
      <c r="B808" s="15">
        <f>'Cap Ex Data'!B808</f>
        <v>0</v>
      </c>
      <c r="C808" s="15">
        <f>'Cap Ex Data'!C808</f>
        <v>0</v>
      </c>
      <c r="D808" s="15">
        <f>'Cap Ex Data'!D808</f>
        <v>0</v>
      </c>
      <c r="E808" s="15">
        <f>'Cap Ex Data'!E808</f>
        <v>0</v>
      </c>
      <c r="F808" s="15">
        <f>'Cap Ex Data'!F808</f>
        <v>0</v>
      </c>
      <c r="G808" s="15">
        <f>'Cap Ex Data'!G808</f>
        <v>0</v>
      </c>
      <c r="H808" s="15">
        <f>'Cap Ex Data'!H808</f>
        <v>0</v>
      </c>
      <c r="I808" s="15">
        <f>'Cap Ex Data'!I808</f>
        <v>0</v>
      </c>
      <c r="J808" s="15">
        <f>'Cap Ex Data'!J808</f>
        <v>0</v>
      </c>
      <c r="K808" s="15">
        <f>'Cap Ex Data'!K808</f>
        <v>0</v>
      </c>
      <c r="L808" s="15">
        <f>'Cap Ex Data'!L808</f>
        <v>0</v>
      </c>
      <c r="M808" s="15">
        <f>'Cap Ex Data'!M808</f>
        <v>0</v>
      </c>
      <c r="N808" s="15">
        <f>'Cap Ex Data'!N808</f>
        <v>0</v>
      </c>
      <c r="O808" s="61" t="str">
        <f t="shared" si="12"/>
        <v>0</v>
      </c>
    </row>
    <row r="809" spans="1:15" x14ac:dyDescent="0.25">
      <c r="A809" s="15">
        <f>'Cap Ex Data'!A809</f>
        <v>0</v>
      </c>
      <c r="B809" s="15">
        <f>'Cap Ex Data'!B809</f>
        <v>0</v>
      </c>
      <c r="C809" s="15">
        <f>'Cap Ex Data'!C809</f>
        <v>0</v>
      </c>
      <c r="D809" s="15">
        <f>'Cap Ex Data'!D809</f>
        <v>0</v>
      </c>
      <c r="E809" s="15">
        <f>'Cap Ex Data'!E809</f>
        <v>0</v>
      </c>
      <c r="F809" s="15">
        <f>'Cap Ex Data'!F809</f>
        <v>0</v>
      </c>
      <c r="G809" s="15">
        <f>'Cap Ex Data'!G809</f>
        <v>0</v>
      </c>
      <c r="H809" s="15">
        <f>'Cap Ex Data'!H809</f>
        <v>0</v>
      </c>
      <c r="I809" s="15">
        <f>'Cap Ex Data'!I809</f>
        <v>0</v>
      </c>
      <c r="J809" s="15">
        <f>'Cap Ex Data'!J809</f>
        <v>0</v>
      </c>
      <c r="K809" s="15">
        <f>'Cap Ex Data'!K809</f>
        <v>0</v>
      </c>
      <c r="L809" s="15">
        <f>'Cap Ex Data'!L809</f>
        <v>0</v>
      </c>
      <c r="M809" s="15">
        <f>'Cap Ex Data'!M809</f>
        <v>0</v>
      </c>
      <c r="N809" s="15">
        <f>'Cap Ex Data'!N809</f>
        <v>0</v>
      </c>
      <c r="O809" s="61" t="str">
        <f t="shared" si="12"/>
        <v>0</v>
      </c>
    </row>
    <row r="810" spans="1:15" x14ac:dyDescent="0.25">
      <c r="A810" s="15">
        <f>'Cap Ex Data'!A810</f>
        <v>0</v>
      </c>
      <c r="B810" s="15">
        <f>'Cap Ex Data'!B810</f>
        <v>0</v>
      </c>
      <c r="C810" s="15">
        <f>'Cap Ex Data'!C810</f>
        <v>0</v>
      </c>
      <c r="D810" s="15">
        <f>'Cap Ex Data'!D810</f>
        <v>0</v>
      </c>
      <c r="E810" s="15">
        <f>'Cap Ex Data'!E810</f>
        <v>0</v>
      </c>
      <c r="F810" s="15">
        <f>'Cap Ex Data'!F810</f>
        <v>0</v>
      </c>
      <c r="G810" s="15">
        <f>'Cap Ex Data'!G810</f>
        <v>0</v>
      </c>
      <c r="H810" s="15">
        <f>'Cap Ex Data'!H810</f>
        <v>0</v>
      </c>
      <c r="I810" s="15">
        <f>'Cap Ex Data'!I810</f>
        <v>0</v>
      </c>
      <c r="J810" s="15">
        <f>'Cap Ex Data'!J810</f>
        <v>0</v>
      </c>
      <c r="K810" s="15">
        <f>'Cap Ex Data'!K810</f>
        <v>0</v>
      </c>
      <c r="L810" s="15">
        <f>'Cap Ex Data'!L810</f>
        <v>0</v>
      </c>
      <c r="M810" s="15">
        <f>'Cap Ex Data'!M810</f>
        <v>0</v>
      </c>
      <c r="N810" s="15">
        <f>'Cap Ex Data'!N810</f>
        <v>0</v>
      </c>
      <c r="O810" s="61" t="str">
        <f t="shared" si="12"/>
        <v>0</v>
      </c>
    </row>
    <row r="811" spans="1:15" x14ac:dyDescent="0.25">
      <c r="A811" s="15">
        <f>'Cap Ex Data'!A811</f>
        <v>0</v>
      </c>
      <c r="B811" s="15">
        <f>'Cap Ex Data'!B811</f>
        <v>0</v>
      </c>
      <c r="C811" s="15">
        <f>'Cap Ex Data'!C811</f>
        <v>0</v>
      </c>
      <c r="D811" s="15">
        <f>'Cap Ex Data'!D811</f>
        <v>0</v>
      </c>
      <c r="E811" s="15">
        <f>'Cap Ex Data'!E811</f>
        <v>0</v>
      </c>
      <c r="F811" s="15">
        <f>'Cap Ex Data'!F811</f>
        <v>0</v>
      </c>
      <c r="G811" s="15">
        <f>'Cap Ex Data'!G811</f>
        <v>0</v>
      </c>
      <c r="H811" s="15">
        <f>'Cap Ex Data'!H811</f>
        <v>0</v>
      </c>
      <c r="I811" s="15">
        <f>'Cap Ex Data'!I811</f>
        <v>0</v>
      </c>
      <c r="J811" s="15">
        <f>'Cap Ex Data'!J811</f>
        <v>0</v>
      </c>
      <c r="K811" s="15">
        <f>'Cap Ex Data'!K811</f>
        <v>0</v>
      </c>
      <c r="L811" s="15">
        <f>'Cap Ex Data'!L811</f>
        <v>0</v>
      </c>
      <c r="M811" s="15">
        <f>'Cap Ex Data'!M811</f>
        <v>0</v>
      </c>
      <c r="N811" s="15">
        <f>'Cap Ex Data'!N811</f>
        <v>0</v>
      </c>
      <c r="O811" s="61" t="str">
        <f t="shared" si="12"/>
        <v>0</v>
      </c>
    </row>
    <row r="812" spans="1:15" x14ac:dyDescent="0.25">
      <c r="A812" s="15">
        <f>'Cap Ex Data'!A812</f>
        <v>0</v>
      </c>
      <c r="B812" s="15">
        <f>'Cap Ex Data'!B812</f>
        <v>0</v>
      </c>
      <c r="C812" s="15">
        <f>'Cap Ex Data'!C812</f>
        <v>0</v>
      </c>
      <c r="D812" s="15">
        <f>'Cap Ex Data'!D812</f>
        <v>0</v>
      </c>
      <c r="E812" s="15">
        <f>'Cap Ex Data'!E812</f>
        <v>0</v>
      </c>
      <c r="F812" s="15">
        <f>'Cap Ex Data'!F812</f>
        <v>0</v>
      </c>
      <c r="G812" s="15">
        <f>'Cap Ex Data'!G812</f>
        <v>0</v>
      </c>
      <c r="H812" s="15">
        <f>'Cap Ex Data'!H812</f>
        <v>0</v>
      </c>
      <c r="I812" s="15">
        <f>'Cap Ex Data'!I812</f>
        <v>0</v>
      </c>
      <c r="J812" s="15">
        <f>'Cap Ex Data'!J812</f>
        <v>0</v>
      </c>
      <c r="K812" s="15">
        <f>'Cap Ex Data'!K812</f>
        <v>0</v>
      </c>
      <c r="L812" s="15">
        <f>'Cap Ex Data'!L812</f>
        <v>0</v>
      </c>
      <c r="M812" s="15">
        <f>'Cap Ex Data'!M812</f>
        <v>0</v>
      </c>
      <c r="N812" s="15">
        <f>'Cap Ex Data'!N812</f>
        <v>0</v>
      </c>
      <c r="O812" s="61" t="str">
        <f t="shared" si="12"/>
        <v>0</v>
      </c>
    </row>
    <row r="813" spans="1:15" x14ac:dyDescent="0.25">
      <c r="A813" s="15">
        <f>'Cap Ex Data'!A813</f>
        <v>0</v>
      </c>
      <c r="B813" s="15">
        <f>'Cap Ex Data'!B813</f>
        <v>0</v>
      </c>
      <c r="C813" s="15">
        <f>'Cap Ex Data'!C813</f>
        <v>0</v>
      </c>
      <c r="D813" s="15">
        <f>'Cap Ex Data'!D813</f>
        <v>0</v>
      </c>
      <c r="E813" s="15">
        <f>'Cap Ex Data'!E813</f>
        <v>0</v>
      </c>
      <c r="F813" s="15">
        <f>'Cap Ex Data'!F813</f>
        <v>0</v>
      </c>
      <c r="G813" s="15">
        <f>'Cap Ex Data'!G813</f>
        <v>0</v>
      </c>
      <c r="H813" s="15">
        <f>'Cap Ex Data'!H813</f>
        <v>0</v>
      </c>
      <c r="I813" s="15">
        <f>'Cap Ex Data'!I813</f>
        <v>0</v>
      </c>
      <c r="J813" s="15">
        <f>'Cap Ex Data'!J813</f>
        <v>0</v>
      </c>
      <c r="K813" s="15">
        <f>'Cap Ex Data'!K813</f>
        <v>0</v>
      </c>
      <c r="L813" s="15">
        <f>'Cap Ex Data'!L813</f>
        <v>0</v>
      </c>
      <c r="M813" s="15">
        <f>'Cap Ex Data'!M813</f>
        <v>0</v>
      </c>
      <c r="N813" s="15">
        <f>'Cap Ex Data'!N813</f>
        <v>0</v>
      </c>
      <c r="O813" s="61" t="str">
        <f t="shared" si="12"/>
        <v>0</v>
      </c>
    </row>
    <row r="814" spans="1:15" x14ac:dyDescent="0.25">
      <c r="A814" s="15">
        <f>'Cap Ex Data'!A814</f>
        <v>0</v>
      </c>
      <c r="B814" s="15">
        <f>'Cap Ex Data'!B814</f>
        <v>0</v>
      </c>
      <c r="C814" s="15">
        <f>'Cap Ex Data'!C814</f>
        <v>0</v>
      </c>
      <c r="D814" s="15">
        <f>'Cap Ex Data'!D814</f>
        <v>0</v>
      </c>
      <c r="E814" s="15">
        <f>'Cap Ex Data'!E814</f>
        <v>0</v>
      </c>
      <c r="F814" s="15">
        <f>'Cap Ex Data'!F814</f>
        <v>0</v>
      </c>
      <c r="G814" s="15">
        <f>'Cap Ex Data'!G814</f>
        <v>0</v>
      </c>
      <c r="H814" s="15">
        <f>'Cap Ex Data'!H814</f>
        <v>0</v>
      </c>
      <c r="I814" s="15">
        <f>'Cap Ex Data'!I814</f>
        <v>0</v>
      </c>
      <c r="J814" s="15">
        <f>'Cap Ex Data'!J814</f>
        <v>0</v>
      </c>
      <c r="K814" s="15">
        <f>'Cap Ex Data'!K814</f>
        <v>0</v>
      </c>
      <c r="L814" s="15">
        <f>'Cap Ex Data'!L814</f>
        <v>0</v>
      </c>
      <c r="M814" s="15">
        <f>'Cap Ex Data'!M814</f>
        <v>0</v>
      </c>
      <c r="N814" s="15">
        <f>'Cap Ex Data'!N814</f>
        <v>0</v>
      </c>
      <c r="O814" s="61" t="str">
        <f t="shared" si="12"/>
        <v>0</v>
      </c>
    </row>
    <row r="815" spans="1:15" x14ac:dyDescent="0.25">
      <c r="A815" s="15">
        <f>'Cap Ex Data'!A815</f>
        <v>0</v>
      </c>
      <c r="B815" s="15">
        <f>'Cap Ex Data'!B815</f>
        <v>0</v>
      </c>
      <c r="C815" s="15">
        <f>'Cap Ex Data'!C815</f>
        <v>0</v>
      </c>
      <c r="D815" s="15">
        <f>'Cap Ex Data'!D815</f>
        <v>0</v>
      </c>
      <c r="E815" s="15">
        <f>'Cap Ex Data'!E815</f>
        <v>0</v>
      </c>
      <c r="F815" s="15">
        <f>'Cap Ex Data'!F815</f>
        <v>0</v>
      </c>
      <c r="G815" s="15">
        <f>'Cap Ex Data'!G815</f>
        <v>0</v>
      </c>
      <c r="H815" s="15">
        <f>'Cap Ex Data'!H815</f>
        <v>0</v>
      </c>
      <c r="I815" s="15">
        <f>'Cap Ex Data'!I815</f>
        <v>0</v>
      </c>
      <c r="J815" s="15">
        <f>'Cap Ex Data'!J815</f>
        <v>0</v>
      </c>
      <c r="K815" s="15">
        <f>'Cap Ex Data'!K815</f>
        <v>0</v>
      </c>
      <c r="L815" s="15">
        <f>'Cap Ex Data'!L815</f>
        <v>0</v>
      </c>
      <c r="M815" s="15">
        <f>'Cap Ex Data'!M815</f>
        <v>0</v>
      </c>
      <c r="N815" s="15">
        <f>'Cap Ex Data'!N815</f>
        <v>0</v>
      </c>
      <c r="O815" s="61" t="str">
        <f t="shared" si="12"/>
        <v>0</v>
      </c>
    </row>
    <row r="816" spans="1:15" x14ac:dyDescent="0.25">
      <c r="A816" s="15">
        <f>'Cap Ex Data'!A816</f>
        <v>0</v>
      </c>
      <c r="B816" s="15">
        <f>'Cap Ex Data'!B816</f>
        <v>0</v>
      </c>
      <c r="C816" s="15">
        <f>'Cap Ex Data'!C816</f>
        <v>0</v>
      </c>
      <c r="D816" s="15">
        <f>'Cap Ex Data'!D816</f>
        <v>0</v>
      </c>
      <c r="E816" s="15">
        <f>'Cap Ex Data'!E816</f>
        <v>0</v>
      </c>
      <c r="F816" s="15">
        <f>'Cap Ex Data'!F816</f>
        <v>0</v>
      </c>
      <c r="G816" s="15">
        <f>'Cap Ex Data'!G816</f>
        <v>0</v>
      </c>
      <c r="H816" s="15">
        <f>'Cap Ex Data'!H816</f>
        <v>0</v>
      </c>
      <c r="I816" s="15">
        <f>'Cap Ex Data'!I816</f>
        <v>0</v>
      </c>
      <c r="J816" s="15">
        <f>'Cap Ex Data'!J816</f>
        <v>0</v>
      </c>
      <c r="K816" s="15">
        <f>'Cap Ex Data'!K816</f>
        <v>0</v>
      </c>
      <c r="L816" s="15">
        <f>'Cap Ex Data'!L816</f>
        <v>0</v>
      </c>
      <c r="M816" s="15">
        <f>'Cap Ex Data'!M816</f>
        <v>0</v>
      </c>
      <c r="N816" s="15">
        <f>'Cap Ex Data'!N816</f>
        <v>0</v>
      </c>
      <c r="O816" s="61" t="str">
        <f t="shared" si="12"/>
        <v>0</v>
      </c>
    </row>
    <row r="817" spans="1:15" x14ac:dyDescent="0.25">
      <c r="A817" s="15">
        <f>'Cap Ex Data'!A817</f>
        <v>0</v>
      </c>
      <c r="B817" s="15">
        <f>'Cap Ex Data'!B817</f>
        <v>0</v>
      </c>
      <c r="C817" s="15">
        <f>'Cap Ex Data'!C817</f>
        <v>0</v>
      </c>
      <c r="D817" s="15">
        <f>'Cap Ex Data'!D817</f>
        <v>0</v>
      </c>
      <c r="E817" s="15">
        <f>'Cap Ex Data'!E817</f>
        <v>0</v>
      </c>
      <c r="F817" s="15">
        <f>'Cap Ex Data'!F817</f>
        <v>0</v>
      </c>
      <c r="G817" s="15">
        <f>'Cap Ex Data'!G817</f>
        <v>0</v>
      </c>
      <c r="H817" s="15">
        <f>'Cap Ex Data'!H817</f>
        <v>0</v>
      </c>
      <c r="I817" s="15">
        <f>'Cap Ex Data'!I817</f>
        <v>0</v>
      </c>
      <c r="J817" s="15">
        <f>'Cap Ex Data'!J817</f>
        <v>0</v>
      </c>
      <c r="K817" s="15">
        <f>'Cap Ex Data'!K817</f>
        <v>0</v>
      </c>
      <c r="L817" s="15">
        <f>'Cap Ex Data'!L817</f>
        <v>0</v>
      </c>
      <c r="M817" s="15">
        <f>'Cap Ex Data'!M817</f>
        <v>0</v>
      </c>
      <c r="N817" s="15">
        <f>'Cap Ex Data'!N817</f>
        <v>0</v>
      </c>
      <c r="O817" s="61" t="str">
        <f t="shared" si="12"/>
        <v>0</v>
      </c>
    </row>
    <row r="818" spans="1:15" x14ac:dyDescent="0.25">
      <c r="A818" s="15">
        <f>'Cap Ex Data'!A818</f>
        <v>0</v>
      </c>
      <c r="B818" s="15">
        <f>'Cap Ex Data'!B818</f>
        <v>0</v>
      </c>
      <c r="C818" s="15">
        <f>'Cap Ex Data'!C818</f>
        <v>0</v>
      </c>
      <c r="D818" s="15">
        <f>'Cap Ex Data'!D818</f>
        <v>0</v>
      </c>
      <c r="E818" s="15">
        <f>'Cap Ex Data'!E818</f>
        <v>0</v>
      </c>
      <c r="F818" s="15">
        <f>'Cap Ex Data'!F818</f>
        <v>0</v>
      </c>
      <c r="G818" s="15">
        <f>'Cap Ex Data'!G818</f>
        <v>0</v>
      </c>
      <c r="H818" s="15">
        <f>'Cap Ex Data'!H818</f>
        <v>0</v>
      </c>
      <c r="I818" s="15">
        <f>'Cap Ex Data'!I818</f>
        <v>0</v>
      </c>
      <c r="J818" s="15">
        <f>'Cap Ex Data'!J818</f>
        <v>0</v>
      </c>
      <c r="K818" s="15">
        <f>'Cap Ex Data'!K818</f>
        <v>0</v>
      </c>
      <c r="L818" s="15">
        <f>'Cap Ex Data'!L818</f>
        <v>0</v>
      </c>
      <c r="M818" s="15">
        <f>'Cap Ex Data'!M818</f>
        <v>0</v>
      </c>
      <c r="N818" s="15">
        <f>'Cap Ex Data'!N818</f>
        <v>0</v>
      </c>
      <c r="O818" s="61" t="str">
        <f t="shared" si="12"/>
        <v>0</v>
      </c>
    </row>
    <row r="819" spans="1:15" x14ac:dyDescent="0.25">
      <c r="A819" s="15">
        <f>'Cap Ex Data'!A819</f>
        <v>0</v>
      </c>
      <c r="B819" s="15">
        <f>'Cap Ex Data'!B819</f>
        <v>0</v>
      </c>
      <c r="C819" s="15">
        <f>'Cap Ex Data'!C819</f>
        <v>0</v>
      </c>
      <c r="D819" s="15">
        <f>'Cap Ex Data'!D819</f>
        <v>0</v>
      </c>
      <c r="E819" s="15">
        <f>'Cap Ex Data'!E819</f>
        <v>0</v>
      </c>
      <c r="F819" s="15">
        <f>'Cap Ex Data'!F819</f>
        <v>0</v>
      </c>
      <c r="G819" s="15">
        <f>'Cap Ex Data'!G819</f>
        <v>0</v>
      </c>
      <c r="H819" s="15">
        <f>'Cap Ex Data'!H819</f>
        <v>0</v>
      </c>
      <c r="I819" s="15">
        <f>'Cap Ex Data'!I819</f>
        <v>0</v>
      </c>
      <c r="J819" s="15">
        <f>'Cap Ex Data'!J819</f>
        <v>0</v>
      </c>
      <c r="K819" s="15">
        <f>'Cap Ex Data'!K819</f>
        <v>0</v>
      </c>
      <c r="L819" s="15">
        <f>'Cap Ex Data'!L819</f>
        <v>0</v>
      </c>
      <c r="M819" s="15">
        <f>'Cap Ex Data'!M819</f>
        <v>0</v>
      </c>
      <c r="N819" s="15">
        <f>'Cap Ex Data'!N819</f>
        <v>0</v>
      </c>
      <c r="O819" s="61" t="str">
        <f t="shared" si="12"/>
        <v>0</v>
      </c>
    </row>
    <row r="820" spans="1:15" x14ac:dyDescent="0.25">
      <c r="A820" s="15">
        <f>'Cap Ex Data'!A820</f>
        <v>0</v>
      </c>
      <c r="B820" s="15">
        <f>'Cap Ex Data'!B820</f>
        <v>0</v>
      </c>
      <c r="C820" s="15">
        <f>'Cap Ex Data'!C820</f>
        <v>0</v>
      </c>
      <c r="D820" s="15">
        <f>'Cap Ex Data'!D820</f>
        <v>0</v>
      </c>
      <c r="E820" s="15">
        <f>'Cap Ex Data'!E820</f>
        <v>0</v>
      </c>
      <c r="F820" s="15">
        <f>'Cap Ex Data'!F820</f>
        <v>0</v>
      </c>
      <c r="G820" s="15">
        <f>'Cap Ex Data'!G820</f>
        <v>0</v>
      </c>
      <c r="H820" s="15">
        <f>'Cap Ex Data'!H820</f>
        <v>0</v>
      </c>
      <c r="I820" s="15">
        <f>'Cap Ex Data'!I820</f>
        <v>0</v>
      </c>
      <c r="J820" s="15">
        <f>'Cap Ex Data'!J820</f>
        <v>0</v>
      </c>
      <c r="K820" s="15">
        <f>'Cap Ex Data'!K820</f>
        <v>0</v>
      </c>
      <c r="L820" s="15">
        <f>'Cap Ex Data'!L820</f>
        <v>0</v>
      </c>
      <c r="M820" s="15">
        <f>'Cap Ex Data'!M820</f>
        <v>0</v>
      </c>
      <c r="N820" s="15">
        <f>'Cap Ex Data'!N820</f>
        <v>0</v>
      </c>
      <c r="O820" s="61" t="str">
        <f t="shared" si="12"/>
        <v>0</v>
      </c>
    </row>
    <row r="821" spans="1:15" x14ac:dyDescent="0.25">
      <c r="A821" s="15">
        <f>'Cap Ex Data'!A821</f>
        <v>0</v>
      </c>
      <c r="B821" s="15">
        <f>'Cap Ex Data'!B821</f>
        <v>0</v>
      </c>
      <c r="C821" s="15">
        <f>'Cap Ex Data'!C821</f>
        <v>0</v>
      </c>
      <c r="D821" s="15">
        <f>'Cap Ex Data'!D821</f>
        <v>0</v>
      </c>
      <c r="E821" s="15">
        <f>'Cap Ex Data'!E821</f>
        <v>0</v>
      </c>
      <c r="F821" s="15">
        <f>'Cap Ex Data'!F821</f>
        <v>0</v>
      </c>
      <c r="G821" s="15">
        <f>'Cap Ex Data'!G821</f>
        <v>0</v>
      </c>
      <c r="H821" s="15">
        <f>'Cap Ex Data'!H821</f>
        <v>0</v>
      </c>
      <c r="I821" s="15">
        <f>'Cap Ex Data'!I821</f>
        <v>0</v>
      </c>
      <c r="J821" s="15">
        <f>'Cap Ex Data'!J821</f>
        <v>0</v>
      </c>
      <c r="K821" s="15">
        <f>'Cap Ex Data'!K821</f>
        <v>0</v>
      </c>
      <c r="L821" s="15">
        <f>'Cap Ex Data'!L821</f>
        <v>0</v>
      </c>
      <c r="M821" s="15">
        <f>'Cap Ex Data'!M821</f>
        <v>0</v>
      </c>
      <c r="N821" s="15">
        <f>'Cap Ex Data'!N821</f>
        <v>0</v>
      </c>
      <c r="O821" s="61" t="str">
        <f t="shared" si="12"/>
        <v>0</v>
      </c>
    </row>
    <row r="822" spans="1:15" x14ac:dyDescent="0.25">
      <c r="A822" s="15">
        <f>'Cap Ex Data'!A822</f>
        <v>0</v>
      </c>
      <c r="B822" s="15">
        <f>'Cap Ex Data'!B822</f>
        <v>0</v>
      </c>
      <c r="C822" s="15">
        <f>'Cap Ex Data'!C822</f>
        <v>0</v>
      </c>
      <c r="D822" s="15">
        <f>'Cap Ex Data'!D822</f>
        <v>0</v>
      </c>
      <c r="E822" s="15">
        <f>'Cap Ex Data'!E822</f>
        <v>0</v>
      </c>
      <c r="F822" s="15">
        <f>'Cap Ex Data'!F822</f>
        <v>0</v>
      </c>
      <c r="G822" s="15">
        <f>'Cap Ex Data'!G822</f>
        <v>0</v>
      </c>
      <c r="H822" s="15">
        <f>'Cap Ex Data'!H822</f>
        <v>0</v>
      </c>
      <c r="I822" s="15">
        <f>'Cap Ex Data'!I822</f>
        <v>0</v>
      </c>
      <c r="J822" s="15">
        <f>'Cap Ex Data'!J822</f>
        <v>0</v>
      </c>
      <c r="K822" s="15">
        <f>'Cap Ex Data'!K822</f>
        <v>0</v>
      </c>
      <c r="L822" s="15">
        <f>'Cap Ex Data'!L822</f>
        <v>0</v>
      </c>
      <c r="M822" s="15">
        <f>'Cap Ex Data'!M822</f>
        <v>0</v>
      </c>
      <c r="N822" s="15">
        <f>'Cap Ex Data'!N822</f>
        <v>0</v>
      </c>
      <c r="O822" s="61" t="str">
        <f t="shared" si="12"/>
        <v>0</v>
      </c>
    </row>
    <row r="823" spans="1:15" x14ac:dyDescent="0.25">
      <c r="A823" s="15">
        <f>'Cap Ex Data'!A823</f>
        <v>0</v>
      </c>
      <c r="B823" s="15">
        <f>'Cap Ex Data'!B823</f>
        <v>0</v>
      </c>
      <c r="C823" s="15">
        <f>'Cap Ex Data'!C823</f>
        <v>0</v>
      </c>
      <c r="D823" s="15">
        <f>'Cap Ex Data'!D823</f>
        <v>0</v>
      </c>
      <c r="E823" s="15">
        <f>'Cap Ex Data'!E823</f>
        <v>0</v>
      </c>
      <c r="F823" s="15">
        <f>'Cap Ex Data'!F823</f>
        <v>0</v>
      </c>
      <c r="G823" s="15">
        <f>'Cap Ex Data'!G823</f>
        <v>0</v>
      </c>
      <c r="H823" s="15">
        <f>'Cap Ex Data'!H823</f>
        <v>0</v>
      </c>
      <c r="I823" s="15">
        <f>'Cap Ex Data'!I823</f>
        <v>0</v>
      </c>
      <c r="J823" s="15">
        <f>'Cap Ex Data'!J823</f>
        <v>0</v>
      </c>
      <c r="K823" s="15">
        <f>'Cap Ex Data'!K823</f>
        <v>0</v>
      </c>
      <c r="L823" s="15">
        <f>'Cap Ex Data'!L823</f>
        <v>0</v>
      </c>
      <c r="M823" s="15">
        <f>'Cap Ex Data'!M823</f>
        <v>0</v>
      </c>
      <c r="N823" s="15">
        <f>'Cap Ex Data'!N823</f>
        <v>0</v>
      </c>
      <c r="O823" s="61" t="str">
        <f t="shared" si="12"/>
        <v>0</v>
      </c>
    </row>
    <row r="824" spans="1:15" x14ac:dyDescent="0.25">
      <c r="A824" s="15">
        <f>'Cap Ex Data'!A824</f>
        <v>0</v>
      </c>
      <c r="B824" s="15">
        <f>'Cap Ex Data'!B824</f>
        <v>0</v>
      </c>
      <c r="C824" s="15">
        <f>'Cap Ex Data'!C824</f>
        <v>0</v>
      </c>
      <c r="D824" s="15">
        <f>'Cap Ex Data'!D824</f>
        <v>0</v>
      </c>
      <c r="E824" s="15">
        <f>'Cap Ex Data'!E824</f>
        <v>0</v>
      </c>
      <c r="F824" s="15">
        <f>'Cap Ex Data'!F824</f>
        <v>0</v>
      </c>
      <c r="G824" s="15">
        <f>'Cap Ex Data'!G824</f>
        <v>0</v>
      </c>
      <c r="H824" s="15">
        <f>'Cap Ex Data'!H824</f>
        <v>0</v>
      </c>
      <c r="I824" s="15">
        <f>'Cap Ex Data'!I824</f>
        <v>0</v>
      </c>
      <c r="J824" s="15">
        <f>'Cap Ex Data'!J824</f>
        <v>0</v>
      </c>
      <c r="K824" s="15">
        <f>'Cap Ex Data'!K824</f>
        <v>0</v>
      </c>
      <c r="L824" s="15">
        <f>'Cap Ex Data'!L824</f>
        <v>0</v>
      </c>
      <c r="M824" s="15">
        <f>'Cap Ex Data'!M824</f>
        <v>0</v>
      </c>
      <c r="N824" s="15">
        <f>'Cap Ex Data'!N824</f>
        <v>0</v>
      </c>
      <c r="O824" s="61" t="str">
        <f t="shared" si="12"/>
        <v>0</v>
      </c>
    </row>
    <row r="825" spans="1:15" x14ac:dyDescent="0.25">
      <c r="A825" s="15">
        <f>'Cap Ex Data'!A825</f>
        <v>0</v>
      </c>
      <c r="B825" s="15">
        <f>'Cap Ex Data'!B825</f>
        <v>0</v>
      </c>
      <c r="C825" s="15">
        <f>'Cap Ex Data'!C825</f>
        <v>0</v>
      </c>
      <c r="D825" s="15">
        <f>'Cap Ex Data'!D825</f>
        <v>0</v>
      </c>
      <c r="E825" s="15">
        <f>'Cap Ex Data'!E825</f>
        <v>0</v>
      </c>
      <c r="F825" s="15">
        <f>'Cap Ex Data'!F825</f>
        <v>0</v>
      </c>
      <c r="G825" s="15">
        <f>'Cap Ex Data'!G825</f>
        <v>0</v>
      </c>
      <c r="H825" s="15">
        <f>'Cap Ex Data'!H825</f>
        <v>0</v>
      </c>
      <c r="I825" s="15">
        <f>'Cap Ex Data'!I825</f>
        <v>0</v>
      </c>
      <c r="J825" s="15">
        <f>'Cap Ex Data'!J825</f>
        <v>0</v>
      </c>
      <c r="K825" s="15">
        <f>'Cap Ex Data'!K825</f>
        <v>0</v>
      </c>
      <c r="L825" s="15">
        <f>'Cap Ex Data'!L825</f>
        <v>0</v>
      </c>
      <c r="M825" s="15">
        <f>'Cap Ex Data'!M825</f>
        <v>0</v>
      </c>
      <c r="N825" s="15">
        <f>'Cap Ex Data'!N825</f>
        <v>0</v>
      </c>
      <c r="O825" s="61" t="str">
        <f t="shared" si="12"/>
        <v>0</v>
      </c>
    </row>
    <row r="826" spans="1:15" x14ac:dyDescent="0.25">
      <c r="A826" s="15">
        <f>'Cap Ex Data'!A826</f>
        <v>0</v>
      </c>
      <c r="B826" s="15">
        <f>'Cap Ex Data'!B826</f>
        <v>0</v>
      </c>
      <c r="C826" s="15">
        <f>'Cap Ex Data'!C826</f>
        <v>0</v>
      </c>
      <c r="D826" s="15">
        <f>'Cap Ex Data'!D826</f>
        <v>0</v>
      </c>
      <c r="E826" s="15">
        <f>'Cap Ex Data'!E826</f>
        <v>0</v>
      </c>
      <c r="F826" s="15">
        <f>'Cap Ex Data'!F826</f>
        <v>0</v>
      </c>
      <c r="G826" s="15">
        <f>'Cap Ex Data'!G826</f>
        <v>0</v>
      </c>
      <c r="H826" s="15">
        <f>'Cap Ex Data'!H826</f>
        <v>0</v>
      </c>
      <c r="I826" s="15">
        <f>'Cap Ex Data'!I826</f>
        <v>0</v>
      </c>
      <c r="J826" s="15">
        <f>'Cap Ex Data'!J826</f>
        <v>0</v>
      </c>
      <c r="K826" s="15">
        <f>'Cap Ex Data'!K826</f>
        <v>0</v>
      </c>
      <c r="L826" s="15">
        <f>'Cap Ex Data'!L826</f>
        <v>0</v>
      </c>
      <c r="M826" s="15">
        <f>'Cap Ex Data'!M826</f>
        <v>0</v>
      </c>
      <c r="N826" s="15">
        <f>'Cap Ex Data'!N826</f>
        <v>0</v>
      </c>
      <c r="O826" s="61" t="str">
        <f t="shared" si="12"/>
        <v>0</v>
      </c>
    </row>
    <row r="827" spans="1:15" x14ac:dyDescent="0.25">
      <c r="A827" s="15">
        <f>'Cap Ex Data'!A827</f>
        <v>0</v>
      </c>
      <c r="B827" s="15">
        <f>'Cap Ex Data'!B827</f>
        <v>0</v>
      </c>
      <c r="C827" s="15">
        <f>'Cap Ex Data'!C827</f>
        <v>0</v>
      </c>
      <c r="D827" s="15">
        <f>'Cap Ex Data'!D827</f>
        <v>0</v>
      </c>
      <c r="E827" s="15">
        <f>'Cap Ex Data'!E827</f>
        <v>0</v>
      </c>
      <c r="F827" s="15">
        <f>'Cap Ex Data'!F827</f>
        <v>0</v>
      </c>
      <c r="G827" s="15">
        <f>'Cap Ex Data'!G827</f>
        <v>0</v>
      </c>
      <c r="H827" s="15">
        <f>'Cap Ex Data'!H827</f>
        <v>0</v>
      </c>
      <c r="I827" s="15">
        <f>'Cap Ex Data'!I827</f>
        <v>0</v>
      </c>
      <c r="J827" s="15">
        <f>'Cap Ex Data'!J827</f>
        <v>0</v>
      </c>
      <c r="K827" s="15">
        <f>'Cap Ex Data'!K827</f>
        <v>0</v>
      </c>
      <c r="L827" s="15">
        <f>'Cap Ex Data'!L827</f>
        <v>0</v>
      </c>
      <c r="M827" s="15">
        <f>'Cap Ex Data'!M827</f>
        <v>0</v>
      </c>
      <c r="N827" s="15">
        <f>'Cap Ex Data'!N827</f>
        <v>0</v>
      </c>
      <c r="O827" s="61" t="str">
        <f t="shared" si="12"/>
        <v>0</v>
      </c>
    </row>
    <row r="828" spans="1:15" x14ac:dyDescent="0.25">
      <c r="A828" s="15">
        <f>'Cap Ex Data'!A828</f>
        <v>0</v>
      </c>
      <c r="B828" s="15">
        <f>'Cap Ex Data'!B828</f>
        <v>0</v>
      </c>
      <c r="C828" s="15">
        <f>'Cap Ex Data'!C828</f>
        <v>0</v>
      </c>
      <c r="D828" s="15">
        <f>'Cap Ex Data'!D828</f>
        <v>0</v>
      </c>
      <c r="E828" s="15">
        <f>'Cap Ex Data'!E828</f>
        <v>0</v>
      </c>
      <c r="F828" s="15">
        <f>'Cap Ex Data'!F828</f>
        <v>0</v>
      </c>
      <c r="G828" s="15">
        <f>'Cap Ex Data'!G828</f>
        <v>0</v>
      </c>
      <c r="H828" s="15">
        <f>'Cap Ex Data'!H828</f>
        <v>0</v>
      </c>
      <c r="I828" s="15">
        <f>'Cap Ex Data'!I828</f>
        <v>0</v>
      </c>
      <c r="J828" s="15">
        <f>'Cap Ex Data'!J828</f>
        <v>0</v>
      </c>
      <c r="K828" s="15">
        <f>'Cap Ex Data'!K828</f>
        <v>0</v>
      </c>
      <c r="L828" s="15">
        <f>'Cap Ex Data'!L828</f>
        <v>0</v>
      </c>
      <c r="M828" s="15">
        <f>'Cap Ex Data'!M828</f>
        <v>0</v>
      </c>
      <c r="N828" s="15">
        <f>'Cap Ex Data'!N828</f>
        <v>0</v>
      </c>
      <c r="O828" s="61" t="str">
        <f t="shared" si="12"/>
        <v>0</v>
      </c>
    </row>
    <row r="829" spans="1:15" x14ac:dyDescent="0.25">
      <c r="A829" s="15">
        <f>'Cap Ex Data'!A829</f>
        <v>0</v>
      </c>
      <c r="B829" s="15">
        <f>'Cap Ex Data'!B829</f>
        <v>0</v>
      </c>
      <c r="C829" s="15">
        <f>'Cap Ex Data'!C829</f>
        <v>0</v>
      </c>
      <c r="D829" s="15">
        <f>'Cap Ex Data'!D829</f>
        <v>0</v>
      </c>
      <c r="E829" s="15">
        <f>'Cap Ex Data'!E829</f>
        <v>0</v>
      </c>
      <c r="F829" s="15">
        <f>'Cap Ex Data'!F829</f>
        <v>0</v>
      </c>
      <c r="G829" s="15">
        <f>'Cap Ex Data'!G829</f>
        <v>0</v>
      </c>
      <c r="H829" s="15">
        <f>'Cap Ex Data'!H829</f>
        <v>0</v>
      </c>
      <c r="I829" s="15">
        <f>'Cap Ex Data'!I829</f>
        <v>0</v>
      </c>
      <c r="J829" s="15">
        <f>'Cap Ex Data'!J829</f>
        <v>0</v>
      </c>
      <c r="K829" s="15">
        <f>'Cap Ex Data'!K829</f>
        <v>0</v>
      </c>
      <c r="L829" s="15">
        <f>'Cap Ex Data'!L829</f>
        <v>0</v>
      </c>
      <c r="M829" s="15">
        <f>'Cap Ex Data'!M829</f>
        <v>0</v>
      </c>
      <c r="N829" s="15">
        <f>'Cap Ex Data'!N829</f>
        <v>0</v>
      </c>
      <c r="O829" s="61" t="str">
        <f t="shared" si="12"/>
        <v>0</v>
      </c>
    </row>
    <row r="830" spans="1:15" x14ac:dyDescent="0.25">
      <c r="A830" s="15">
        <f>'Cap Ex Data'!A830</f>
        <v>0</v>
      </c>
      <c r="B830" s="15">
        <f>'Cap Ex Data'!B830</f>
        <v>0</v>
      </c>
      <c r="C830" s="15">
        <f>'Cap Ex Data'!C830</f>
        <v>0</v>
      </c>
      <c r="D830" s="15">
        <f>'Cap Ex Data'!D830</f>
        <v>0</v>
      </c>
      <c r="E830" s="15">
        <f>'Cap Ex Data'!E830</f>
        <v>0</v>
      </c>
      <c r="F830" s="15">
        <f>'Cap Ex Data'!F830</f>
        <v>0</v>
      </c>
      <c r="G830" s="15">
        <f>'Cap Ex Data'!G830</f>
        <v>0</v>
      </c>
      <c r="H830" s="15">
        <f>'Cap Ex Data'!H830</f>
        <v>0</v>
      </c>
      <c r="I830" s="15">
        <f>'Cap Ex Data'!I830</f>
        <v>0</v>
      </c>
      <c r="J830" s="15">
        <f>'Cap Ex Data'!J830</f>
        <v>0</v>
      </c>
      <c r="K830" s="15">
        <f>'Cap Ex Data'!K830</f>
        <v>0</v>
      </c>
      <c r="L830" s="15">
        <f>'Cap Ex Data'!L830</f>
        <v>0</v>
      </c>
      <c r="M830" s="15">
        <f>'Cap Ex Data'!M830</f>
        <v>0</v>
      </c>
      <c r="N830" s="15">
        <f>'Cap Ex Data'!N830</f>
        <v>0</v>
      </c>
      <c r="O830" s="61" t="str">
        <f t="shared" si="12"/>
        <v>0</v>
      </c>
    </row>
    <row r="831" spans="1:15" x14ac:dyDescent="0.25">
      <c r="A831" s="15">
        <f>'Cap Ex Data'!A831</f>
        <v>0</v>
      </c>
      <c r="B831" s="15">
        <f>'Cap Ex Data'!B831</f>
        <v>0</v>
      </c>
      <c r="C831" s="15">
        <f>'Cap Ex Data'!C831</f>
        <v>0</v>
      </c>
      <c r="D831" s="15">
        <f>'Cap Ex Data'!D831</f>
        <v>0</v>
      </c>
      <c r="E831" s="15">
        <f>'Cap Ex Data'!E831</f>
        <v>0</v>
      </c>
      <c r="F831" s="15">
        <f>'Cap Ex Data'!F831</f>
        <v>0</v>
      </c>
      <c r="G831" s="15">
        <f>'Cap Ex Data'!G831</f>
        <v>0</v>
      </c>
      <c r="H831" s="15">
        <f>'Cap Ex Data'!H831</f>
        <v>0</v>
      </c>
      <c r="I831" s="15">
        <f>'Cap Ex Data'!I831</f>
        <v>0</v>
      </c>
      <c r="J831" s="15">
        <f>'Cap Ex Data'!J831</f>
        <v>0</v>
      </c>
      <c r="K831" s="15">
        <f>'Cap Ex Data'!K831</f>
        <v>0</v>
      </c>
      <c r="L831" s="15">
        <f>'Cap Ex Data'!L831</f>
        <v>0</v>
      </c>
      <c r="M831" s="15">
        <f>'Cap Ex Data'!M831</f>
        <v>0</v>
      </c>
      <c r="N831" s="15">
        <f>'Cap Ex Data'!N831</f>
        <v>0</v>
      </c>
      <c r="O831" s="61" t="str">
        <f t="shared" si="12"/>
        <v>0</v>
      </c>
    </row>
    <row r="832" spans="1:15" x14ac:dyDescent="0.25">
      <c r="A832" s="15">
        <f>'Cap Ex Data'!A832</f>
        <v>0</v>
      </c>
      <c r="B832" s="15">
        <f>'Cap Ex Data'!B832</f>
        <v>0</v>
      </c>
      <c r="C832" s="15">
        <f>'Cap Ex Data'!C832</f>
        <v>0</v>
      </c>
      <c r="D832" s="15">
        <f>'Cap Ex Data'!D832</f>
        <v>0</v>
      </c>
      <c r="E832" s="15">
        <f>'Cap Ex Data'!E832</f>
        <v>0</v>
      </c>
      <c r="F832" s="15">
        <f>'Cap Ex Data'!F832</f>
        <v>0</v>
      </c>
      <c r="G832" s="15">
        <f>'Cap Ex Data'!G832</f>
        <v>0</v>
      </c>
      <c r="H832" s="15">
        <f>'Cap Ex Data'!H832</f>
        <v>0</v>
      </c>
      <c r="I832" s="15">
        <f>'Cap Ex Data'!I832</f>
        <v>0</v>
      </c>
      <c r="J832" s="15">
        <f>'Cap Ex Data'!J832</f>
        <v>0</v>
      </c>
      <c r="K832" s="15">
        <f>'Cap Ex Data'!K832</f>
        <v>0</v>
      </c>
      <c r="L832" s="15">
        <f>'Cap Ex Data'!L832</f>
        <v>0</v>
      </c>
      <c r="M832" s="15">
        <f>'Cap Ex Data'!M832</f>
        <v>0</v>
      </c>
      <c r="N832" s="15">
        <f>'Cap Ex Data'!N832</f>
        <v>0</v>
      </c>
      <c r="O832" s="61" t="str">
        <f t="shared" si="12"/>
        <v>0</v>
      </c>
    </row>
    <row r="833" spans="1:15" x14ac:dyDescent="0.25">
      <c r="A833" s="15">
        <f>'Cap Ex Data'!A833</f>
        <v>0</v>
      </c>
      <c r="B833" s="15">
        <f>'Cap Ex Data'!B833</f>
        <v>0</v>
      </c>
      <c r="C833" s="15">
        <f>'Cap Ex Data'!C833</f>
        <v>0</v>
      </c>
      <c r="D833" s="15">
        <f>'Cap Ex Data'!D833</f>
        <v>0</v>
      </c>
      <c r="E833" s="15">
        <f>'Cap Ex Data'!E833</f>
        <v>0</v>
      </c>
      <c r="F833" s="15">
        <f>'Cap Ex Data'!F833</f>
        <v>0</v>
      </c>
      <c r="G833" s="15">
        <f>'Cap Ex Data'!G833</f>
        <v>0</v>
      </c>
      <c r="H833" s="15">
        <f>'Cap Ex Data'!H833</f>
        <v>0</v>
      </c>
      <c r="I833" s="15">
        <f>'Cap Ex Data'!I833</f>
        <v>0</v>
      </c>
      <c r="J833" s="15">
        <f>'Cap Ex Data'!J833</f>
        <v>0</v>
      </c>
      <c r="K833" s="15">
        <f>'Cap Ex Data'!K833</f>
        <v>0</v>
      </c>
      <c r="L833" s="15">
        <f>'Cap Ex Data'!L833</f>
        <v>0</v>
      </c>
      <c r="M833" s="15">
        <f>'Cap Ex Data'!M833</f>
        <v>0</v>
      </c>
      <c r="N833" s="15">
        <f>'Cap Ex Data'!N833</f>
        <v>0</v>
      </c>
      <c r="O833" s="61" t="str">
        <f t="shared" si="12"/>
        <v>0</v>
      </c>
    </row>
    <row r="834" spans="1:15" x14ac:dyDescent="0.25">
      <c r="A834" s="15">
        <f>'Cap Ex Data'!A834</f>
        <v>0</v>
      </c>
      <c r="B834" s="15">
        <f>'Cap Ex Data'!B834</f>
        <v>0</v>
      </c>
      <c r="C834" s="15">
        <f>'Cap Ex Data'!C834</f>
        <v>0</v>
      </c>
      <c r="D834" s="15">
        <f>'Cap Ex Data'!D834</f>
        <v>0</v>
      </c>
      <c r="E834" s="15">
        <f>'Cap Ex Data'!E834</f>
        <v>0</v>
      </c>
      <c r="F834" s="15">
        <f>'Cap Ex Data'!F834</f>
        <v>0</v>
      </c>
      <c r="G834" s="15">
        <f>'Cap Ex Data'!G834</f>
        <v>0</v>
      </c>
      <c r="H834" s="15">
        <f>'Cap Ex Data'!H834</f>
        <v>0</v>
      </c>
      <c r="I834" s="15">
        <f>'Cap Ex Data'!I834</f>
        <v>0</v>
      </c>
      <c r="J834" s="15">
        <f>'Cap Ex Data'!J834</f>
        <v>0</v>
      </c>
      <c r="K834" s="15">
        <f>'Cap Ex Data'!K834</f>
        <v>0</v>
      </c>
      <c r="L834" s="15">
        <f>'Cap Ex Data'!L834</f>
        <v>0</v>
      </c>
      <c r="M834" s="15">
        <f>'Cap Ex Data'!M834</f>
        <v>0</v>
      </c>
      <c r="N834" s="15">
        <f>'Cap Ex Data'!N834</f>
        <v>0</v>
      </c>
      <c r="O834" s="61" t="str">
        <f t="shared" si="12"/>
        <v>0</v>
      </c>
    </row>
    <row r="835" spans="1:15" x14ac:dyDescent="0.25">
      <c r="A835" s="15">
        <f>'Cap Ex Data'!A835</f>
        <v>0</v>
      </c>
      <c r="B835" s="15">
        <f>'Cap Ex Data'!B835</f>
        <v>0</v>
      </c>
      <c r="C835" s="15">
        <f>'Cap Ex Data'!C835</f>
        <v>0</v>
      </c>
      <c r="D835" s="15">
        <f>'Cap Ex Data'!D835</f>
        <v>0</v>
      </c>
      <c r="E835" s="15">
        <f>'Cap Ex Data'!E835</f>
        <v>0</v>
      </c>
      <c r="F835" s="15">
        <f>'Cap Ex Data'!F835</f>
        <v>0</v>
      </c>
      <c r="G835" s="15">
        <f>'Cap Ex Data'!G835</f>
        <v>0</v>
      </c>
      <c r="H835" s="15">
        <f>'Cap Ex Data'!H835</f>
        <v>0</v>
      </c>
      <c r="I835" s="15">
        <f>'Cap Ex Data'!I835</f>
        <v>0</v>
      </c>
      <c r="J835" s="15">
        <f>'Cap Ex Data'!J835</f>
        <v>0</v>
      </c>
      <c r="K835" s="15">
        <f>'Cap Ex Data'!K835</f>
        <v>0</v>
      </c>
      <c r="L835" s="15">
        <f>'Cap Ex Data'!L835</f>
        <v>0</v>
      </c>
      <c r="M835" s="15">
        <f>'Cap Ex Data'!M835</f>
        <v>0</v>
      </c>
      <c r="N835" s="15">
        <f>'Cap Ex Data'!N835</f>
        <v>0</v>
      </c>
      <c r="O835" s="61" t="str">
        <f t="shared" ref="O835:O898" si="13">LEFT(B835,2)</f>
        <v>0</v>
      </c>
    </row>
    <row r="836" spans="1:15" x14ac:dyDescent="0.25">
      <c r="A836" s="15">
        <f>'Cap Ex Data'!A836</f>
        <v>0</v>
      </c>
      <c r="B836" s="15">
        <f>'Cap Ex Data'!B836</f>
        <v>0</v>
      </c>
      <c r="C836" s="15">
        <f>'Cap Ex Data'!C836</f>
        <v>0</v>
      </c>
      <c r="D836" s="15">
        <f>'Cap Ex Data'!D836</f>
        <v>0</v>
      </c>
      <c r="E836" s="15">
        <f>'Cap Ex Data'!E836</f>
        <v>0</v>
      </c>
      <c r="F836" s="15">
        <f>'Cap Ex Data'!F836</f>
        <v>0</v>
      </c>
      <c r="G836" s="15">
        <f>'Cap Ex Data'!G836</f>
        <v>0</v>
      </c>
      <c r="H836" s="15">
        <f>'Cap Ex Data'!H836</f>
        <v>0</v>
      </c>
      <c r="I836" s="15">
        <f>'Cap Ex Data'!I836</f>
        <v>0</v>
      </c>
      <c r="J836" s="15">
        <f>'Cap Ex Data'!J836</f>
        <v>0</v>
      </c>
      <c r="K836" s="15">
        <f>'Cap Ex Data'!K836</f>
        <v>0</v>
      </c>
      <c r="L836" s="15">
        <f>'Cap Ex Data'!L836</f>
        <v>0</v>
      </c>
      <c r="M836" s="15">
        <f>'Cap Ex Data'!M836</f>
        <v>0</v>
      </c>
      <c r="N836" s="15">
        <f>'Cap Ex Data'!N836</f>
        <v>0</v>
      </c>
      <c r="O836" s="61" t="str">
        <f t="shared" si="13"/>
        <v>0</v>
      </c>
    </row>
    <row r="837" spans="1:15" x14ac:dyDescent="0.25">
      <c r="A837" s="15">
        <f>'Cap Ex Data'!A837</f>
        <v>0</v>
      </c>
      <c r="B837" s="15">
        <f>'Cap Ex Data'!B837</f>
        <v>0</v>
      </c>
      <c r="C837" s="15">
        <f>'Cap Ex Data'!C837</f>
        <v>0</v>
      </c>
      <c r="D837" s="15">
        <f>'Cap Ex Data'!D837</f>
        <v>0</v>
      </c>
      <c r="E837" s="15">
        <f>'Cap Ex Data'!E837</f>
        <v>0</v>
      </c>
      <c r="F837" s="15">
        <f>'Cap Ex Data'!F837</f>
        <v>0</v>
      </c>
      <c r="G837" s="15">
        <f>'Cap Ex Data'!G837</f>
        <v>0</v>
      </c>
      <c r="H837" s="15">
        <f>'Cap Ex Data'!H837</f>
        <v>0</v>
      </c>
      <c r="I837" s="15">
        <f>'Cap Ex Data'!I837</f>
        <v>0</v>
      </c>
      <c r="J837" s="15">
        <f>'Cap Ex Data'!J837</f>
        <v>0</v>
      </c>
      <c r="K837" s="15">
        <f>'Cap Ex Data'!K837</f>
        <v>0</v>
      </c>
      <c r="L837" s="15">
        <f>'Cap Ex Data'!L837</f>
        <v>0</v>
      </c>
      <c r="M837" s="15">
        <f>'Cap Ex Data'!M837</f>
        <v>0</v>
      </c>
      <c r="N837" s="15">
        <f>'Cap Ex Data'!N837</f>
        <v>0</v>
      </c>
      <c r="O837" s="61" t="str">
        <f t="shared" si="13"/>
        <v>0</v>
      </c>
    </row>
    <row r="838" spans="1:15" x14ac:dyDescent="0.25">
      <c r="A838" s="15">
        <f>'Cap Ex Data'!A838</f>
        <v>0</v>
      </c>
      <c r="B838" s="15">
        <f>'Cap Ex Data'!B838</f>
        <v>0</v>
      </c>
      <c r="C838" s="15">
        <f>'Cap Ex Data'!C838</f>
        <v>0</v>
      </c>
      <c r="D838" s="15">
        <f>'Cap Ex Data'!D838</f>
        <v>0</v>
      </c>
      <c r="E838" s="15">
        <f>'Cap Ex Data'!E838</f>
        <v>0</v>
      </c>
      <c r="F838" s="15">
        <f>'Cap Ex Data'!F838</f>
        <v>0</v>
      </c>
      <c r="G838" s="15">
        <f>'Cap Ex Data'!G838</f>
        <v>0</v>
      </c>
      <c r="H838" s="15">
        <f>'Cap Ex Data'!H838</f>
        <v>0</v>
      </c>
      <c r="I838" s="15">
        <f>'Cap Ex Data'!I838</f>
        <v>0</v>
      </c>
      <c r="J838" s="15">
        <f>'Cap Ex Data'!J838</f>
        <v>0</v>
      </c>
      <c r="K838" s="15">
        <f>'Cap Ex Data'!K838</f>
        <v>0</v>
      </c>
      <c r="L838" s="15">
        <f>'Cap Ex Data'!L838</f>
        <v>0</v>
      </c>
      <c r="M838" s="15">
        <f>'Cap Ex Data'!M838</f>
        <v>0</v>
      </c>
      <c r="N838" s="15">
        <f>'Cap Ex Data'!N838</f>
        <v>0</v>
      </c>
      <c r="O838" s="61" t="str">
        <f t="shared" si="13"/>
        <v>0</v>
      </c>
    </row>
    <row r="839" spans="1:15" x14ac:dyDescent="0.25">
      <c r="A839" s="15">
        <f>'Cap Ex Data'!A839</f>
        <v>0</v>
      </c>
      <c r="B839" s="15">
        <f>'Cap Ex Data'!B839</f>
        <v>0</v>
      </c>
      <c r="C839" s="15">
        <f>'Cap Ex Data'!C839</f>
        <v>0</v>
      </c>
      <c r="D839" s="15">
        <f>'Cap Ex Data'!D839</f>
        <v>0</v>
      </c>
      <c r="E839" s="15">
        <f>'Cap Ex Data'!E839</f>
        <v>0</v>
      </c>
      <c r="F839" s="15">
        <f>'Cap Ex Data'!F839</f>
        <v>0</v>
      </c>
      <c r="G839" s="15">
        <f>'Cap Ex Data'!G839</f>
        <v>0</v>
      </c>
      <c r="H839" s="15">
        <f>'Cap Ex Data'!H839</f>
        <v>0</v>
      </c>
      <c r="I839" s="15">
        <f>'Cap Ex Data'!I839</f>
        <v>0</v>
      </c>
      <c r="J839" s="15">
        <f>'Cap Ex Data'!J839</f>
        <v>0</v>
      </c>
      <c r="K839" s="15">
        <f>'Cap Ex Data'!K839</f>
        <v>0</v>
      </c>
      <c r="L839" s="15">
        <f>'Cap Ex Data'!L839</f>
        <v>0</v>
      </c>
      <c r="M839" s="15">
        <f>'Cap Ex Data'!M839</f>
        <v>0</v>
      </c>
      <c r="N839" s="15">
        <f>'Cap Ex Data'!N839</f>
        <v>0</v>
      </c>
      <c r="O839" s="61" t="str">
        <f t="shared" si="13"/>
        <v>0</v>
      </c>
    </row>
    <row r="840" spans="1:15" x14ac:dyDescent="0.25">
      <c r="A840" s="15">
        <f>'Cap Ex Data'!A840</f>
        <v>0</v>
      </c>
      <c r="B840" s="15">
        <f>'Cap Ex Data'!B840</f>
        <v>0</v>
      </c>
      <c r="C840" s="15">
        <f>'Cap Ex Data'!C840</f>
        <v>0</v>
      </c>
      <c r="D840" s="15">
        <f>'Cap Ex Data'!D840</f>
        <v>0</v>
      </c>
      <c r="E840" s="15">
        <f>'Cap Ex Data'!E840</f>
        <v>0</v>
      </c>
      <c r="F840" s="15">
        <f>'Cap Ex Data'!F840</f>
        <v>0</v>
      </c>
      <c r="G840" s="15">
        <f>'Cap Ex Data'!G840</f>
        <v>0</v>
      </c>
      <c r="H840" s="15">
        <f>'Cap Ex Data'!H840</f>
        <v>0</v>
      </c>
      <c r="I840" s="15">
        <f>'Cap Ex Data'!I840</f>
        <v>0</v>
      </c>
      <c r="J840" s="15">
        <f>'Cap Ex Data'!J840</f>
        <v>0</v>
      </c>
      <c r="K840" s="15">
        <f>'Cap Ex Data'!K840</f>
        <v>0</v>
      </c>
      <c r="L840" s="15">
        <f>'Cap Ex Data'!L840</f>
        <v>0</v>
      </c>
      <c r="M840" s="15">
        <f>'Cap Ex Data'!M840</f>
        <v>0</v>
      </c>
      <c r="N840" s="15">
        <f>'Cap Ex Data'!N840</f>
        <v>0</v>
      </c>
      <c r="O840" s="61" t="str">
        <f t="shared" si="13"/>
        <v>0</v>
      </c>
    </row>
    <row r="841" spans="1:15" x14ac:dyDescent="0.25">
      <c r="A841" s="15">
        <f>'Cap Ex Data'!A841</f>
        <v>0</v>
      </c>
      <c r="B841" s="15">
        <f>'Cap Ex Data'!B841</f>
        <v>0</v>
      </c>
      <c r="C841" s="15">
        <f>'Cap Ex Data'!C841</f>
        <v>0</v>
      </c>
      <c r="D841" s="15">
        <f>'Cap Ex Data'!D841</f>
        <v>0</v>
      </c>
      <c r="E841" s="15">
        <f>'Cap Ex Data'!E841</f>
        <v>0</v>
      </c>
      <c r="F841" s="15">
        <f>'Cap Ex Data'!F841</f>
        <v>0</v>
      </c>
      <c r="G841" s="15">
        <f>'Cap Ex Data'!G841</f>
        <v>0</v>
      </c>
      <c r="H841" s="15">
        <f>'Cap Ex Data'!H841</f>
        <v>0</v>
      </c>
      <c r="I841" s="15">
        <f>'Cap Ex Data'!I841</f>
        <v>0</v>
      </c>
      <c r="J841" s="15">
        <f>'Cap Ex Data'!J841</f>
        <v>0</v>
      </c>
      <c r="K841" s="15">
        <f>'Cap Ex Data'!K841</f>
        <v>0</v>
      </c>
      <c r="L841" s="15">
        <f>'Cap Ex Data'!L841</f>
        <v>0</v>
      </c>
      <c r="M841" s="15">
        <f>'Cap Ex Data'!M841</f>
        <v>0</v>
      </c>
      <c r="N841" s="15">
        <f>'Cap Ex Data'!N841</f>
        <v>0</v>
      </c>
      <c r="O841" s="61" t="str">
        <f t="shared" si="13"/>
        <v>0</v>
      </c>
    </row>
    <row r="842" spans="1:15" x14ac:dyDescent="0.25">
      <c r="A842" s="15">
        <f>'Cap Ex Data'!A842</f>
        <v>0</v>
      </c>
      <c r="B842" s="15">
        <f>'Cap Ex Data'!B842</f>
        <v>0</v>
      </c>
      <c r="C842" s="15">
        <f>'Cap Ex Data'!C842</f>
        <v>0</v>
      </c>
      <c r="D842" s="15">
        <f>'Cap Ex Data'!D842</f>
        <v>0</v>
      </c>
      <c r="E842" s="15">
        <f>'Cap Ex Data'!E842</f>
        <v>0</v>
      </c>
      <c r="F842" s="15">
        <f>'Cap Ex Data'!F842</f>
        <v>0</v>
      </c>
      <c r="G842" s="15">
        <f>'Cap Ex Data'!G842</f>
        <v>0</v>
      </c>
      <c r="H842" s="15">
        <f>'Cap Ex Data'!H842</f>
        <v>0</v>
      </c>
      <c r="I842" s="15">
        <f>'Cap Ex Data'!I842</f>
        <v>0</v>
      </c>
      <c r="J842" s="15">
        <f>'Cap Ex Data'!J842</f>
        <v>0</v>
      </c>
      <c r="K842" s="15">
        <f>'Cap Ex Data'!K842</f>
        <v>0</v>
      </c>
      <c r="L842" s="15">
        <f>'Cap Ex Data'!L842</f>
        <v>0</v>
      </c>
      <c r="M842" s="15">
        <f>'Cap Ex Data'!M842</f>
        <v>0</v>
      </c>
      <c r="N842" s="15">
        <f>'Cap Ex Data'!N842</f>
        <v>0</v>
      </c>
      <c r="O842" s="61" t="str">
        <f t="shared" si="13"/>
        <v>0</v>
      </c>
    </row>
    <row r="843" spans="1:15" x14ac:dyDescent="0.25">
      <c r="A843" s="15">
        <f>'Cap Ex Data'!A843</f>
        <v>0</v>
      </c>
      <c r="B843" s="15">
        <f>'Cap Ex Data'!B843</f>
        <v>0</v>
      </c>
      <c r="C843" s="15">
        <f>'Cap Ex Data'!C843</f>
        <v>0</v>
      </c>
      <c r="D843" s="15">
        <f>'Cap Ex Data'!D843</f>
        <v>0</v>
      </c>
      <c r="E843" s="15">
        <f>'Cap Ex Data'!E843</f>
        <v>0</v>
      </c>
      <c r="F843" s="15">
        <f>'Cap Ex Data'!F843</f>
        <v>0</v>
      </c>
      <c r="G843" s="15">
        <f>'Cap Ex Data'!G843</f>
        <v>0</v>
      </c>
      <c r="H843" s="15">
        <f>'Cap Ex Data'!H843</f>
        <v>0</v>
      </c>
      <c r="I843" s="15">
        <f>'Cap Ex Data'!I843</f>
        <v>0</v>
      </c>
      <c r="J843" s="15">
        <f>'Cap Ex Data'!J843</f>
        <v>0</v>
      </c>
      <c r="K843" s="15">
        <f>'Cap Ex Data'!K843</f>
        <v>0</v>
      </c>
      <c r="L843" s="15">
        <f>'Cap Ex Data'!L843</f>
        <v>0</v>
      </c>
      <c r="M843" s="15">
        <f>'Cap Ex Data'!M843</f>
        <v>0</v>
      </c>
      <c r="N843" s="15">
        <f>'Cap Ex Data'!N843</f>
        <v>0</v>
      </c>
      <c r="O843" s="61" t="str">
        <f t="shared" si="13"/>
        <v>0</v>
      </c>
    </row>
    <row r="844" spans="1:15" x14ac:dyDescent="0.25">
      <c r="A844" s="15">
        <f>'Cap Ex Data'!A844</f>
        <v>0</v>
      </c>
      <c r="B844" s="15">
        <f>'Cap Ex Data'!B844</f>
        <v>0</v>
      </c>
      <c r="C844" s="15">
        <f>'Cap Ex Data'!C844</f>
        <v>0</v>
      </c>
      <c r="D844" s="15">
        <f>'Cap Ex Data'!D844</f>
        <v>0</v>
      </c>
      <c r="E844" s="15">
        <f>'Cap Ex Data'!E844</f>
        <v>0</v>
      </c>
      <c r="F844" s="15">
        <f>'Cap Ex Data'!F844</f>
        <v>0</v>
      </c>
      <c r="G844" s="15">
        <f>'Cap Ex Data'!G844</f>
        <v>0</v>
      </c>
      <c r="H844" s="15">
        <f>'Cap Ex Data'!H844</f>
        <v>0</v>
      </c>
      <c r="I844" s="15">
        <f>'Cap Ex Data'!I844</f>
        <v>0</v>
      </c>
      <c r="J844" s="15">
        <f>'Cap Ex Data'!J844</f>
        <v>0</v>
      </c>
      <c r="K844" s="15">
        <f>'Cap Ex Data'!K844</f>
        <v>0</v>
      </c>
      <c r="L844" s="15">
        <f>'Cap Ex Data'!L844</f>
        <v>0</v>
      </c>
      <c r="M844" s="15">
        <f>'Cap Ex Data'!M844</f>
        <v>0</v>
      </c>
      <c r="N844" s="15">
        <f>'Cap Ex Data'!N844</f>
        <v>0</v>
      </c>
      <c r="O844" s="61" t="str">
        <f t="shared" si="13"/>
        <v>0</v>
      </c>
    </row>
    <row r="845" spans="1:15" x14ac:dyDescent="0.25">
      <c r="A845" s="15">
        <f>'Cap Ex Data'!A845</f>
        <v>0</v>
      </c>
      <c r="B845" s="15">
        <f>'Cap Ex Data'!B845</f>
        <v>0</v>
      </c>
      <c r="C845" s="15">
        <f>'Cap Ex Data'!C845</f>
        <v>0</v>
      </c>
      <c r="D845" s="15">
        <f>'Cap Ex Data'!D845</f>
        <v>0</v>
      </c>
      <c r="E845" s="15">
        <f>'Cap Ex Data'!E845</f>
        <v>0</v>
      </c>
      <c r="F845" s="15">
        <f>'Cap Ex Data'!F845</f>
        <v>0</v>
      </c>
      <c r="G845" s="15">
        <f>'Cap Ex Data'!G845</f>
        <v>0</v>
      </c>
      <c r="H845" s="15">
        <f>'Cap Ex Data'!H845</f>
        <v>0</v>
      </c>
      <c r="I845" s="15">
        <f>'Cap Ex Data'!I845</f>
        <v>0</v>
      </c>
      <c r="J845" s="15">
        <f>'Cap Ex Data'!J845</f>
        <v>0</v>
      </c>
      <c r="K845" s="15">
        <f>'Cap Ex Data'!K845</f>
        <v>0</v>
      </c>
      <c r="L845" s="15">
        <f>'Cap Ex Data'!L845</f>
        <v>0</v>
      </c>
      <c r="M845" s="15">
        <f>'Cap Ex Data'!M845</f>
        <v>0</v>
      </c>
      <c r="N845" s="15">
        <f>'Cap Ex Data'!N845</f>
        <v>0</v>
      </c>
      <c r="O845" s="61" t="str">
        <f t="shared" si="13"/>
        <v>0</v>
      </c>
    </row>
    <row r="846" spans="1:15" x14ac:dyDescent="0.25">
      <c r="A846" s="15">
        <f>'Cap Ex Data'!A846</f>
        <v>0</v>
      </c>
      <c r="B846" s="15">
        <f>'Cap Ex Data'!B846</f>
        <v>0</v>
      </c>
      <c r="C846" s="15">
        <f>'Cap Ex Data'!C846</f>
        <v>0</v>
      </c>
      <c r="D846" s="15">
        <f>'Cap Ex Data'!D846</f>
        <v>0</v>
      </c>
      <c r="E846" s="15">
        <f>'Cap Ex Data'!E846</f>
        <v>0</v>
      </c>
      <c r="F846" s="15">
        <f>'Cap Ex Data'!F846</f>
        <v>0</v>
      </c>
      <c r="G846" s="15">
        <f>'Cap Ex Data'!G846</f>
        <v>0</v>
      </c>
      <c r="H846" s="15">
        <f>'Cap Ex Data'!H846</f>
        <v>0</v>
      </c>
      <c r="I846" s="15">
        <f>'Cap Ex Data'!I846</f>
        <v>0</v>
      </c>
      <c r="J846" s="15">
        <f>'Cap Ex Data'!J846</f>
        <v>0</v>
      </c>
      <c r="K846" s="15">
        <f>'Cap Ex Data'!K846</f>
        <v>0</v>
      </c>
      <c r="L846" s="15">
        <f>'Cap Ex Data'!L846</f>
        <v>0</v>
      </c>
      <c r="M846" s="15">
        <f>'Cap Ex Data'!M846</f>
        <v>0</v>
      </c>
      <c r="N846" s="15">
        <f>'Cap Ex Data'!N846</f>
        <v>0</v>
      </c>
      <c r="O846" s="61" t="str">
        <f t="shared" si="13"/>
        <v>0</v>
      </c>
    </row>
    <row r="847" spans="1:15" x14ac:dyDescent="0.25">
      <c r="A847" s="15">
        <f>'Cap Ex Data'!A847</f>
        <v>0</v>
      </c>
      <c r="B847" s="15">
        <f>'Cap Ex Data'!B847</f>
        <v>0</v>
      </c>
      <c r="C847" s="15">
        <f>'Cap Ex Data'!C847</f>
        <v>0</v>
      </c>
      <c r="D847" s="15">
        <f>'Cap Ex Data'!D847</f>
        <v>0</v>
      </c>
      <c r="E847" s="15">
        <f>'Cap Ex Data'!E847</f>
        <v>0</v>
      </c>
      <c r="F847" s="15">
        <f>'Cap Ex Data'!F847</f>
        <v>0</v>
      </c>
      <c r="G847" s="15">
        <f>'Cap Ex Data'!G847</f>
        <v>0</v>
      </c>
      <c r="H847" s="15">
        <f>'Cap Ex Data'!H847</f>
        <v>0</v>
      </c>
      <c r="I847" s="15">
        <f>'Cap Ex Data'!I847</f>
        <v>0</v>
      </c>
      <c r="J847" s="15">
        <f>'Cap Ex Data'!J847</f>
        <v>0</v>
      </c>
      <c r="K847" s="15">
        <f>'Cap Ex Data'!K847</f>
        <v>0</v>
      </c>
      <c r="L847" s="15">
        <f>'Cap Ex Data'!L847</f>
        <v>0</v>
      </c>
      <c r="M847" s="15">
        <f>'Cap Ex Data'!M847</f>
        <v>0</v>
      </c>
      <c r="N847" s="15">
        <f>'Cap Ex Data'!N847</f>
        <v>0</v>
      </c>
      <c r="O847" s="61" t="str">
        <f t="shared" si="13"/>
        <v>0</v>
      </c>
    </row>
    <row r="848" spans="1:15" x14ac:dyDescent="0.25">
      <c r="A848" s="15">
        <f>'Cap Ex Data'!A848</f>
        <v>0</v>
      </c>
      <c r="B848" s="15">
        <f>'Cap Ex Data'!B848</f>
        <v>0</v>
      </c>
      <c r="C848" s="15">
        <f>'Cap Ex Data'!C848</f>
        <v>0</v>
      </c>
      <c r="D848" s="15">
        <f>'Cap Ex Data'!D848</f>
        <v>0</v>
      </c>
      <c r="E848" s="15">
        <f>'Cap Ex Data'!E848</f>
        <v>0</v>
      </c>
      <c r="F848" s="15">
        <f>'Cap Ex Data'!F848</f>
        <v>0</v>
      </c>
      <c r="G848" s="15">
        <f>'Cap Ex Data'!G848</f>
        <v>0</v>
      </c>
      <c r="H848" s="15">
        <f>'Cap Ex Data'!H848</f>
        <v>0</v>
      </c>
      <c r="I848" s="15">
        <f>'Cap Ex Data'!I848</f>
        <v>0</v>
      </c>
      <c r="J848" s="15">
        <f>'Cap Ex Data'!J848</f>
        <v>0</v>
      </c>
      <c r="K848" s="15">
        <f>'Cap Ex Data'!K848</f>
        <v>0</v>
      </c>
      <c r="L848" s="15">
        <f>'Cap Ex Data'!L848</f>
        <v>0</v>
      </c>
      <c r="M848" s="15">
        <f>'Cap Ex Data'!M848</f>
        <v>0</v>
      </c>
      <c r="N848" s="15">
        <f>'Cap Ex Data'!N848</f>
        <v>0</v>
      </c>
      <c r="O848" s="61" t="str">
        <f t="shared" si="13"/>
        <v>0</v>
      </c>
    </row>
    <row r="849" spans="1:15" x14ac:dyDescent="0.25">
      <c r="A849" s="15">
        <f>'Cap Ex Data'!A849</f>
        <v>0</v>
      </c>
      <c r="B849" s="15">
        <f>'Cap Ex Data'!B849</f>
        <v>0</v>
      </c>
      <c r="C849" s="15">
        <f>'Cap Ex Data'!C849</f>
        <v>0</v>
      </c>
      <c r="D849" s="15">
        <f>'Cap Ex Data'!D849</f>
        <v>0</v>
      </c>
      <c r="E849" s="15">
        <f>'Cap Ex Data'!E849</f>
        <v>0</v>
      </c>
      <c r="F849" s="15">
        <f>'Cap Ex Data'!F849</f>
        <v>0</v>
      </c>
      <c r="G849" s="15">
        <f>'Cap Ex Data'!G849</f>
        <v>0</v>
      </c>
      <c r="H849" s="15">
        <f>'Cap Ex Data'!H849</f>
        <v>0</v>
      </c>
      <c r="I849" s="15">
        <f>'Cap Ex Data'!I849</f>
        <v>0</v>
      </c>
      <c r="J849" s="15">
        <f>'Cap Ex Data'!J849</f>
        <v>0</v>
      </c>
      <c r="K849" s="15">
        <f>'Cap Ex Data'!K849</f>
        <v>0</v>
      </c>
      <c r="L849" s="15">
        <f>'Cap Ex Data'!L849</f>
        <v>0</v>
      </c>
      <c r="M849" s="15">
        <f>'Cap Ex Data'!M849</f>
        <v>0</v>
      </c>
      <c r="N849" s="15">
        <f>'Cap Ex Data'!N849</f>
        <v>0</v>
      </c>
      <c r="O849" s="61" t="str">
        <f t="shared" si="13"/>
        <v>0</v>
      </c>
    </row>
    <row r="850" spans="1:15" x14ac:dyDescent="0.25">
      <c r="A850" s="15">
        <f>'Cap Ex Data'!A850</f>
        <v>0</v>
      </c>
      <c r="B850" s="15">
        <f>'Cap Ex Data'!B850</f>
        <v>0</v>
      </c>
      <c r="C850" s="15">
        <f>'Cap Ex Data'!C850</f>
        <v>0</v>
      </c>
      <c r="D850" s="15">
        <f>'Cap Ex Data'!D850</f>
        <v>0</v>
      </c>
      <c r="E850" s="15">
        <f>'Cap Ex Data'!E850</f>
        <v>0</v>
      </c>
      <c r="F850" s="15">
        <f>'Cap Ex Data'!F850</f>
        <v>0</v>
      </c>
      <c r="G850" s="15">
        <f>'Cap Ex Data'!G850</f>
        <v>0</v>
      </c>
      <c r="H850" s="15">
        <f>'Cap Ex Data'!H850</f>
        <v>0</v>
      </c>
      <c r="I850" s="15">
        <f>'Cap Ex Data'!I850</f>
        <v>0</v>
      </c>
      <c r="J850" s="15">
        <f>'Cap Ex Data'!J850</f>
        <v>0</v>
      </c>
      <c r="K850" s="15">
        <f>'Cap Ex Data'!K850</f>
        <v>0</v>
      </c>
      <c r="L850" s="15">
        <f>'Cap Ex Data'!L850</f>
        <v>0</v>
      </c>
      <c r="M850" s="15">
        <f>'Cap Ex Data'!M850</f>
        <v>0</v>
      </c>
      <c r="N850" s="15">
        <f>'Cap Ex Data'!N850</f>
        <v>0</v>
      </c>
      <c r="O850" s="61" t="str">
        <f t="shared" si="13"/>
        <v>0</v>
      </c>
    </row>
    <row r="851" spans="1:15" x14ac:dyDescent="0.25">
      <c r="A851" s="15">
        <f>'Cap Ex Data'!A851</f>
        <v>0</v>
      </c>
      <c r="B851" s="15">
        <f>'Cap Ex Data'!B851</f>
        <v>0</v>
      </c>
      <c r="C851" s="15">
        <f>'Cap Ex Data'!C851</f>
        <v>0</v>
      </c>
      <c r="D851" s="15">
        <f>'Cap Ex Data'!D851</f>
        <v>0</v>
      </c>
      <c r="E851" s="15">
        <f>'Cap Ex Data'!E851</f>
        <v>0</v>
      </c>
      <c r="F851" s="15">
        <f>'Cap Ex Data'!F851</f>
        <v>0</v>
      </c>
      <c r="G851" s="15">
        <f>'Cap Ex Data'!G851</f>
        <v>0</v>
      </c>
      <c r="H851" s="15">
        <f>'Cap Ex Data'!H851</f>
        <v>0</v>
      </c>
      <c r="I851" s="15">
        <f>'Cap Ex Data'!I851</f>
        <v>0</v>
      </c>
      <c r="J851" s="15">
        <f>'Cap Ex Data'!J851</f>
        <v>0</v>
      </c>
      <c r="K851" s="15">
        <f>'Cap Ex Data'!K851</f>
        <v>0</v>
      </c>
      <c r="L851" s="15">
        <f>'Cap Ex Data'!L851</f>
        <v>0</v>
      </c>
      <c r="M851" s="15">
        <f>'Cap Ex Data'!M851</f>
        <v>0</v>
      </c>
      <c r="N851" s="15">
        <f>'Cap Ex Data'!N851</f>
        <v>0</v>
      </c>
      <c r="O851" s="61" t="str">
        <f t="shared" si="13"/>
        <v>0</v>
      </c>
    </row>
    <row r="852" spans="1:15" x14ac:dyDescent="0.25">
      <c r="A852" s="15">
        <f>'Cap Ex Data'!A852</f>
        <v>0</v>
      </c>
      <c r="B852" s="15">
        <f>'Cap Ex Data'!B852</f>
        <v>0</v>
      </c>
      <c r="C852" s="15">
        <f>'Cap Ex Data'!C852</f>
        <v>0</v>
      </c>
      <c r="D852" s="15">
        <f>'Cap Ex Data'!D852</f>
        <v>0</v>
      </c>
      <c r="E852" s="15">
        <f>'Cap Ex Data'!E852</f>
        <v>0</v>
      </c>
      <c r="F852" s="15">
        <f>'Cap Ex Data'!F852</f>
        <v>0</v>
      </c>
      <c r="G852" s="15">
        <f>'Cap Ex Data'!G852</f>
        <v>0</v>
      </c>
      <c r="H852" s="15">
        <f>'Cap Ex Data'!H852</f>
        <v>0</v>
      </c>
      <c r="I852" s="15">
        <f>'Cap Ex Data'!I852</f>
        <v>0</v>
      </c>
      <c r="J852" s="15">
        <f>'Cap Ex Data'!J852</f>
        <v>0</v>
      </c>
      <c r="K852" s="15">
        <f>'Cap Ex Data'!K852</f>
        <v>0</v>
      </c>
      <c r="L852" s="15">
        <f>'Cap Ex Data'!L852</f>
        <v>0</v>
      </c>
      <c r="M852" s="15">
        <f>'Cap Ex Data'!M852</f>
        <v>0</v>
      </c>
      <c r="N852" s="15">
        <f>'Cap Ex Data'!N852</f>
        <v>0</v>
      </c>
      <c r="O852" s="61" t="str">
        <f t="shared" si="13"/>
        <v>0</v>
      </c>
    </row>
    <row r="853" spans="1:15" x14ac:dyDescent="0.25">
      <c r="A853" s="15">
        <f>'Cap Ex Data'!A853</f>
        <v>0</v>
      </c>
      <c r="B853" s="15">
        <f>'Cap Ex Data'!B853</f>
        <v>0</v>
      </c>
      <c r="C853" s="15">
        <f>'Cap Ex Data'!C853</f>
        <v>0</v>
      </c>
      <c r="D853" s="15">
        <f>'Cap Ex Data'!D853</f>
        <v>0</v>
      </c>
      <c r="E853" s="15">
        <f>'Cap Ex Data'!E853</f>
        <v>0</v>
      </c>
      <c r="F853" s="15">
        <f>'Cap Ex Data'!F853</f>
        <v>0</v>
      </c>
      <c r="G853" s="15">
        <f>'Cap Ex Data'!G853</f>
        <v>0</v>
      </c>
      <c r="H853" s="15">
        <f>'Cap Ex Data'!H853</f>
        <v>0</v>
      </c>
      <c r="I853" s="15">
        <f>'Cap Ex Data'!I853</f>
        <v>0</v>
      </c>
      <c r="J853" s="15">
        <f>'Cap Ex Data'!J853</f>
        <v>0</v>
      </c>
      <c r="K853" s="15">
        <f>'Cap Ex Data'!K853</f>
        <v>0</v>
      </c>
      <c r="L853" s="15">
        <f>'Cap Ex Data'!L853</f>
        <v>0</v>
      </c>
      <c r="M853" s="15">
        <f>'Cap Ex Data'!M853</f>
        <v>0</v>
      </c>
      <c r="N853" s="15">
        <f>'Cap Ex Data'!N853</f>
        <v>0</v>
      </c>
      <c r="O853" s="61" t="str">
        <f t="shared" si="13"/>
        <v>0</v>
      </c>
    </row>
    <row r="854" spans="1:15" x14ac:dyDescent="0.25">
      <c r="A854" s="15">
        <f>'Cap Ex Data'!A854</f>
        <v>0</v>
      </c>
      <c r="B854" s="15">
        <f>'Cap Ex Data'!B854</f>
        <v>0</v>
      </c>
      <c r="C854" s="15">
        <f>'Cap Ex Data'!C854</f>
        <v>0</v>
      </c>
      <c r="D854" s="15">
        <f>'Cap Ex Data'!D854</f>
        <v>0</v>
      </c>
      <c r="E854" s="15">
        <f>'Cap Ex Data'!E854</f>
        <v>0</v>
      </c>
      <c r="F854" s="15">
        <f>'Cap Ex Data'!F854</f>
        <v>0</v>
      </c>
      <c r="G854" s="15">
        <f>'Cap Ex Data'!G854</f>
        <v>0</v>
      </c>
      <c r="H854" s="15">
        <f>'Cap Ex Data'!H854</f>
        <v>0</v>
      </c>
      <c r="I854" s="15">
        <f>'Cap Ex Data'!I854</f>
        <v>0</v>
      </c>
      <c r="J854" s="15">
        <f>'Cap Ex Data'!J854</f>
        <v>0</v>
      </c>
      <c r="K854" s="15">
        <f>'Cap Ex Data'!K854</f>
        <v>0</v>
      </c>
      <c r="L854" s="15">
        <f>'Cap Ex Data'!L854</f>
        <v>0</v>
      </c>
      <c r="M854" s="15">
        <f>'Cap Ex Data'!M854</f>
        <v>0</v>
      </c>
      <c r="N854" s="15">
        <f>'Cap Ex Data'!N854</f>
        <v>0</v>
      </c>
      <c r="O854" s="61" t="str">
        <f t="shared" si="13"/>
        <v>0</v>
      </c>
    </row>
    <row r="855" spans="1:15" x14ac:dyDescent="0.25">
      <c r="A855" s="15">
        <f>'Cap Ex Data'!A855</f>
        <v>0</v>
      </c>
      <c r="B855" s="15">
        <f>'Cap Ex Data'!B855</f>
        <v>0</v>
      </c>
      <c r="C855" s="15">
        <f>'Cap Ex Data'!C855</f>
        <v>0</v>
      </c>
      <c r="D855" s="15">
        <f>'Cap Ex Data'!D855</f>
        <v>0</v>
      </c>
      <c r="E855" s="15">
        <f>'Cap Ex Data'!E855</f>
        <v>0</v>
      </c>
      <c r="F855" s="15">
        <f>'Cap Ex Data'!F855</f>
        <v>0</v>
      </c>
      <c r="G855" s="15">
        <f>'Cap Ex Data'!G855</f>
        <v>0</v>
      </c>
      <c r="H855" s="15">
        <f>'Cap Ex Data'!H855</f>
        <v>0</v>
      </c>
      <c r="I855" s="15">
        <f>'Cap Ex Data'!I855</f>
        <v>0</v>
      </c>
      <c r="J855" s="15">
        <f>'Cap Ex Data'!J855</f>
        <v>0</v>
      </c>
      <c r="K855" s="15">
        <f>'Cap Ex Data'!K855</f>
        <v>0</v>
      </c>
      <c r="L855" s="15">
        <f>'Cap Ex Data'!L855</f>
        <v>0</v>
      </c>
      <c r="M855" s="15">
        <f>'Cap Ex Data'!M855</f>
        <v>0</v>
      </c>
      <c r="N855" s="15">
        <f>'Cap Ex Data'!N855</f>
        <v>0</v>
      </c>
      <c r="O855" s="61" t="str">
        <f t="shared" si="13"/>
        <v>0</v>
      </c>
    </row>
    <row r="856" spans="1:15" x14ac:dyDescent="0.25">
      <c r="A856" s="15">
        <f>'Cap Ex Data'!A856</f>
        <v>0</v>
      </c>
      <c r="B856" s="15">
        <f>'Cap Ex Data'!B856</f>
        <v>0</v>
      </c>
      <c r="C856" s="15">
        <f>'Cap Ex Data'!C856</f>
        <v>0</v>
      </c>
      <c r="D856" s="15">
        <f>'Cap Ex Data'!D856</f>
        <v>0</v>
      </c>
      <c r="E856" s="15">
        <f>'Cap Ex Data'!E856</f>
        <v>0</v>
      </c>
      <c r="F856" s="15">
        <f>'Cap Ex Data'!F856</f>
        <v>0</v>
      </c>
      <c r="G856" s="15">
        <f>'Cap Ex Data'!G856</f>
        <v>0</v>
      </c>
      <c r="H856" s="15">
        <f>'Cap Ex Data'!H856</f>
        <v>0</v>
      </c>
      <c r="I856" s="15">
        <f>'Cap Ex Data'!I856</f>
        <v>0</v>
      </c>
      <c r="J856" s="15">
        <f>'Cap Ex Data'!J856</f>
        <v>0</v>
      </c>
      <c r="K856" s="15">
        <f>'Cap Ex Data'!K856</f>
        <v>0</v>
      </c>
      <c r="L856" s="15">
        <f>'Cap Ex Data'!L856</f>
        <v>0</v>
      </c>
      <c r="M856" s="15">
        <f>'Cap Ex Data'!M856</f>
        <v>0</v>
      </c>
      <c r="N856" s="15">
        <f>'Cap Ex Data'!N856</f>
        <v>0</v>
      </c>
      <c r="O856" s="61" t="str">
        <f t="shared" si="13"/>
        <v>0</v>
      </c>
    </row>
    <row r="857" spans="1:15" x14ac:dyDescent="0.25">
      <c r="A857" s="15">
        <f>'Cap Ex Data'!A857</f>
        <v>0</v>
      </c>
      <c r="B857" s="15">
        <f>'Cap Ex Data'!B857</f>
        <v>0</v>
      </c>
      <c r="C857" s="15">
        <f>'Cap Ex Data'!C857</f>
        <v>0</v>
      </c>
      <c r="D857" s="15">
        <f>'Cap Ex Data'!D857</f>
        <v>0</v>
      </c>
      <c r="E857" s="15">
        <f>'Cap Ex Data'!E857</f>
        <v>0</v>
      </c>
      <c r="F857" s="15">
        <f>'Cap Ex Data'!F857</f>
        <v>0</v>
      </c>
      <c r="G857" s="15">
        <f>'Cap Ex Data'!G857</f>
        <v>0</v>
      </c>
      <c r="H857" s="15">
        <f>'Cap Ex Data'!H857</f>
        <v>0</v>
      </c>
      <c r="I857" s="15">
        <f>'Cap Ex Data'!I857</f>
        <v>0</v>
      </c>
      <c r="J857" s="15">
        <f>'Cap Ex Data'!J857</f>
        <v>0</v>
      </c>
      <c r="K857" s="15">
        <f>'Cap Ex Data'!K857</f>
        <v>0</v>
      </c>
      <c r="L857" s="15">
        <f>'Cap Ex Data'!L857</f>
        <v>0</v>
      </c>
      <c r="M857" s="15">
        <f>'Cap Ex Data'!M857</f>
        <v>0</v>
      </c>
      <c r="N857" s="15">
        <f>'Cap Ex Data'!N857</f>
        <v>0</v>
      </c>
      <c r="O857" s="61" t="str">
        <f t="shared" si="13"/>
        <v>0</v>
      </c>
    </row>
    <row r="858" spans="1:15" x14ac:dyDescent="0.25">
      <c r="A858" s="15">
        <f>'Cap Ex Data'!A858</f>
        <v>0</v>
      </c>
      <c r="B858" s="15">
        <f>'Cap Ex Data'!B858</f>
        <v>0</v>
      </c>
      <c r="C858" s="15">
        <f>'Cap Ex Data'!C858</f>
        <v>0</v>
      </c>
      <c r="D858" s="15">
        <f>'Cap Ex Data'!D858</f>
        <v>0</v>
      </c>
      <c r="E858" s="15">
        <f>'Cap Ex Data'!E858</f>
        <v>0</v>
      </c>
      <c r="F858" s="15">
        <f>'Cap Ex Data'!F858</f>
        <v>0</v>
      </c>
      <c r="G858" s="15">
        <f>'Cap Ex Data'!G858</f>
        <v>0</v>
      </c>
      <c r="H858" s="15">
        <f>'Cap Ex Data'!H858</f>
        <v>0</v>
      </c>
      <c r="I858" s="15">
        <f>'Cap Ex Data'!I858</f>
        <v>0</v>
      </c>
      <c r="J858" s="15">
        <f>'Cap Ex Data'!J858</f>
        <v>0</v>
      </c>
      <c r="K858" s="15">
        <f>'Cap Ex Data'!K858</f>
        <v>0</v>
      </c>
      <c r="L858" s="15">
        <f>'Cap Ex Data'!L858</f>
        <v>0</v>
      </c>
      <c r="M858" s="15">
        <f>'Cap Ex Data'!M858</f>
        <v>0</v>
      </c>
      <c r="N858" s="15">
        <f>'Cap Ex Data'!N858</f>
        <v>0</v>
      </c>
      <c r="O858" s="61" t="str">
        <f t="shared" si="13"/>
        <v>0</v>
      </c>
    </row>
    <row r="859" spans="1:15" x14ac:dyDescent="0.25">
      <c r="A859" s="15">
        <f>'Cap Ex Data'!A859</f>
        <v>0</v>
      </c>
      <c r="B859" s="15">
        <f>'Cap Ex Data'!B859</f>
        <v>0</v>
      </c>
      <c r="C859" s="15">
        <f>'Cap Ex Data'!C859</f>
        <v>0</v>
      </c>
      <c r="D859" s="15">
        <f>'Cap Ex Data'!D859</f>
        <v>0</v>
      </c>
      <c r="E859" s="15">
        <f>'Cap Ex Data'!E859</f>
        <v>0</v>
      </c>
      <c r="F859" s="15">
        <f>'Cap Ex Data'!F859</f>
        <v>0</v>
      </c>
      <c r="G859" s="15">
        <f>'Cap Ex Data'!G859</f>
        <v>0</v>
      </c>
      <c r="H859" s="15">
        <f>'Cap Ex Data'!H859</f>
        <v>0</v>
      </c>
      <c r="I859" s="15">
        <f>'Cap Ex Data'!I859</f>
        <v>0</v>
      </c>
      <c r="J859" s="15">
        <f>'Cap Ex Data'!J859</f>
        <v>0</v>
      </c>
      <c r="K859" s="15">
        <f>'Cap Ex Data'!K859</f>
        <v>0</v>
      </c>
      <c r="L859" s="15">
        <f>'Cap Ex Data'!L859</f>
        <v>0</v>
      </c>
      <c r="M859" s="15">
        <f>'Cap Ex Data'!M859</f>
        <v>0</v>
      </c>
      <c r="N859" s="15">
        <f>'Cap Ex Data'!N859</f>
        <v>0</v>
      </c>
      <c r="O859" s="61" t="str">
        <f t="shared" si="13"/>
        <v>0</v>
      </c>
    </row>
    <row r="860" spans="1:15" x14ac:dyDescent="0.25">
      <c r="A860" s="15">
        <f>'Cap Ex Data'!A860</f>
        <v>0</v>
      </c>
      <c r="B860" s="15">
        <f>'Cap Ex Data'!B860</f>
        <v>0</v>
      </c>
      <c r="C860" s="15">
        <f>'Cap Ex Data'!C860</f>
        <v>0</v>
      </c>
      <c r="D860" s="15">
        <f>'Cap Ex Data'!D860</f>
        <v>0</v>
      </c>
      <c r="E860" s="15">
        <f>'Cap Ex Data'!E860</f>
        <v>0</v>
      </c>
      <c r="F860" s="15">
        <f>'Cap Ex Data'!F860</f>
        <v>0</v>
      </c>
      <c r="G860" s="15">
        <f>'Cap Ex Data'!G860</f>
        <v>0</v>
      </c>
      <c r="H860" s="15">
        <f>'Cap Ex Data'!H860</f>
        <v>0</v>
      </c>
      <c r="I860" s="15">
        <f>'Cap Ex Data'!I860</f>
        <v>0</v>
      </c>
      <c r="J860" s="15">
        <f>'Cap Ex Data'!J860</f>
        <v>0</v>
      </c>
      <c r="K860" s="15">
        <f>'Cap Ex Data'!K860</f>
        <v>0</v>
      </c>
      <c r="L860" s="15">
        <f>'Cap Ex Data'!L860</f>
        <v>0</v>
      </c>
      <c r="M860" s="15">
        <f>'Cap Ex Data'!M860</f>
        <v>0</v>
      </c>
      <c r="N860" s="15">
        <f>'Cap Ex Data'!N860</f>
        <v>0</v>
      </c>
      <c r="O860" s="61" t="str">
        <f t="shared" si="13"/>
        <v>0</v>
      </c>
    </row>
    <row r="861" spans="1:15" x14ac:dyDescent="0.25">
      <c r="A861" s="15">
        <f>'Cap Ex Data'!A861</f>
        <v>0</v>
      </c>
      <c r="B861" s="15">
        <f>'Cap Ex Data'!B861</f>
        <v>0</v>
      </c>
      <c r="C861" s="15">
        <f>'Cap Ex Data'!C861</f>
        <v>0</v>
      </c>
      <c r="D861" s="15">
        <f>'Cap Ex Data'!D861</f>
        <v>0</v>
      </c>
      <c r="E861" s="15">
        <f>'Cap Ex Data'!E861</f>
        <v>0</v>
      </c>
      <c r="F861" s="15">
        <f>'Cap Ex Data'!F861</f>
        <v>0</v>
      </c>
      <c r="G861" s="15">
        <f>'Cap Ex Data'!G861</f>
        <v>0</v>
      </c>
      <c r="H861" s="15">
        <f>'Cap Ex Data'!H861</f>
        <v>0</v>
      </c>
      <c r="I861" s="15">
        <f>'Cap Ex Data'!I861</f>
        <v>0</v>
      </c>
      <c r="J861" s="15">
        <f>'Cap Ex Data'!J861</f>
        <v>0</v>
      </c>
      <c r="K861" s="15">
        <f>'Cap Ex Data'!K861</f>
        <v>0</v>
      </c>
      <c r="L861" s="15">
        <f>'Cap Ex Data'!L861</f>
        <v>0</v>
      </c>
      <c r="M861" s="15">
        <f>'Cap Ex Data'!M861</f>
        <v>0</v>
      </c>
      <c r="N861" s="15">
        <f>'Cap Ex Data'!N861</f>
        <v>0</v>
      </c>
      <c r="O861" s="61" t="str">
        <f t="shared" si="13"/>
        <v>0</v>
      </c>
    </row>
    <row r="862" spans="1:15" x14ac:dyDescent="0.25">
      <c r="A862" s="15">
        <f>'Cap Ex Data'!A862</f>
        <v>0</v>
      </c>
      <c r="B862" s="15">
        <f>'Cap Ex Data'!B862</f>
        <v>0</v>
      </c>
      <c r="C862" s="15">
        <f>'Cap Ex Data'!C862</f>
        <v>0</v>
      </c>
      <c r="D862" s="15">
        <f>'Cap Ex Data'!D862</f>
        <v>0</v>
      </c>
      <c r="E862" s="15">
        <f>'Cap Ex Data'!E862</f>
        <v>0</v>
      </c>
      <c r="F862" s="15">
        <f>'Cap Ex Data'!F862</f>
        <v>0</v>
      </c>
      <c r="G862" s="15">
        <f>'Cap Ex Data'!G862</f>
        <v>0</v>
      </c>
      <c r="H862" s="15">
        <f>'Cap Ex Data'!H862</f>
        <v>0</v>
      </c>
      <c r="I862" s="15">
        <f>'Cap Ex Data'!I862</f>
        <v>0</v>
      </c>
      <c r="J862" s="15">
        <f>'Cap Ex Data'!J862</f>
        <v>0</v>
      </c>
      <c r="K862" s="15">
        <f>'Cap Ex Data'!K862</f>
        <v>0</v>
      </c>
      <c r="L862" s="15">
        <f>'Cap Ex Data'!L862</f>
        <v>0</v>
      </c>
      <c r="M862" s="15">
        <f>'Cap Ex Data'!M862</f>
        <v>0</v>
      </c>
      <c r="N862" s="15">
        <f>'Cap Ex Data'!N862</f>
        <v>0</v>
      </c>
      <c r="O862" s="61" t="str">
        <f t="shared" si="13"/>
        <v>0</v>
      </c>
    </row>
    <row r="863" spans="1:15" x14ac:dyDescent="0.25">
      <c r="A863" s="15">
        <f>'Cap Ex Data'!A863</f>
        <v>0</v>
      </c>
      <c r="B863" s="15">
        <f>'Cap Ex Data'!B863</f>
        <v>0</v>
      </c>
      <c r="C863" s="15">
        <f>'Cap Ex Data'!C863</f>
        <v>0</v>
      </c>
      <c r="D863" s="15">
        <f>'Cap Ex Data'!D863</f>
        <v>0</v>
      </c>
      <c r="E863" s="15">
        <f>'Cap Ex Data'!E863</f>
        <v>0</v>
      </c>
      <c r="F863" s="15">
        <f>'Cap Ex Data'!F863</f>
        <v>0</v>
      </c>
      <c r="G863" s="15">
        <f>'Cap Ex Data'!G863</f>
        <v>0</v>
      </c>
      <c r="H863" s="15">
        <f>'Cap Ex Data'!H863</f>
        <v>0</v>
      </c>
      <c r="I863" s="15">
        <f>'Cap Ex Data'!I863</f>
        <v>0</v>
      </c>
      <c r="J863" s="15">
        <f>'Cap Ex Data'!J863</f>
        <v>0</v>
      </c>
      <c r="K863" s="15">
        <f>'Cap Ex Data'!K863</f>
        <v>0</v>
      </c>
      <c r="L863" s="15">
        <f>'Cap Ex Data'!L863</f>
        <v>0</v>
      </c>
      <c r="M863" s="15">
        <f>'Cap Ex Data'!M863</f>
        <v>0</v>
      </c>
      <c r="N863" s="15">
        <f>'Cap Ex Data'!N863</f>
        <v>0</v>
      </c>
      <c r="O863" s="61" t="str">
        <f t="shared" si="13"/>
        <v>0</v>
      </c>
    </row>
    <row r="864" spans="1:15" x14ac:dyDescent="0.25">
      <c r="A864" s="15">
        <f>'Cap Ex Data'!A864</f>
        <v>0</v>
      </c>
      <c r="B864" s="15">
        <f>'Cap Ex Data'!B864</f>
        <v>0</v>
      </c>
      <c r="C864" s="15">
        <f>'Cap Ex Data'!C864</f>
        <v>0</v>
      </c>
      <c r="D864" s="15">
        <f>'Cap Ex Data'!D864</f>
        <v>0</v>
      </c>
      <c r="E864" s="15">
        <f>'Cap Ex Data'!E864</f>
        <v>0</v>
      </c>
      <c r="F864" s="15">
        <f>'Cap Ex Data'!F864</f>
        <v>0</v>
      </c>
      <c r="G864" s="15">
        <f>'Cap Ex Data'!G864</f>
        <v>0</v>
      </c>
      <c r="H864" s="15">
        <f>'Cap Ex Data'!H864</f>
        <v>0</v>
      </c>
      <c r="I864" s="15">
        <f>'Cap Ex Data'!I864</f>
        <v>0</v>
      </c>
      <c r="J864" s="15">
        <f>'Cap Ex Data'!J864</f>
        <v>0</v>
      </c>
      <c r="K864" s="15">
        <f>'Cap Ex Data'!K864</f>
        <v>0</v>
      </c>
      <c r="L864" s="15">
        <f>'Cap Ex Data'!L864</f>
        <v>0</v>
      </c>
      <c r="M864" s="15">
        <f>'Cap Ex Data'!M864</f>
        <v>0</v>
      </c>
      <c r="N864" s="15">
        <f>'Cap Ex Data'!N864</f>
        <v>0</v>
      </c>
      <c r="O864" s="61" t="str">
        <f t="shared" si="13"/>
        <v>0</v>
      </c>
    </row>
    <row r="865" spans="1:15" x14ac:dyDescent="0.25">
      <c r="A865" s="15">
        <f>'Cap Ex Data'!A865</f>
        <v>0</v>
      </c>
      <c r="B865" s="15">
        <f>'Cap Ex Data'!B865</f>
        <v>0</v>
      </c>
      <c r="C865" s="15">
        <f>'Cap Ex Data'!C865</f>
        <v>0</v>
      </c>
      <c r="D865" s="15">
        <f>'Cap Ex Data'!D865</f>
        <v>0</v>
      </c>
      <c r="E865" s="15">
        <f>'Cap Ex Data'!E865</f>
        <v>0</v>
      </c>
      <c r="F865" s="15">
        <f>'Cap Ex Data'!F865</f>
        <v>0</v>
      </c>
      <c r="G865" s="15">
        <f>'Cap Ex Data'!G865</f>
        <v>0</v>
      </c>
      <c r="H865" s="15">
        <f>'Cap Ex Data'!H865</f>
        <v>0</v>
      </c>
      <c r="I865" s="15">
        <f>'Cap Ex Data'!I865</f>
        <v>0</v>
      </c>
      <c r="J865" s="15">
        <f>'Cap Ex Data'!J865</f>
        <v>0</v>
      </c>
      <c r="K865" s="15">
        <f>'Cap Ex Data'!K865</f>
        <v>0</v>
      </c>
      <c r="L865" s="15">
        <f>'Cap Ex Data'!L865</f>
        <v>0</v>
      </c>
      <c r="M865" s="15">
        <f>'Cap Ex Data'!M865</f>
        <v>0</v>
      </c>
      <c r="N865" s="15">
        <f>'Cap Ex Data'!N865</f>
        <v>0</v>
      </c>
      <c r="O865" s="61" t="str">
        <f t="shared" si="13"/>
        <v>0</v>
      </c>
    </row>
    <row r="866" spans="1:15" x14ac:dyDescent="0.25">
      <c r="A866" s="15">
        <f>'Cap Ex Data'!A866</f>
        <v>0</v>
      </c>
      <c r="B866" s="15">
        <f>'Cap Ex Data'!B866</f>
        <v>0</v>
      </c>
      <c r="C866" s="15">
        <f>'Cap Ex Data'!C866</f>
        <v>0</v>
      </c>
      <c r="D866" s="15">
        <f>'Cap Ex Data'!D866</f>
        <v>0</v>
      </c>
      <c r="E866" s="15">
        <f>'Cap Ex Data'!E866</f>
        <v>0</v>
      </c>
      <c r="F866" s="15">
        <f>'Cap Ex Data'!F866</f>
        <v>0</v>
      </c>
      <c r="G866" s="15">
        <f>'Cap Ex Data'!G866</f>
        <v>0</v>
      </c>
      <c r="H866" s="15">
        <f>'Cap Ex Data'!H866</f>
        <v>0</v>
      </c>
      <c r="I866" s="15">
        <f>'Cap Ex Data'!I866</f>
        <v>0</v>
      </c>
      <c r="J866" s="15">
        <f>'Cap Ex Data'!J866</f>
        <v>0</v>
      </c>
      <c r="K866" s="15">
        <f>'Cap Ex Data'!K866</f>
        <v>0</v>
      </c>
      <c r="L866" s="15">
        <f>'Cap Ex Data'!L866</f>
        <v>0</v>
      </c>
      <c r="M866" s="15">
        <f>'Cap Ex Data'!M866</f>
        <v>0</v>
      </c>
      <c r="N866" s="15">
        <f>'Cap Ex Data'!N866</f>
        <v>0</v>
      </c>
      <c r="O866" s="61" t="str">
        <f t="shared" si="13"/>
        <v>0</v>
      </c>
    </row>
    <row r="867" spans="1:15" x14ac:dyDescent="0.25">
      <c r="A867" s="15">
        <f>'Cap Ex Data'!A867</f>
        <v>0</v>
      </c>
      <c r="B867" s="15">
        <f>'Cap Ex Data'!B867</f>
        <v>0</v>
      </c>
      <c r="C867" s="15">
        <f>'Cap Ex Data'!C867</f>
        <v>0</v>
      </c>
      <c r="D867" s="15">
        <f>'Cap Ex Data'!D867</f>
        <v>0</v>
      </c>
      <c r="E867" s="15">
        <f>'Cap Ex Data'!E867</f>
        <v>0</v>
      </c>
      <c r="F867" s="15">
        <f>'Cap Ex Data'!F867</f>
        <v>0</v>
      </c>
      <c r="G867" s="15">
        <f>'Cap Ex Data'!G867</f>
        <v>0</v>
      </c>
      <c r="H867" s="15">
        <f>'Cap Ex Data'!H867</f>
        <v>0</v>
      </c>
      <c r="I867" s="15">
        <f>'Cap Ex Data'!I867</f>
        <v>0</v>
      </c>
      <c r="J867" s="15">
        <f>'Cap Ex Data'!J867</f>
        <v>0</v>
      </c>
      <c r="K867" s="15">
        <f>'Cap Ex Data'!K867</f>
        <v>0</v>
      </c>
      <c r="L867" s="15">
        <f>'Cap Ex Data'!L867</f>
        <v>0</v>
      </c>
      <c r="M867" s="15">
        <f>'Cap Ex Data'!M867</f>
        <v>0</v>
      </c>
      <c r="N867" s="15">
        <f>'Cap Ex Data'!N867</f>
        <v>0</v>
      </c>
      <c r="O867" s="61" t="str">
        <f t="shared" si="13"/>
        <v>0</v>
      </c>
    </row>
    <row r="868" spans="1:15" x14ac:dyDescent="0.25">
      <c r="A868" s="15">
        <f>'Cap Ex Data'!A868</f>
        <v>0</v>
      </c>
      <c r="B868" s="15">
        <f>'Cap Ex Data'!B868</f>
        <v>0</v>
      </c>
      <c r="C868" s="15">
        <f>'Cap Ex Data'!C868</f>
        <v>0</v>
      </c>
      <c r="D868" s="15">
        <f>'Cap Ex Data'!D868</f>
        <v>0</v>
      </c>
      <c r="E868" s="15">
        <f>'Cap Ex Data'!E868</f>
        <v>0</v>
      </c>
      <c r="F868" s="15">
        <f>'Cap Ex Data'!F868</f>
        <v>0</v>
      </c>
      <c r="G868" s="15">
        <f>'Cap Ex Data'!G868</f>
        <v>0</v>
      </c>
      <c r="H868" s="15">
        <f>'Cap Ex Data'!H868</f>
        <v>0</v>
      </c>
      <c r="I868" s="15">
        <f>'Cap Ex Data'!I868</f>
        <v>0</v>
      </c>
      <c r="J868" s="15">
        <f>'Cap Ex Data'!J868</f>
        <v>0</v>
      </c>
      <c r="K868" s="15">
        <f>'Cap Ex Data'!K868</f>
        <v>0</v>
      </c>
      <c r="L868" s="15">
        <f>'Cap Ex Data'!L868</f>
        <v>0</v>
      </c>
      <c r="M868" s="15">
        <f>'Cap Ex Data'!M868</f>
        <v>0</v>
      </c>
      <c r="N868" s="15">
        <f>'Cap Ex Data'!N868</f>
        <v>0</v>
      </c>
      <c r="O868" s="61" t="str">
        <f t="shared" si="13"/>
        <v>0</v>
      </c>
    </row>
    <row r="869" spans="1:15" x14ac:dyDescent="0.25">
      <c r="A869" s="15">
        <f>'Cap Ex Data'!A869</f>
        <v>0</v>
      </c>
      <c r="B869" s="15">
        <f>'Cap Ex Data'!B869</f>
        <v>0</v>
      </c>
      <c r="C869" s="15">
        <f>'Cap Ex Data'!C869</f>
        <v>0</v>
      </c>
      <c r="D869" s="15">
        <f>'Cap Ex Data'!D869</f>
        <v>0</v>
      </c>
      <c r="E869" s="15">
        <f>'Cap Ex Data'!E869</f>
        <v>0</v>
      </c>
      <c r="F869" s="15">
        <f>'Cap Ex Data'!F869</f>
        <v>0</v>
      </c>
      <c r="G869" s="15">
        <f>'Cap Ex Data'!G869</f>
        <v>0</v>
      </c>
      <c r="H869" s="15">
        <f>'Cap Ex Data'!H869</f>
        <v>0</v>
      </c>
      <c r="I869" s="15">
        <f>'Cap Ex Data'!I869</f>
        <v>0</v>
      </c>
      <c r="J869" s="15">
        <f>'Cap Ex Data'!J869</f>
        <v>0</v>
      </c>
      <c r="K869" s="15">
        <f>'Cap Ex Data'!K869</f>
        <v>0</v>
      </c>
      <c r="L869" s="15">
        <f>'Cap Ex Data'!L869</f>
        <v>0</v>
      </c>
      <c r="M869" s="15">
        <f>'Cap Ex Data'!M869</f>
        <v>0</v>
      </c>
      <c r="N869" s="15">
        <f>'Cap Ex Data'!N869</f>
        <v>0</v>
      </c>
      <c r="O869" s="61" t="str">
        <f t="shared" si="13"/>
        <v>0</v>
      </c>
    </row>
    <row r="870" spans="1:15" x14ac:dyDescent="0.25">
      <c r="A870" s="15">
        <f>'Cap Ex Data'!A870</f>
        <v>0</v>
      </c>
      <c r="B870" s="15">
        <f>'Cap Ex Data'!B870</f>
        <v>0</v>
      </c>
      <c r="C870" s="15">
        <f>'Cap Ex Data'!C870</f>
        <v>0</v>
      </c>
      <c r="D870" s="15">
        <f>'Cap Ex Data'!D870</f>
        <v>0</v>
      </c>
      <c r="E870" s="15">
        <f>'Cap Ex Data'!E870</f>
        <v>0</v>
      </c>
      <c r="F870" s="15">
        <f>'Cap Ex Data'!F870</f>
        <v>0</v>
      </c>
      <c r="G870" s="15">
        <f>'Cap Ex Data'!G870</f>
        <v>0</v>
      </c>
      <c r="H870" s="15">
        <f>'Cap Ex Data'!H870</f>
        <v>0</v>
      </c>
      <c r="I870" s="15">
        <f>'Cap Ex Data'!I870</f>
        <v>0</v>
      </c>
      <c r="J870" s="15">
        <f>'Cap Ex Data'!J870</f>
        <v>0</v>
      </c>
      <c r="K870" s="15">
        <f>'Cap Ex Data'!K870</f>
        <v>0</v>
      </c>
      <c r="L870" s="15">
        <f>'Cap Ex Data'!L870</f>
        <v>0</v>
      </c>
      <c r="M870" s="15">
        <f>'Cap Ex Data'!M870</f>
        <v>0</v>
      </c>
      <c r="N870" s="15">
        <f>'Cap Ex Data'!N870</f>
        <v>0</v>
      </c>
      <c r="O870" s="61" t="str">
        <f t="shared" si="13"/>
        <v>0</v>
      </c>
    </row>
    <row r="871" spans="1:15" x14ac:dyDescent="0.25">
      <c r="A871" s="15">
        <f>'Cap Ex Data'!A871</f>
        <v>0</v>
      </c>
      <c r="B871" s="15">
        <f>'Cap Ex Data'!B871</f>
        <v>0</v>
      </c>
      <c r="C871" s="15">
        <f>'Cap Ex Data'!C871</f>
        <v>0</v>
      </c>
      <c r="D871" s="15">
        <f>'Cap Ex Data'!D871</f>
        <v>0</v>
      </c>
      <c r="E871" s="15">
        <f>'Cap Ex Data'!E871</f>
        <v>0</v>
      </c>
      <c r="F871" s="15">
        <f>'Cap Ex Data'!F871</f>
        <v>0</v>
      </c>
      <c r="G871" s="15">
        <f>'Cap Ex Data'!G871</f>
        <v>0</v>
      </c>
      <c r="H871" s="15">
        <f>'Cap Ex Data'!H871</f>
        <v>0</v>
      </c>
      <c r="I871" s="15">
        <f>'Cap Ex Data'!I871</f>
        <v>0</v>
      </c>
      <c r="J871" s="15">
        <f>'Cap Ex Data'!J871</f>
        <v>0</v>
      </c>
      <c r="K871" s="15">
        <f>'Cap Ex Data'!K871</f>
        <v>0</v>
      </c>
      <c r="L871" s="15">
        <f>'Cap Ex Data'!L871</f>
        <v>0</v>
      </c>
      <c r="M871" s="15">
        <f>'Cap Ex Data'!M871</f>
        <v>0</v>
      </c>
      <c r="N871" s="15">
        <f>'Cap Ex Data'!N871</f>
        <v>0</v>
      </c>
      <c r="O871" s="61" t="str">
        <f t="shared" si="13"/>
        <v>0</v>
      </c>
    </row>
    <row r="872" spans="1:15" x14ac:dyDescent="0.25">
      <c r="A872" s="15">
        <f>'Cap Ex Data'!A872</f>
        <v>0</v>
      </c>
      <c r="B872" s="15">
        <f>'Cap Ex Data'!B872</f>
        <v>0</v>
      </c>
      <c r="C872" s="15">
        <f>'Cap Ex Data'!C872</f>
        <v>0</v>
      </c>
      <c r="D872" s="15">
        <f>'Cap Ex Data'!D872</f>
        <v>0</v>
      </c>
      <c r="E872" s="15">
        <f>'Cap Ex Data'!E872</f>
        <v>0</v>
      </c>
      <c r="F872" s="15">
        <f>'Cap Ex Data'!F872</f>
        <v>0</v>
      </c>
      <c r="G872" s="15">
        <f>'Cap Ex Data'!G872</f>
        <v>0</v>
      </c>
      <c r="H872" s="15">
        <f>'Cap Ex Data'!H872</f>
        <v>0</v>
      </c>
      <c r="I872" s="15">
        <f>'Cap Ex Data'!I872</f>
        <v>0</v>
      </c>
      <c r="J872" s="15">
        <f>'Cap Ex Data'!J872</f>
        <v>0</v>
      </c>
      <c r="K872" s="15">
        <f>'Cap Ex Data'!K872</f>
        <v>0</v>
      </c>
      <c r="L872" s="15">
        <f>'Cap Ex Data'!L872</f>
        <v>0</v>
      </c>
      <c r="M872" s="15">
        <f>'Cap Ex Data'!M872</f>
        <v>0</v>
      </c>
      <c r="N872" s="15">
        <f>'Cap Ex Data'!N872</f>
        <v>0</v>
      </c>
      <c r="O872" s="61" t="str">
        <f t="shared" si="13"/>
        <v>0</v>
      </c>
    </row>
    <row r="873" spans="1:15" x14ac:dyDescent="0.25">
      <c r="A873" s="15">
        <f>'Cap Ex Data'!A873</f>
        <v>0</v>
      </c>
      <c r="B873" s="15">
        <f>'Cap Ex Data'!B873</f>
        <v>0</v>
      </c>
      <c r="C873" s="15">
        <f>'Cap Ex Data'!C873</f>
        <v>0</v>
      </c>
      <c r="D873" s="15">
        <f>'Cap Ex Data'!D873</f>
        <v>0</v>
      </c>
      <c r="E873" s="15">
        <f>'Cap Ex Data'!E873</f>
        <v>0</v>
      </c>
      <c r="F873" s="15">
        <f>'Cap Ex Data'!F873</f>
        <v>0</v>
      </c>
      <c r="G873" s="15">
        <f>'Cap Ex Data'!G873</f>
        <v>0</v>
      </c>
      <c r="H873" s="15">
        <f>'Cap Ex Data'!H873</f>
        <v>0</v>
      </c>
      <c r="I873" s="15">
        <f>'Cap Ex Data'!I873</f>
        <v>0</v>
      </c>
      <c r="J873" s="15">
        <f>'Cap Ex Data'!J873</f>
        <v>0</v>
      </c>
      <c r="K873" s="15">
        <f>'Cap Ex Data'!K873</f>
        <v>0</v>
      </c>
      <c r="L873" s="15">
        <f>'Cap Ex Data'!L873</f>
        <v>0</v>
      </c>
      <c r="M873" s="15">
        <f>'Cap Ex Data'!M873</f>
        <v>0</v>
      </c>
      <c r="N873" s="15">
        <f>'Cap Ex Data'!N873</f>
        <v>0</v>
      </c>
      <c r="O873" s="61" t="str">
        <f t="shared" si="13"/>
        <v>0</v>
      </c>
    </row>
    <row r="874" spans="1:15" x14ac:dyDescent="0.25">
      <c r="A874" s="15">
        <f>'Cap Ex Data'!A874</f>
        <v>0</v>
      </c>
      <c r="B874" s="15">
        <f>'Cap Ex Data'!B874</f>
        <v>0</v>
      </c>
      <c r="C874" s="15">
        <f>'Cap Ex Data'!C874</f>
        <v>0</v>
      </c>
      <c r="D874" s="15">
        <f>'Cap Ex Data'!D874</f>
        <v>0</v>
      </c>
      <c r="E874" s="15">
        <f>'Cap Ex Data'!E874</f>
        <v>0</v>
      </c>
      <c r="F874" s="15">
        <f>'Cap Ex Data'!F874</f>
        <v>0</v>
      </c>
      <c r="G874" s="15">
        <f>'Cap Ex Data'!G874</f>
        <v>0</v>
      </c>
      <c r="H874" s="15">
        <f>'Cap Ex Data'!H874</f>
        <v>0</v>
      </c>
      <c r="I874" s="15">
        <f>'Cap Ex Data'!I874</f>
        <v>0</v>
      </c>
      <c r="J874" s="15">
        <f>'Cap Ex Data'!J874</f>
        <v>0</v>
      </c>
      <c r="K874" s="15">
        <f>'Cap Ex Data'!K874</f>
        <v>0</v>
      </c>
      <c r="L874" s="15">
        <f>'Cap Ex Data'!L874</f>
        <v>0</v>
      </c>
      <c r="M874" s="15">
        <f>'Cap Ex Data'!M874</f>
        <v>0</v>
      </c>
      <c r="N874" s="15">
        <f>'Cap Ex Data'!N874</f>
        <v>0</v>
      </c>
      <c r="O874" s="61" t="str">
        <f t="shared" si="13"/>
        <v>0</v>
      </c>
    </row>
    <row r="875" spans="1:15" x14ac:dyDescent="0.25">
      <c r="A875" s="15">
        <f>'Cap Ex Data'!A875</f>
        <v>0</v>
      </c>
      <c r="B875" s="15">
        <f>'Cap Ex Data'!B875</f>
        <v>0</v>
      </c>
      <c r="C875" s="15">
        <f>'Cap Ex Data'!C875</f>
        <v>0</v>
      </c>
      <c r="D875" s="15">
        <f>'Cap Ex Data'!D875</f>
        <v>0</v>
      </c>
      <c r="E875" s="15">
        <f>'Cap Ex Data'!E875</f>
        <v>0</v>
      </c>
      <c r="F875" s="15">
        <f>'Cap Ex Data'!F875</f>
        <v>0</v>
      </c>
      <c r="G875" s="15">
        <f>'Cap Ex Data'!G875</f>
        <v>0</v>
      </c>
      <c r="H875" s="15">
        <f>'Cap Ex Data'!H875</f>
        <v>0</v>
      </c>
      <c r="I875" s="15">
        <f>'Cap Ex Data'!I875</f>
        <v>0</v>
      </c>
      <c r="J875" s="15">
        <f>'Cap Ex Data'!J875</f>
        <v>0</v>
      </c>
      <c r="K875" s="15">
        <f>'Cap Ex Data'!K875</f>
        <v>0</v>
      </c>
      <c r="L875" s="15">
        <f>'Cap Ex Data'!L875</f>
        <v>0</v>
      </c>
      <c r="M875" s="15">
        <f>'Cap Ex Data'!M875</f>
        <v>0</v>
      </c>
      <c r="N875" s="15">
        <f>'Cap Ex Data'!N875</f>
        <v>0</v>
      </c>
      <c r="O875" s="61" t="str">
        <f t="shared" si="13"/>
        <v>0</v>
      </c>
    </row>
    <row r="876" spans="1:15" x14ac:dyDescent="0.25">
      <c r="A876" s="15">
        <f>'Cap Ex Data'!A876</f>
        <v>0</v>
      </c>
      <c r="B876" s="15">
        <f>'Cap Ex Data'!B876</f>
        <v>0</v>
      </c>
      <c r="C876" s="15">
        <f>'Cap Ex Data'!C876</f>
        <v>0</v>
      </c>
      <c r="D876" s="15">
        <f>'Cap Ex Data'!D876</f>
        <v>0</v>
      </c>
      <c r="E876" s="15">
        <f>'Cap Ex Data'!E876</f>
        <v>0</v>
      </c>
      <c r="F876" s="15">
        <f>'Cap Ex Data'!F876</f>
        <v>0</v>
      </c>
      <c r="G876" s="15">
        <f>'Cap Ex Data'!G876</f>
        <v>0</v>
      </c>
      <c r="H876" s="15">
        <f>'Cap Ex Data'!H876</f>
        <v>0</v>
      </c>
      <c r="I876" s="15">
        <f>'Cap Ex Data'!I876</f>
        <v>0</v>
      </c>
      <c r="J876" s="15">
        <f>'Cap Ex Data'!J876</f>
        <v>0</v>
      </c>
      <c r="K876" s="15">
        <f>'Cap Ex Data'!K876</f>
        <v>0</v>
      </c>
      <c r="L876" s="15">
        <f>'Cap Ex Data'!L876</f>
        <v>0</v>
      </c>
      <c r="M876" s="15">
        <f>'Cap Ex Data'!M876</f>
        <v>0</v>
      </c>
      <c r="N876" s="15">
        <f>'Cap Ex Data'!N876</f>
        <v>0</v>
      </c>
      <c r="O876" s="61" t="str">
        <f t="shared" si="13"/>
        <v>0</v>
      </c>
    </row>
    <row r="877" spans="1:15" x14ac:dyDescent="0.25">
      <c r="A877" s="15">
        <f>'Cap Ex Data'!A877</f>
        <v>0</v>
      </c>
      <c r="B877" s="15">
        <f>'Cap Ex Data'!B877</f>
        <v>0</v>
      </c>
      <c r="C877" s="15">
        <f>'Cap Ex Data'!C877</f>
        <v>0</v>
      </c>
      <c r="D877" s="15">
        <f>'Cap Ex Data'!D877</f>
        <v>0</v>
      </c>
      <c r="E877" s="15">
        <f>'Cap Ex Data'!E877</f>
        <v>0</v>
      </c>
      <c r="F877" s="15">
        <f>'Cap Ex Data'!F877</f>
        <v>0</v>
      </c>
      <c r="G877" s="15">
        <f>'Cap Ex Data'!G877</f>
        <v>0</v>
      </c>
      <c r="H877" s="15">
        <f>'Cap Ex Data'!H877</f>
        <v>0</v>
      </c>
      <c r="I877" s="15">
        <f>'Cap Ex Data'!I877</f>
        <v>0</v>
      </c>
      <c r="J877" s="15">
        <f>'Cap Ex Data'!J877</f>
        <v>0</v>
      </c>
      <c r="K877" s="15">
        <f>'Cap Ex Data'!K877</f>
        <v>0</v>
      </c>
      <c r="L877" s="15">
        <f>'Cap Ex Data'!L877</f>
        <v>0</v>
      </c>
      <c r="M877" s="15">
        <f>'Cap Ex Data'!M877</f>
        <v>0</v>
      </c>
      <c r="N877" s="15">
        <f>'Cap Ex Data'!N877</f>
        <v>0</v>
      </c>
      <c r="O877" s="61" t="str">
        <f t="shared" si="13"/>
        <v>0</v>
      </c>
    </row>
    <row r="878" spans="1:15" x14ac:dyDescent="0.25">
      <c r="A878" s="15">
        <f>'Cap Ex Data'!A878</f>
        <v>0</v>
      </c>
      <c r="B878" s="15">
        <f>'Cap Ex Data'!B878</f>
        <v>0</v>
      </c>
      <c r="C878" s="15">
        <f>'Cap Ex Data'!C878</f>
        <v>0</v>
      </c>
      <c r="D878" s="15">
        <f>'Cap Ex Data'!D878</f>
        <v>0</v>
      </c>
      <c r="E878" s="15">
        <f>'Cap Ex Data'!E878</f>
        <v>0</v>
      </c>
      <c r="F878" s="15">
        <f>'Cap Ex Data'!F878</f>
        <v>0</v>
      </c>
      <c r="G878" s="15">
        <f>'Cap Ex Data'!G878</f>
        <v>0</v>
      </c>
      <c r="H878" s="15">
        <f>'Cap Ex Data'!H878</f>
        <v>0</v>
      </c>
      <c r="I878" s="15">
        <f>'Cap Ex Data'!I878</f>
        <v>0</v>
      </c>
      <c r="J878" s="15">
        <f>'Cap Ex Data'!J878</f>
        <v>0</v>
      </c>
      <c r="K878" s="15">
        <f>'Cap Ex Data'!K878</f>
        <v>0</v>
      </c>
      <c r="L878" s="15">
        <f>'Cap Ex Data'!L878</f>
        <v>0</v>
      </c>
      <c r="M878" s="15">
        <f>'Cap Ex Data'!M878</f>
        <v>0</v>
      </c>
      <c r="N878" s="15">
        <f>'Cap Ex Data'!N878</f>
        <v>0</v>
      </c>
      <c r="O878" s="61" t="str">
        <f t="shared" si="13"/>
        <v>0</v>
      </c>
    </row>
    <row r="879" spans="1:15" x14ac:dyDescent="0.25">
      <c r="A879" s="15">
        <f>'Cap Ex Data'!A879</f>
        <v>0</v>
      </c>
      <c r="B879" s="15">
        <f>'Cap Ex Data'!B879</f>
        <v>0</v>
      </c>
      <c r="C879" s="15">
        <f>'Cap Ex Data'!C879</f>
        <v>0</v>
      </c>
      <c r="D879" s="15">
        <f>'Cap Ex Data'!D879</f>
        <v>0</v>
      </c>
      <c r="E879" s="15">
        <f>'Cap Ex Data'!E879</f>
        <v>0</v>
      </c>
      <c r="F879" s="15">
        <f>'Cap Ex Data'!F879</f>
        <v>0</v>
      </c>
      <c r="G879" s="15">
        <f>'Cap Ex Data'!G879</f>
        <v>0</v>
      </c>
      <c r="H879" s="15">
        <f>'Cap Ex Data'!H879</f>
        <v>0</v>
      </c>
      <c r="I879" s="15">
        <f>'Cap Ex Data'!I879</f>
        <v>0</v>
      </c>
      <c r="J879" s="15">
        <f>'Cap Ex Data'!J879</f>
        <v>0</v>
      </c>
      <c r="K879" s="15">
        <f>'Cap Ex Data'!K879</f>
        <v>0</v>
      </c>
      <c r="L879" s="15">
        <f>'Cap Ex Data'!L879</f>
        <v>0</v>
      </c>
      <c r="M879" s="15">
        <f>'Cap Ex Data'!M879</f>
        <v>0</v>
      </c>
      <c r="N879" s="15">
        <f>'Cap Ex Data'!N879</f>
        <v>0</v>
      </c>
      <c r="O879" s="61" t="str">
        <f t="shared" si="13"/>
        <v>0</v>
      </c>
    </row>
    <row r="880" spans="1:15" x14ac:dyDescent="0.25">
      <c r="A880" s="15">
        <f>'Cap Ex Data'!A880</f>
        <v>0</v>
      </c>
      <c r="B880" s="15">
        <f>'Cap Ex Data'!B880</f>
        <v>0</v>
      </c>
      <c r="C880" s="15">
        <f>'Cap Ex Data'!C880</f>
        <v>0</v>
      </c>
      <c r="D880" s="15">
        <f>'Cap Ex Data'!D880</f>
        <v>0</v>
      </c>
      <c r="E880" s="15">
        <f>'Cap Ex Data'!E880</f>
        <v>0</v>
      </c>
      <c r="F880" s="15">
        <f>'Cap Ex Data'!F880</f>
        <v>0</v>
      </c>
      <c r="G880" s="15">
        <f>'Cap Ex Data'!G880</f>
        <v>0</v>
      </c>
      <c r="H880" s="15">
        <f>'Cap Ex Data'!H880</f>
        <v>0</v>
      </c>
      <c r="I880" s="15">
        <f>'Cap Ex Data'!I880</f>
        <v>0</v>
      </c>
      <c r="J880" s="15">
        <f>'Cap Ex Data'!J880</f>
        <v>0</v>
      </c>
      <c r="K880" s="15">
        <f>'Cap Ex Data'!K880</f>
        <v>0</v>
      </c>
      <c r="L880" s="15">
        <f>'Cap Ex Data'!L880</f>
        <v>0</v>
      </c>
      <c r="M880" s="15">
        <f>'Cap Ex Data'!M880</f>
        <v>0</v>
      </c>
      <c r="N880" s="15">
        <f>'Cap Ex Data'!N880</f>
        <v>0</v>
      </c>
      <c r="O880" s="61" t="str">
        <f t="shared" si="13"/>
        <v>0</v>
      </c>
    </row>
    <row r="881" spans="1:15" x14ac:dyDescent="0.25">
      <c r="A881" s="15">
        <f>'Cap Ex Data'!A881</f>
        <v>0</v>
      </c>
      <c r="B881" s="15">
        <f>'Cap Ex Data'!B881</f>
        <v>0</v>
      </c>
      <c r="C881" s="15">
        <f>'Cap Ex Data'!C881</f>
        <v>0</v>
      </c>
      <c r="D881" s="15">
        <f>'Cap Ex Data'!D881</f>
        <v>0</v>
      </c>
      <c r="E881" s="15">
        <f>'Cap Ex Data'!E881</f>
        <v>0</v>
      </c>
      <c r="F881" s="15">
        <f>'Cap Ex Data'!F881</f>
        <v>0</v>
      </c>
      <c r="G881" s="15">
        <f>'Cap Ex Data'!G881</f>
        <v>0</v>
      </c>
      <c r="H881" s="15">
        <f>'Cap Ex Data'!H881</f>
        <v>0</v>
      </c>
      <c r="I881" s="15">
        <f>'Cap Ex Data'!I881</f>
        <v>0</v>
      </c>
      <c r="J881" s="15">
        <f>'Cap Ex Data'!J881</f>
        <v>0</v>
      </c>
      <c r="K881" s="15">
        <f>'Cap Ex Data'!K881</f>
        <v>0</v>
      </c>
      <c r="L881" s="15">
        <f>'Cap Ex Data'!L881</f>
        <v>0</v>
      </c>
      <c r="M881" s="15">
        <f>'Cap Ex Data'!M881</f>
        <v>0</v>
      </c>
      <c r="N881" s="15">
        <f>'Cap Ex Data'!N881</f>
        <v>0</v>
      </c>
      <c r="O881" s="61" t="str">
        <f t="shared" si="13"/>
        <v>0</v>
      </c>
    </row>
    <row r="882" spans="1:15" x14ac:dyDescent="0.25">
      <c r="A882" s="15">
        <f>'Cap Ex Data'!A882</f>
        <v>0</v>
      </c>
      <c r="B882" s="15">
        <f>'Cap Ex Data'!B882</f>
        <v>0</v>
      </c>
      <c r="C882" s="15">
        <f>'Cap Ex Data'!C882</f>
        <v>0</v>
      </c>
      <c r="D882" s="15">
        <f>'Cap Ex Data'!D882</f>
        <v>0</v>
      </c>
      <c r="E882" s="15">
        <f>'Cap Ex Data'!E882</f>
        <v>0</v>
      </c>
      <c r="F882" s="15">
        <f>'Cap Ex Data'!F882</f>
        <v>0</v>
      </c>
      <c r="G882" s="15">
        <f>'Cap Ex Data'!G882</f>
        <v>0</v>
      </c>
      <c r="H882" s="15">
        <f>'Cap Ex Data'!H882</f>
        <v>0</v>
      </c>
      <c r="I882" s="15">
        <f>'Cap Ex Data'!I882</f>
        <v>0</v>
      </c>
      <c r="J882" s="15">
        <f>'Cap Ex Data'!J882</f>
        <v>0</v>
      </c>
      <c r="K882" s="15">
        <f>'Cap Ex Data'!K882</f>
        <v>0</v>
      </c>
      <c r="L882" s="15">
        <f>'Cap Ex Data'!L882</f>
        <v>0</v>
      </c>
      <c r="M882" s="15">
        <f>'Cap Ex Data'!M882</f>
        <v>0</v>
      </c>
      <c r="N882" s="15">
        <f>'Cap Ex Data'!N882</f>
        <v>0</v>
      </c>
      <c r="O882" s="61" t="str">
        <f t="shared" si="13"/>
        <v>0</v>
      </c>
    </row>
    <row r="883" spans="1:15" x14ac:dyDescent="0.25">
      <c r="A883" s="15">
        <f>'Cap Ex Data'!A883</f>
        <v>0</v>
      </c>
      <c r="B883" s="15">
        <f>'Cap Ex Data'!B883</f>
        <v>0</v>
      </c>
      <c r="C883" s="15">
        <f>'Cap Ex Data'!C883</f>
        <v>0</v>
      </c>
      <c r="D883" s="15">
        <f>'Cap Ex Data'!D883</f>
        <v>0</v>
      </c>
      <c r="E883" s="15">
        <f>'Cap Ex Data'!E883</f>
        <v>0</v>
      </c>
      <c r="F883" s="15">
        <f>'Cap Ex Data'!F883</f>
        <v>0</v>
      </c>
      <c r="G883" s="15">
        <f>'Cap Ex Data'!G883</f>
        <v>0</v>
      </c>
      <c r="H883" s="15">
        <f>'Cap Ex Data'!H883</f>
        <v>0</v>
      </c>
      <c r="I883" s="15">
        <f>'Cap Ex Data'!I883</f>
        <v>0</v>
      </c>
      <c r="J883" s="15">
        <f>'Cap Ex Data'!J883</f>
        <v>0</v>
      </c>
      <c r="K883" s="15">
        <f>'Cap Ex Data'!K883</f>
        <v>0</v>
      </c>
      <c r="L883" s="15">
        <f>'Cap Ex Data'!L883</f>
        <v>0</v>
      </c>
      <c r="M883" s="15">
        <f>'Cap Ex Data'!M883</f>
        <v>0</v>
      </c>
      <c r="N883" s="15">
        <f>'Cap Ex Data'!N883</f>
        <v>0</v>
      </c>
      <c r="O883" s="61" t="str">
        <f t="shared" si="13"/>
        <v>0</v>
      </c>
    </row>
    <row r="884" spans="1:15" x14ac:dyDescent="0.25">
      <c r="A884" s="15">
        <f>'Cap Ex Data'!A884</f>
        <v>0</v>
      </c>
      <c r="B884" s="15">
        <f>'Cap Ex Data'!B884</f>
        <v>0</v>
      </c>
      <c r="C884" s="15">
        <f>'Cap Ex Data'!C884</f>
        <v>0</v>
      </c>
      <c r="D884" s="15">
        <f>'Cap Ex Data'!D884</f>
        <v>0</v>
      </c>
      <c r="E884" s="15">
        <f>'Cap Ex Data'!E884</f>
        <v>0</v>
      </c>
      <c r="F884" s="15">
        <f>'Cap Ex Data'!F884</f>
        <v>0</v>
      </c>
      <c r="G884" s="15">
        <f>'Cap Ex Data'!G884</f>
        <v>0</v>
      </c>
      <c r="H884" s="15">
        <f>'Cap Ex Data'!H884</f>
        <v>0</v>
      </c>
      <c r="I884" s="15">
        <f>'Cap Ex Data'!I884</f>
        <v>0</v>
      </c>
      <c r="J884" s="15">
        <f>'Cap Ex Data'!J884</f>
        <v>0</v>
      </c>
      <c r="K884" s="15">
        <f>'Cap Ex Data'!K884</f>
        <v>0</v>
      </c>
      <c r="L884" s="15">
        <f>'Cap Ex Data'!L884</f>
        <v>0</v>
      </c>
      <c r="M884" s="15">
        <f>'Cap Ex Data'!M884</f>
        <v>0</v>
      </c>
      <c r="N884" s="15">
        <f>'Cap Ex Data'!N884</f>
        <v>0</v>
      </c>
      <c r="O884" s="61" t="str">
        <f t="shared" si="13"/>
        <v>0</v>
      </c>
    </row>
    <row r="885" spans="1:15" x14ac:dyDescent="0.25">
      <c r="A885" s="15">
        <f>'Cap Ex Data'!A885</f>
        <v>0</v>
      </c>
      <c r="B885" s="15">
        <f>'Cap Ex Data'!B885</f>
        <v>0</v>
      </c>
      <c r="C885" s="15">
        <f>'Cap Ex Data'!C885</f>
        <v>0</v>
      </c>
      <c r="D885" s="15">
        <f>'Cap Ex Data'!D885</f>
        <v>0</v>
      </c>
      <c r="E885" s="15">
        <f>'Cap Ex Data'!E885</f>
        <v>0</v>
      </c>
      <c r="F885" s="15">
        <f>'Cap Ex Data'!F885</f>
        <v>0</v>
      </c>
      <c r="G885" s="15">
        <f>'Cap Ex Data'!G885</f>
        <v>0</v>
      </c>
      <c r="H885" s="15">
        <f>'Cap Ex Data'!H885</f>
        <v>0</v>
      </c>
      <c r="I885" s="15">
        <f>'Cap Ex Data'!I885</f>
        <v>0</v>
      </c>
      <c r="J885" s="15">
        <f>'Cap Ex Data'!J885</f>
        <v>0</v>
      </c>
      <c r="K885" s="15">
        <f>'Cap Ex Data'!K885</f>
        <v>0</v>
      </c>
      <c r="L885" s="15">
        <f>'Cap Ex Data'!L885</f>
        <v>0</v>
      </c>
      <c r="M885" s="15">
        <f>'Cap Ex Data'!M885</f>
        <v>0</v>
      </c>
      <c r="N885" s="15">
        <f>'Cap Ex Data'!N885</f>
        <v>0</v>
      </c>
      <c r="O885" s="61" t="str">
        <f t="shared" si="13"/>
        <v>0</v>
      </c>
    </row>
    <row r="886" spans="1:15" x14ac:dyDescent="0.25">
      <c r="A886" s="15">
        <f>'Cap Ex Data'!A886</f>
        <v>0</v>
      </c>
      <c r="B886" s="15">
        <f>'Cap Ex Data'!B886</f>
        <v>0</v>
      </c>
      <c r="C886" s="15">
        <f>'Cap Ex Data'!C886</f>
        <v>0</v>
      </c>
      <c r="D886" s="15">
        <f>'Cap Ex Data'!D886</f>
        <v>0</v>
      </c>
      <c r="E886" s="15">
        <f>'Cap Ex Data'!E886</f>
        <v>0</v>
      </c>
      <c r="F886" s="15">
        <f>'Cap Ex Data'!F886</f>
        <v>0</v>
      </c>
      <c r="G886" s="15">
        <f>'Cap Ex Data'!G886</f>
        <v>0</v>
      </c>
      <c r="H886" s="15">
        <f>'Cap Ex Data'!H886</f>
        <v>0</v>
      </c>
      <c r="I886" s="15">
        <f>'Cap Ex Data'!I886</f>
        <v>0</v>
      </c>
      <c r="J886" s="15">
        <f>'Cap Ex Data'!J886</f>
        <v>0</v>
      </c>
      <c r="K886" s="15">
        <f>'Cap Ex Data'!K886</f>
        <v>0</v>
      </c>
      <c r="L886" s="15">
        <f>'Cap Ex Data'!L886</f>
        <v>0</v>
      </c>
      <c r="M886" s="15">
        <f>'Cap Ex Data'!M886</f>
        <v>0</v>
      </c>
      <c r="N886" s="15">
        <f>'Cap Ex Data'!N886</f>
        <v>0</v>
      </c>
      <c r="O886" s="61" t="str">
        <f t="shared" si="13"/>
        <v>0</v>
      </c>
    </row>
    <row r="887" spans="1:15" x14ac:dyDescent="0.25">
      <c r="A887" s="15">
        <f>'Cap Ex Data'!A887</f>
        <v>0</v>
      </c>
      <c r="B887" s="15">
        <f>'Cap Ex Data'!B887</f>
        <v>0</v>
      </c>
      <c r="C887" s="15">
        <f>'Cap Ex Data'!C887</f>
        <v>0</v>
      </c>
      <c r="D887" s="15">
        <f>'Cap Ex Data'!D887</f>
        <v>0</v>
      </c>
      <c r="E887" s="15">
        <f>'Cap Ex Data'!E887</f>
        <v>0</v>
      </c>
      <c r="F887" s="15">
        <f>'Cap Ex Data'!F887</f>
        <v>0</v>
      </c>
      <c r="G887" s="15">
        <f>'Cap Ex Data'!G887</f>
        <v>0</v>
      </c>
      <c r="H887" s="15">
        <f>'Cap Ex Data'!H887</f>
        <v>0</v>
      </c>
      <c r="I887" s="15">
        <f>'Cap Ex Data'!I887</f>
        <v>0</v>
      </c>
      <c r="J887" s="15">
        <f>'Cap Ex Data'!J887</f>
        <v>0</v>
      </c>
      <c r="K887" s="15">
        <f>'Cap Ex Data'!K887</f>
        <v>0</v>
      </c>
      <c r="L887" s="15">
        <f>'Cap Ex Data'!L887</f>
        <v>0</v>
      </c>
      <c r="M887" s="15">
        <f>'Cap Ex Data'!M887</f>
        <v>0</v>
      </c>
      <c r="N887" s="15">
        <f>'Cap Ex Data'!N887</f>
        <v>0</v>
      </c>
      <c r="O887" s="61" t="str">
        <f t="shared" si="13"/>
        <v>0</v>
      </c>
    </row>
    <row r="888" spans="1:15" x14ac:dyDescent="0.25">
      <c r="A888" s="15">
        <f>'Cap Ex Data'!A888</f>
        <v>0</v>
      </c>
      <c r="B888" s="15">
        <f>'Cap Ex Data'!B888</f>
        <v>0</v>
      </c>
      <c r="C888" s="15">
        <f>'Cap Ex Data'!C888</f>
        <v>0</v>
      </c>
      <c r="D888" s="15">
        <f>'Cap Ex Data'!D888</f>
        <v>0</v>
      </c>
      <c r="E888" s="15">
        <f>'Cap Ex Data'!E888</f>
        <v>0</v>
      </c>
      <c r="F888" s="15">
        <f>'Cap Ex Data'!F888</f>
        <v>0</v>
      </c>
      <c r="G888" s="15">
        <f>'Cap Ex Data'!G888</f>
        <v>0</v>
      </c>
      <c r="H888" s="15">
        <f>'Cap Ex Data'!H888</f>
        <v>0</v>
      </c>
      <c r="I888" s="15">
        <f>'Cap Ex Data'!I888</f>
        <v>0</v>
      </c>
      <c r="J888" s="15">
        <f>'Cap Ex Data'!J888</f>
        <v>0</v>
      </c>
      <c r="K888" s="15">
        <f>'Cap Ex Data'!K888</f>
        <v>0</v>
      </c>
      <c r="L888" s="15">
        <f>'Cap Ex Data'!L888</f>
        <v>0</v>
      </c>
      <c r="M888" s="15">
        <f>'Cap Ex Data'!M888</f>
        <v>0</v>
      </c>
      <c r="N888" s="15">
        <f>'Cap Ex Data'!N888</f>
        <v>0</v>
      </c>
      <c r="O888" s="61" t="str">
        <f t="shared" si="13"/>
        <v>0</v>
      </c>
    </row>
    <row r="889" spans="1:15" x14ac:dyDescent="0.25">
      <c r="A889" s="15">
        <f>'Cap Ex Data'!A889</f>
        <v>0</v>
      </c>
      <c r="B889" s="15">
        <f>'Cap Ex Data'!B889</f>
        <v>0</v>
      </c>
      <c r="C889" s="15">
        <f>'Cap Ex Data'!C889</f>
        <v>0</v>
      </c>
      <c r="D889" s="15">
        <f>'Cap Ex Data'!D889</f>
        <v>0</v>
      </c>
      <c r="E889" s="15">
        <f>'Cap Ex Data'!E889</f>
        <v>0</v>
      </c>
      <c r="F889" s="15">
        <f>'Cap Ex Data'!F889</f>
        <v>0</v>
      </c>
      <c r="G889" s="15">
        <f>'Cap Ex Data'!G889</f>
        <v>0</v>
      </c>
      <c r="H889" s="15">
        <f>'Cap Ex Data'!H889</f>
        <v>0</v>
      </c>
      <c r="I889" s="15">
        <f>'Cap Ex Data'!I889</f>
        <v>0</v>
      </c>
      <c r="J889" s="15">
        <f>'Cap Ex Data'!J889</f>
        <v>0</v>
      </c>
      <c r="K889" s="15">
        <f>'Cap Ex Data'!K889</f>
        <v>0</v>
      </c>
      <c r="L889" s="15">
        <f>'Cap Ex Data'!L889</f>
        <v>0</v>
      </c>
      <c r="M889" s="15">
        <f>'Cap Ex Data'!M889</f>
        <v>0</v>
      </c>
      <c r="N889" s="15">
        <f>'Cap Ex Data'!N889</f>
        <v>0</v>
      </c>
      <c r="O889" s="61" t="str">
        <f t="shared" si="13"/>
        <v>0</v>
      </c>
    </row>
    <row r="890" spans="1:15" x14ac:dyDescent="0.25">
      <c r="A890" s="15">
        <f>'Cap Ex Data'!A890</f>
        <v>0</v>
      </c>
      <c r="B890" s="15">
        <f>'Cap Ex Data'!B890</f>
        <v>0</v>
      </c>
      <c r="C890" s="15">
        <f>'Cap Ex Data'!C890</f>
        <v>0</v>
      </c>
      <c r="D890" s="15">
        <f>'Cap Ex Data'!D890</f>
        <v>0</v>
      </c>
      <c r="E890" s="15">
        <f>'Cap Ex Data'!E890</f>
        <v>0</v>
      </c>
      <c r="F890" s="15">
        <f>'Cap Ex Data'!F890</f>
        <v>0</v>
      </c>
      <c r="G890" s="15">
        <f>'Cap Ex Data'!G890</f>
        <v>0</v>
      </c>
      <c r="H890" s="15">
        <f>'Cap Ex Data'!H890</f>
        <v>0</v>
      </c>
      <c r="I890" s="15">
        <f>'Cap Ex Data'!I890</f>
        <v>0</v>
      </c>
      <c r="J890" s="15">
        <f>'Cap Ex Data'!J890</f>
        <v>0</v>
      </c>
      <c r="K890" s="15">
        <f>'Cap Ex Data'!K890</f>
        <v>0</v>
      </c>
      <c r="L890" s="15">
        <f>'Cap Ex Data'!L890</f>
        <v>0</v>
      </c>
      <c r="M890" s="15">
        <f>'Cap Ex Data'!M890</f>
        <v>0</v>
      </c>
      <c r="N890" s="15">
        <f>'Cap Ex Data'!N890</f>
        <v>0</v>
      </c>
      <c r="O890" s="61" t="str">
        <f t="shared" si="13"/>
        <v>0</v>
      </c>
    </row>
    <row r="891" spans="1:15" x14ac:dyDescent="0.25">
      <c r="A891" s="15">
        <f>'Cap Ex Data'!A891</f>
        <v>0</v>
      </c>
      <c r="B891" s="15">
        <f>'Cap Ex Data'!B891</f>
        <v>0</v>
      </c>
      <c r="C891" s="15">
        <f>'Cap Ex Data'!C891</f>
        <v>0</v>
      </c>
      <c r="D891" s="15">
        <f>'Cap Ex Data'!D891</f>
        <v>0</v>
      </c>
      <c r="E891" s="15">
        <f>'Cap Ex Data'!E891</f>
        <v>0</v>
      </c>
      <c r="F891" s="15">
        <f>'Cap Ex Data'!F891</f>
        <v>0</v>
      </c>
      <c r="G891" s="15">
        <f>'Cap Ex Data'!G891</f>
        <v>0</v>
      </c>
      <c r="H891" s="15">
        <f>'Cap Ex Data'!H891</f>
        <v>0</v>
      </c>
      <c r="I891" s="15">
        <f>'Cap Ex Data'!I891</f>
        <v>0</v>
      </c>
      <c r="J891" s="15">
        <f>'Cap Ex Data'!J891</f>
        <v>0</v>
      </c>
      <c r="K891" s="15">
        <f>'Cap Ex Data'!K891</f>
        <v>0</v>
      </c>
      <c r="L891" s="15">
        <f>'Cap Ex Data'!L891</f>
        <v>0</v>
      </c>
      <c r="M891" s="15">
        <f>'Cap Ex Data'!M891</f>
        <v>0</v>
      </c>
      <c r="N891" s="15">
        <f>'Cap Ex Data'!N891</f>
        <v>0</v>
      </c>
      <c r="O891" s="61" t="str">
        <f t="shared" si="13"/>
        <v>0</v>
      </c>
    </row>
    <row r="892" spans="1:15" x14ac:dyDescent="0.25">
      <c r="A892" s="15">
        <f>'Cap Ex Data'!A892</f>
        <v>0</v>
      </c>
      <c r="B892" s="15">
        <f>'Cap Ex Data'!B892</f>
        <v>0</v>
      </c>
      <c r="C892" s="15">
        <f>'Cap Ex Data'!C892</f>
        <v>0</v>
      </c>
      <c r="D892" s="15">
        <f>'Cap Ex Data'!D892</f>
        <v>0</v>
      </c>
      <c r="E892" s="15">
        <f>'Cap Ex Data'!E892</f>
        <v>0</v>
      </c>
      <c r="F892" s="15">
        <f>'Cap Ex Data'!F892</f>
        <v>0</v>
      </c>
      <c r="G892" s="15">
        <f>'Cap Ex Data'!G892</f>
        <v>0</v>
      </c>
      <c r="H892" s="15">
        <f>'Cap Ex Data'!H892</f>
        <v>0</v>
      </c>
      <c r="I892" s="15">
        <f>'Cap Ex Data'!I892</f>
        <v>0</v>
      </c>
      <c r="J892" s="15">
        <f>'Cap Ex Data'!J892</f>
        <v>0</v>
      </c>
      <c r="K892" s="15">
        <f>'Cap Ex Data'!K892</f>
        <v>0</v>
      </c>
      <c r="L892" s="15">
        <f>'Cap Ex Data'!L892</f>
        <v>0</v>
      </c>
      <c r="M892" s="15">
        <f>'Cap Ex Data'!M892</f>
        <v>0</v>
      </c>
      <c r="N892" s="15">
        <f>'Cap Ex Data'!N892</f>
        <v>0</v>
      </c>
      <c r="O892" s="61" t="str">
        <f t="shared" si="13"/>
        <v>0</v>
      </c>
    </row>
    <row r="893" spans="1:15" x14ac:dyDescent="0.25">
      <c r="A893" s="15">
        <f>'Cap Ex Data'!A893</f>
        <v>0</v>
      </c>
      <c r="B893" s="15">
        <f>'Cap Ex Data'!B893</f>
        <v>0</v>
      </c>
      <c r="C893" s="15">
        <f>'Cap Ex Data'!C893</f>
        <v>0</v>
      </c>
      <c r="D893" s="15">
        <f>'Cap Ex Data'!D893</f>
        <v>0</v>
      </c>
      <c r="E893" s="15">
        <f>'Cap Ex Data'!E893</f>
        <v>0</v>
      </c>
      <c r="F893" s="15">
        <f>'Cap Ex Data'!F893</f>
        <v>0</v>
      </c>
      <c r="G893" s="15">
        <f>'Cap Ex Data'!G893</f>
        <v>0</v>
      </c>
      <c r="H893" s="15">
        <f>'Cap Ex Data'!H893</f>
        <v>0</v>
      </c>
      <c r="I893" s="15">
        <f>'Cap Ex Data'!I893</f>
        <v>0</v>
      </c>
      <c r="J893" s="15">
        <f>'Cap Ex Data'!J893</f>
        <v>0</v>
      </c>
      <c r="K893" s="15">
        <f>'Cap Ex Data'!K893</f>
        <v>0</v>
      </c>
      <c r="L893" s="15">
        <f>'Cap Ex Data'!L893</f>
        <v>0</v>
      </c>
      <c r="M893" s="15">
        <f>'Cap Ex Data'!M893</f>
        <v>0</v>
      </c>
      <c r="N893" s="15">
        <f>'Cap Ex Data'!N893</f>
        <v>0</v>
      </c>
      <c r="O893" s="61" t="str">
        <f t="shared" si="13"/>
        <v>0</v>
      </c>
    </row>
    <row r="894" spans="1:15" x14ac:dyDescent="0.25">
      <c r="A894" s="15">
        <f>'Cap Ex Data'!A894</f>
        <v>0</v>
      </c>
      <c r="B894" s="15">
        <f>'Cap Ex Data'!B894</f>
        <v>0</v>
      </c>
      <c r="C894" s="15">
        <f>'Cap Ex Data'!C894</f>
        <v>0</v>
      </c>
      <c r="D894" s="15">
        <f>'Cap Ex Data'!D894</f>
        <v>0</v>
      </c>
      <c r="E894" s="15">
        <f>'Cap Ex Data'!E894</f>
        <v>0</v>
      </c>
      <c r="F894" s="15">
        <f>'Cap Ex Data'!F894</f>
        <v>0</v>
      </c>
      <c r="G894" s="15">
        <f>'Cap Ex Data'!G894</f>
        <v>0</v>
      </c>
      <c r="H894" s="15">
        <f>'Cap Ex Data'!H894</f>
        <v>0</v>
      </c>
      <c r="I894" s="15">
        <f>'Cap Ex Data'!I894</f>
        <v>0</v>
      </c>
      <c r="J894" s="15">
        <f>'Cap Ex Data'!J894</f>
        <v>0</v>
      </c>
      <c r="K894" s="15">
        <f>'Cap Ex Data'!K894</f>
        <v>0</v>
      </c>
      <c r="L894" s="15">
        <f>'Cap Ex Data'!L894</f>
        <v>0</v>
      </c>
      <c r="M894" s="15">
        <f>'Cap Ex Data'!M894</f>
        <v>0</v>
      </c>
      <c r="N894" s="15">
        <f>'Cap Ex Data'!N894</f>
        <v>0</v>
      </c>
      <c r="O894" s="61" t="str">
        <f t="shared" si="13"/>
        <v>0</v>
      </c>
    </row>
    <row r="895" spans="1:15" x14ac:dyDescent="0.25">
      <c r="A895" s="15">
        <f>'Cap Ex Data'!A895</f>
        <v>0</v>
      </c>
      <c r="B895" s="15">
        <f>'Cap Ex Data'!B895</f>
        <v>0</v>
      </c>
      <c r="C895" s="15">
        <f>'Cap Ex Data'!C895</f>
        <v>0</v>
      </c>
      <c r="D895" s="15">
        <f>'Cap Ex Data'!D895</f>
        <v>0</v>
      </c>
      <c r="E895" s="15">
        <f>'Cap Ex Data'!E895</f>
        <v>0</v>
      </c>
      <c r="F895" s="15">
        <f>'Cap Ex Data'!F895</f>
        <v>0</v>
      </c>
      <c r="G895" s="15">
        <f>'Cap Ex Data'!G895</f>
        <v>0</v>
      </c>
      <c r="H895" s="15">
        <f>'Cap Ex Data'!H895</f>
        <v>0</v>
      </c>
      <c r="I895" s="15">
        <f>'Cap Ex Data'!I895</f>
        <v>0</v>
      </c>
      <c r="J895" s="15">
        <f>'Cap Ex Data'!J895</f>
        <v>0</v>
      </c>
      <c r="K895" s="15">
        <f>'Cap Ex Data'!K895</f>
        <v>0</v>
      </c>
      <c r="L895" s="15">
        <f>'Cap Ex Data'!L895</f>
        <v>0</v>
      </c>
      <c r="M895" s="15">
        <f>'Cap Ex Data'!M895</f>
        <v>0</v>
      </c>
      <c r="N895" s="15">
        <f>'Cap Ex Data'!N895</f>
        <v>0</v>
      </c>
      <c r="O895" s="61" t="str">
        <f t="shared" si="13"/>
        <v>0</v>
      </c>
    </row>
    <row r="896" spans="1:15" x14ac:dyDescent="0.25">
      <c r="A896" s="15">
        <f>'Cap Ex Data'!A896</f>
        <v>0</v>
      </c>
      <c r="B896" s="15">
        <f>'Cap Ex Data'!B896</f>
        <v>0</v>
      </c>
      <c r="C896" s="15">
        <f>'Cap Ex Data'!C896</f>
        <v>0</v>
      </c>
      <c r="D896" s="15">
        <f>'Cap Ex Data'!D896</f>
        <v>0</v>
      </c>
      <c r="E896" s="15">
        <f>'Cap Ex Data'!E896</f>
        <v>0</v>
      </c>
      <c r="F896" s="15">
        <f>'Cap Ex Data'!F896</f>
        <v>0</v>
      </c>
      <c r="G896" s="15">
        <f>'Cap Ex Data'!G896</f>
        <v>0</v>
      </c>
      <c r="H896" s="15">
        <f>'Cap Ex Data'!H896</f>
        <v>0</v>
      </c>
      <c r="I896" s="15">
        <f>'Cap Ex Data'!I896</f>
        <v>0</v>
      </c>
      <c r="J896" s="15">
        <f>'Cap Ex Data'!J896</f>
        <v>0</v>
      </c>
      <c r="K896" s="15">
        <f>'Cap Ex Data'!K896</f>
        <v>0</v>
      </c>
      <c r="L896" s="15">
        <f>'Cap Ex Data'!L896</f>
        <v>0</v>
      </c>
      <c r="M896" s="15">
        <f>'Cap Ex Data'!M896</f>
        <v>0</v>
      </c>
      <c r="N896" s="15">
        <f>'Cap Ex Data'!N896</f>
        <v>0</v>
      </c>
      <c r="O896" s="61" t="str">
        <f t="shared" si="13"/>
        <v>0</v>
      </c>
    </row>
    <row r="897" spans="1:15" x14ac:dyDescent="0.25">
      <c r="A897" s="15">
        <f>'Cap Ex Data'!A897</f>
        <v>0</v>
      </c>
      <c r="B897" s="15">
        <f>'Cap Ex Data'!B897</f>
        <v>0</v>
      </c>
      <c r="C897" s="15">
        <f>'Cap Ex Data'!C897</f>
        <v>0</v>
      </c>
      <c r="D897" s="15">
        <f>'Cap Ex Data'!D897</f>
        <v>0</v>
      </c>
      <c r="E897" s="15">
        <f>'Cap Ex Data'!E897</f>
        <v>0</v>
      </c>
      <c r="F897" s="15">
        <f>'Cap Ex Data'!F897</f>
        <v>0</v>
      </c>
      <c r="G897" s="15">
        <f>'Cap Ex Data'!G897</f>
        <v>0</v>
      </c>
      <c r="H897" s="15">
        <f>'Cap Ex Data'!H897</f>
        <v>0</v>
      </c>
      <c r="I897" s="15">
        <f>'Cap Ex Data'!I897</f>
        <v>0</v>
      </c>
      <c r="J897" s="15">
        <f>'Cap Ex Data'!J897</f>
        <v>0</v>
      </c>
      <c r="K897" s="15">
        <f>'Cap Ex Data'!K897</f>
        <v>0</v>
      </c>
      <c r="L897" s="15">
        <f>'Cap Ex Data'!L897</f>
        <v>0</v>
      </c>
      <c r="M897" s="15">
        <f>'Cap Ex Data'!M897</f>
        <v>0</v>
      </c>
      <c r="N897" s="15">
        <f>'Cap Ex Data'!N897</f>
        <v>0</v>
      </c>
      <c r="O897" s="61" t="str">
        <f t="shared" si="13"/>
        <v>0</v>
      </c>
    </row>
    <row r="898" spans="1:15" x14ac:dyDescent="0.25">
      <c r="A898" s="15">
        <f>'Cap Ex Data'!A898</f>
        <v>0</v>
      </c>
      <c r="B898" s="15">
        <f>'Cap Ex Data'!B898</f>
        <v>0</v>
      </c>
      <c r="C898" s="15">
        <f>'Cap Ex Data'!C898</f>
        <v>0</v>
      </c>
      <c r="D898" s="15">
        <f>'Cap Ex Data'!D898</f>
        <v>0</v>
      </c>
      <c r="E898" s="15">
        <f>'Cap Ex Data'!E898</f>
        <v>0</v>
      </c>
      <c r="F898" s="15">
        <f>'Cap Ex Data'!F898</f>
        <v>0</v>
      </c>
      <c r="G898" s="15">
        <f>'Cap Ex Data'!G898</f>
        <v>0</v>
      </c>
      <c r="H898" s="15">
        <f>'Cap Ex Data'!H898</f>
        <v>0</v>
      </c>
      <c r="I898" s="15">
        <f>'Cap Ex Data'!I898</f>
        <v>0</v>
      </c>
      <c r="J898" s="15">
        <f>'Cap Ex Data'!J898</f>
        <v>0</v>
      </c>
      <c r="K898" s="15">
        <f>'Cap Ex Data'!K898</f>
        <v>0</v>
      </c>
      <c r="L898" s="15">
        <f>'Cap Ex Data'!L898</f>
        <v>0</v>
      </c>
      <c r="M898" s="15">
        <f>'Cap Ex Data'!M898</f>
        <v>0</v>
      </c>
      <c r="N898" s="15">
        <f>'Cap Ex Data'!N898</f>
        <v>0</v>
      </c>
      <c r="O898" s="61" t="str">
        <f t="shared" si="13"/>
        <v>0</v>
      </c>
    </row>
    <row r="899" spans="1:15" x14ac:dyDescent="0.25">
      <c r="A899" s="15">
        <f>'Cap Ex Data'!A899</f>
        <v>0</v>
      </c>
      <c r="B899" s="15">
        <f>'Cap Ex Data'!B899</f>
        <v>0</v>
      </c>
      <c r="C899" s="15">
        <f>'Cap Ex Data'!C899</f>
        <v>0</v>
      </c>
      <c r="D899" s="15">
        <f>'Cap Ex Data'!D899</f>
        <v>0</v>
      </c>
      <c r="E899" s="15">
        <f>'Cap Ex Data'!E899</f>
        <v>0</v>
      </c>
      <c r="F899" s="15">
        <f>'Cap Ex Data'!F899</f>
        <v>0</v>
      </c>
      <c r="G899" s="15">
        <f>'Cap Ex Data'!G899</f>
        <v>0</v>
      </c>
      <c r="H899" s="15">
        <f>'Cap Ex Data'!H899</f>
        <v>0</v>
      </c>
      <c r="I899" s="15">
        <f>'Cap Ex Data'!I899</f>
        <v>0</v>
      </c>
      <c r="J899" s="15">
        <f>'Cap Ex Data'!J899</f>
        <v>0</v>
      </c>
      <c r="K899" s="15">
        <f>'Cap Ex Data'!K899</f>
        <v>0</v>
      </c>
      <c r="L899" s="15">
        <f>'Cap Ex Data'!L899</f>
        <v>0</v>
      </c>
      <c r="M899" s="15">
        <f>'Cap Ex Data'!M899</f>
        <v>0</v>
      </c>
      <c r="N899" s="15">
        <f>'Cap Ex Data'!N899</f>
        <v>0</v>
      </c>
      <c r="O899" s="61" t="str">
        <f t="shared" ref="O899:O962" si="14">LEFT(B899,2)</f>
        <v>0</v>
      </c>
    </row>
    <row r="900" spans="1:15" x14ac:dyDescent="0.25">
      <c r="A900" s="15">
        <f>'Cap Ex Data'!A900</f>
        <v>0</v>
      </c>
      <c r="B900" s="15">
        <f>'Cap Ex Data'!B900</f>
        <v>0</v>
      </c>
      <c r="C900" s="15">
        <f>'Cap Ex Data'!C900</f>
        <v>0</v>
      </c>
      <c r="D900" s="15">
        <f>'Cap Ex Data'!D900</f>
        <v>0</v>
      </c>
      <c r="E900" s="15">
        <f>'Cap Ex Data'!E900</f>
        <v>0</v>
      </c>
      <c r="F900" s="15">
        <f>'Cap Ex Data'!F900</f>
        <v>0</v>
      </c>
      <c r="G900" s="15">
        <f>'Cap Ex Data'!G900</f>
        <v>0</v>
      </c>
      <c r="H900" s="15">
        <f>'Cap Ex Data'!H900</f>
        <v>0</v>
      </c>
      <c r="I900" s="15">
        <f>'Cap Ex Data'!I900</f>
        <v>0</v>
      </c>
      <c r="J900" s="15">
        <f>'Cap Ex Data'!J900</f>
        <v>0</v>
      </c>
      <c r="K900" s="15">
        <f>'Cap Ex Data'!K900</f>
        <v>0</v>
      </c>
      <c r="L900" s="15">
        <f>'Cap Ex Data'!L900</f>
        <v>0</v>
      </c>
      <c r="M900" s="15">
        <f>'Cap Ex Data'!M900</f>
        <v>0</v>
      </c>
      <c r="N900" s="15">
        <f>'Cap Ex Data'!N900</f>
        <v>0</v>
      </c>
      <c r="O900" s="61" t="str">
        <f t="shared" si="14"/>
        <v>0</v>
      </c>
    </row>
    <row r="901" spans="1:15" x14ac:dyDescent="0.25">
      <c r="A901" s="15">
        <f>'Cap Ex Data'!A901</f>
        <v>0</v>
      </c>
      <c r="B901" s="15">
        <f>'Cap Ex Data'!B901</f>
        <v>0</v>
      </c>
      <c r="C901" s="15">
        <f>'Cap Ex Data'!C901</f>
        <v>0</v>
      </c>
      <c r="D901" s="15">
        <f>'Cap Ex Data'!D901</f>
        <v>0</v>
      </c>
      <c r="E901" s="15">
        <f>'Cap Ex Data'!E901</f>
        <v>0</v>
      </c>
      <c r="F901" s="15">
        <f>'Cap Ex Data'!F901</f>
        <v>0</v>
      </c>
      <c r="G901" s="15">
        <f>'Cap Ex Data'!G901</f>
        <v>0</v>
      </c>
      <c r="H901" s="15">
        <f>'Cap Ex Data'!H901</f>
        <v>0</v>
      </c>
      <c r="I901" s="15">
        <f>'Cap Ex Data'!I901</f>
        <v>0</v>
      </c>
      <c r="J901" s="15">
        <f>'Cap Ex Data'!J901</f>
        <v>0</v>
      </c>
      <c r="K901" s="15">
        <f>'Cap Ex Data'!K901</f>
        <v>0</v>
      </c>
      <c r="L901" s="15">
        <f>'Cap Ex Data'!L901</f>
        <v>0</v>
      </c>
      <c r="M901" s="15">
        <f>'Cap Ex Data'!M901</f>
        <v>0</v>
      </c>
      <c r="N901" s="15">
        <f>'Cap Ex Data'!N901</f>
        <v>0</v>
      </c>
      <c r="O901" s="61" t="str">
        <f t="shared" si="14"/>
        <v>0</v>
      </c>
    </row>
    <row r="902" spans="1:15" x14ac:dyDescent="0.25">
      <c r="A902" s="15">
        <f>'Cap Ex Data'!A902</f>
        <v>0</v>
      </c>
      <c r="B902" s="15">
        <f>'Cap Ex Data'!B902</f>
        <v>0</v>
      </c>
      <c r="C902" s="15">
        <f>'Cap Ex Data'!C902</f>
        <v>0</v>
      </c>
      <c r="D902" s="15">
        <f>'Cap Ex Data'!D902</f>
        <v>0</v>
      </c>
      <c r="E902" s="15">
        <f>'Cap Ex Data'!E902</f>
        <v>0</v>
      </c>
      <c r="F902" s="15">
        <f>'Cap Ex Data'!F902</f>
        <v>0</v>
      </c>
      <c r="G902" s="15">
        <f>'Cap Ex Data'!G902</f>
        <v>0</v>
      </c>
      <c r="H902" s="15">
        <f>'Cap Ex Data'!H902</f>
        <v>0</v>
      </c>
      <c r="I902" s="15">
        <f>'Cap Ex Data'!I902</f>
        <v>0</v>
      </c>
      <c r="J902" s="15">
        <f>'Cap Ex Data'!J902</f>
        <v>0</v>
      </c>
      <c r="K902" s="15">
        <f>'Cap Ex Data'!K902</f>
        <v>0</v>
      </c>
      <c r="L902" s="15">
        <f>'Cap Ex Data'!L902</f>
        <v>0</v>
      </c>
      <c r="M902" s="15">
        <f>'Cap Ex Data'!M902</f>
        <v>0</v>
      </c>
      <c r="N902" s="15">
        <f>'Cap Ex Data'!N902</f>
        <v>0</v>
      </c>
      <c r="O902" s="61" t="str">
        <f t="shared" si="14"/>
        <v>0</v>
      </c>
    </row>
    <row r="903" spans="1:15" x14ac:dyDescent="0.25">
      <c r="A903" s="15">
        <f>'Cap Ex Data'!A903</f>
        <v>0</v>
      </c>
      <c r="B903" s="15">
        <f>'Cap Ex Data'!B903</f>
        <v>0</v>
      </c>
      <c r="C903" s="15">
        <f>'Cap Ex Data'!C903</f>
        <v>0</v>
      </c>
      <c r="D903" s="15">
        <f>'Cap Ex Data'!D903</f>
        <v>0</v>
      </c>
      <c r="E903" s="15">
        <f>'Cap Ex Data'!E903</f>
        <v>0</v>
      </c>
      <c r="F903" s="15">
        <f>'Cap Ex Data'!F903</f>
        <v>0</v>
      </c>
      <c r="G903" s="15">
        <f>'Cap Ex Data'!G903</f>
        <v>0</v>
      </c>
      <c r="H903" s="15">
        <f>'Cap Ex Data'!H903</f>
        <v>0</v>
      </c>
      <c r="I903" s="15">
        <f>'Cap Ex Data'!I903</f>
        <v>0</v>
      </c>
      <c r="J903" s="15">
        <f>'Cap Ex Data'!J903</f>
        <v>0</v>
      </c>
      <c r="K903" s="15">
        <f>'Cap Ex Data'!K903</f>
        <v>0</v>
      </c>
      <c r="L903" s="15">
        <f>'Cap Ex Data'!L903</f>
        <v>0</v>
      </c>
      <c r="M903" s="15">
        <f>'Cap Ex Data'!M903</f>
        <v>0</v>
      </c>
      <c r="N903" s="15">
        <f>'Cap Ex Data'!N903</f>
        <v>0</v>
      </c>
      <c r="O903" s="61" t="str">
        <f t="shared" si="14"/>
        <v>0</v>
      </c>
    </row>
    <row r="904" spans="1:15" x14ac:dyDescent="0.25">
      <c r="A904" s="15">
        <f>'Cap Ex Data'!A904</f>
        <v>0</v>
      </c>
      <c r="B904" s="15">
        <f>'Cap Ex Data'!B904</f>
        <v>0</v>
      </c>
      <c r="C904" s="15">
        <f>'Cap Ex Data'!C904</f>
        <v>0</v>
      </c>
      <c r="D904" s="15">
        <f>'Cap Ex Data'!D904</f>
        <v>0</v>
      </c>
      <c r="E904" s="15">
        <f>'Cap Ex Data'!E904</f>
        <v>0</v>
      </c>
      <c r="F904" s="15">
        <f>'Cap Ex Data'!F904</f>
        <v>0</v>
      </c>
      <c r="G904" s="15">
        <f>'Cap Ex Data'!G904</f>
        <v>0</v>
      </c>
      <c r="H904" s="15">
        <f>'Cap Ex Data'!H904</f>
        <v>0</v>
      </c>
      <c r="I904" s="15">
        <f>'Cap Ex Data'!I904</f>
        <v>0</v>
      </c>
      <c r="J904" s="15">
        <f>'Cap Ex Data'!J904</f>
        <v>0</v>
      </c>
      <c r="K904" s="15">
        <f>'Cap Ex Data'!K904</f>
        <v>0</v>
      </c>
      <c r="L904" s="15">
        <f>'Cap Ex Data'!L904</f>
        <v>0</v>
      </c>
      <c r="M904" s="15">
        <f>'Cap Ex Data'!M904</f>
        <v>0</v>
      </c>
      <c r="N904" s="15">
        <f>'Cap Ex Data'!N904</f>
        <v>0</v>
      </c>
      <c r="O904" s="61" t="str">
        <f t="shared" si="14"/>
        <v>0</v>
      </c>
    </row>
    <row r="905" spans="1:15" x14ac:dyDescent="0.25">
      <c r="A905" s="15">
        <f>'Cap Ex Data'!A905</f>
        <v>0</v>
      </c>
      <c r="B905" s="15">
        <f>'Cap Ex Data'!B905</f>
        <v>0</v>
      </c>
      <c r="C905" s="15">
        <f>'Cap Ex Data'!C905</f>
        <v>0</v>
      </c>
      <c r="D905" s="15">
        <f>'Cap Ex Data'!D905</f>
        <v>0</v>
      </c>
      <c r="E905" s="15">
        <f>'Cap Ex Data'!E905</f>
        <v>0</v>
      </c>
      <c r="F905" s="15">
        <f>'Cap Ex Data'!F905</f>
        <v>0</v>
      </c>
      <c r="G905" s="15">
        <f>'Cap Ex Data'!G905</f>
        <v>0</v>
      </c>
      <c r="H905" s="15">
        <f>'Cap Ex Data'!H905</f>
        <v>0</v>
      </c>
      <c r="I905" s="15">
        <f>'Cap Ex Data'!I905</f>
        <v>0</v>
      </c>
      <c r="J905" s="15">
        <f>'Cap Ex Data'!J905</f>
        <v>0</v>
      </c>
      <c r="K905" s="15">
        <f>'Cap Ex Data'!K905</f>
        <v>0</v>
      </c>
      <c r="L905" s="15">
        <f>'Cap Ex Data'!L905</f>
        <v>0</v>
      </c>
      <c r="M905" s="15">
        <f>'Cap Ex Data'!M905</f>
        <v>0</v>
      </c>
      <c r="N905" s="15">
        <f>'Cap Ex Data'!N905</f>
        <v>0</v>
      </c>
      <c r="O905" s="61" t="str">
        <f t="shared" si="14"/>
        <v>0</v>
      </c>
    </row>
    <row r="906" spans="1:15" x14ac:dyDescent="0.25">
      <c r="A906" s="15">
        <f>'Cap Ex Data'!A906</f>
        <v>0</v>
      </c>
      <c r="B906" s="15">
        <f>'Cap Ex Data'!B906</f>
        <v>0</v>
      </c>
      <c r="C906" s="15">
        <f>'Cap Ex Data'!C906</f>
        <v>0</v>
      </c>
      <c r="D906" s="15">
        <f>'Cap Ex Data'!D906</f>
        <v>0</v>
      </c>
      <c r="E906" s="15">
        <f>'Cap Ex Data'!E906</f>
        <v>0</v>
      </c>
      <c r="F906" s="15">
        <f>'Cap Ex Data'!F906</f>
        <v>0</v>
      </c>
      <c r="G906" s="15">
        <f>'Cap Ex Data'!G906</f>
        <v>0</v>
      </c>
      <c r="H906" s="15">
        <f>'Cap Ex Data'!H906</f>
        <v>0</v>
      </c>
      <c r="I906" s="15">
        <f>'Cap Ex Data'!I906</f>
        <v>0</v>
      </c>
      <c r="J906" s="15">
        <f>'Cap Ex Data'!J906</f>
        <v>0</v>
      </c>
      <c r="K906" s="15">
        <f>'Cap Ex Data'!K906</f>
        <v>0</v>
      </c>
      <c r="L906" s="15">
        <f>'Cap Ex Data'!L906</f>
        <v>0</v>
      </c>
      <c r="M906" s="15">
        <f>'Cap Ex Data'!M906</f>
        <v>0</v>
      </c>
      <c r="N906" s="15">
        <f>'Cap Ex Data'!N906</f>
        <v>0</v>
      </c>
      <c r="O906" s="61" t="str">
        <f t="shared" si="14"/>
        <v>0</v>
      </c>
    </row>
    <row r="907" spans="1:15" x14ac:dyDescent="0.25">
      <c r="A907" s="15">
        <f>'Cap Ex Data'!A907</f>
        <v>0</v>
      </c>
      <c r="B907" s="15">
        <f>'Cap Ex Data'!B907</f>
        <v>0</v>
      </c>
      <c r="C907" s="15">
        <f>'Cap Ex Data'!C907</f>
        <v>0</v>
      </c>
      <c r="D907" s="15">
        <f>'Cap Ex Data'!D907</f>
        <v>0</v>
      </c>
      <c r="E907" s="15">
        <f>'Cap Ex Data'!E907</f>
        <v>0</v>
      </c>
      <c r="F907" s="15">
        <f>'Cap Ex Data'!F907</f>
        <v>0</v>
      </c>
      <c r="G907" s="15">
        <f>'Cap Ex Data'!G907</f>
        <v>0</v>
      </c>
      <c r="H907" s="15">
        <f>'Cap Ex Data'!H907</f>
        <v>0</v>
      </c>
      <c r="I907" s="15">
        <f>'Cap Ex Data'!I907</f>
        <v>0</v>
      </c>
      <c r="J907" s="15">
        <f>'Cap Ex Data'!J907</f>
        <v>0</v>
      </c>
      <c r="K907" s="15">
        <f>'Cap Ex Data'!K907</f>
        <v>0</v>
      </c>
      <c r="L907" s="15">
        <f>'Cap Ex Data'!L907</f>
        <v>0</v>
      </c>
      <c r="M907" s="15">
        <f>'Cap Ex Data'!M907</f>
        <v>0</v>
      </c>
      <c r="N907" s="15">
        <f>'Cap Ex Data'!N907</f>
        <v>0</v>
      </c>
      <c r="O907" s="61" t="str">
        <f t="shared" si="14"/>
        <v>0</v>
      </c>
    </row>
    <row r="908" spans="1:15" x14ac:dyDescent="0.25">
      <c r="A908" s="15">
        <f>'Cap Ex Data'!A908</f>
        <v>0</v>
      </c>
      <c r="B908" s="15">
        <f>'Cap Ex Data'!B908</f>
        <v>0</v>
      </c>
      <c r="C908" s="15">
        <f>'Cap Ex Data'!C908</f>
        <v>0</v>
      </c>
      <c r="D908" s="15">
        <f>'Cap Ex Data'!D908</f>
        <v>0</v>
      </c>
      <c r="E908" s="15">
        <f>'Cap Ex Data'!E908</f>
        <v>0</v>
      </c>
      <c r="F908" s="15">
        <f>'Cap Ex Data'!F908</f>
        <v>0</v>
      </c>
      <c r="G908" s="15">
        <f>'Cap Ex Data'!G908</f>
        <v>0</v>
      </c>
      <c r="H908" s="15">
        <f>'Cap Ex Data'!H908</f>
        <v>0</v>
      </c>
      <c r="I908" s="15">
        <f>'Cap Ex Data'!I908</f>
        <v>0</v>
      </c>
      <c r="J908" s="15">
        <f>'Cap Ex Data'!J908</f>
        <v>0</v>
      </c>
      <c r="K908" s="15">
        <f>'Cap Ex Data'!K908</f>
        <v>0</v>
      </c>
      <c r="L908" s="15">
        <f>'Cap Ex Data'!L908</f>
        <v>0</v>
      </c>
      <c r="M908" s="15">
        <f>'Cap Ex Data'!M908</f>
        <v>0</v>
      </c>
      <c r="N908" s="15">
        <f>'Cap Ex Data'!N908</f>
        <v>0</v>
      </c>
      <c r="O908" s="61" t="str">
        <f t="shared" si="14"/>
        <v>0</v>
      </c>
    </row>
    <row r="909" spans="1:15" x14ac:dyDescent="0.25">
      <c r="A909" s="15">
        <f>'Cap Ex Data'!A909</f>
        <v>0</v>
      </c>
      <c r="B909" s="15">
        <f>'Cap Ex Data'!B909</f>
        <v>0</v>
      </c>
      <c r="C909" s="15">
        <f>'Cap Ex Data'!C909</f>
        <v>0</v>
      </c>
      <c r="D909" s="15">
        <f>'Cap Ex Data'!D909</f>
        <v>0</v>
      </c>
      <c r="E909" s="15">
        <f>'Cap Ex Data'!E909</f>
        <v>0</v>
      </c>
      <c r="F909" s="15">
        <f>'Cap Ex Data'!F909</f>
        <v>0</v>
      </c>
      <c r="G909" s="15">
        <f>'Cap Ex Data'!G909</f>
        <v>0</v>
      </c>
      <c r="H909" s="15">
        <f>'Cap Ex Data'!H909</f>
        <v>0</v>
      </c>
      <c r="I909" s="15">
        <f>'Cap Ex Data'!I909</f>
        <v>0</v>
      </c>
      <c r="J909" s="15">
        <f>'Cap Ex Data'!J909</f>
        <v>0</v>
      </c>
      <c r="K909" s="15">
        <f>'Cap Ex Data'!K909</f>
        <v>0</v>
      </c>
      <c r="L909" s="15">
        <f>'Cap Ex Data'!L909</f>
        <v>0</v>
      </c>
      <c r="M909" s="15">
        <f>'Cap Ex Data'!M909</f>
        <v>0</v>
      </c>
      <c r="N909" s="15">
        <f>'Cap Ex Data'!N909</f>
        <v>0</v>
      </c>
      <c r="O909" s="61" t="str">
        <f t="shared" si="14"/>
        <v>0</v>
      </c>
    </row>
    <row r="910" spans="1:15" x14ac:dyDescent="0.25">
      <c r="A910" s="15">
        <f>'Cap Ex Data'!A910</f>
        <v>0</v>
      </c>
      <c r="B910" s="15">
        <f>'Cap Ex Data'!B910</f>
        <v>0</v>
      </c>
      <c r="C910" s="15">
        <f>'Cap Ex Data'!C910</f>
        <v>0</v>
      </c>
      <c r="D910" s="15">
        <f>'Cap Ex Data'!D910</f>
        <v>0</v>
      </c>
      <c r="E910" s="15">
        <f>'Cap Ex Data'!E910</f>
        <v>0</v>
      </c>
      <c r="F910" s="15">
        <f>'Cap Ex Data'!F910</f>
        <v>0</v>
      </c>
      <c r="G910" s="15">
        <f>'Cap Ex Data'!G910</f>
        <v>0</v>
      </c>
      <c r="H910" s="15">
        <f>'Cap Ex Data'!H910</f>
        <v>0</v>
      </c>
      <c r="I910" s="15">
        <f>'Cap Ex Data'!I910</f>
        <v>0</v>
      </c>
      <c r="J910" s="15">
        <f>'Cap Ex Data'!J910</f>
        <v>0</v>
      </c>
      <c r="K910" s="15">
        <f>'Cap Ex Data'!K910</f>
        <v>0</v>
      </c>
      <c r="L910" s="15">
        <f>'Cap Ex Data'!L910</f>
        <v>0</v>
      </c>
      <c r="M910" s="15">
        <f>'Cap Ex Data'!M910</f>
        <v>0</v>
      </c>
      <c r="N910" s="15">
        <f>'Cap Ex Data'!N910</f>
        <v>0</v>
      </c>
      <c r="O910" s="61" t="str">
        <f t="shared" si="14"/>
        <v>0</v>
      </c>
    </row>
    <row r="911" spans="1:15" x14ac:dyDescent="0.25">
      <c r="A911" s="15">
        <f>'Cap Ex Data'!A911</f>
        <v>0</v>
      </c>
      <c r="B911" s="15">
        <f>'Cap Ex Data'!B911</f>
        <v>0</v>
      </c>
      <c r="C911" s="15">
        <f>'Cap Ex Data'!C911</f>
        <v>0</v>
      </c>
      <c r="D911" s="15">
        <f>'Cap Ex Data'!D911</f>
        <v>0</v>
      </c>
      <c r="E911" s="15">
        <f>'Cap Ex Data'!E911</f>
        <v>0</v>
      </c>
      <c r="F911" s="15">
        <f>'Cap Ex Data'!F911</f>
        <v>0</v>
      </c>
      <c r="G911" s="15">
        <f>'Cap Ex Data'!G911</f>
        <v>0</v>
      </c>
      <c r="H911" s="15">
        <f>'Cap Ex Data'!H911</f>
        <v>0</v>
      </c>
      <c r="I911" s="15">
        <f>'Cap Ex Data'!I911</f>
        <v>0</v>
      </c>
      <c r="J911" s="15">
        <f>'Cap Ex Data'!J911</f>
        <v>0</v>
      </c>
      <c r="K911" s="15">
        <f>'Cap Ex Data'!K911</f>
        <v>0</v>
      </c>
      <c r="L911" s="15">
        <f>'Cap Ex Data'!L911</f>
        <v>0</v>
      </c>
      <c r="M911" s="15">
        <f>'Cap Ex Data'!M911</f>
        <v>0</v>
      </c>
      <c r="N911" s="15">
        <f>'Cap Ex Data'!N911</f>
        <v>0</v>
      </c>
      <c r="O911" s="61" t="str">
        <f t="shared" si="14"/>
        <v>0</v>
      </c>
    </row>
    <row r="912" spans="1:15" x14ac:dyDescent="0.25">
      <c r="A912" s="15">
        <f>'Cap Ex Data'!A912</f>
        <v>0</v>
      </c>
      <c r="B912" s="15">
        <f>'Cap Ex Data'!B912</f>
        <v>0</v>
      </c>
      <c r="C912" s="15">
        <f>'Cap Ex Data'!C912</f>
        <v>0</v>
      </c>
      <c r="D912" s="15">
        <f>'Cap Ex Data'!D912</f>
        <v>0</v>
      </c>
      <c r="E912" s="15">
        <f>'Cap Ex Data'!E912</f>
        <v>0</v>
      </c>
      <c r="F912" s="15">
        <f>'Cap Ex Data'!F912</f>
        <v>0</v>
      </c>
      <c r="G912" s="15">
        <f>'Cap Ex Data'!G912</f>
        <v>0</v>
      </c>
      <c r="H912" s="15">
        <f>'Cap Ex Data'!H912</f>
        <v>0</v>
      </c>
      <c r="I912" s="15">
        <f>'Cap Ex Data'!I912</f>
        <v>0</v>
      </c>
      <c r="J912" s="15">
        <f>'Cap Ex Data'!J912</f>
        <v>0</v>
      </c>
      <c r="K912" s="15">
        <f>'Cap Ex Data'!K912</f>
        <v>0</v>
      </c>
      <c r="L912" s="15">
        <f>'Cap Ex Data'!L912</f>
        <v>0</v>
      </c>
      <c r="M912" s="15">
        <f>'Cap Ex Data'!M912</f>
        <v>0</v>
      </c>
      <c r="N912" s="15">
        <f>'Cap Ex Data'!N912</f>
        <v>0</v>
      </c>
      <c r="O912" s="61" t="str">
        <f t="shared" si="14"/>
        <v>0</v>
      </c>
    </row>
    <row r="913" spans="1:15" x14ac:dyDescent="0.25">
      <c r="A913" s="15">
        <f>'Cap Ex Data'!A913</f>
        <v>0</v>
      </c>
      <c r="B913" s="15">
        <f>'Cap Ex Data'!B913</f>
        <v>0</v>
      </c>
      <c r="C913" s="15">
        <f>'Cap Ex Data'!C913</f>
        <v>0</v>
      </c>
      <c r="D913" s="15">
        <f>'Cap Ex Data'!D913</f>
        <v>0</v>
      </c>
      <c r="E913" s="15">
        <f>'Cap Ex Data'!E913</f>
        <v>0</v>
      </c>
      <c r="F913" s="15">
        <f>'Cap Ex Data'!F913</f>
        <v>0</v>
      </c>
      <c r="G913" s="15">
        <f>'Cap Ex Data'!G913</f>
        <v>0</v>
      </c>
      <c r="H913" s="15">
        <f>'Cap Ex Data'!H913</f>
        <v>0</v>
      </c>
      <c r="I913" s="15">
        <f>'Cap Ex Data'!I913</f>
        <v>0</v>
      </c>
      <c r="J913" s="15">
        <f>'Cap Ex Data'!J913</f>
        <v>0</v>
      </c>
      <c r="K913" s="15">
        <f>'Cap Ex Data'!K913</f>
        <v>0</v>
      </c>
      <c r="L913" s="15">
        <f>'Cap Ex Data'!L913</f>
        <v>0</v>
      </c>
      <c r="M913" s="15">
        <f>'Cap Ex Data'!M913</f>
        <v>0</v>
      </c>
      <c r="N913" s="15">
        <f>'Cap Ex Data'!N913</f>
        <v>0</v>
      </c>
      <c r="O913" s="61" t="str">
        <f t="shared" si="14"/>
        <v>0</v>
      </c>
    </row>
    <row r="914" spans="1:15" x14ac:dyDescent="0.25">
      <c r="A914" s="15">
        <f>'Cap Ex Data'!A914</f>
        <v>0</v>
      </c>
      <c r="B914" s="15">
        <f>'Cap Ex Data'!B914</f>
        <v>0</v>
      </c>
      <c r="C914" s="15">
        <f>'Cap Ex Data'!C914</f>
        <v>0</v>
      </c>
      <c r="D914" s="15">
        <f>'Cap Ex Data'!D914</f>
        <v>0</v>
      </c>
      <c r="E914" s="15">
        <f>'Cap Ex Data'!E914</f>
        <v>0</v>
      </c>
      <c r="F914" s="15">
        <f>'Cap Ex Data'!F914</f>
        <v>0</v>
      </c>
      <c r="G914" s="15">
        <f>'Cap Ex Data'!G914</f>
        <v>0</v>
      </c>
      <c r="H914" s="15">
        <f>'Cap Ex Data'!H914</f>
        <v>0</v>
      </c>
      <c r="I914" s="15">
        <f>'Cap Ex Data'!I914</f>
        <v>0</v>
      </c>
      <c r="J914" s="15">
        <f>'Cap Ex Data'!J914</f>
        <v>0</v>
      </c>
      <c r="K914" s="15">
        <f>'Cap Ex Data'!K914</f>
        <v>0</v>
      </c>
      <c r="L914" s="15">
        <f>'Cap Ex Data'!L914</f>
        <v>0</v>
      </c>
      <c r="M914" s="15">
        <f>'Cap Ex Data'!M914</f>
        <v>0</v>
      </c>
      <c r="N914" s="15">
        <f>'Cap Ex Data'!N914</f>
        <v>0</v>
      </c>
      <c r="O914" s="61" t="str">
        <f t="shared" si="14"/>
        <v>0</v>
      </c>
    </row>
    <row r="915" spans="1:15" x14ac:dyDescent="0.25">
      <c r="A915" s="15">
        <f>'Cap Ex Data'!A915</f>
        <v>0</v>
      </c>
      <c r="B915" s="15">
        <f>'Cap Ex Data'!B915</f>
        <v>0</v>
      </c>
      <c r="C915" s="15">
        <f>'Cap Ex Data'!C915</f>
        <v>0</v>
      </c>
      <c r="D915" s="15">
        <f>'Cap Ex Data'!D915</f>
        <v>0</v>
      </c>
      <c r="E915" s="15">
        <f>'Cap Ex Data'!E915</f>
        <v>0</v>
      </c>
      <c r="F915" s="15">
        <f>'Cap Ex Data'!F915</f>
        <v>0</v>
      </c>
      <c r="G915" s="15">
        <f>'Cap Ex Data'!G915</f>
        <v>0</v>
      </c>
      <c r="H915" s="15">
        <f>'Cap Ex Data'!H915</f>
        <v>0</v>
      </c>
      <c r="I915" s="15">
        <f>'Cap Ex Data'!I915</f>
        <v>0</v>
      </c>
      <c r="J915" s="15">
        <f>'Cap Ex Data'!J915</f>
        <v>0</v>
      </c>
      <c r="K915" s="15">
        <f>'Cap Ex Data'!K915</f>
        <v>0</v>
      </c>
      <c r="L915" s="15">
        <f>'Cap Ex Data'!L915</f>
        <v>0</v>
      </c>
      <c r="M915" s="15">
        <f>'Cap Ex Data'!M915</f>
        <v>0</v>
      </c>
      <c r="N915" s="15">
        <f>'Cap Ex Data'!N915</f>
        <v>0</v>
      </c>
      <c r="O915" s="61" t="str">
        <f t="shared" si="14"/>
        <v>0</v>
      </c>
    </row>
    <row r="916" spans="1:15" x14ac:dyDescent="0.25">
      <c r="A916" s="15">
        <f>'Cap Ex Data'!A916</f>
        <v>0</v>
      </c>
      <c r="B916" s="15">
        <f>'Cap Ex Data'!B916</f>
        <v>0</v>
      </c>
      <c r="C916" s="15">
        <f>'Cap Ex Data'!C916</f>
        <v>0</v>
      </c>
      <c r="D916" s="15">
        <f>'Cap Ex Data'!D916</f>
        <v>0</v>
      </c>
      <c r="E916" s="15">
        <f>'Cap Ex Data'!E916</f>
        <v>0</v>
      </c>
      <c r="F916" s="15">
        <f>'Cap Ex Data'!F916</f>
        <v>0</v>
      </c>
      <c r="G916" s="15">
        <f>'Cap Ex Data'!G916</f>
        <v>0</v>
      </c>
      <c r="H916" s="15">
        <f>'Cap Ex Data'!H916</f>
        <v>0</v>
      </c>
      <c r="I916" s="15">
        <f>'Cap Ex Data'!I916</f>
        <v>0</v>
      </c>
      <c r="J916" s="15">
        <f>'Cap Ex Data'!J916</f>
        <v>0</v>
      </c>
      <c r="K916" s="15">
        <f>'Cap Ex Data'!K916</f>
        <v>0</v>
      </c>
      <c r="L916" s="15">
        <f>'Cap Ex Data'!L916</f>
        <v>0</v>
      </c>
      <c r="M916" s="15">
        <f>'Cap Ex Data'!M916</f>
        <v>0</v>
      </c>
      <c r="N916" s="15">
        <f>'Cap Ex Data'!N916</f>
        <v>0</v>
      </c>
      <c r="O916" s="61" t="str">
        <f t="shared" si="14"/>
        <v>0</v>
      </c>
    </row>
    <row r="917" spans="1:15" x14ac:dyDescent="0.25">
      <c r="A917" s="15">
        <f>'Cap Ex Data'!A917</f>
        <v>0</v>
      </c>
      <c r="B917" s="15">
        <f>'Cap Ex Data'!B917</f>
        <v>0</v>
      </c>
      <c r="C917" s="15">
        <f>'Cap Ex Data'!C917</f>
        <v>0</v>
      </c>
      <c r="D917" s="15">
        <f>'Cap Ex Data'!D917</f>
        <v>0</v>
      </c>
      <c r="E917" s="15">
        <f>'Cap Ex Data'!E917</f>
        <v>0</v>
      </c>
      <c r="F917" s="15">
        <f>'Cap Ex Data'!F917</f>
        <v>0</v>
      </c>
      <c r="G917" s="15">
        <f>'Cap Ex Data'!G917</f>
        <v>0</v>
      </c>
      <c r="H917" s="15">
        <f>'Cap Ex Data'!H917</f>
        <v>0</v>
      </c>
      <c r="I917" s="15">
        <f>'Cap Ex Data'!I917</f>
        <v>0</v>
      </c>
      <c r="J917" s="15">
        <f>'Cap Ex Data'!J917</f>
        <v>0</v>
      </c>
      <c r="K917" s="15">
        <f>'Cap Ex Data'!K917</f>
        <v>0</v>
      </c>
      <c r="L917" s="15">
        <f>'Cap Ex Data'!L917</f>
        <v>0</v>
      </c>
      <c r="M917" s="15">
        <f>'Cap Ex Data'!M917</f>
        <v>0</v>
      </c>
      <c r="N917" s="15">
        <f>'Cap Ex Data'!N917</f>
        <v>0</v>
      </c>
      <c r="O917" s="61" t="str">
        <f t="shared" si="14"/>
        <v>0</v>
      </c>
    </row>
    <row r="918" spans="1:15" x14ac:dyDescent="0.25">
      <c r="A918" s="15">
        <f>'Cap Ex Data'!A918</f>
        <v>0</v>
      </c>
      <c r="B918" s="15">
        <f>'Cap Ex Data'!B918</f>
        <v>0</v>
      </c>
      <c r="C918" s="15">
        <f>'Cap Ex Data'!C918</f>
        <v>0</v>
      </c>
      <c r="D918" s="15">
        <f>'Cap Ex Data'!D918</f>
        <v>0</v>
      </c>
      <c r="E918" s="15">
        <f>'Cap Ex Data'!E918</f>
        <v>0</v>
      </c>
      <c r="F918" s="15">
        <f>'Cap Ex Data'!F918</f>
        <v>0</v>
      </c>
      <c r="G918" s="15">
        <f>'Cap Ex Data'!G918</f>
        <v>0</v>
      </c>
      <c r="H918" s="15">
        <f>'Cap Ex Data'!H918</f>
        <v>0</v>
      </c>
      <c r="I918" s="15">
        <f>'Cap Ex Data'!I918</f>
        <v>0</v>
      </c>
      <c r="J918" s="15">
        <f>'Cap Ex Data'!J918</f>
        <v>0</v>
      </c>
      <c r="K918" s="15">
        <f>'Cap Ex Data'!K918</f>
        <v>0</v>
      </c>
      <c r="L918" s="15">
        <f>'Cap Ex Data'!L918</f>
        <v>0</v>
      </c>
      <c r="M918" s="15">
        <f>'Cap Ex Data'!M918</f>
        <v>0</v>
      </c>
      <c r="N918" s="15">
        <f>'Cap Ex Data'!N918</f>
        <v>0</v>
      </c>
      <c r="O918" s="61" t="str">
        <f t="shared" si="14"/>
        <v>0</v>
      </c>
    </row>
    <row r="919" spans="1:15" x14ac:dyDescent="0.25">
      <c r="A919" s="15">
        <f>'Cap Ex Data'!A919</f>
        <v>0</v>
      </c>
      <c r="B919" s="15">
        <f>'Cap Ex Data'!B919</f>
        <v>0</v>
      </c>
      <c r="C919" s="15">
        <f>'Cap Ex Data'!C919</f>
        <v>0</v>
      </c>
      <c r="D919" s="15">
        <f>'Cap Ex Data'!D919</f>
        <v>0</v>
      </c>
      <c r="E919" s="15">
        <f>'Cap Ex Data'!E919</f>
        <v>0</v>
      </c>
      <c r="F919" s="15">
        <f>'Cap Ex Data'!F919</f>
        <v>0</v>
      </c>
      <c r="G919" s="15">
        <f>'Cap Ex Data'!G919</f>
        <v>0</v>
      </c>
      <c r="H919" s="15">
        <f>'Cap Ex Data'!H919</f>
        <v>0</v>
      </c>
      <c r="I919" s="15">
        <f>'Cap Ex Data'!I919</f>
        <v>0</v>
      </c>
      <c r="J919" s="15">
        <f>'Cap Ex Data'!J919</f>
        <v>0</v>
      </c>
      <c r="K919" s="15">
        <f>'Cap Ex Data'!K919</f>
        <v>0</v>
      </c>
      <c r="L919" s="15">
        <f>'Cap Ex Data'!L919</f>
        <v>0</v>
      </c>
      <c r="M919" s="15">
        <f>'Cap Ex Data'!M919</f>
        <v>0</v>
      </c>
      <c r="N919" s="15">
        <f>'Cap Ex Data'!N919</f>
        <v>0</v>
      </c>
      <c r="O919" s="61" t="str">
        <f t="shared" si="14"/>
        <v>0</v>
      </c>
    </row>
    <row r="920" spans="1:15" x14ac:dyDescent="0.25">
      <c r="A920" s="15">
        <f>'Cap Ex Data'!A920</f>
        <v>0</v>
      </c>
      <c r="B920" s="15">
        <f>'Cap Ex Data'!B920</f>
        <v>0</v>
      </c>
      <c r="C920" s="15">
        <f>'Cap Ex Data'!C920</f>
        <v>0</v>
      </c>
      <c r="D920" s="15">
        <f>'Cap Ex Data'!D920</f>
        <v>0</v>
      </c>
      <c r="E920" s="15">
        <f>'Cap Ex Data'!E920</f>
        <v>0</v>
      </c>
      <c r="F920" s="15">
        <f>'Cap Ex Data'!F920</f>
        <v>0</v>
      </c>
      <c r="G920" s="15">
        <f>'Cap Ex Data'!G920</f>
        <v>0</v>
      </c>
      <c r="H920" s="15">
        <f>'Cap Ex Data'!H920</f>
        <v>0</v>
      </c>
      <c r="I920" s="15">
        <f>'Cap Ex Data'!I920</f>
        <v>0</v>
      </c>
      <c r="J920" s="15">
        <f>'Cap Ex Data'!J920</f>
        <v>0</v>
      </c>
      <c r="K920" s="15">
        <f>'Cap Ex Data'!K920</f>
        <v>0</v>
      </c>
      <c r="L920" s="15">
        <f>'Cap Ex Data'!L920</f>
        <v>0</v>
      </c>
      <c r="M920" s="15">
        <f>'Cap Ex Data'!M920</f>
        <v>0</v>
      </c>
      <c r="N920" s="15">
        <f>'Cap Ex Data'!N920</f>
        <v>0</v>
      </c>
      <c r="O920" s="61" t="str">
        <f t="shared" si="14"/>
        <v>0</v>
      </c>
    </row>
    <row r="921" spans="1:15" x14ac:dyDescent="0.25">
      <c r="A921" s="15">
        <f>'Cap Ex Data'!A921</f>
        <v>0</v>
      </c>
      <c r="B921" s="15">
        <f>'Cap Ex Data'!B921</f>
        <v>0</v>
      </c>
      <c r="C921" s="15">
        <f>'Cap Ex Data'!C921</f>
        <v>0</v>
      </c>
      <c r="D921" s="15">
        <f>'Cap Ex Data'!D921</f>
        <v>0</v>
      </c>
      <c r="E921" s="15">
        <f>'Cap Ex Data'!E921</f>
        <v>0</v>
      </c>
      <c r="F921" s="15">
        <f>'Cap Ex Data'!F921</f>
        <v>0</v>
      </c>
      <c r="G921" s="15">
        <f>'Cap Ex Data'!G921</f>
        <v>0</v>
      </c>
      <c r="H921" s="15">
        <f>'Cap Ex Data'!H921</f>
        <v>0</v>
      </c>
      <c r="I921" s="15">
        <f>'Cap Ex Data'!I921</f>
        <v>0</v>
      </c>
      <c r="J921" s="15">
        <f>'Cap Ex Data'!J921</f>
        <v>0</v>
      </c>
      <c r="K921" s="15">
        <f>'Cap Ex Data'!K921</f>
        <v>0</v>
      </c>
      <c r="L921" s="15">
        <f>'Cap Ex Data'!L921</f>
        <v>0</v>
      </c>
      <c r="M921" s="15">
        <f>'Cap Ex Data'!M921</f>
        <v>0</v>
      </c>
      <c r="N921" s="15">
        <f>'Cap Ex Data'!N921</f>
        <v>0</v>
      </c>
      <c r="O921" s="61" t="str">
        <f t="shared" si="14"/>
        <v>0</v>
      </c>
    </row>
    <row r="922" spans="1:15" x14ac:dyDescent="0.25">
      <c r="A922" s="15">
        <f>'Cap Ex Data'!A922</f>
        <v>0</v>
      </c>
      <c r="B922" s="15">
        <f>'Cap Ex Data'!B922</f>
        <v>0</v>
      </c>
      <c r="C922" s="15">
        <f>'Cap Ex Data'!C922</f>
        <v>0</v>
      </c>
      <c r="D922" s="15">
        <f>'Cap Ex Data'!D922</f>
        <v>0</v>
      </c>
      <c r="E922" s="15">
        <f>'Cap Ex Data'!E922</f>
        <v>0</v>
      </c>
      <c r="F922" s="15">
        <f>'Cap Ex Data'!F922</f>
        <v>0</v>
      </c>
      <c r="G922" s="15">
        <f>'Cap Ex Data'!G922</f>
        <v>0</v>
      </c>
      <c r="H922" s="15">
        <f>'Cap Ex Data'!H922</f>
        <v>0</v>
      </c>
      <c r="I922" s="15">
        <f>'Cap Ex Data'!I922</f>
        <v>0</v>
      </c>
      <c r="J922" s="15">
        <f>'Cap Ex Data'!J922</f>
        <v>0</v>
      </c>
      <c r="K922" s="15">
        <f>'Cap Ex Data'!K922</f>
        <v>0</v>
      </c>
      <c r="L922" s="15">
        <f>'Cap Ex Data'!L922</f>
        <v>0</v>
      </c>
      <c r="M922" s="15">
        <f>'Cap Ex Data'!M922</f>
        <v>0</v>
      </c>
      <c r="N922" s="15">
        <f>'Cap Ex Data'!N922</f>
        <v>0</v>
      </c>
      <c r="O922" s="61" t="str">
        <f t="shared" si="14"/>
        <v>0</v>
      </c>
    </row>
    <row r="923" spans="1:15" x14ac:dyDescent="0.25">
      <c r="A923" s="15">
        <f>'Cap Ex Data'!A923</f>
        <v>0</v>
      </c>
      <c r="B923" s="15">
        <f>'Cap Ex Data'!B923</f>
        <v>0</v>
      </c>
      <c r="C923" s="15">
        <f>'Cap Ex Data'!C923</f>
        <v>0</v>
      </c>
      <c r="D923" s="15">
        <f>'Cap Ex Data'!D923</f>
        <v>0</v>
      </c>
      <c r="E923" s="15">
        <f>'Cap Ex Data'!E923</f>
        <v>0</v>
      </c>
      <c r="F923" s="15">
        <f>'Cap Ex Data'!F923</f>
        <v>0</v>
      </c>
      <c r="G923" s="15">
        <f>'Cap Ex Data'!G923</f>
        <v>0</v>
      </c>
      <c r="H923" s="15">
        <f>'Cap Ex Data'!H923</f>
        <v>0</v>
      </c>
      <c r="I923" s="15">
        <f>'Cap Ex Data'!I923</f>
        <v>0</v>
      </c>
      <c r="J923" s="15">
        <f>'Cap Ex Data'!J923</f>
        <v>0</v>
      </c>
      <c r="K923" s="15">
        <f>'Cap Ex Data'!K923</f>
        <v>0</v>
      </c>
      <c r="L923" s="15">
        <f>'Cap Ex Data'!L923</f>
        <v>0</v>
      </c>
      <c r="M923" s="15">
        <f>'Cap Ex Data'!M923</f>
        <v>0</v>
      </c>
      <c r="N923" s="15">
        <f>'Cap Ex Data'!N923</f>
        <v>0</v>
      </c>
      <c r="O923" s="61" t="str">
        <f t="shared" si="14"/>
        <v>0</v>
      </c>
    </row>
    <row r="924" spans="1:15" x14ac:dyDescent="0.25">
      <c r="A924" s="15">
        <f>'Cap Ex Data'!A924</f>
        <v>0</v>
      </c>
      <c r="B924" s="15">
        <f>'Cap Ex Data'!B924</f>
        <v>0</v>
      </c>
      <c r="C924" s="15">
        <f>'Cap Ex Data'!C924</f>
        <v>0</v>
      </c>
      <c r="D924" s="15">
        <f>'Cap Ex Data'!D924</f>
        <v>0</v>
      </c>
      <c r="E924" s="15">
        <f>'Cap Ex Data'!E924</f>
        <v>0</v>
      </c>
      <c r="F924" s="15">
        <f>'Cap Ex Data'!F924</f>
        <v>0</v>
      </c>
      <c r="G924" s="15">
        <f>'Cap Ex Data'!G924</f>
        <v>0</v>
      </c>
      <c r="H924" s="15">
        <f>'Cap Ex Data'!H924</f>
        <v>0</v>
      </c>
      <c r="I924" s="15">
        <f>'Cap Ex Data'!I924</f>
        <v>0</v>
      </c>
      <c r="J924" s="15">
        <f>'Cap Ex Data'!J924</f>
        <v>0</v>
      </c>
      <c r="K924" s="15">
        <f>'Cap Ex Data'!K924</f>
        <v>0</v>
      </c>
      <c r="L924" s="15">
        <f>'Cap Ex Data'!L924</f>
        <v>0</v>
      </c>
      <c r="M924" s="15">
        <f>'Cap Ex Data'!M924</f>
        <v>0</v>
      </c>
      <c r="N924" s="15">
        <f>'Cap Ex Data'!N924</f>
        <v>0</v>
      </c>
      <c r="O924" s="61" t="str">
        <f t="shared" si="14"/>
        <v>0</v>
      </c>
    </row>
    <row r="925" spans="1:15" x14ac:dyDescent="0.25">
      <c r="A925" s="15">
        <f>'Cap Ex Data'!A925</f>
        <v>0</v>
      </c>
      <c r="B925" s="15">
        <f>'Cap Ex Data'!B925</f>
        <v>0</v>
      </c>
      <c r="C925" s="15">
        <f>'Cap Ex Data'!C925</f>
        <v>0</v>
      </c>
      <c r="D925" s="15">
        <f>'Cap Ex Data'!D925</f>
        <v>0</v>
      </c>
      <c r="E925" s="15">
        <f>'Cap Ex Data'!E925</f>
        <v>0</v>
      </c>
      <c r="F925" s="15">
        <f>'Cap Ex Data'!F925</f>
        <v>0</v>
      </c>
      <c r="G925" s="15">
        <f>'Cap Ex Data'!G925</f>
        <v>0</v>
      </c>
      <c r="H925" s="15">
        <f>'Cap Ex Data'!H925</f>
        <v>0</v>
      </c>
      <c r="I925" s="15">
        <f>'Cap Ex Data'!I925</f>
        <v>0</v>
      </c>
      <c r="J925" s="15">
        <f>'Cap Ex Data'!J925</f>
        <v>0</v>
      </c>
      <c r="K925" s="15">
        <f>'Cap Ex Data'!K925</f>
        <v>0</v>
      </c>
      <c r="L925" s="15">
        <f>'Cap Ex Data'!L925</f>
        <v>0</v>
      </c>
      <c r="M925" s="15">
        <f>'Cap Ex Data'!M925</f>
        <v>0</v>
      </c>
      <c r="N925" s="15">
        <f>'Cap Ex Data'!N925</f>
        <v>0</v>
      </c>
      <c r="O925" s="61" t="str">
        <f t="shared" si="14"/>
        <v>0</v>
      </c>
    </row>
    <row r="926" spans="1:15" x14ac:dyDescent="0.25">
      <c r="A926" s="15">
        <f>'Cap Ex Data'!A926</f>
        <v>0</v>
      </c>
      <c r="B926" s="15">
        <f>'Cap Ex Data'!B926</f>
        <v>0</v>
      </c>
      <c r="C926" s="15">
        <f>'Cap Ex Data'!C926</f>
        <v>0</v>
      </c>
      <c r="D926" s="15">
        <f>'Cap Ex Data'!D926</f>
        <v>0</v>
      </c>
      <c r="E926" s="15">
        <f>'Cap Ex Data'!E926</f>
        <v>0</v>
      </c>
      <c r="F926" s="15">
        <f>'Cap Ex Data'!F926</f>
        <v>0</v>
      </c>
      <c r="G926" s="15">
        <f>'Cap Ex Data'!G926</f>
        <v>0</v>
      </c>
      <c r="H926" s="15">
        <f>'Cap Ex Data'!H926</f>
        <v>0</v>
      </c>
      <c r="I926" s="15">
        <f>'Cap Ex Data'!I926</f>
        <v>0</v>
      </c>
      <c r="J926" s="15">
        <f>'Cap Ex Data'!J926</f>
        <v>0</v>
      </c>
      <c r="K926" s="15">
        <f>'Cap Ex Data'!K926</f>
        <v>0</v>
      </c>
      <c r="L926" s="15">
        <f>'Cap Ex Data'!L926</f>
        <v>0</v>
      </c>
      <c r="M926" s="15">
        <f>'Cap Ex Data'!M926</f>
        <v>0</v>
      </c>
      <c r="N926" s="15">
        <f>'Cap Ex Data'!N926</f>
        <v>0</v>
      </c>
      <c r="O926" s="61" t="str">
        <f t="shared" si="14"/>
        <v>0</v>
      </c>
    </row>
    <row r="927" spans="1:15" x14ac:dyDescent="0.25">
      <c r="A927" s="15">
        <f>'Cap Ex Data'!A927</f>
        <v>0</v>
      </c>
      <c r="B927" s="15">
        <f>'Cap Ex Data'!B927</f>
        <v>0</v>
      </c>
      <c r="C927" s="15">
        <f>'Cap Ex Data'!C927</f>
        <v>0</v>
      </c>
      <c r="D927" s="15">
        <f>'Cap Ex Data'!D927</f>
        <v>0</v>
      </c>
      <c r="E927" s="15">
        <f>'Cap Ex Data'!E927</f>
        <v>0</v>
      </c>
      <c r="F927" s="15">
        <f>'Cap Ex Data'!F927</f>
        <v>0</v>
      </c>
      <c r="G927" s="15">
        <f>'Cap Ex Data'!G927</f>
        <v>0</v>
      </c>
      <c r="H927" s="15">
        <f>'Cap Ex Data'!H927</f>
        <v>0</v>
      </c>
      <c r="I927" s="15">
        <f>'Cap Ex Data'!I927</f>
        <v>0</v>
      </c>
      <c r="J927" s="15">
        <f>'Cap Ex Data'!J927</f>
        <v>0</v>
      </c>
      <c r="K927" s="15">
        <f>'Cap Ex Data'!K927</f>
        <v>0</v>
      </c>
      <c r="L927" s="15">
        <f>'Cap Ex Data'!L927</f>
        <v>0</v>
      </c>
      <c r="M927" s="15">
        <f>'Cap Ex Data'!M927</f>
        <v>0</v>
      </c>
      <c r="N927" s="15">
        <f>'Cap Ex Data'!N927</f>
        <v>0</v>
      </c>
      <c r="O927" s="61" t="str">
        <f t="shared" si="14"/>
        <v>0</v>
      </c>
    </row>
    <row r="928" spans="1:15" x14ac:dyDescent="0.25">
      <c r="A928" s="15">
        <f>'Cap Ex Data'!A928</f>
        <v>0</v>
      </c>
      <c r="B928" s="15">
        <f>'Cap Ex Data'!B928</f>
        <v>0</v>
      </c>
      <c r="C928" s="15">
        <f>'Cap Ex Data'!C928</f>
        <v>0</v>
      </c>
      <c r="D928" s="15">
        <f>'Cap Ex Data'!D928</f>
        <v>0</v>
      </c>
      <c r="E928" s="15">
        <f>'Cap Ex Data'!E928</f>
        <v>0</v>
      </c>
      <c r="F928" s="15">
        <f>'Cap Ex Data'!F928</f>
        <v>0</v>
      </c>
      <c r="G928" s="15">
        <f>'Cap Ex Data'!G928</f>
        <v>0</v>
      </c>
      <c r="H928" s="15">
        <f>'Cap Ex Data'!H928</f>
        <v>0</v>
      </c>
      <c r="I928" s="15">
        <f>'Cap Ex Data'!I928</f>
        <v>0</v>
      </c>
      <c r="J928" s="15">
        <f>'Cap Ex Data'!J928</f>
        <v>0</v>
      </c>
      <c r="K928" s="15">
        <f>'Cap Ex Data'!K928</f>
        <v>0</v>
      </c>
      <c r="L928" s="15">
        <f>'Cap Ex Data'!L928</f>
        <v>0</v>
      </c>
      <c r="M928" s="15">
        <f>'Cap Ex Data'!M928</f>
        <v>0</v>
      </c>
      <c r="N928" s="15">
        <f>'Cap Ex Data'!N928</f>
        <v>0</v>
      </c>
      <c r="O928" s="61" t="str">
        <f t="shared" si="14"/>
        <v>0</v>
      </c>
    </row>
    <row r="929" spans="1:15" x14ac:dyDescent="0.25">
      <c r="A929" s="15">
        <f>'Cap Ex Data'!A929</f>
        <v>0</v>
      </c>
      <c r="B929" s="15">
        <f>'Cap Ex Data'!B929</f>
        <v>0</v>
      </c>
      <c r="C929" s="15">
        <f>'Cap Ex Data'!C929</f>
        <v>0</v>
      </c>
      <c r="D929" s="15">
        <f>'Cap Ex Data'!D929</f>
        <v>0</v>
      </c>
      <c r="E929" s="15">
        <f>'Cap Ex Data'!E929</f>
        <v>0</v>
      </c>
      <c r="F929" s="15">
        <f>'Cap Ex Data'!F929</f>
        <v>0</v>
      </c>
      <c r="G929" s="15">
        <f>'Cap Ex Data'!G929</f>
        <v>0</v>
      </c>
      <c r="H929" s="15">
        <f>'Cap Ex Data'!H929</f>
        <v>0</v>
      </c>
      <c r="I929" s="15">
        <f>'Cap Ex Data'!I929</f>
        <v>0</v>
      </c>
      <c r="J929" s="15">
        <f>'Cap Ex Data'!J929</f>
        <v>0</v>
      </c>
      <c r="K929" s="15">
        <f>'Cap Ex Data'!K929</f>
        <v>0</v>
      </c>
      <c r="L929" s="15">
        <f>'Cap Ex Data'!L929</f>
        <v>0</v>
      </c>
      <c r="M929" s="15">
        <f>'Cap Ex Data'!M929</f>
        <v>0</v>
      </c>
      <c r="N929" s="15">
        <f>'Cap Ex Data'!N929</f>
        <v>0</v>
      </c>
      <c r="O929" s="61" t="str">
        <f t="shared" si="14"/>
        <v>0</v>
      </c>
    </row>
    <row r="930" spans="1:15" x14ac:dyDescent="0.25">
      <c r="A930" s="15">
        <f>'Cap Ex Data'!A930</f>
        <v>0</v>
      </c>
      <c r="B930" s="15">
        <f>'Cap Ex Data'!B930</f>
        <v>0</v>
      </c>
      <c r="C930" s="15">
        <f>'Cap Ex Data'!C930</f>
        <v>0</v>
      </c>
      <c r="D930" s="15">
        <f>'Cap Ex Data'!D930</f>
        <v>0</v>
      </c>
      <c r="E930" s="15">
        <f>'Cap Ex Data'!E930</f>
        <v>0</v>
      </c>
      <c r="F930" s="15">
        <f>'Cap Ex Data'!F930</f>
        <v>0</v>
      </c>
      <c r="G930" s="15">
        <f>'Cap Ex Data'!G930</f>
        <v>0</v>
      </c>
      <c r="H930" s="15">
        <f>'Cap Ex Data'!H930</f>
        <v>0</v>
      </c>
      <c r="I930" s="15">
        <f>'Cap Ex Data'!I930</f>
        <v>0</v>
      </c>
      <c r="J930" s="15">
        <f>'Cap Ex Data'!J930</f>
        <v>0</v>
      </c>
      <c r="K930" s="15">
        <f>'Cap Ex Data'!K930</f>
        <v>0</v>
      </c>
      <c r="L930" s="15">
        <f>'Cap Ex Data'!L930</f>
        <v>0</v>
      </c>
      <c r="M930" s="15">
        <f>'Cap Ex Data'!M930</f>
        <v>0</v>
      </c>
      <c r="N930" s="15">
        <f>'Cap Ex Data'!N930</f>
        <v>0</v>
      </c>
      <c r="O930" s="61" t="str">
        <f t="shared" si="14"/>
        <v>0</v>
      </c>
    </row>
    <row r="931" spans="1:15" x14ac:dyDescent="0.25">
      <c r="A931" s="15">
        <f>'Cap Ex Data'!A931</f>
        <v>0</v>
      </c>
      <c r="B931" s="15">
        <f>'Cap Ex Data'!B931</f>
        <v>0</v>
      </c>
      <c r="C931" s="15">
        <f>'Cap Ex Data'!C931</f>
        <v>0</v>
      </c>
      <c r="D931" s="15">
        <f>'Cap Ex Data'!D931</f>
        <v>0</v>
      </c>
      <c r="E931" s="15">
        <f>'Cap Ex Data'!E931</f>
        <v>0</v>
      </c>
      <c r="F931" s="15">
        <f>'Cap Ex Data'!F931</f>
        <v>0</v>
      </c>
      <c r="G931" s="15">
        <f>'Cap Ex Data'!G931</f>
        <v>0</v>
      </c>
      <c r="H931" s="15">
        <f>'Cap Ex Data'!H931</f>
        <v>0</v>
      </c>
      <c r="I931" s="15">
        <f>'Cap Ex Data'!I931</f>
        <v>0</v>
      </c>
      <c r="J931" s="15">
        <f>'Cap Ex Data'!J931</f>
        <v>0</v>
      </c>
      <c r="K931" s="15">
        <f>'Cap Ex Data'!K931</f>
        <v>0</v>
      </c>
      <c r="L931" s="15">
        <f>'Cap Ex Data'!L931</f>
        <v>0</v>
      </c>
      <c r="M931" s="15">
        <f>'Cap Ex Data'!M931</f>
        <v>0</v>
      </c>
      <c r="N931" s="15">
        <f>'Cap Ex Data'!N931</f>
        <v>0</v>
      </c>
      <c r="O931" s="61" t="str">
        <f t="shared" si="14"/>
        <v>0</v>
      </c>
    </row>
    <row r="932" spans="1:15" x14ac:dyDescent="0.25">
      <c r="A932" s="15">
        <f>'Cap Ex Data'!A932</f>
        <v>0</v>
      </c>
      <c r="B932" s="15">
        <f>'Cap Ex Data'!B932</f>
        <v>0</v>
      </c>
      <c r="C932" s="15">
        <f>'Cap Ex Data'!C932</f>
        <v>0</v>
      </c>
      <c r="D932" s="15">
        <f>'Cap Ex Data'!D932</f>
        <v>0</v>
      </c>
      <c r="E932" s="15">
        <f>'Cap Ex Data'!E932</f>
        <v>0</v>
      </c>
      <c r="F932" s="15">
        <f>'Cap Ex Data'!F932</f>
        <v>0</v>
      </c>
      <c r="G932" s="15">
        <f>'Cap Ex Data'!G932</f>
        <v>0</v>
      </c>
      <c r="H932" s="15">
        <f>'Cap Ex Data'!H932</f>
        <v>0</v>
      </c>
      <c r="I932" s="15">
        <f>'Cap Ex Data'!I932</f>
        <v>0</v>
      </c>
      <c r="J932" s="15">
        <f>'Cap Ex Data'!J932</f>
        <v>0</v>
      </c>
      <c r="K932" s="15">
        <f>'Cap Ex Data'!K932</f>
        <v>0</v>
      </c>
      <c r="L932" s="15">
        <f>'Cap Ex Data'!L932</f>
        <v>0</v>
      </c>
      <c r="M932" s="15">
        <f>'Cap Ex Data'!M932</f>
        <v>0</v>
      </c>
      <c r="N932" s="15">
        <f>'Cap Ex Data'!N932</f>
        <v>0</v>
      </c>
      <c r="O932" s="61" t="str">
        <f t="shared" si="14"/>
        <v>0</v>
      </c>
    </row>
    <row r="933" spans="1:15" x14ac:dyDescent="0.25">
      <c r="A933" s="15">
        <f>'Cap Ex Data'!A933</f>
        <v>0</v>
      </c>
      <c r="B933" s="15">
        <f>'Cap Ex Data'!B933</f>
        <v>0</v>
      </c>
      <c r="C933" s="15">
        <f>'Cap Ex Data'!C933</f>
        <v>0</v>
      </c>
      <c r="D933" s="15">
        <f>'Cap Ex Data'!D933</f>
        <v>0</v>
      </c>
      <c r="E933" s="15">
        <f>'Cap Ex Data'!E933</f>
        <v>0</v>
      </c>
      <c r="F933" s="15">
        <f>'Cap Ex Data'!F933</f>
        <v>0</v>
      </c>
      <c r="G933" s="15">
        <f>'Cap Ex Data'!G933</f>
        <v>0</v>
      </c>
      <c r="H933" s="15">
        <f>'Cap Ex Data'!H933</f>
        <v>0</v>
      </c>
      <c r="I933" s="15">
        <f>'Cap Ex Data'!I933</f>
        <v>0</v>
      </c>
      <c r="J933" s="15">
        <f>'Cap Ex Data'!J933</f>
        <v>0</v>
      </c>
      <c r="K933" s="15">
        <f>'Cap Ex Data'!K933</f>
        <v>0</v>
      </c>
      <c r="L933" s="15">
        <f>'Cap Ex Data'!L933</f>
        <v>0</v>
      </c>
      <c r="M933" s="15">
        <f>'Cap Ex Data'!M933</f>
        <v>0</v>
      </c>
      <c r="N933" s="15">
        <f>'Cap Ex Data'!N933</f>
        <v>0</v>
      </c>
      <c r="O933" s="61" t="str">
        <f t="shared" si="14"/>
        <v>0</v>
      </c>
    </row>
    <row r="934" spans="1:15" x14ac:dyDescent="0.25">
      <c r="A934" s="15">
        <f>'Cap Ex Data'!A934</f>
        <v>0</v>
      </c>
      <c r="B934" s="15">
        <f>'Cap Ex Data'!B934</f>
        <v>0</v>
      </c>
      <c r="C934" s="15">
        <f>'Cap Ex Data'!C934</f>
        <v>0</v>
      </c>
      <c r="D934" s="15">
        <f>'Cap Ex Data'!D934</f>
        <v>0</v>
      </c>
      <c r="E934" s="15">
        <f>'Cap Ex Data'!E934</f>
        <v>0</v>
      </c>
      <c r="F934" s="15">
        <f>'Cap Ex Data'!F934</f>
        <v>0</v>
      </c>
      <c r="G934" s="15">
        <f>'Cap Ex Data'!G934</f>
        <v>0</v>
      </c>
      <c r="H934" s="15">
        <f>'Cap Ex Data'!H934</f>
        <v>0</v>
      </c>
      <c r="I934" s="15">
        <f>'Cap Ex Data'!I934</f>
        <v>0</v>
      </c>
      <c r="J934" s="15">
        <f>'Cap Ex Data'!J934</f>
        <v>0</v>
      </c>
      <c r="K934" s="15">
        <f>'Cap Ex Data'!K934</f>
        <v>0</v>
      </c>
      <c r="L934" s="15">
        <f>'Cap Ex Data'!L934</f>
        <v>0</v>
      </c>
      <c r="M934" s="15">
        <f>'Cap Ex Data'!M934</f>
        <v>0</v>
      </c>
      <c r="N934" s="15">
        <f>'Cap Ex Data'!N934</f>
        <v>0</v>
      </c>
      <c r="O934" s="61" t="str">
        <f t="shared" si="14"/>
        <v>0</v>
      </c>
    </row>
    <row r="935" spans="1:15" x14ac:dyDescent="0.25">
      <c r="A935" s="15">
        <f>'Cap Ex Data'!A935</f>
        <v>0</v>
      </c>
      <c r="B935" s="15">
        <f>'Cap Ex Data'!B935</f>
        <v>0</v>
      </c>
      <c r="C935" s="15">
        <f>'Cap Ex Data'!C935</f>
        <v>0</v>
      </c>
      <c r="D935" s="15">
        <f>'Cap Ex Data'!D935</f>
        <v>0</v>
      </c>
      <c r="E935" s="15">
        <f>'Cap Ex Data'!E935</f>
        <v>0</v>
      </c>
      <c r="F935" s="15">
        <f>'Cap Ex Data'!F935</f>
        <v>0</v>
      </c>
      <c r="G935" s="15">
        <f>'Cap Ex Data'!G935</f>
        <v>0</v>
      </c>
      <c r="H935" s="15">
        <f>'Cap Ex Data'!H935</f>
        <v>0</v>
      </c>
      <c r="I935" s="15">
        <f>'Cap Ex Data'!I935</f>
        <v>0</v>
      </c>
      <c r="J935" s="15">
        <f>'Cap Ex Data'!J935</f>
        <v>0</v>
      </c>
      <c r="K935" s="15">
        <f>'Cap Ex Data'!K935</f>
        <v>0</v>
      </c>
      <c r="L935" s="15">
        <f>'Cap Ex Data'!L935</f>
        <v>0</v>
      </c>
      <c r="M935" s="15">
        <f>'Cap Ex Data'!M935</f>
        <v>0</v>
      </c>
      <c r="N935" s="15">
        <f>'Cap Ex Data'!N935</f>
        <v>0</v>
      </c>
      <c r="O935" s="61" t="str">
        <f t="shared" si="14"/>
        <v>0</v>
      </c>
    </row>
    <row r="936" spans="1:15" x14ac:dyDescent="0.25">
      <c r="A936" s="15">
        <f>'Cap Ex Data'!A936</f>
        <v>0</v>
      </c>
      <c r="B936" s="15">
        <f>'Cap Ex Data'!B936</f>
        <v>0</v>
      </c>
      <c r="C936" s="15">
        <f>'Cap Ex Data'!C936</f>
        <v>0</v>
      </c>
      <c r="D936" s="15">
        <f>'Cap Ex Data'!D936</f>
        <v>0</v>
      </c>
      <c r="E936" s="15">
        <f>'Cap Ex Data'!E936</f>
        <v>0</v>
      </c>
      <c r="F936" s="15">
        <f>'Cap Ex Data'!F936</f>
        <v>0</v>
      </c>
      <c r="G936" s="15">
        <f>'Cap Ex Data'!G936</f>
        <v>0</v>
      </c>
      <c r="H936" s="15">
        <f>'Cap Ex Data'!H936</f>
        <v>0</v>
      </c>
      <c r="I936" s="15">
        <f>'Cap Ex Data'!I936</f>
        <v>0</v>
      </c>
      <c r="J936" s="15">
        <f>'Cap Ex Data'!J936</f>
        <v>0</v>
      </c>
      <c r="K936" s="15">
        <f>'Cap Ex Data'!K936</f>
        <v>0</v>
      </c>
      <c r="L936" s="15">
        <f>'Cap Ex Data'!L936</f>
        <v>0</v>
      </c>
      <c r="M936" s="15">
        <f>'Cap Ex Data'!M936</f>
        <v>0</v>
      </c>
      <c r="N936" s="15">
        <f>'Cap Ex Data'!N936</f>
        <v>0</v>
      </c>
      <c r="O936" s="61" t="str">
        <f t="shared" si="14"/>
        <v>0</v>
      </c>
    </row>
    <row r="937" spans="1:15" x14ac:dyDescent="0.25">
      <c r="A937" s="15">
        <f>'Cap Ex Data'!A937</f>
        <v>0</v>
      </c>
      <c r="B937" s="15">
        <f>'Cap Ex Data'!B937</f>
        <v>0</v>
      </c>
      <c r="C937" s="15">
        <f>'Cap Ex Data'!C937</f>
        <v>0</v>
      </c>
      <c r="D937" s="15">
        <f>'Cap Ex Data'!D937</f>
        <v>0</v>
      </c>
      <c r="E937" s="15">
        <f>'Cap Ex Data'!E937</f>
        <v>0</v>
      </c>
      <c r="F937" s="15">
        <f>'Cap Ex Data'!F937</f>
        <v>0</v>
      </c>
      <c r="G937" s="15">
        <f>'Cap Ex Data'!G937</f>
        <v>0</v>
      </c>
      <c r="H937" s="15">
        <f>'Cap Ex Data'!H937</f>
        <v>0</v>
      </c>
      <c r="I937" s="15">
        <f>'Cap Ex Data'!I937</f>
        <v>0</v>
      </c>
      <c r="J937" s="15">
        <f>'Cap Ex Data'!J937</f>
        <v>0</v>
      </c>
      <c r="K937" s="15">
        <f>'Cap Ex Data'!K937</f>
        <v>0</v>
      </c>
      <c r="L937" s="15">
        <f>'Cap Ex Data'!L937</f>
        <v>0</v>
      </c>
      <c r="M937" s="15">
        <f>'Cap Ex Data'!M937</f>
        <v>0</v>
      </c>
      <c r="N937" s="15">
        <f>'Cap Ex Data'!N937</f>
        <v>0</v>
      </c>
      <c r="O937" s="61" t="str">
        <f t="shared" si="14"/>
        <v>0</v>
      </c>
    </row>
    <row r="938" spans="1:15" x14ac:dyDescent="0.25">
      <c r="A938" s="15">
        <f>'Cap Ex Data'!A938</f>
        <v>0</v>
      </c>
      <c r="B938" s="15">
        <f>'Cap Ex Data'!B938</f>
        <v>0</v>
      </c>
      <c r="C938" s="15">
        <f>'Cap Ex Data'!C938</f>
        <v>0</v>
      </c>
      <c r="D938" s="15">
        <f>'Cap Ex Data'!D938</f>
        <v>0</v>
      </c>
      <c r="E938" s="15">
        <f>'Cap Ex Data'!E938</f>
        <v>0</v>
      </c>
      <c r="F938" s="15">
        <f>'Cap Ex Data'!F938</f>
        <v>0</v>
      </c>
      <c r="G938" s="15">
        <f>'Cap Ex Data'!G938</f>
        <v>0</v>
      </c>
      <c r="H938" s="15">
        <f>'Cap Ex Data'!H938</f>
        <v>0</v>
      </c>
      <c r="I938" s="15">
        <f>'Cap Ex Data'!I938</f>
        <v>0</v>
      </c>
      <c r="J938" s="15">
        <f>'Cap Ex Data'!J938</f>
        <v>0</v>
      </c>
      <c r="K938" s="15">
        <f>'Cap Ex Data'!K938</f>
        <v>0</v>
      </c>
      <c r="L938" s="15">
        <f>'Cap Ex Data'!L938</f>
        <v>0</v>
      </c>
      <c r="M938" s="15">
        <f>'Cap Ex Data'!M938</f>
        <v>0</v>
      </c>
      <c r="N938" s="15">
        <f>'Cap Ex Data'!N938</f>
        <v>0</v>
      </c>
      <c r="O938" s="61" t="str">
        <f t="shared" si="14"/>
        <v>0</v>
      </c>
    </row>
    <row r="939" spans="1:15" x14ac:dyDescent="0.25">
      <c r="A939" s="15">
        <f>'Cap Ex Data'!A939</f>
        <v>0</v>
      </c>
      <c r="B939" s="15">
        <f>'Cap Ex Data'!B939</f>
        <v>0</v>
      </c>
      <c r="C939" s="15">
        <f>'Cap Ex Data'!C939</f>
        <v>0</v>
      </c>
      <c r="D939" s="15">
        <f>'Cap Ex Data'!D939</f>
        <v>0</v>
      </c>
      <c r="E939" s="15">
        <f>'Cap Ex Data'!E939</f>
        <v>0</v>
      </c>
      <c r="F939" s="15">
        <f>'Cap Ex Data'!F939</f>
        <v>0</v>
      </c>
      <c r="G939" s="15">
        <f>'Cap Ex Data'!G939</f>
        <v>0</v>
      </c>
      <c r="H939" s="15">
        <f>'Cap Ex Data'!H939</f>
        <v>0</v>
      </c>
      <c r="I939" s="15">
        <f>'Cap Ex Data'!I939</f>
        <v>0</v>
      </c>
      <c r="J939" s="15">
        <f>'Cap Ex Data'!J939</f>
        <v>0</v>
      </c>
      <c r="K939" s="15">
        <f>'Cap Ex Data'!K939</f>
        <v>0</v>
      </c>
      <c r="L939" s="15">
        <f>'Cap Ex Data'!L939</f>
        <v>0</v>
      </c>
      <c r="M939" s="15">
        <f>'Cap Ex Data'!M939</f>
        <v>0</v>
      </c>
      <c r="N939" s="15">
        <f>'Cap Ex Data'!N939</f>
        <v>0</v>
      </c>
      <c r="O939" s="61" t="str">
        <f t="shared" si="14"/>
        <v>0</v>
      </c>
    </row>
    <row r="940" spans="1:15" x14ac:dyDescent="0.25">
      <c r="A940" s="15">
        <f>'Cap Ex Data'!A940</f>
        <v>0</v>
      </c>
      <c r="B940" s="15">
        <f>'Cap Ex Data'!B940</f>
        <v>0</v>
      </c>
      <c r="C940" s="15">
        <f>'Cap Ex Data'!C940</f>
        <v>0</v>
      </c>
      <c r="D940" s="15">
        <f>'Cap Ex Data'!D940</f>
        <v>0</v>
      </c>
      <c r="E940" s="15">
        <f>'Cap Ex Data'!E940</f>
        <v>0</v>
      </c>
      <c r="F940" s="15">
        <f>'Cap Ex Data'!F940</f>
        <v>0</v>
      </c>
      <c r="G940" s="15">
        <f>'Cap Ex Data'!G940</f>
        <v>0</v>
      </c>
      <c r="H940" s="15">
        <f>'Cap Ex Data'!H940</f>
        <v>0</v>
      </c>
      <c r="I940" s="15">
        <f>'Cap Ex Data'!I940</f>
        <v>0</v>
      </c>
      <c r="J940" s="15">
        <f>'Cap Ex Data'!J940</f>
        <v>0</v>
      </c>
      <c r="K940" s="15">
        <f>'Cap Ex Data'!K940</f>
        <v>0</v>
      </c>
      <c r="L940" s="15">
        <f>'Cap Ex Data'!L940</f>
        <v>0</v>
      </c>
      <c r="M940" s="15">
        <f>'Cap Ex Data'!M940</f>
        <v>0</v>
      </c>
      <c r="N940" s="15">
        <f>'Cap Ex Data'!N940</f>
        <v>0</v>
      </c>
      <c r="O940" s="61" t="str">
        <f t="shared" si="14"/>
        <v>0</v>
      </c>
    </row>
    <row r="941" spans="1:15" x14ac:dyDescent="0.25">
      <c r="A941" s="15">
        <f>'Cap Ex Data'!A941</f>
        <v>0</v>
      </c>
      <c r="B941" s="15">
        <f>'Cap Ex Data'!B941</f>
        <v>0</v>
      </c>
      <c r="C941" s="15">
        <f>'Cap Ex Data'!C941</f>
        <v>0</v>
      </c>
      <c r="D941" s="15">
        <f>'Cap Ex Data'!D941</f>
        <v>0</v>
      </c>
      <c r="E941" s="15">
        <f>'Cap Ex Data'!E941</f>
        <v>0</v>
      </c>
      <c r="F941" s="15">
        <f>'Cap Ex Data'!F941</f>
        <v>0</v>
      </c>
      <c r="G941" s="15">
        <f>'Cap Ex Data'!G941</f>
        <v>0</v>
      </c>
      <c r="H941" s="15">
        <f>'Cap Ex Data'!H941</f>
        <v>0</v>
      </c>
      <c r="I941" s="15">
        <f>'Cap Ex Data'!I941</f>
        <v>0</v>
      </c>
      <c r="J941" s="15">
        <f>'Cap Ex Data'!J941</f>
        <v>0</v>
      </c>
      <c r="K941" s="15">
        <f>'Cap Ex Data'!K941</f>
        <v>0</v>
      </c>
      <c r="L941" s="15">
        <f>'Cap Ex Data'!L941</f>
        <v>0</v>
      </c>
      <c r="M941" s="15">
        <f>'Cap Ex Data'!M941</f>
        <v>0</v>
      </c>
      <c r="N941" s="15">
        <f>'Cap Ex Data'!N941</f>
        <v>0</v>
      </c>
      <c r="O941" s="61" t="str">
        <f t="shared" si="14"/>
        <v>0</v>
      </c>
    </row>
    <row r="942" spans="1:15" x14ac:dyDescent="0.25">
      <c r="A942" s="15">
        <f>'Cap Ex Data'!A942</f>
        <v>0</v>
      </c>
      <c r="B942" s="15">
        <f>'Cap Ex Data'!B942</f>
        <v>0</v>
      </c>
      <c r="C942" s="15">
        <f>'Cap Ex Data'!C942</f>
        <v>0</v>
      </c>
      <c r="D942" s="15">
        <f>'Cap Ex Data'!D942</f>
        <v>0</v>
      </c>
      <c r="E942" s="15">
        <f>'Cap Ex Data'!E942</f>
        <v>0</v>
      </c>
      <c r="F942" s="15">
        <f>'Cap Ex Data'!F942</f>
        <v>0</v>
      </c>
      <c r="G942" s="15">
        <f>'Cap Ex Data'!G942</f>
        <v>0</v>
      </c>
      <c r="H942" s="15">
        <f>'Cap Ex Data'!H942</f>
        <v>0</v>
      </c>
      <c r="I942" s="15">
        <f>'Cap Ex Data'!I942</f>
        <v>0</v>
      </c>
      <c r="J942" s="15">
        <f>'Cap Ex Data'!J942</f>
        <v>0</v>
      </c>
      <c r="K942" s="15">
        <f>'Cap Ex Data'!K942</f>
        <v>0</v>
      </c>
      <c r="L942" s="15">
        <f>'Cap Ex Data'!L942</f>
        <v>0</v>
      </c>
      <c r="M942" s="15">
        <f>'Cap Ex Data'!M942</f>
        <v>0</v>
      </c>
      <c r="N942" s="15">
        <f>'Cap Ex Data'!N942</f>
        <v>0</v>
      </c>
      <c r="O942" s="61" t="str">
        <f t="shared" si="14"/>
        <v>0</v>
      </c>
    </row>
    <row r="943" spans="1:15" x14ac:dyDescent="0.25">
      <c r="A943" s="15">
        <f>'Cap Ex Data'!A943</f>
        <v>0</v>
      </c>
      <c r="B943" s="15">
        <f>'Cap Ex Data'!B943</f>
        <v>0</v>
      </c>
      <c r="C943" s="15">
        <f>'Cap Ex Data'!C943</f>
        <v>0</v>
      </c>
      <c r="D943" s="15">
        <f>'Cap Ex Data'!D943</f>
        <v>0</v>
      </c>
      <c r="E943" s="15">
        <f>'Cap Ex Data'!E943</f>
        <v>0</v>
      </c>
      <c r="F943" s="15">
        <f>'Cap Ex Data'!F943</f>
        <v>0</v>
      </c>
      <c r="G943" s="15">
        <f>'Cap Ex Data'!G943</f>
        <v>0</v>
      </c>
      <c r="H943" s="15">
        <f>'Cap Ex Data'!H943</f>
        <v>0</v>
      </c>
      <c r="I943" s="15">
        <f>'Cap Ex Data'!I943</f>
        <v>0</v>
      </c>
      <c r="J943" s="15">
        <f>'Cap Ex Data'!J943</f>
        <v>0</v>
      </c>
      <c r="K943" s="15">
        <f>'Cap Ex Data'!K943</f>
        <v>0</v>
      </c>
      <c r="L943" s="15">
        <f>'Cap Ex Data'!L943</f>
        <v>0</v>
      </c>
      <c r="M943" s="15">
        <f>'Cap Ex Data'!M943</f>
        <v>0</v>
      </c>
      <c r="N943" s="15">
        <f>'Cap Ex Data'!N943</f>
        <v>0</v>
      </c>
      <c r="O943" s="61" t="str">
        <f t="shared" si="14"/>
        <v>0</v>
      </c>
    </row>
    <row r="944" spans="1:15" x14ac:dyDescent="0.25">
      <c r="A944" s="15">
        <f>'Cap Ex Data'!A944</f>
        <v>0</v>
      </c>
      <c r="B944" s="15">
        <f>'Cap Ex Data'!B944</f>
        <v>0</v>
      </c>
      <c r="C944" s="15">
        <f>'Cap Ex Data'!C944</f>
        <v>0</v>
      </c>
      <c r="D944" s="15">
        <f>'Cap Ex Data'!D944</f>
        <v>0</v>
      </c>
      <c r="E944" s="15">
        <f>'Cap Ex Data'!E944</f>
        <v>0</v>
      </c>
      <c r="F944" s="15">
        <f>'Cap Ex Data'!F944</f>
        <v>0</v>
      </c>
      <c r="G944" s="15">
        <f>'Cap Ex Data'!G944</f>
        <v>0</v>
      </c>
      <c r="H944" s="15">
        <f>'Cap Ex Data'!H944</f>
        <v>0</v>
      </c>
      <c r="I944" s="15">
        <f>'Cap Ex Data'!I944</f>
        <v>0</v>
      </c>
      <c r="J944" s="15">
        <f>'Cap Ex Data'!J944</f>
        <v>0</v>
      </c>
      <c r="K944" s="15">
        <f>'Cap Ex Data'!K944</f>
        <v>0</v>
      </c>
      <c r="L944" s="15">
        <f>'Cap Ex Data'!L944</f>
        <v>0</v>
      </c>
      <c r="M944" s="15">
        <f>'Cap Ex Data'!M944</f>
        <v>0</v>
      </c>
      <c r="N944" s="15">
        <f>'Cap Ex Data'!N944</f>
        <v>0</v>
      </c>
      <c r="O944" s="61" t="str">
        <f t="shared" si="14"/>
        <v>0</v>
      </c>
    </row>
    <row r="945" spans="1:15" x14ac:dyDescent="0.25">
      <c r="A945" s="15">
        <f>'Cap Ex Data'!A945</f>
        <v>0</v>
      </c>
      <c r="B945" s="15">
        <f>'Cap Ex Data'!B945</f>
        <v>0</v>
      </c>
      <c r="C945" s="15">
        <f>'Cap Ex Data'!C945</f>
        <v>0</v>
      </c>
      <c r="D945" s="15">
        <f>'Cap Ex Data'!D945</f>
        <v>0</v>
      </c>
      <c r="E945" s="15">
        <f>'Cap Ex Data'!E945</f>
        <v>0</v>
      </c>
      <c r="F945" s="15">
        <f>'Cap Ex Data'!F945</f>
        <v>0</v>
      </c>
      <c r="G945" s="15">
        <f>'Cap Ex Data'!G945</f>
        <v>0</v>
      </c>
      <c r="H945" s="15">
        <f>'Cap Ex Data'!H945</f>
        <v>0</v>
      </c>
      <c r="I945" s="15">
        <f>'Cap Ex Data'!I945</f>
        <v>0</v>
      </c>
      <c r="J945" s="15">
        <f>'Cap Ex Data'!J945</f>
        <v>0</v>
      </c>
      <c r="K945" s="15">
        <f>'Cap Ex Data'!K945</f>
        <v>0</v>
      </c>
      <c r="L945" s="15">
        <f>'Cap Ex Data'!L945</f>
        <v>0</v>
      </c>
      <c r="M945" s="15">
        <f>'Cap Ex Data'!M945</f>
        <v>0</v>
      </c>
      <c r="N945" s="15">
        <f>'Cap Ex Data'!N945</f>
        <v>0</v>
      </c>
      <c r="O945" s="61" t="str">
        <f t="shared" si="14"/>
        <v>0</v>
      </c>
    </row>
    <row r="946" spans="1:15" x14ac:dyDescent="0.25">
      <c r="A946" s="15">
        <f>'Cap Ex Data'!A946</f>
        <v>0</v>
      </c>
      <c r="B946" s="15">
        <f>'Cap Ex Data'!B946</f>
        <v>0</v>
      </c>
      <c r="C946" s="15">
        <f>'Cap Ex Data'!C946</f>
        <v>0</v>
      </c>
      <c r="D946" s="15">
        <f>'Cap Ex Data'!D946</f>
        <v>0</v>
      </c>
      <c r="E946" s="15">
        <f>'Cap Ex Data'!E946</f>
        <v>0</v>
      </c>
      <c r="F946" s="15">
        <f>'Cap Ex Data'!F946</f>
        <v>0</v>
      </c>
      <c r="G946" s="15">
        <f>'Cap Ex Data'!G946</f>
        <v>0</v>
      </c>
      <c r="H946" s="15">
        <f>'Cap Ex Data'!H946</f>
        <v>0</v>
      </c>
      <c r="I946" s="15">
        <f>'Cap Ex Data'!I946</f>
        <v>0</v>
      </c>
      <c r="J946" s="15">
        <f>'Cap Ex Data'!J946</f>
        <v>0</v>
      </c>
      <c r="K946" s="15">
        <f>'Cap Ex Data'!K946</f>
        <v>0</v>
      </c>
      <c r="L946" s="15">
        <f>'Cap Ex Data'!L946</f>
        <v>0</v>
      </c>
      <c r="M946" s="15">
        <f>'Cap Ex Data'!M946</f>
        <v>0</v>
      </c>
      <c r="N946" s="15">
        <f>'Cap Ex Data'!N946</f>
        <v>0</v>
      </c>
      <c r="O946" s="61" t="str">
        <f t="shared" si="14"/>
        <v>0</v>
      </c>
    </row>
    <row r="947" spans="1:15" x14ac:dyDescent="0.25">
      <c r="A947" s="15">
        <f>'Cap Ex Data'!A947</f>
        <v>0</v>
      </c>
      <c r="B947" s="15">
        <f>'Cap Ex Data'!B947</f>
        <v>0</v>
      </c>
      <c r="C947" s="15">
        <f>'Cap Ex Data'!C947</f>
        <v>0</v>
      </c>
      <c r="D947" s="15">
        <f>'Cap Ex Data'!D947</f>
        <v>0</v>
      </c>
      <c r="E947" s="15">
        <f>'Cap Ex Data'!E947</f>
        <v>0</v>
      </c>
      <c r="F947" s="15">
        <f>'Cap Ex Data'!F947</f>
        <v>0</v>
      </c>
      <c r="G947" s="15">
        <f>'Cap Ex Data'!G947</f>
        <v>0</v>
      </c>
      <c r="H947" s="15">
        <f>'Cap Ex Data'!H947</f>
        <v>0</v>
      </c>
      <c r="I947" s="15">
        <f>'Cap Ex Data'!I947</f>
        <v>0</v>
      </c>
      <c r="J947" s="15">
        <f>'Cap Ex Data'!J947</f>
        <v>0</v>
      </c>
      <c r="K947" s="15">
        <f>'Cap Ex Data'!K947</f>
        <v>0</v>
      </c>
      <c r="L947" s="15">
        <f>'Cap Ex Data'!L947</f>
        <v>0</v>
      </c>
      <c r="M947" s="15">
        <f>'Cap Ex Data'!M947</f>
        <v>0</v>
      </c>
      <c r="N947" s="15">
        <f>'Cap Ex Data'!N947</f>
        <v>0</v>
      </c>
      <c r="O947" s="61" t="str">
        <f t="shared" si="14"/>
        <v>0</v>
      </c>
    </row>
    <row r="948" spans="1:15" x14ac:dyDescent="0.25">
      <c r="A948" s="15">
        <f>'Cap Ex Data'!A948</f>
        <v>0</v>
      </c>
      <c r="B948" s="15">
        <f>'Cap Ex Data'!B948</f>
        <v>0</v>
      </c>
      <c r="C948" s="15">
        <f>'Cap Ex Data'!C948</f>
        <v>0</v>
      </c>
      <c r="D948" s="15">
        <f>'Cap Ex Data'!D948</f>
        <v>0</v>
      </c>
      <c r="E948" s="15">
        <f>'Cap Ex Data'!E948</f>
        <v>0</v>
      </c>
      <c r="F948" s="15">
        <f>'Cap Ex Data'!F948</f>
        <v>0</v>
      </c>
      <c r="G948" s="15">
        <f>'Cap Ex Data'!G948</f>
        <v>0</v>
      </c>
      <c r="H948" s="15">
        <f>'Cap Ex Data'!H948</f>
        <v>0</v>
      </c>
      <c r="I948" s="15">
        <f>'Cap Ex Data'!I948</f>
        <v>0</v>
      </c>
      <c r="J948" s="15">
        <f>'Cap Ex Data'!J948</f>
        <v>0</v>
      </c>
      <c r="K948" s="15">
        <f>'Cap Ex Data'!K948</f>
        <v>0</v>
      </c>
      <c r="L948" s="15">
        <f>'Cap Ex Data'!L948</f>
        <v>0</v>
      </c>
      <c r="M948" s="15">
        <f>'Cap Ex Data'!M948</f>
        <v>0</v>
      </c>
      <c r="N948" s="15">
        <f>'Cap Ex Data'!N948</f>
        <v>0</v>
      </c>
      <c r="O948" s="61" t="str">
        <f t="shared" si="14"/>
        <v>0</v>
      </c>
    </row>
    <row r="949" spans="1:15" x14ac:dyDescent="0.25">
      <c r="A949" s="15">
        <f>'Cap Ex Data'!A949</f>
        <v>0</v>
      </c>
      <c r="B949" s="15">
        <f>'Cap Ex Data'!B949</f>
        <v>0</v>
      </c>
      <c r="C949" s="15">
        <f>'Cap Ex Data'!C949</f>
        <v>0</v>
      </c>
      <c r="D949" s="15">
        <f>'Cap Ex Data'!D949</f>
        <v>0</v>
      </c>
      <c r="E949" s="15">
        <f>'Cap Ex Data'!E949</f>
        <v>0</v>
      </c>
      <c r="F949" s="15">
        <f>'Cap Ex Data'!F949</f>
        <v>0</v>
      </c>
      <c r="G949" s="15">
        <f>'Cap Ex Data'!G949</f>
        <v>0</v>
      </c>
      <c r="H949" s="15">
        <f>'Cap Ex Data'!H949</f>
        <v>0</v>
      </c>
      <c r="I949" s="15">
        <f>'Cap Ex Data'!I949</f>
        <v>0</v>
      </c>
      <c r="J949" s="15">
        <f>'Cap Ex Data'!J949</f>
        <v>0</v>
      </c>
      <c r="K949" s="15">
        <f>'Cap Ex Data'!K949</f>
        <v>0</v>
      </c>
      <c r="L949" s="15">
        <f>'Cap Ex Data'!L949</f>
        <v>0</v>
      </c>
      <c r="M949" s="15">
        <f>'Cap Ex Data'!M949</f>
        <v>0</v>
      </c>
      <c r="N949" s="15">
        <f>'Cap Ex Data'!N949</f>
        <v>0</v>
      </c>
      <c r="O949" s="61" t="str">
        <f t="shared" si="14"/>
        <v>0</v>
      </c>
    </row>
    <row r="950" spans="1:15" x14ac:dyDescent="0.25">
      <c r="A950" s="15">
        <f>'Cap Ex Data'!A950</f>
        <v>0</v>
      </c>
      <c r="B950" s="15">
        <f>'Cap Ex Data'!B950</f>
        <v>0</v>
      </c>
      <c r="C950" s="15">
        <f>'Cap Ex Data'!C950</f>
        <v>0</v>
      </c>
      <c r="D950" s="15">
        <f>'Cap Ex Data'!D950</f>
        <v>0</v>
      </c>
      <c r="E950" s="15">
        <f>'Cap Ex Data'!E950</f>
        <v>0</v>
      </c>
      <c r="F950" s="15">
        <f>'Cap Ex Data'!F950</f>
        <v>0</v>
      </c>
      <c r="G950" s="15">
        <f>'Cap Ex Data'!G950</f>
        <v>0</v>
      </c>
      <c r="H950" s="15">
        <f>'Cap Ex Data'!H950</f>
        <v>0</v>
      </c>
      <c r="I950" s="15">
        <f>'Cap Ex Data'!I950</f>
        <v>0</v>
      </c>
      <c r="J950" s="15">
        <f>'Cap Ex Data'!J950</f>
        <v>0</v>
      </c>
      <c r="K950" s="15">
        <f>'Cap Ex Data'!K950</f>
        <v>0</v>
      </c>
      <c r="L950" s="15">
        <f>'Cap Ex Data'!L950</f>
        <v>0</v>
      </c>
      <c r="M950" s="15">
        <f>'Cap Ex Data'!M950</f>
        <v>0</v>
      </c>
      <c r="N950" s="15">
        <f>'Cap Ex Data'!N950</f>
        <v>0</v>
      </c>
      <c r="O950" s="61" t="str">
        <f t="shared" si="14"/>
        <v>0</v>
      </c>
    </row>
    <row r="951" spans="1:15" x14ac:dyDescent="0.25">
      <c r="A951" s="15">
        <f>'Cap Ex Data'!A951</f>
        <v>0</v>
      </c>
      <c r="B951" s="15">
        <f>'Cap Ex Data'!B951</f>
        <v>0</v>
      </c>
      <c r="C951" s="15">
        <f>'Cap Ex Data'!C951</f>
        <v>0</v>
      </c>
      <c r="D951" s="15">
        <f>'Cap Ex Data'!D951</f>
        <v>0</v>
      </c>
      <c r="E951" s="15">
        <f>'Cap Ex Data'!E951</f>
        <v>0</v>
      </c>
      <c r="F951" s="15">
        <f>'Cap Ex Data'!F951</f>
        <v>0</v>
      </c>
      <c r="G951" s="15">
        <f>'Cap Ex Data'!G951</f>
        <v>0</v>
      </c>
      <c r="H951" s="15">
        <f>'Cap Ex Data'!H951</f>
        <v>0</v>
      </c>
      <c r="I951" s="15">
        <f>'Cap Ex Data'!I951</f>
        <v>0</v>
      </c>
      <c r="J951" s="15">
        <f>'Cap Ex Data'!J951</f>
        <v>0</v>
      </c>
      <c r="K951" s="15">
        <f>'Cap Ex Data'!K951</f>
        <v>0</v>
      </c>
      <c r="L951" s="15">
        <f>'Cap Ex Data'!L951</f>
        <v>0</v>
      </c>
      <c r="M951" s="15">
        <f>'Cap Ex Data'!M951</f>
        <v>0</v>
      </c>
      <c r="N951" s="15">
        <f>'Cap Ex Data'!N951</f>
        <v>0</v>
      </c>
      <c r="O951" s="61" t="str">
        <f t="shared" si="14"/>
        <v>0</v>
      </c>
    </row>
    <row r="952" spans="1:15" x14ac:dyDescent="0.25">
      <c r="A952" s="15">
        <f>'Cap Ex Data'!A952</f>
        <v>0</v>
      </c>
      <c r="B952" s="15">
        <f>'Cap Ex Data'!B952</f>
        <v>0</v>
      </c>
      <c r="C952" s="15">
        <f>'Cap Ex Data'!C952</f>
        <v>0</v>
      </c>
      <c r="D952" s="15">
        <f>'Cap Ex Data'!D952</f>
        <v>0</v>
      </c>
      <c r="E952" s="15">
        <f>'Cap Ex Data'!E952</f>
        <v>0</v>
      </c>
      <c r="F952" s="15">
        <f>'Cap Ex Data'!F952</f>
        <v>0</v>
      </c>
      <c r="G952" s="15">
        <f>'Cap Ex Data'!G952</f>
        <v>0</v>
      </c>
      <c r="H952" s="15">
        <f>'Cap Ex Data'!H952</f>
        <v>0</v>
      </c>
      <c r="I952" s="15">
        <f>'Cap Ex Data'!I952</f>
        <v>0</v>
      </c>
      <c r="J952" s="15">
        <f>'Cap Ex Data'!J952</f>
        <v>0</v>
      </c>
      <c r="K952" s="15">
        <f>'Cap Ex Data'!K952</f>
        <v>0</v>
      </c>
      <c r="L952" s="15">
        <f>'Cap Ex Data'!L952</f>
        <v>0</v>
      </c>
      <c r="M952" s="15">
        <f>'Cap Ex Data'!M952</f>
        <v>0</v>
      </c>
      <c r="N952" s="15">
        <f>'Cap Ex Data'!N952</f>
        <v>0</v>
      </c>
      <c r="O952" s="61" t="str">
        <f t="shared" si="14"/>
        <v>0</v>
      </c>
    </row>
    <row r="953" spans="1:15" x14ac:dyDescent="0.25">
      <c r="A953" s="15">
        <f>'Cap Ex Data'!A953</f>
        <v>0</v>
      </c>
      <c r="B953" s="15">
        <f>'Cap Ex Data'!B953</f>
        <v>0</v>
      </c>
      <c r="C953" s="15">
        <f>'Cap Ex Data'!C953</f>
        <v>0</v>
      </c>
      <c r="D953" s="15">
        <f>'Cap Ex Data'!D953</f>
        <v>0</v>
      </c>
      <c r="E953" s="15">
        <f>'Cap Ex Data'!E953</f>
        <v>0</v>
      </c>
      <c r="F953" s="15">
        <f>'Cap Ex Data'!F953</f>
        <v>0</v>
      </c>
      <c r="G953" s="15">
        <f>'Cap Ex Data'!G953</f>
        <v>0</v>
      </c>
      <c r="H953" s="15">
        <f>'Cap Ex Data'!H953</f>
        <v>0</v>
      </c>
      <c r="I953" s="15">
        <f>'Cap Ex Data'!I953</f>
        <v>0</v>
      </c>
      <c r="J953" s="15">
        <f>'Cap Ex Data'!J953</f>
        <v>0</v>
      </c>
      <c r="K953" s="15">
        <f>'Cap Ex Data'!K953</f>
        <v>0</v>
      </c>
      <c r="L953" s="15">
        <f>'Cap Ex Data'!L953</f>
        <v>0</v>
      </c>
      <c r="M953" s="15">
        <f>'Cap Ex Data'!M953</f>
        <v>0</v>
      </c>
      <c r="N953" s="15">
        <f>'Cap Ex Data'!N953</f>
        <v>0</v>
      </c>
      <c r="O953" s="61" t="str">
        <f t="shared" si="14"/>
        <v>0</v>
      </c>
    </row>
    <row r="954" spans="1:15" x14ac:dyDescent="0.25">
      <c r="A954" s="15">
        <f>'Cap Ex Data'!A954</f>
        <v>0</v>
      </c>
      <c r="B954" s="15">
        <f>'Cap Ex Data'!B954</f>
        <v>0</v>
      </c>
      <c r="C954" s="15">
        <f>'Cap Ex Data'!C954</f>
        <v>0</v>
      </c>
      <c r="D954" s="15">
        <f>'Cap Ex Data'!D954</f>
        <v>0</v>
      </c>
      <c r="E954" s="15">
        <f>'Cap Ex Data'!E954</f>
        <v>0</v>
      </c>
      <c r="F954" s="15">
        <f>'Cap Ex Data'!F954</f>
        <v>0</v>
      </c>
      <c r="G954" s="15">
        <f>'Cap Ex Data'!G954</f>
        <v>0</v>
      </c>
      <c r="H954" s="15">
        <f>'Cap Ex Data'!H954</f>
        <v>0</v>
      </c>
      <c r="I954" s="15">
        <f>'Cap Ex Data'!I954</f>
        <v>0</v>
      </c>
      <c r="J954" s="15">
        <f>'Cap Ex Data'!J954</f>
        <v>0</v>
      </c>
      <c r="K954" s="15">
        <f>'Cap Ex Data'!K954</f>
        <v>0</v>
      </c>
      <c r="L954" s="15">
        <f>'Cap Ex Data'!L954</f>
        <v>0</v>
      </c>
      <c r="M954" s="15">
        <f>'Cap Ex Data'!M954</f>
        <v>0</v>
      </c>
      <c r="N954" s="15">
        <f>'Cap Ex Data'!N954</f>
        <v>0</v>
      </c>
      <c r="O954" s="61" t="str">
        <f t="shared" si="14"/>
        <v>0</v>
      </c>
    </row>
    <row r="955" spans="1:15" x14ac:dyDescent="0.25">
      <c r="A955" s="15">
        <f>'Cap Ex Data'!A955</f>
        <v>0</v>
      </c>
      <c r="B955" s="15">
        <f>'Cap Ex Data'!B955</f>
        <v>0</v>
      </c>
      <c r="C955" s="15">
        <f>'Cap Ex Data'!C955</f>
        <v>0</v>
      </c>
      <c r="D955" s="15">
        <f>'Cap Ex Data'!D955</f>
        <v>0</v>
      </c>
      <c r="E955" s="15">
        <f>'Cap Ex Data'!E955</f>
        <v>0</v>
      </c>
      <c r="F955" s="15">
        <f>'Cap Ex Data'!F955</f>
        <v>0</v>
      </c>
      <c r="G955" s="15">
        <f>'Cap Ex Data'!G955</f>
        <v>0</v>
      </c>
      <c r="H955" s="15">
        <f>'Cap Ex Data'!H955</f>
        <v>0</v>
      </c>
      <c r="I955" s="15">
        <f>'Cap Ex Data'!I955</f>
        <v>0</v>
      </c>
      <c r="J955" s="15">
        <f>'Cap Ex Data'!J955</f>
        <v>0</v>
      </c>
      <c r="K955" s="15">
        <f>'Cap Ex Data'!K955</f>
        <v>0</v>
      </c>
      <c r="L955" s="15">
        <f>'Cap Ex Data'!L955</f>
        <v>0</v>
      </c>
      <c r="M955" s="15">
        <f>'Cap Ex Data'!M955</f>
        <v>0</v>
      </c>
      <c r="N955" s="15">
        <f>'Cap Ex Data'!N955</f>
        <v>0</v>
      </c>
      <c r="O955" s="61" t="str">
        <f t="shared" si="14"/>
        <v>0</v>
      </c>
    </row>
    <row r="956" spans="1:15" x14ac:dyDescent="0.25">
      <c r="A956" s="15">
        <f>'Cap Ex Data'!A956</f>
        <v>0</v>
      </c>
      <c r="B956" s="15">
        <f>'Cap Ex Data'!B956</f>
        <v>0</v>
      </c>
      <c r="C956" s="15">
        <f>'Cap Ex Data'!C956</f>
        <v>0</v>
      </c>
      <c r="D956" s="15">
        <f>'Cap Ex Data'!D956</f>
        <v>0</v>
      </c>
      <c r="E956" s="15">
        <f>'Cap Ex Data'!E956</f>
        <v>0</v>
      </c>
      <c r="F956" s="15">
        <f>'Cap Ex Data'!F956</f>
        <v>0</v>
      </c>
      <c r="G956" s="15">
        <f>'Cap Ex Data'!G956</f>
        <v>0</v>
      </c>
      <c r="H956" s="15">
        <f>'Cap Ex Data'!H956</f>
        <v>0</v>
      </c>
      <c r="I956" s="15">
        <f>'Cap Ex Data'!I956</f>
        <v>0</v>
      </c>
      <c r="J956" s="15">
        <f>'Cap Ex Data'!J956</f>
        <v>0</v>
      </c>
      <c r="K956" s="15">
        <f>'Cap Ex Data'!K956</f>
        <v>0</v>
      </c>
      <c r="L956" s="15">
        <f>'Cap Ex Data'!L956</f>
        <v>0</v>
      </c>
      <c r="M956" s="15">
        <f>'Cap Ex Data'!M956</f>
        <v>0</v>
      </c>
      <c r="N956" s="15">
        <f>'Cap Ex Data'!N956</f>
        <v>0</v>
      </c>
      <c r="O956" s="61" t="str">
        <f t="shared" si="14"/>
        <v>0</v>
      </c>
    </row>
    <row r="957" spans="1:15" x14ac:dyDescent="0.25">
      <c r="A957" s="15">
        <f>'Cap Ex Data'!A957</f>
        <v>0</v>
      </c>
      <c r="B957" s="15">
        <f>'Cap Ex Data'!B957</f>
        <v>0</v>
      </c>
      <c r="C957" s="15">
        <f>'Cap Ex Data'!C957</f>
        <v>0</v>
      </c>
      <c r="D957" s="15">
        <f>'Cap Ex Data'!D957</f>
        <v>0</v>
      </c>
      <c r="E957" s="15">
        <f>'Cap Ex Data'!E957</f>
        <v>0</v>
      </c>
      <c r="F957" s="15">
        <f>'Cap Ex Data'!F957</f>
        <v>0</v>
      </c>
      <c r="G957" s="15">
        <f>'Cap Ex Data'!G957</f>
        <v>0</v>
      </c>
      <c r="H957" s="15">
        <f>'Cap Ex Data'!H957</f>
        <v>0</v>
      </c>
      <c r="I957" s="15">
        <f>'Cap Ex Data'!I957</f>
        <v>0</v>
      </c>
      <c r="J957" s="15">
        <f>'Cap Ex Data'!J957</f>
        <v>0</v>
      </c>
      <c r="K957" s="15">
        <f>'Cap Ex Data'!K957</f>
        <v>0</v>
      </c>
      <c r="L957" s="15">
        <f>'Cap Ex Data'!L957</f>
        <v>0</v>
      </c>
      <c r="M957" s="15">
        <f>'Cap Ex Data'!M957</f>
        <v>0</v>
      </c>
      <c r="N957" s="15">
        <f>'Cap Ex Data'!N957</f>
        <v>0</v>
      </c>
      <c r="O957" s="61" t="str">
        <f t="shared" si="14"/>
        <v>0</v>
      </c>
    </row>
    <row r="958" spans="1:15" x14ac:dyDescent="0.25">
      <c r="A958" s="15">
        <f>'Cap Ex Data'!A958</f>
        <v>0</v>
      </c>
      <c r="B958" s="15">
        <f>'Cap Ex Data'!B958</f>
        <v>0</v>
      </c>
      <c r="C958" s="15">
        <f>'Cap Ex Data'!C958</f>
        <v>0</v>
      </c>
      <c r="D958" s="15">
        <f>'Cap Ex Data'!D958</f>
        <v>0</v>
      </c>
      <c r="E958" s="15">
        <f>'Cap Ex Data'!E958</f>
        <v>0</v>
      </c>
      <c r="F958" s="15">
        <f>'Cap Ex Data'!F958</f>
        <v>0</v>
      </c>
      <c r="G958" s="15">
        <f>'Cap Ex Data'!G958</f>
        <v>0</v>
      </c>
      <c r="H958" s="15">
        <f>'Cap Ex Data'!H958</f>
        <v>0</v>
      </c>
      <c r="I958" s="15">
        <f>'Cap Ex Data'!I958</f>
        <v>0</v>
      </c>
      <c r="J958" s="15">
        <f>'Cap Ex Data'!J958</f>
        <v>0</v>
      </c>
      <c r="K958" s="15">
        <f>'Cap Ex Data'!K958</f>
        <v>0</v>
      </c>
      <c r="L958" s="15">
        <f>'Cap Ex Data'!L958</f>
        <v>0</v>
      </c>
      <c r="M958" s="15">
        <f>'Cap Ex Data'!M958</f>
        <v>0</v>
      </c>
      <c r="N958" s="15">
        <f>'Cap Ex Data'!N958</f>
        <v>0</v>
      </c>
      <c r="O958" s="61" t="str">
        <f t="shared" si="14"/>
        <v>0</v>
      </c>
    </row>
    <row r="959" spans="1:15" x14ac:dyDescent="0.25">
      <c r="A959" s="15">
        <f>'Cap Ex Data'!A959</f>
        <v>0</v>
      </c>
      <c r="B959" s="15">
        <f>'Cap Ex Data'!B959</f>
        <v>0</v>
      </c>
      <c r="C959" s="15">
        <f>'Cap Ex Data'!C959</f>
        <v>0</v>
      </c>
      <c r="D959" s="15">
        <f>'Cap Ex Data'!D959</f>
        <v>0</v>
      </c>
      <c r="E959" s="15">
        <f>'Cap Ex Data'!E959</f>
        <v>0</v>
      </c>
      <c r="F959" s="15">
        <f>'Cap Ex Data'!F959</f>
        <v>0</v>
      </c>
      <c r="G959" s="15">
        <f>'Cap Ex Data'!G959</f>
        <v>0</v>
      </c>
      <c r="H959" s="15">
        <f>'Cap Ex Data'!H959</f>
        <v>0</v>
      </c>
      <c r="I959" s="15">
        <f>'Cap Ex Data'!I959</f>
        <v>0</v>
      </c>
      <c r="J959" s="15">
        <f>'Cap Ex Data'!J959</f>
        <v>0</v>
      </c>
      <c r="K959" s="15">
        <f>'Cap Ex Data'!K959</f>
        <v>0</v>
      </c>
      <c r="L959" s="15">
        <f>'Cap Ex Data'!L959</f>
        <v>0</v>
      </c>
      <c r="M959" s="15">
        <f>'Cap Ex Data'!M959</f>
        <v>0</v>
      </c>
      <c r="N959" s="15">
        <f>'Cap Ex Data'!N959</f>
        <v>0</v>
      </c>
      <c r="O959" s="61" t="str">
        <f t="shared" si="14"/>
        <v>0</v>
      </c>
    </row>
    <row r="960" spans="1:15" x14ac:dyDescent="0.25">
      <c r="A960" s="15">
        <f>'Cap Ex Data'!A960</f>
        <v>0</v>
      </c>
      <c r="B960" s="15">
        <f>'Cap Ex Data'!B960</f>
        <v>0</v>
      </c>
      <c r="C960" s="15">
        <f>'Cap Ex Data'!C960</f>
        <v>0</v>
      </c>
      <c r="D960" s="15">
        <f>'Cap Ex Data'!D960</f>
        <v>0</v>
      </c>
      <c r="E960" s="15">
        <f>'Cap Ex Data'!E960</f>
        <v>0</v>
      </c>
      <c r="F960" s="15">
        <f>'Cap Ex Data'!F960</f>
        <v>0</v>
      </c>
      <c r="G960" s="15">
        <f>'Cap Ex Data'!G960</f>
        <v>0</v>
      </c>
      <c r="H960" s="15">
        <f>'Cap Ex Data'!H960</f>
        <v>0</v>
      </c>
      <c r="I960" s="15">
        <f>'Cap Ex Data'!I960</f>
        <v>0</v>
      </c>
      <c r="J960" s="15">
        <f>'Cap Ex Data'!J960</f>
        <v>0</v>
      </c>
      <c r="K960" s="15">
        <f>'Cap Ex Data'!K960</f>
        <v>0</v>
      </c>
      <c r="L960" s="15">
        <f>'Cap Ex Data'!L960</f>
        <v>0</v>
      </c>
      <c r="M960" s="15">
        <f>'Cap Ex Data'!M960</f>
        <v>0</v>
      </c>
      <c r="N960" s="15">
        <f>'Cap Ex Data'!N960</f>
        <v>0</v>
      </c>
      <c r="O960" s="61" t="str">
        <f t="shared" si="14"/>
        <v>0</v>
      </c>
    </row>
    <row r="961" spans="1:15" x14ac:dyDescent="0.25">
      <c r="A961" s="15">
        <f>'Cap Ex Data'!A961</f>
        <v>0</v>
      </c>
      <c r="B961" s="15">
        <f>'Cap Ex Data'!B961</f>
        <v>0</v>
      </c>
      <c r="C961" s="15">
        <f>'Cap Ex Data'!C961</f>
        <v>0</v>
      </c>
      <c r="D961" s="15">
        <f>'Cap Ex Data'!D961</f>
        <v>0</v>
      </c>
      <c r="E961" s="15">
        <f>'Cap Ex Data'!E961</f>
        <v>0</v>
      </c>
      <c r="F961" s="15">
        <f>'Cap Ex Data'!F961</f>
        <v>0</v>
      </c>
      <c r="G961" s="15">
        <f>'Cap Ex Data'!G961</f>
        <v>0</v>
      </c>
      <c r="H961" s="15">
        <f>'Cap Ex Data'!H961</f>
        <v>0</v>
      </c>
      <c r="I961" s="15">
        <f>'Cap Ex Data'!I961</f>
        <v>0</v>
      </c>
      <c r="J961" s="15">
        <f>'Cap Ex Data'!J961</f>
        <v>0</v>
      </c>
      <c r="K961" s="15">
        <f>'Cap Ex Data'!K961</f>
        <v>0</v>
      </c>
      <c r="L961" s="15">
        <f>'Cap Ex Data'!L961</f>
        <v>0</v>
      </c>
      <c r="M961" s="15">
        <f>'Cap Ex Data'!M961</f>
        <v>0</v>
      </c>
      <c r="N961" s="15">
        <f>'Cap Ex Data'!N961</f>
        <v>0</v>
      </c>
      <c r="O961" s="61" t="str">
        <f t="shared" si="14"/>
        <v>0</v>
      </c>
    </row>
    <row r="962" spans="1:15" x14ac:dyDescent="0.25">
      <c r="A962" s="15">
        <f>'Cap Ex Data'!A962</f>
        <v>0</v>
      </c>
      <c r="B962" s="15">
        <f>'Cap Ex Data'!B962</f>
        <v>0</v>
      </c>
      <c r="C962" s="15">
        <f>'Cap Ex Data'!C962</f>
        <v>0</v>
      </c>
      <c r="D962" s="15">
        <f>'Cap Ex Data'!D962</f>
        <v>0</v>
      </c>
      <c r="E962" s="15">
        <f>'Cap Ex Data'!E962</f>
        <v>0</v>
      </c>
      <c r="F962" s="15">
        <f>'Cap Ex Data'!F962</f>
        <v>0</v>
      </c>
      <c r="G962" s="15">
        <f>'Cap Ex Data'!G962</f>
        <v>0</v>
      </c>
      <c r="H962" s="15">
        <f>'Cap Ex Data'!H962</f>
        <v>0</v>
      </c>
      <c r="I962" s="15">
        <f>'Cap Ex Data'!I962</f>
        <v>0</v>
      </c>
      <c r="J962" s="15">
        <f>'Cap Ex Data'!J962</f>
        <v>0</v>
      </c>
      <c r="K962" s="15">
        <f>'Cap Ex Data'!K962</f>
        <v>0</v>
      </c>
      <c r="L962" s="15">
        <f>'Cap Ex Data'!L962</f>
        <v>0</v>
      </c>
      <c r="M962" s="15">
        <f>'Cap Ex Data'!M962</f>
        <v>0</v>
      </c>
      <c r="N962" s="15">
        <f>'Cap Ex Data'!N962</f>
        <v>0</v>
      </c>
      <c r="O962" s="61" t="str">
        <f t="shared" si="14"/>
        <v>0</v>
      </c>
    </row>
    <row r="963" spans="1:15" x14ac:dyDescent="0.25">
      <c r="A963" s="15">
        <f>'Cap Ex Data'!A963</f>
        <v>0</v>
      </c>
      <c r="B963" s="15">
        <f>'Cap Ex Data'!B963</f>
        <v>0</v>
      </c>
      <c r="C963" s="15">
        <f>'Cap Ex Data'!C963</f>
        <v>0</v>
      </c>
      <c r="D963" s="15">
        <f>'Cap Ex Data'!D963</f>
        <v>0</v>
      </c>
      <c r="E963" s="15">
        <f>'Cap Ex Data'!E963</f>
        <v>0</v>
      </c>
      <c r="F963" s="15">
        <f>'Cap Ex Data'!F963</f>
        <v>0</v>
      </c>
      <c r="G963" s="15">
        <f>'Cap Ex Data'!G963</f>
        <v>0</v>
      </c>
      <c r="H963" s="15">
        <f>'Cap Ex Data'!H963</f>
        <v>0</v>
      </c>
      <c r="I963" s="15">
        <f>'Cap Ex Data'!I963</f>
        <v>0</v>
      </c>
      <c r="J963" s="15">
        <f>'Cap Ex Data'!J963</f>
        <v>0</v>
      </c>
      <c r="K963" s="15">
        <f>'Cap Ex Data'!K963</f>
        <v>0</v>
      </c>
      <c r="L963" s="15">
        <f>'Cap Ex Data'!L963</f>
        <v>0</v>
      </c>
      <c r="M963" s="15">
        <f>'Cap Ex Data'!M963</f>
        <v>0</v>
      </c>
      <c r="N963" s="15">
        <f>'Cap Ex Data'!N963</f>
        <v>0</v>
      </c>
      <c r="O963" s="61" t="str">
        <f t="shared" ref="O963:O1026" si="15">LEFT(B963,2)</f>
        <v>0</v>
      </c>
    </row>
    <row r="964" spans="1:15" x14ac:dyDescent="0.25">
      <c r="A964" s="15">
        <f>'Cap Ex Data'!A964</f>
        <v>0</v>
      </c>
      <c r="B964" s="15">
        <f>'Cap Ex Data'!B964</f>
        <v>0</v>
      </c>
      <c r="C964" s="15">
        <f>'Cap Ex Data'!C964</f>
        <v>0</v>
      </c>
      <c r="D964" s="15">
        <f>'Cap Ex Data'!D964</f>
        <v>0</v>
      </c>
      <c r="E964" s="15">
        <f>'Cap Ex Data'!E964</f>
        <v>0</v>
      </c>
      <c r="F964" s="15">
        <f>'Cap Ex Data'!F964</f>
        <v>0</v>
      </c>
      <c r="G964" s="15">
        <f>'Cap Ex Data'!G964</f>
        <v>0</v>
      </c>
      <c r="H964" s="15">
        <f>'Cap Ex Data'!H964</f>
        <v>0</v>
      </c>
      <c r="I964" s="15">
        <f>'Cap Ex Data'!I964</f>
        <v>0</v>
      </c>
      <c r="J964" s="15">
        <f>'Cap Ex Data'!J964</f>
        <v>0</v>
      </c>
      <c r="K964" s="15">
        <f>'Cap Ex Data'!K964</f>
        <v>0</v>
      </c>
      <c r="L964" s="15">
        <f>'Cap Ex Data'!L964</f>
        <v>0</v>
      </c>
      <c r="M964" s="15">
        <f>'Cap Ex Data'!M964</f>
        <v>0</v>
      </c>
      <c r="N964" s="15">
        <f>'Cap Ex Data'!N964</f>
        <v>0</v>
      </c>
      <c r="O964" s="61" t="str">
        <f t="shared" si="15"/>
        <v>0</v>
      </c>
    </row>
    <row r="965" spans="1:15" x14ac:dyDescent="0.25">
      <c r="A965" s="15">
        <f>'Cap Ex Data'!A965</f>
        <v>0</v>
      </c>
      <c r="B965" s="15">
        <f>'Cap Ex Data'!B965</f>
        <v>0</v>
      </c>
      <c r="C965" s="15">
        <f>'Cap Ex Data'!C965</f>
        <v>0</v>
      </c>
      <c r="D965" s="15">
        <f>'Cap Ex Data'!D965</f>
        <v>0</v>
      </c>
      <c r="E965" s="15">
        <f>'Cap Ex Data'!E965</f>
        <v>0</v>
      </c>
      <c r="F965" s="15">
        <f>'Cap Ex Data'!F965</f>
        <v>0</v>
      </c>
      <c r="G965" s="15">
        <f>'Cap Ex Data'!G965</f>
        <v>0</v>
      </c>
      <c r="H965" s="15">
        <f>'Cap Ex Data'!H965</f>
        <v>0</v>
      </c>
      <c r="I965" s="15">
        <f>'Cap Ex Data'!I965</f>
        <v>0</v>
      </c>
      <c r="J965" s="15">
        <f>'Cap Ex Data'!J965</f>
        <v>0</v>
      </c>
      <c r="K965" s="15">
        <f>'Cap Ex Data'!K965</f>
        <v>0</v>
      </c>
      <c r="L965" s="15">
        <f>'Cap Ex Data'!L965</f>
        <v>0</v>
      </c>
      <c r="M965" s="15">
        <f>'Cap Ex Data'!M965</f>
        <v>0</v>
      </c>
      <c r="N965" s="15">
        <f>'Cap Ex Data'!N965</f>
        <v>0</v>
      </c>
      <c r="O965" s="61" t="str">
        <f t="shared" si="15"/>
        <v>0</v>
      </c>
    </row>
    <row r="966" spans="1:15" x14ac:dyDescent="0.25">
      <c r="A966" s="15">
        <f>'Cap Ex Data'!A966</f>
        <v>0</v>
      </c>
      <c r="B966" s="15">
        <f>'Cap Ex Data'!B966</f>
        <v>0</v>
      </c>
      <c r="C966" s="15">
        <f>'Cap Ex Data'!C966</f>
        <v>0</v>
      </c>
      <c r="D966" s="15">
        <f>'Cap Ex Data'!D966</f>
        <v>0</v>
      </c>
      <c r="E966" s="15">
        <f>'Cap Ex Data'!E966</f>
        <v>0</v>
      </c>
      <c r="F966" s="15">
        <f>'Cap Ex Data'!F966</f>
        <v>0</v>
      </c>
      <c r="G966" s="15">
        <f>'Cap Ex Data'!G966</f>
        <v>0</v>
      </c>
      <c r="H966" s="15">
        <f>'Cap Ex Data'!H966</f>
        <v>0</v>
      </c>
      <c r="I966" s="15">
        <f>'Cap Ex Data'!I966</f>
        <v>0</v>
      </c>
      <c r="J966" s="15">
        <f>'Cap Ex Data'!J966</f>
        <v>0</v>
      </c>
      <c r="K966" s="15">
        <f>'Cap Ex Data'!K966</f>
        <v>0</v>
      </c>
      <c r="L966" s="15">
        <f>'Cap Ex Data'!L966</f>
        <v>0</v>
      </c>
      <c r="M966" s="15">
        <f>'Cap Ex Data'!M966</f>
        <v>0</v>
      </c>
      <c r="N966" s="15">
        <f>'Cap Ex Data'!N966</f>
        <v>0</v>
      </c>
      <c r="O966" s="61" t="str">
        <f t="shared" si="15"/>
        <v>0</v>
      </c>
    </row>
    <row r="967" spans="1:15" x14ac:dyDescent="0.25">
      <c r="A967" s="15">
        <f>'Cap Ex Data'!A967</f>
        <v>0</v>
      </c>
      <c r="B967" s="15">
        <f>'Cap Ex Data'!B967</f>
        <v>0</v>
      </c>
      <c r="C967" s="15">
        <f>'Cap Ex Data'!C967</f>
        <v>0</v>
      </c>
      <c r="D967" s="15">
        <f>'Cap Ex Data'!D967</f>
        <v>0</v>
      </c>
      <c r="E967" s="15">
        <f>'Cap Ex Data'!E967</f>
        <v>0</v>
      </c>
      <c r="F967" s="15">
        <f>'Cap Ex Data'!F967</f>
        <v>0</v>
      </c>
      <c r="G967" s="15">
        <f>'Cap Ex Data'!G967</f>
        <v>0</v>
      </c>
      <c r="H967" s="15">
        <f>'Cap Ex Data'!H967</f>
        <v>0</v>
      </c>
      <c r="I967" s="15">
        <f>'Cap Ex Data'!I967</f>
        <v>0</v>
      </c>
      <c r="J967" s="15">
        <f>'Cap Ex Data'!J967</f>
        <v>0</v>
      </c>
      <c r="K967" s="15">
        <f>'Cap Ex Data'!K967</f>
        <v>0</v>
      </c>
      <c r="L967" s="15">
        <f>'Cap Ex Data'!L967</f>
        <v>0</v>
      </c>
      <c r="M967" s="15">
        <f>'Cap Ex Data'!M967</f>
        <v>0</v>
      </c>
      <c r="N967" s="15">
        <f>'Cap Ex Data'!N967</f>
        <v>0</v>
      </c>
      <c r="O967" s="61" t="str">
        <f t="shared" si="15"/>
        <v>0</v>
      </c>
    </row>
    <row r="968" spans="1:15" x14ac:dyDescent="0.25">
      <c r="A968" s="15">
        <f>'Cap Ex Data'!A968</f>
        <v>0</v>
      </c>
      <c r="B968" s="15">
        <f>'Cap Ex Data'!B968</f>
        <v>0</v>
      </c>
      <c r="C968" s="15">
        <f>'Cap Ex Data'!C968</f>
        <v>0</v>
      </c>
      <c r="D968" s="15">
        <f>'Cap Ex Data'!D968</f>
        <v>0</v>
      </c>
      <c r="E968" s="15">
        <f>'Cap Ex Data'!E968</f>
        <v>0</v>
      </c>
      <c r="F968" s="15">
        <f>'Cap Ex Data'!F968</f>
        <v>0</v>
      </c>
      <c r="G968" s="15">
        <f>'Cap Ex Data'!G968</f>
        <v>0</v>
      </c>
      <c r="H968" s="15">
        <f>'Cap Ex Data'!H968</f>
        <v>0</v>
      </c>
      <c r="I968" s="15">
        <f>'Cap Ex Data'!I968</f>
        <v>0</v>
      </c>
      <c r="J968" s="15">
        <f>'Cap Ex Data'!J968</f>
        <v>0</v>
      </c>
      <c r="K968" s="15">
        <f>'Cap Ex Data'!K968</f>
        <v>0</v>
      </c>
      <c r="L968" s="15">
        <f>'Cap Ex Data'!L968</f>
        <v>0</v>
      </c>
      <c r="M968" s="15">
        <f>'Cap Ex Data'!M968</f>
        <v>0</v>
      </c>
      <c r="N968" s="15">
        <f>'Cap Ex Data'!N968</f>
        <v>0</v>
      </c>
      <c r="O968" s="61" t="str">
        <f t="shared" si="15"/>
        <v>0</v>
      </c>
    </row>
    <row r="969" spans="1:15" x14ac:dyDescent="0.25">
      <c r="A969" s="15">
        <f>'Cap Ex Data'!A969</f>
        <v>0</v>
      </c>
      <c r="B969" s="15">
        <f>'Cap Ex Data'!B969</f>
        <v>0</v>
      </c>
      <c r="C969" s="15">
        <f>'Cap Ex Data'!C969</f>
        <v>0</v>
      </c>
      <c r="D969" s="15">
        <f>'Cap Ex Data'!D969</f>
        <v>0</v>
      </c>
      <c r="E969" s="15">
        <f>'Cap Ex Data'!E969</f>
        <v>0</v>
      </c>
      <c r="F969" s="15">
        <f>'Cap Ex Data'!F969</f>
        <v>0</v>
      </c>
      <c r="G969" s="15">
        <f>'Cap Ex Data'!G969</f>
        <v>0</v>
      </c>
      <c r="H969" s="15">
        <f>'Cap Ex Data'!H969</f>
        <v>0</v>
      </c>
      <c r="I969" s="15">
        <f>'Cap Ex Data'!I969</f>
        <v>0</v>
      </c>
      <c r="J969" s="15">
        <f>'Cap Ex Data'!J969</f>
        <v>0</v>
      </c>
      <c r="K969" s="15">
        <f>'Cap Ex Data'!K969</f>
        <v>0</v>
      </c>
      <c r="L969" s="15">
        <f>'Cap Ex Data'!L969</f>
        <v>0</v>
      </c>
      <c r="M969" s="15">
        <f>'Cap Ex Data'!M969</f>
        <v>0</v>
      </c>
      <c r="N969" s="15">
        <f>'Cap Ex Data'!N969</f>
        <v>0</v>
      </c>
      <c r="O969" s="61" t="str">
        <f t="shared" si="15"/>
        <v>0</v>
      </c>
    </row>
    <row r="970" spans="1:15" x14ac:dyDescent="0.25">
      <c r="A970" s="15">
        <f>'Cap Ex Data'!A970</f>
        <v>0</v>
      </c>
      <c r="B970" s="15">
        <f>'Cap Ex Data'!B970</f>
        <v>0</v>
      </c>
      <c r="C970" s="15">
        <f>'Cap Ex Data'!C970</f>
        <v>0</v>
      </c>
      <c r="D970" s="15">
        <f>'Cap Ex Data'!D970</f>
        <v>0</v>
      </c>
      <c r="E970" s="15">
        <f>'Cap Ex Data'!E970</f>
        <v>0</v>
      </c>
      <c r="F970" s="15">
        <f>'Cap Ex Data'!F970</f>
        <v>0</v>
      </c>
      <c r="G970" s="15">
        <f>'Cap Ex Data'!G970</f>
        <v>0</v>
      </c>
      <c r="H970" s="15">
        <f>'Cap Ex Data'!H970</f>
        <v>0</v>
      </c>
      <c r="I970" s="15">
        <f>'Cap Ex Data'!I970</f>
        <v>0</v>
      </c>
      <c r="J970" s="15">
        <f>'Cap Ex Data'!J970</f>
        <v>0</v>
      </c>
      <c r="K970" s="15">
        <f>'Cap Ex Data'!K970</f>
        <v>0</v>
      </c>
      <c r="L970" s="15">
        <f>'Cap Ex Data'!L970</f>
        <v>0</v>
      </c>
      <c r="M970" s="15">
        <f>'Cap Ex Data'!M970</f>
        <v>0</v>
      </c>
      <c r="N970" s="15">
        <f>'Cap Ex Data'!N970</f>
        <v>0</v>
      </c>
      <c r="O970" s="61" t="str">
        <f t="shared" si="15"/>
        <v>0</v>
      </c>
    </row>
    <row r="971" spans="1:15" x14ac:dyDescent="0.25">
      <c r="A971" s="15">
        <f>'Cap Ex Data'!A971</f>
        <v>0</v>
      </c>
      <c r="B971" s="15">
        <f>'Cap Ex Data'!B971</f>
        <v>0</v>
      </c>
      <c r="C971" s="15">
        <f>'Cap Ex Data'!C971</f>
        <v>0</v>
      </c>
      <c r="D971" s="15">
        <f>'Cap Ex Data'!D971</f>
        <v>0</v>
      </c>
      <c r="E971" s="15">
        <f>'Cap Ex Data'!E971</f>
        <v>0</v>
      </c>
      <c r="F971" s="15">
        <f>'Cap Ex Data'!F971</f>
        <v>0</v>
      </c>
      <c r="G971" s="15">
        <f>'Cap Ex Data'!G971</f>
        <v>0</v>
      </c>
      <c r="H971" s="15">
        <f>'Cap Ex Data'!H971</f>
        <v>0</v>
      </c>
      <c r="I971" s="15">
        <f>'Cap Ex Data'!I971</f>
        <v>0</v>
      </c>
      <c r="J971" s="15">
        <f>'Cap Ex Data'!J971</f>
        <v>0</v>
      </c>
      <c r="K971" s="15">
        <f>'Cap Ex Data'!K971</f>
        <v>0</v>
      </c>
      <c r="L971" s="15">
        <f>'Cap Ex Data'!L971</f>
        <v>0</v>
      </c>
      <c r="M971" s="15">
        <f>'Cap Ex Data'!M971</f>
        <v>0</v>
      </c>
      <c r="N971" s="15">
        <f>'Cap Ex Data'!N971</f>
        <v>0</v>
      </c>
      <c r="O971" s="61" t="str">
        <f t="shared" si="15"/>
        <v>0</v>
      </c>
    </row>
    <row r="972" spans="1:15" x14ac:dyDescent="0.25">
      <c r="A972" s="15">
        <f>'Cap Ex Data'!A972</f>
        <v>0</v>
      </c>
      <c r="B972" s="15">
        <f>'Cap Ex Data'!B972</f>
        <v>0</v>
      </c>
      <c r="C972" s="15">
        <f>'Cap Ex Data'!C972</f>
        <v>0</v>
      </c>
      <c r="D972" s="15">
        <f>'Cap Ex Data'!D972</f>
        <v>0</v>
      </c>
      <c r="E972" s="15">
        <f>'Cap Ex Data'!E972</f>
        <v>0</v>
      </c>
      <c r="F972" s="15">
        <f>'Cap Ex Data'!F972</f>
        <v>0</v>
      </c>
      <c r="G972" s="15">
        <f>'Cap Ex Data'!G972</f>
        <v>0</v>
      </c>
      <c r="H972" s="15">
        <f>'Cap Ex Data'!H972</f>
        <v>0</v>
      </c>
      <c r="I972" s="15">
        <f>'Cap Ex Data'!I972</f>
        <v>0</v>
      </c>
      <c r="J972" s="15">
        <f>'Cap Ex Data'!J972</f>
        <v>0</v>
      </c>
      <c r="K972" s="15">
        <f>'Cap Ex Data'!K972</f>
        <v>0</v>
      </c>
      <c r="L972" s="15">
        <f>'Cap Ex Data'!L972</f>
        <v>0</v>
      </c>
      <c r="M972" s="15">
        <f>'Cap Ex Data'!M972</f>
        <v>0</v>
      </c>
      <c r="N972" s="15">
        <f>'Cap Ex Data'!N972</f>
        <v>0</v>
      </c>
      <c r="O972" s="61" t="str">
        <f t="shared" si="15"/>
        <v>0</v>
      </c>
    </row>
    <row r="973" spans="1:15" x14ac:dyDescent="0.25">
      <c r="A973" s="15">
        <f>'Cap Ex Data'!A973</f>
        <v>0</v>
      </c>
      <c r="B973" s="15">
        <f>'Cap Ex Data'!B973</f>
        <v>0</v>
      </c>
      <c r="C973" s="15">
        <f>'Cap Ex Data'!C973</f>
        <v>0</v>
      </c>
      <c r="D973" s="15">
        <f>'Cap Ex Data'!D973</f>
        <v>0</v>
      </c>
      <c r="E973" s="15">
        <f>'Cap Ex Data'!E973</f>
        <v>0</v>
      </c>
      <c r="F973" s="15">
        <f>'Cap Ex Data'!F973</f>
        <v>0</v>
      </c>
      <c r="G973" s="15">
        <f>'Cap Ex Data'!G973</f>
        <v>0</v>
      </c>
      <c r="H973" s="15">
        <f>'Cap Ex Data'!H973</f>
        <v>0</v>
      </c>
      <c r="I973" s="15">
        <f>'Cap Ex Data'!I973</f>
        <v>0</v>
      </c>
      <c r="J973" s="15">
        <f>'Cap Ex Data'!J973</f>
        <v>0</v>
      </c>
      <c r="K973" s="15">
        <f>'Cap Ex Data'!K973</f>
        <v>0</v>
      </c>
      <c r="L973" s="15">
        <f>'Cap Ex Data'!L973</f>
        <v>0</v>
      </c>
      <c r="M973" s="15">
        <f>'Cap Ex Data'!M973</f>
        <v>0</v>
      </c>
      <c r="N973" s="15">
        <f>'Cap Ex Data'!N973</f>
        <v>0</v>
      </c>
      <c r="O973" s="61" t="str">
        <f t="shared" si="15"/>
        <v>0</v>
      </c>
    </row>
    <row r="974" spans="1:15" x14ac:dyDescent="0.25">
      <c r="A974" s="15">
        <f>'Cap Ex Data'!A974</f>
        <v>0</v>
      </c>
      <c r="B974" s="15">
        <f>'Cap Ex Data'!B974</f>
        <v>0</v>
      </c>
      <c r="C974" s="15">
        <f>'Cap Ex Data'!C974</f>
        <v>0</v>
      </c>
      <c r="D974" s="15">
        <f>'Cap Ex Data'!D974</f>
        <v>0</v>
      </c>
      <c r="E974" s="15">
        <f>'Cap Ex Data'!E974</f>
        <v>0</v>
      </c>
      <c r="F974" s="15">
        <f>'Cap Ex Data'!F974</f>
        <v>0</v>
      </c>
      <c r="G974" s="15">
        <f>'Cap Ex Data'!G974</f>
        <v>0</v>
      </c>
      <c r="H974" s="15">
        <f>'Cap Ex Data'!H974</f>
        <v>0</v>
      </c>
      <c r="I974" s="15">
        <f>'Cap Ex Data'!I974</f>
        <v>0</v>
      </c>
      <c r="J974" s="15">
        <f>'Cap Ex Data'!J974</f>
        <v>0</v>
      </c>
      <c r="K974" s="15">
        <f>'Cap Ex Data'!K974</f>
        <v>0</v>
      </c>
      <c r="L974" s="15">
        <f>'Cap Ex Data'!L974</f>
        <v>0</v>
      </c>
      <c r="M974" s="15">
        <f>'Cap Ex Data'!M974</f>
        <v>0</v>
      </c>
      <c r="N974" s="15">
        <f>'Cap Ex Data'!N974</f>
        <v>0</v>
      </c>
      <c r="O974" s="61" t="str">
        <f t="shared" si="15"/>
        <v>0</v>
      </c>
    </row>
    <row r="975" spans="1:15" x14ac:dyDescent="0.25">
      <c r="A975" s="15">
        <f>'Cap Ex Data'!A975</f>
        <v>0</v>
      </c>
      <c r="B975" s="15">
        <f>'Cap Ex Data'!B975</f>
        <v>0</v>
      </c>
      <c r="C975" s="15">
        <f>'Cap Ex Data'!C975</f>
        <v>0</v>
      </c>
      <c r="D975" s="15">
        <f>'Cap Ex Data'!D975</f>
        <v>0</v>
      </c>
      <c r="E975" s="15">
        <f>'Cap Ex Data'!E975</f>
        <v>0</v>
      </c>
      <c r="F975" s="15">
        <f>'Cap Ex Data'!F975</f>
        <v>0</v>
      </c>
      <c r="G975" s="15">
        <f>'Cap Ex Data'!G975</f>
        <v>0</v>
      </c>
      <c r="H975" s="15">
        <f>'Cap Ex Data'!H975</f>
        <v>0</v>
      </c>
      <c r="I975" s="15">
        <f>'Cap Ex Data'!I975</f>
        <v>0</v>
      </c>
      <c r="J975" s="15">
        <f>'Cap Ex Data'!J975</f>
        <v>0</v>
      </c>
      <c r="K975" s="15">
        <f>'Cap Ex Data'!K975</f>
        <v>0</v>
      </c>
      <c r="L975" s="15">
        <f>'Cap Ex Data'!L975</f>
        <v>0</v>
      </c>
      <c r="M975" s="15">
        <f>'Cap Ex Data'!M975</f>
        <v>0</v>
      </c>
      <c r="N975" s="15">
        <f>'Cap Ex Data'!N975</f>
        <v>0</v>
      </c>
      <c r="O975" s="61" t="str">
        <f t="shared" si="15"/>
        <v>0</v>
      </c>
    </row>
    <row r="976" spans="1:15" x14ac:dyDescent="0.25">
      <c r="A976" s="15">
        <f>'Cap Ex Data'!A976</f>
        <v>0</v>
      </c>
      <c r="B976" s="15">
        <f>'Cap Ex Data'!B976</f>
        <v>0</v>
      </c>
      <c r="C976" s="15">
        <f>'Cap Ex Data'!C976</f>
        <v>0</v>
      </c>
      <c r="D976" s="15">
        <f>'Cap Ex Data'!D976</f>
        <v>0</v>
      </c>
      <c r="E976" s="15">
        <f>'Cap Ex Data'!E976</f>
        <v>0</v>
      </c>
      <c r="F976" s="15">
        <f>'Cap Ex Data'!F976</f>
        <v>0</v>
      </c>
      <c r="G976" s="15">
        <f>'Cap Ex Data'!G976</f>
        <v>0</v>
      </c>
      <c r="H976" s="15">
        <f>'Cap Ex Data'!H976</f>
        <v>0</v>
      </c>
      <c r="I976" s="15">
        <f>'Cap Ex Data'!I976</f>
        <v>0</v>
      </c>
      <c r="J976" s="15">
        <f>'Cap Ex Data'!J976</f>
        <v>0</v>
      </c>
      <c r="K976" s="15">
        <f>'Cap Ex Data'!K976</f>
        <v>0</v>
      </c>
      <c r="L976" s="15">
        <f>'Cap Ex Data'!L976</f>
        <v>0</v>
      </c>
      <c r="M976" s="15">
        <f>'Cap Ex Data'!M976</f>
        <v>0</v>
      </c>
      <c r="N976" s="15">
        <f>'Cap Ex Data'!N976</f>
        <v>0</v>
      </c>
      <c r="O976" s="61" t="str">
        <f t="shared" si="15"/>
        <v>0</v>
      </c>
    </row>
    <row r="977" spans="1:15" x14ac:dyDescent="0.25">
      <c r="A977" s="15">
        <f>'Cap Ex Data'!A977</f>
        <v>0</v>
      </c>
      <c r="B977" s="15">
        <f>'Cap Ex Data'!B977</f>
        <v>0</v>
      </c>
      <c r="C977" s="15">
        <f>'Cap Ex Data'!C977</f>
        <v>0</v>
      </c>
      <c r="D977" s="15">
        <f>'Cap Ex Data'!D977</f>
        <v>0</v>
      </c>
      <c r="E977" s="15">
        <f>'Cap Ex Data'!E977</f>
        <v>0</v>
      </c>
      <c r="F977" s="15">
        <f>'Cap Ex Data'!F977</f>
        <v>0</v>
      </c>
      <c r="G977" s="15">
        <f>'Cap Ex Data'!G977</f>
        <v>0</v>
      </c>
      <c r="H977" s="15">
        <f>'Cap Ex Data'!H977</f>
        <v>0</v>
      </c>
      <c r="I977" s="15">
        <f>'Cap Ex Data'!I977</f>
        <v>0</v>
      </c>
      <c r="J977" s="15">
        <f>'Cap Ex Data'!J977</f>
        <v>0</v>
      </c>
      <c r="K977" s="15">
        <f>'Cap Ex Data'!K977</f>
        <v>0</v>
      </c>
      <c r="L977" s="15">
        <f>'Cap Ex Data'!L977</f>
        <v>0</v>
      </c>
      <c r="M977" s="15">
        <f>'Cap Ex Data'!M977</f>
        <v>0</v>
      </c>
      <c r="N977" s="15">
        <f>'Cap Ex Data'!N977</f>
        <v>0</v>
      </c>
      <c r="O977" s="61" t="str">
        <f t="shared" si="15"/>
        <v>0</v>
      </c>
    </row>
    <row r="978" spans="1:15" x14ac:dyDescent="0.25">
      <c r="A978" s="15">
        <f>'Cap Ex Data'!A978</f>
        <v>0</v>
      </c>
      <c r="B978" s="15">
        <f>'Cap Ex Data'!B978</f>
        <v>0</v>
      </c>
      <c r="C978" s="15">
        <f>'Cap Ex Data'!C978</f>
        <v>0</v>
      </c>
      <c r="D978" s="15">
        <f>'Cap Ex Data'!D978</f>
        <v>0</v>
      </c>
      <c r="E978" s="15">
        <f>'Cap Ex Data'!E978</f>
        <v>0</v>
      </c>
      <c r="F978" s="15">
        <f>'Cap Ex Data'!F978</f>
        <v>0</v>
      </c>
      <c r="G978" s="15">
        <f>'Cap Ex Data'!G978</f>
        <v>0</v>
      </c>
      <c r="H978" s="15">
        <f>'Cap Ex Data'!H978</f>
        <v>0</v>
      </c>
      <c r="I978" s="15">
        <f>'Cap Ex Data'!I978</f>
        <v>0</v>
      </c>
      <c r="J978" s="15">
        <f>'Cap Ex Data'!J978</f>
        <v>0</v>
      </c>
      <c r="K978" s="15">
        <f>'Cap Ex Data'!K978</f>
        <v>0</v>
      </c>
      <c r="L978" s="15">
        <f>'Cap Ex Data'!L978</f>
        <v>0</v>
      </c>
      <c r="M978" s="15">
        <f>'Cap Ex Data'!M978</f>
        <v>0</v>
      </c>
      <c r="N978" s="15">
        <f>'Cap Ex Data'!N978</f>
        <v>0</v>
      </c>
      <c r="O978" s="61" t="str">
        <f t="shared" si="15"/>
        <v>0</v>
      </c>
    </row>
    <row r="979" spans="1:15" x14ac:dyDescent="0.25">
      <c r="A979" s="15">
        <f>'Cap Ex Data'!A979</f>
        <v>0</v>
      </c>
      <c r="B979" s="15">
        <f>'Cap Ex Data'!B979</f>
        <v>0</v>
      </c>
      <c r="C979" s="15">
        <f>'Cap Ex Data'!C979</f>
        <v>0</v>
      </c>
      <c r="D979" s="15">
        <f>'Cap Ex Data'!D979</f>
        <v>0</v>
      </c>
      <c r="E979" s="15">
        <f>'Cap Ex Data'!E979</f>
        <v>0</v>
      </c>
      <c r="F979" s="15">
        <f>'Cap Ex Data'!F979</f>
        <v>0</v>
      </c>
      <c r="G979" s="15">
        <f>'Cap Ex Data'!G979</f>
        <v>0</v>
      </c>
      <c r="H979" s="15">
        <f>'Cap Ex Data'!H979</f>
        <v>0</v>
      </c>
      <c r="I979" s="15">
        <f>'Cap Ex Data'!I979</f>
        <v>0</v>
      </c>
      <c r="J979" s="15">
        <f>'Cap Ex Data'!J979</f>
        <v>0</v>
      </c>
      <c r="K979" s="15">
        <f>'Cap Ex Data'!K979</f>
        <v>0</v>
      </c>
      <c r="L979" s="15">
        <f>'Cap Ex Data'!L979</f>
        <v>0</v>
      </c>
      <c r="M979" s="15">
        <f>'Cap Ex Data'!M979</f>
        <v>0</v>
      </c>
      <c r="N979" s="15">
        <f>'Cap Ex Data'!N979</f>
        <v>0</v>
      </c>
      <c r="O979" s="61" t="str">
        <f t="shared" si="15"/>
        <v>0</v>
      </c>
    </row>
    <row r="980" spans="1:15" x14ac:dyDescent="0.25">
      <c r="A980" s="15">
        <f>'Cap Ex Data'!A980</f>
        <v>0</v>
      </c>
      <c r="B980" s="15">
        <f>'Cap Ex Data'!B980</f>
        <v>0</v>
      </c>
      <c r="C980" s="15">
        <f>'Cap Ex Data'!C980</f>
        <v>0</v>
      </c>
      <c r="D980" s="15">
        <f>'Cap Ex Data'!D980</f>
        <v>0</v>
      </c>
      <c r="E980" s="15">
        <f>'Cap Ex Data'!E980</f>
        <v>0</v>
      </c>
      <c r="F980" s="15">
        <f>'Cap Ex Data'!F980</f>
        <v>0</v>
      </c>
      <c r="G980" s="15">
        <f>'Cap Ex Data'!G980</f>
        <v>0</v>
      </c>
      <c r="H980" s="15">
        <f>'Cap Ex Data'!H980</f>
        <v>0</v>
      </c>
      <c r="I980" s="15">
        <f>'Cap Ex Data'!I980</f>
        <v>0</v>
      </c>
      <c r="J980" s="15">
        <f>'Cap Ex Data'!J980</f>
        <v>0</v>
      </c>
      <c r="K980" s="15">
        <f>'Cap Ex Data'!K980</f>
        <v>0</v>
      </c>
      <c r="L980" s="15">
        <f>'Cap Ex Data'!L980</f>
        <v>0</v>
      </c>
      <c r="M980" s="15">
        <f>'Cap Ex Data'!M980</f>
        <v>0</v>
      </c>
      <c r="N980" s="15">
        <f>'Cap Ex Data'!N980</f>
        <v>0</v>
      </c>
      <c r="O980" s="61" t="str">
        <f t="shared" si="15"/>
        <v>0</v>
      </c>
    </row>
    <row r="981" spans="1:15" x14ac:dyDescent="0.25">
      <c r="A981" s="15">
        <f>'Cap Ex Data'!A981</f>
        <v>0</v>
      </c>
      <c r="B981" s="15">
        <f>'Cap Ex Data'!B981</f>
        <v>0</v>
      </c>
      <c r="C981" s="15">
        <f>'Cap Ex Data'!C981</f>
        <v>0</v>
      </c>
      <c r="D981" s="15">
        <f>'Cap Ex Data'!D981</f>
        <v>0</v>
      </c>
      <c r="E981" s="15">
        <f>'Cap Ex Data'!E981</f>
        <v>0</v>
      </c>
      <c r="F981" s="15">
        <f>'Cap Ex Data'!F981</f>
        <v>0</v>
      </c>
      <c r="G981" s="15">
        <f>'Cap Ex Data'!G981</f>
        <v>0</v>
      </c>
      <c r="H981" s="15">
        <f>'Cap Ex Data'!H981</f>
        <v>0</v>
      </c>
      <c r="I981" s="15">
        <f>'Cap Ex Data'!I981</f>
        <v>0</v>
      </c>
      <c r="J981" s="15">
        <f>'Cap Ex Data'!J981</f>
        <v>0</v>
      </c>
      <c r="K981" s="15">
        <f>'Cap Ex Data'!K981</f>
        <v>0</v>
      </c>
      <c r="L981" s="15">
        <f>'Cap Ex Data'!L981</f>
        <v>0</v>
      </c>
      <c r="M981" s="15">
        <f>'Cap Ex Data'!M981</f>
        <v>0</v>
      </c>
      <c r="N981" s="15">
        <f>'Cap Ex Data'!N981</f>
        <v>0</v>
      </c>
      <c r="O981" s="61" t="str">
        <f t="shared" si="15"/>
        <v>0</v>
      </c>
    </row>
    <row r="982" spans="1:15" x14ac:dyDescent="0.25">
      <c r="A982" s="15">
        <f>'Cap Ex Data'!A982</f>
        <v>0</v>
      </c>
      <c r="B982" s="15">
        <f>'Cap Ex Data'!B982</f>
        <v>0</v>
      </c>
      <c r="C982" s="15">
        <f>'Cap Ex Data'!C982</f>
        <v>0</v>
      </c>
      <c r="D982" s="15">
        <f>'Cap Ex Data'!D982</f>
        <v>0</v>
      </c>
      <c r="E982" s="15">
        <f>'Cap Ex Data'!E982</f>
        <v>0</v>
      </c>
      <c r="F982" s="15">
        <f>'Cap Ex Data'!F982</f>
        <v>0</v>
      </c>
      <c r="G982" s="15">
        <f>'Cap Ex Data'!G982</f>
        <v>0</v>
      </c>
      <c r="H982" s="15">
        <f>'Cap Ex Data'!H982</f>
        <v>0</v>
      </c>
      <c r="I982" s="15">
        <f>'Cap Ex Data'!I982</f>
        <v>0</v>
      </c>
      <c r="J982" s="15">
        <f>'Cap Ex Data'!J982</f>
        <v>0</v>
      </c>
      <c r="K982" s="15">
        <f>'Cap Ex Data'!K982</f>
        <v>0</v>
      </c>
      <c r="L982" s="15">
        <f>'Cap Ex Data'!L982</f>
        <v>0</v>
      </c>
      <c r="M982" s="15">
        <f>'Cap Ex Data'!M982</f>
        <v>0</v>
      </c>
      <c r="N982" s="15">
        <f>'Cap Ex Data'!N982</f>
        <v>0</v>
      </c>
      <c r="O982" s="61" t="str">
        <f t="shared" si="15"/>
        <v>0</v>
      </c>
    </row>
    <row r="983" spans="1:15" x14ac:dyDescent="0.25">
      <c r="A983" s="15">
        <f>'Cap Ex Data'!A983</f>
        <v>0</v>
      </c>
      <c r="B983" s="15">
        <f>'Cap Ex Data'!B983</f>
        <v>0</v>
      </c>
      <c r="C983" s="15">
        <f>'Cap Ex Data'!C983</f>
        <v>0</v>
      </c>
      <c r="D983" s="15">
        <f>'Cap Ex Data'!D983</f>
        <v>0</v>
      </c>
      <c r="E983" s="15">
        <f>'Cap Ex Data'!E983</f>
        <v>0</v>
      </c>
      <c r="F983" s="15">
        <f>'Cap Ex Data'!F983</f>
        <v>0</v>
      </c>
      <c r="G983" s="15">
        <f>'Cap Ex Data'!G983</f>
        <v>0</v>
      </c>
      <c r="H983" s="15">
        <f>'Cap Ex Data'!H983</f>
        <v>0</v>
      </c>
      <c r="I983" s="15">
        <f>'Cap Ex Data'!I983</f>
        <v>0</v>
      </c>
      <c r="J983" s="15">
        <f>'Cap Ex Data'!J983</f>
        <v>0</v>
      </c>
      <c r="K983" s="15">
        <f>'Cap Ex Data'!K983</f>
        <v>0</v>
      </c>
      <c r="L983" s="15">
        <f>'Cap Ex Data'!L983</f>
        <v>0</v>
      </c>
      <c r="M983" s="15">
        <f>'Cap Ex Data'!M983</f>
        <v>0</v>
      </c>
      <c r="N983" s="15">
        <f>'Cap Ex Data'!N983</f>
        <v>0</v>
      </c>
      <c r="O983" s="61" t="str">
        <f t="shared" si="15"/>
        <v>0</v>
      </c>
    </row>
    <row r="984" spans="1:15" x14ac:dyDescent="0.25">
      <c r="A984" s="15">
        <f>'Cap Ex Data'!A984</f>
        <v>0</v>
      </c>
      <c r="B984" s="15">
        <f>'Cap Ex Data'!B984</f>
        <v>0</v>
      </c>
      <c r="C984" s="15">
        <f>'Cap Ex Data'!C984</f>
        <v>0</v>
      </c>
      <c r="D984" s="15">
        <f>'Cap Ex Data'!D984</f>
        <v>0</v>
      </c>
      <c r="E984" s="15">
        <f>'Cap Ex Data'!E984</f>
        <v>0</v>
      </c>
      <c r="F984" s="15">
        <f>'Cap Ex Data'!F984</f>
        <v>0</v>
      </c>
      <c r="G984" s="15">
        <f>'Cap Ex Data'!G984</f>
        <v>0</v>
      </c>
      <c r="H984" s="15">
        <f>'Cap Ex Data'!H984</f>
        <v>0</v>
      </c>
      <c r="I984" s="15">
        <f>'Cap Ex Data'!I984</f>
        <v>0</v>
      </c>
      <c r="J984" s="15">
        <f>'Cap Ex Data'!J984</f>
        <v>0</v>
      </c>
      <c r="K984" s="15">
        <f>'Cap Ex Data'!K984</f>
        <v>0</v>
      </c>
      <c r="L984" s="15">
        <f>'Cap Ex Data'!L984</f>
        <v>0</v>
      </c>
      <c r="M984" s="15">
        <f>'Cap Ex Data'!M984</f>
        <v>0</v>
      </c>
      <c r="N984" s="15">
        <f>'Cap Ex Data'!N984</f>
        <v>0</v>
      </c>
      <c r="O984" s="61" t="str">
        <f t="shared" si="15"/>
        <v>0</v>
      </c>
    </row>
    <row r="985" spans="1:15" x14ac:dyDescent="0.25">
      <c r="A985" s="15">
        <f>'Cap Ex Data'!A985</f>
        <v>0</v>
      </c>
      <c r="B985" s="15">
        <f>'Cap Ex Data'!B985</f>
        <v>0</v>
      </c>
      <c r="C985" s="15">
        <f>'Cap Ex Data'!C985</f>
        <v>0</v>
      </c>
      <c r="D985" s="15">
        <f>'Cap Ex Data'!D985</f>
        <v>0</v>
      </c>
      <c r="E985" s="15">
        <f>'Cap Ex Data'!E985</f>
        <v>0</v>
      </c>
      <c r="F985" s="15">
        <f>'Cap Ex Data'!F985</f>
        <v>0</v>
      </c>
      <c r="G985" s="15">
        <f>'Cap Ex Data'!G985</f>
        <v>0</v>
      </c>
      <c r="H985" s="15">
        <f>'Cap Ex Data'!H985</f>
        <v>0</v>
      </c>
      <c r="I985" s="15">
        <f>'Cap Ex Data'!I985</f>
        <v>0</v>
      </c>
      <c r="J985" s="15">
        <f>'Cap Ex Data'!J985</f>
        <v>0</v>
      </c>
      <c r="K985" s="15">
        <f>'Cap Ex Data'!K985</f>
        <v>0</v>
      </c>
      <c r="L985" s="15">
        <f>'Cap Ex Data'!L985</f>
        <v>0</v>
      </c>
      <c r="M985" s="15">
        <f>'Cap Ex Data'!M985</f>
        <v>0</v>
      </c>
      <c r="N985" s="15">
        <f>'Cap Ex Data'!N985</f>
        <v>0</v>
      </c>
      <c r="O985" s="61" t="str">
        <f t="shared" si="15"/>
        <v>0</v>
      </c>
    </row>
    <row r="986" spans="1:15" x14ac:dyDescent="0.25">
      <c r="A986" s="15">
        <f>'Cap Ex Data'!A986</f>
        <v>0</v>
      </c>
      <c r="B986" s="15">
        <f>'Cap Ex Data'!B986</f>
        <v>0</v>
      </c>
      <c r="C986" s="15">
        <f>'Cap Ex Data'!C986</f>
        <v>0</v>
      </c>
      <c r="D986" s="15">
        <f>'Cap Ex Data'!D986</f>
        <v>0</v>
      </c>
      <c r="E986" s="15">
        <f>'Cap Ex Data'!E986</f>
        <v>0</v>
      </c>
      <c r="F986" s="15">
        <f>'Cap Ex Data'!F986</f>
        <v>0</v>
      </c>
      <c r="G986" s="15">
        <f>'Cap Ex Data'!G986</f>
        <v>0</v>
      </c>
      <c r="H986" s="15">
        <f>'Cap Ex Data'!H986</f>
        <v>0</v>
      </c>
      <c r="I986" s="15">
        <f>'Cap Ex Data'!I986</f>
        <v>0</v>
      </c>
      <c r="J986" s="15">
        <f>'Cap Ex Data'!J986</f>
        <v>0</v>
      </c>
      <c r="K986" s="15">
        <f>'Cap Ex Data'!K986</f>
        <v>0</v>
      </c>
      <c r="L986" s="15">
        <f>'Cap Ex Data'!L986</f>
        <v>0</v>
      </c>
      <c r="M986" s="15">
        <f>'Cap Ex Data'!M986</f>
        <v>0</v>
      </c>
      <c r="N986" s="15">
        <f>'Cap Ex Data'!N986</f>
        <v>0</v>
      </c>
      <c r="O986" s="61" t="str">
        <f t="shared" si="15"/>
        <v>0</v>
      </c>
    </row>
    <row r="987" spans="1:15" x14ac:dyDescent="0.25">
      <c r="A987" s="15">
        <f>'Cap Ex Data'!A987</f>
        <v>0</v>
      </c>
      <c r="B987" s="15">
        <f>'Cap Ex Data'!B987</f>
        <v>0</v>
      </c>
      <c r="C987" s="15">
        <f>'Cap Ex Data'!C987</f>
        <v>0</v>
      </c>
      <c r="D987" s="15">
        <f>'Cap Ex Data'!D987</f>
        <v>0</v>
      </c>
      <c r="E987" s="15">
        <f>'Cap Ex Data'!E987</f>
        <v>0</v>
      </c>
      <c r="F987" s="15">
        <f>'Cap Ex Data'!F987</f>
        <v>0</v>
      </c>
      <c r="G987" s="15">
        <f>'Cap Ex Data'!G987</f>
        <v>0</v>
      </c>
      <c r="H987" s="15">
        <f>'Cap Ex Data'!H987</f>
        <v>0</v>
      </c>
      <c r="I987" s="15">
        <f>'Cap Ex Data'!I987</f>
        <v>0</v>
      </c>
      <c r="J987" s="15">
        <f>'Cap Ex Data'!J987</f>
        <v>0</v>
      </c>
      <c r="K987" s="15">
        <f>'Cap Ex Data'!K987</f>
        <v>0</v>
      </c>
      <c r="L987" s="15">
        <f>'Cap Ex Data'!L987</f>
        <v>0</v>
      </c>
      <c r="M987" s="15">
        <f>'Cap Ex Data'!M987</f>
        <v>0</v>
      </c>
      <c r="N987" s="15">
        <f>'Cap Ex Data'!N987</f>
        <v>0</v>
      </c>
      <c r="O987" s="61" t="str">
        <f t="shared" si="15"/>
        <v>0</v>
      </c>
    </row>
    <row r="988" spans="1:15" x14ac:dyDescent="0.25">
      <c r="A988" s="15">
        <f>'Cap Ex Data'!A988</f>
        <v>0</v>
      </c>
      <c r="B988" s="15">
        <f>'Cap Ex Data'!B988</f>
        <v>0</v>
      </c>
      <c r="C988" s="15">
        <f>'Cap Ex Data'!C988</f>
        <v>0</v>
      </c>
      <c r="D988" s="15">
        <f>'Cap Ex Data'!D988</f>
        <v>0</v>
      </c>
      <c r="E988" s="15">
        <f>'Cap Ex Data'!E988</f>
        <v>0</v>
      </c>
      <c r="F988" s="15">
        <f>'Cap Ex Data'!F988</f>
        <v>0</v>
      </c>
      <c r="G988" s="15">
        <f>'Cap Ex Data'!G988</f>
        <v>0</v>
      </c>
      <c r="H988" s="15">
        <f>'Cap Ex Data'!H988</f>
        <v>0</v>
      </c>
      <c r="I988" s="15">
        <f>'Cap Ex Data'!I988</f>
        <v>0</v>
      </c>
      <c r="J988" s="15">
        <f>'Cap Ex Data'!J988</f>
        <v>0</v>
      </c>
      <c r="K988" s="15">
        <f>'Cap Ex Data'!K988</f>
        <v>0</v>
      </c>
      <c r="L988" s="15">
        <f>'Cap Ex Data'!L988</f>
        <v>0</v>
      </c>
      <c r="M988" s="15">
        <f>'Cap Ex Data'!M988</f>
        <v>0</v>
      </c>
      <c r="N988" s="15">
        <f>'Cap Ex Data'!N988</f>
        <v>0</v>
      </c>
      <c r="O988" s="61" t="str">
        <f t="shared" si="15"/>
        <v>0</v>
      </c>
    </row>
    <row r="989" spans="1:15" x14ac:dyDescent="0.25">
      <c r="A989" s="15">
        <f>'Cap Ex Data'!A989</f>
        <v>0</v>
      </c>
      <c r="B989" s="15">
        <f>'Cap Ex Data'!B989</f>
        <v>0</v>
      </c>
      <c r="C989" s="15">
        <f>'Cap Ex Data'!C989</f>
        <v>0</v>
      </c>
      <c r="D989" s="15">
        <f>'Cap Ex Data'!D989</f>
        <v>0</v>
      </c>
      <c r="E989" s="15">
        <f>'Cap Ex Data'!E989</f>
        <v>0</v>
      </c>
      <c r="F989" s="15">
        <f>'Cap Ex Data'!F989</f>
        <v>0</v>
      </c>
      <c r="G989" s="15">
        <f>'Cap Ex Data'!G989</f>
        <v>0</v>
      </c>
      <c r="H989" s="15">
        <f>'Cap Ex Data'!H989</f>
        <v>0</v>
      </c>
      <c r="I989" s="15">
        <f>'Cap Ex Data'!I989</f>
        <v>0</v>
      </c>
      <c r="J989" s="15">
        <f>'Cap Ex Data'!J989</f>
        <v>0</v>
      </c>
      <c r="K989" s="15">
        <f>'Cap Ex Data'!K989</f>
        <v>0</v>
      </c>
      <c r="L989" s="15">
        <f>'Cap Ex Data'!L989</f>
        <v>0</v>
      </c>
      <c r="M989" s="15">
        <f>'Cap Ex Data'!M989</f>
        <v>0</v>
      </c>
      <c r="N989" s="15">
        <f>'Cap Ex Data'!N989</f>
        <v>0</v>
      </c>
      <c r="O989" s="61" t="str">
        <f t="shared" si="15"/>
        <v>0</v>
      </c>
    </row>
    <row r="990" spans="1:15" x14ac:dyDescent="0.25">
      <c r="A990" s="15">
        <f>'Cap Ex Data'!A990</f>
        <v>0</v>
      </c>
      <c r="B990" s="15">
        <f>'Cap Ex Data'!B990</f>
        <v>0</v>
      </c>
      <c r="C990" s="15">
        <f>'Cap Ex Data'!C990</f>
        <v>0</v>
      </c>
      <c r="D990" s="15">
        <f>'Cap Ex Data'!D990</f>
        <v>0</v>
      </c>
      <c r="E990" s="15">
        <f>'Cap Ex Data'!E990</f>
        <v>0</v>
      </c>
      <c r="F990" s="15">
        <f>'Cap Ex Data'!F990</f>
        <v>0</v>
      </c>
      <c r="G990" s="15">
        <f>'Cap Ex Data'!G990</f>
        <v>0</v>
      </c>
      <c r="H990" s="15">
        <f>'Cap Ex Data'!H990</f>
        <v>0</v>
      </c>
      <c r="I990" s="15">
        <f>'Cap Ex Data'!I990</f>
        <v>0</v>
      </c>
      <c r="J990" s="15">
        <f>'Cap Ex Data'!J990</f>
        <v>0</v>
      </c>
      <c r="K990" s="15">
        <f>'Cap Ex Data'!K990</f>
        <v>0</v>
      </c>
      <c r="L990" s="15">
        <f>'Cap Ex Data'!L990</f>
        <v>0</v>
      </c>
      <c r="M990" s="15">
        <f>'Cap Ex Data'!M990</f>
        <v>0</v>
      </c>
      <c r="N990" s="15">
        <f>'Cap Ex Data'!N990</f>
        <v>0</v>
      </c>
      <c r="O990" s="61" t="str">
        <f t="shared" si="15"/>
        <v>0</v>
      </c>
    </row>
    <row r="991" spans="1:15" x14ac:dyDescent="0.25">
      <c r="A991" s="15">
        <f>'Cap Ex Data'!A991</f>
        <v>0</v>
      </c>
      <c r="B991" s="15">
        <f>'Cap Ex Data'!B991</f>
        <v>0</v>
      </c>
      <c r="C991" s="15">
        <f>'Cap Ex Data'!C991</f>
        <v>0</v>
      </c>
      <c r="D991" s="15">
        <f>'Cap Ex Data'!D991</f>
        <v>0</v>
      </c>
      <c r="E991" s="15">
        <f>'Cap Ex Data'!E991</f>
        <v>0</v>
      </c>
      <c r="F991" s="15">
        <f>'Cap Ex Data'!F991</f>
        <v>0</v>
      </c>
      <c r="G991" s="15">
        <f>'Cap Ex Data'!G991</f>
        <v>0</v>
      </c>
      <c r="H991" s="15">
        <f>'Cap Ex Data'!H991</f>
        <v>0</v>
      </c>
      <c r="I991" s="15">
        <f>'Cap Ex Data'!I991</f>
        <v>0</v>
      </c>
      <c r="J991" s="15">
        <f>'Cap Ex Data'!J991</f>
        <v>0</v>
      </c>
      <c r="K991" s="15">
        <f>'Cap Ex Data'!K991</f>
        <v>0</v>
      </c>
      <c r="L991" s="15">
        <f>'Cap Ex Data'!L991</f>
        <v>0</v>
      </c>
      <c r="M991" s="15">
        <f>'Cap Ex Data'!M991</f>
        <v>0</v>
      </c>
      <c r="N991" s="15">
        <f>'Cap Ex Data'!N991</f>
        <v>0</v>
      </c>
      <c r="O991" s="61" t="str">
        <f t="shared" si="15"/>
        <v>0</v>
      </c>
    </row>
    <row r="992" spans="1:15" x14ac:dyDescent="0.25">
      <c r="A992" s="15">
        <f>'Cap Ex Data'!A992</f>
        <v>0</v>
      </c>
      <c r="B992" s="15">
        <f>'Cap Ex Data'!B992</f>
        <v>0</v>
      </c>
      <c r="C992" s="15">
        <f>'Cap Ex Data'!C992</f>
        <v>0</v>
      </c>
      <c r="D992" s="15">
        <f>'Cap Ex Data'!D992</f>
        <v>0</v>
      </c>
      <c r="E992" s="15">
        <f>'Cap Ex Data'!E992</f>
        <v>0</v>
      </c>
      <c r="F992" s="15">
        <f>'Cap Ex Data'!F992</f>
        <v>0</v>
      </c>
      <c r="G992" s="15">
        <f>'Cap Ex Data'!G992</f>
        <v>0</v>
      </c>
      <c r="H992" s="15">
        <f>'Cap Ex Data'!H992</f>
        <v>0</v>
      </c>
      <c r="I992" s="15">
        <f>'Cap Ex Data'!I992</f>
        <v>0</v>
      </c>
      <c r="J992" s="15">
        <f>'Cap Ex Data'!J992</f>
        <v>0</v>
      </c>
      <c r="K992" s="15">
        <f>'Cap Ex Data'!K992</f>
        <v>0</v>
      </c>
      <c r="L992" s="15">
        <f>'Cap Ex Data'!L992</f>
        <v>0</v>
      </c>
      <c r="M992" s="15">
        <f>'Cap Ex Data'!M992</f>
        <v>0</v>
      </c>
      <c r="N992" s="15">
        <f>'Cap Ex Data'!N992</f>
        <v>0</v>
      </c>
      <c r="O992" s="61" t="str">
        <f t="shared" si="15"/>
        <v>0</v>
      </c>
    </row>
    <row r="993" spans="1:15" x14ac:dyDescent="0.25">
      <c r="A993" s="15">
        <f>'Cap Ex Data'!A993</f>
        <v>0</v>
      </c>
      <c r="B993" s="15">
        <f>'Cap Ex Data'!B993</f>
        <v>0</v>
      </c>
      <c r="C993" s="15">
        <f>'Cap Ex Data'!C993</f>
        <v>0</v>
      </c>
      <c r="D993" s="15">
        <f>'Cap Ex Data'!D993</f>
        <v>0</v>
      </c>
      <c r="E993" s="15">
        <f>'Cap Ex Data'!E993</f>
        <v>0</v>
      </c>
      <c r="F993" s="15">
        <f>'Cap Ex Data'!F993</f>
        <v>0</v>
      </c>
      <c r="G993" s="15">
        <f>'Cap Ex Data'!G993</f>
        <v>0</v>
      </c>
      <c r="H993" s="15">
        <f>'Cap Ex Data'!H993</f>
        <v>0</v>
      </c>
      <c r="I993" s="15">
        <f>'Cap Ex Data'!I993</f>
        <v>0</v>
      </c>
      <c r="J993" s="15">
        <f>'Cap Ex Data'!J993</f>
        <v>0</v>
      </c>
      <c r="K993" s="15">
        <f>'Cap Ex Data'!K993</f>
        <v>0</v>
      </c>
      <c r="L993" s="15">
        <f>'Cap Ex Data'!L993</f>
        <v>0</v>
      </c>
      <c r="M993" s="15">
        <f>'Cap Ex Data'!M993</f>
        <v>0</v>
      </c>
      <c r="N993" s="15">
        <f>'Cap Ex Data'!N993</f>
        <v>0</v>
      </c>
      <c r="O993" s="61" t="str">
        <f t="shared" si="15"/>
        <v>0</v>
      </c>
    </row>
    <row r="994" spans="1:15" x14ac:dyDescent="0.25">
      <c r="A994" s="15">
        <f>'Cap Ex Data'!A994</f>
        <v>0</v>
      </c>
      <c r="B994" s="15">
        <f>'Cap Ex Data'!B994</f>
        <v>0</v>
      </c>
      <c r="C994" s="15">
        <f>'Cap Ex Data'!C994</f>
        <v>0</v>
      </c>
      <c r="D994" s="15">
        <f>'Cap Ex Data'!D994</f>
        <v>0</v>
      </c>
      <c r="E994" s="15">
        <f>'Cap Ex Data'!E994</f>
        <v>0</v>
      </c>
      <c r="F994" s="15">
        <f>'Cap Ex Data'!F994</f>
        <v>0</v>
      </c>
      <c r="G994" s="15">
        <f>'Cap Ex Data'!G994</f>
        <v>0</v>
      </c>
      <c r="H994" s="15">
        <f>'Cap Ex Data'!H994</f>
        <v>0</v>
      </c>
      <c r="I994" s="15">
        <f>'Cap Ex Data'!I994</f>
        <v>0</v>
      </c>
      <c r="J994" s="15">
        <f>'Cap Ex Data'!J994</f>
        <v>0</v>
      </c>
      <c r="K994" s="15">
        <f>'Cap Ex Data'!K994</f>
        <v>0</v>
      </c>
      <c r="L994" s="15">
        <f>'Cap Ex Data'!L994</f>
        <v>0</v>
      </c>
      <c r="M994" s="15">
        <f>'Cap Ex Data'!M994</f>
        <v>0</v>
      </c>
      <c r="N994" s="15">
        <f>'Cap Ex Data'!N994</f>
        <v>0</v>
      </c>
      <c r="O994" s="61" t="str">
        <f t="shared" si="15"/>
        <v>0</v>
      </c>
    </row>
    <row r="995" spans="1:15" x14ac:dyDescent="0.25">
      <c r="A995" s="15">
        <f>'Cap Ex Data'!A995</f>
        <v>0</v>
      </c>
      <c r="B995" s="15">
        <f>'Cap Ex Data'!B995</f>
        <v>0</v>
      </c>
      <c r="C995" s="15">
        <f>'Cap Ex Data'!C995</f>
        <v>0</v>
      </c>
      <c r="D995" s="15">
        <f>'Cap Ex Data'!D995</f>
        <v>0</v>
      </c>
      <c r="E995" s="15">
        <f>'Cap Ex Data'!E995</f>
        <v>0</v>
      </c>
      <c r="F995" s="15">
        <f>'Cap Ex Data'!F995</f>
        <v>0</v>
      </c>
      <c r="G995" s="15">
        <f>'Cap Ex Data'!G995</f>
        <v>0</v>
      </c>
      <c r="H995" s="15">
        <f>'Cap Ex Data'!H995</f>
        <v>0</v>
      </c>
      <c r="I995" s="15">
        <f>'Cap Ex Data'!I995</f>
        <v>0</v>
      </c>
      <c r="J995" s="15">
        <f>'Cap Ex Data'!J995</f>
        <v>0</v>
      </c>
      <c r="K995" s="15">
        <f>'Cap Ex Data'!K995</f>
        <v>0</v>
      </c>
      <c r="L995" s="15">
        <f>'Cap Ex Data'!L995</f>
        <v>0</v>
      </c>
      <c r="M995" s="15">
        <f>'Cap Ex Data'!M995</f>
        <v>0</v>
      </c>
      <c r="N995" s="15">
        <f>'Cap Ex Data'!N995</f>
        <v>0</v>
      </c>
      <c r="O995" s="61" t="str">
        <f t="shared" si="15"/>
        <v>0</v>
      </c>
    </row>
    <row r="996" spans="1:15" x14ac:dyDescent="0.25">
      <c r="A996" s="15">
        <f>'Cap Ex Data'!A996</f>
        <v>0</v>
      </c>
      <c r="B996" s="15">
        <f>'Cap Ex Data'!B996</f>
        <v>0</v>
      </c>
      <c r="C996" s="15">
        <f>'Cap Ex Data'!C996</f>
        <v>0</v>
      </c>
      <c r="D996" s="15">
        <f>'Cap Ex Data'!D996</f>
        <v>0</v>
      </c>
      <c r="E996" s="15">
        <f>'Cap Ex Data'!E996</f>
        <v>0</v>
      </c>
      <c r="F996" s="15">
        <f>'Cap Ex Data'!F996</f>
        <v>0</v>
      </c>
      <c r="G996" s="15">
        <f>'Cap Ex Data'!G996</f>
        <v>0</v>
      </c>
      <c r="H996" s="15">
        <f>'Cap Ex Data'!H996</f>
        <v>0</v>
      </c>
      <c r="I996" s="15">
        <f>'Cap Ex Data'!I996</f>
        <v>0</v>
      </c>
      <c r="J996" s="15">
        <f>'Cap Ex Data'!J996</f>
        <v>0</v>
      </c>
      <c r="K996" s="15">
        <f>'Cap Ex Data'!K996</f>
        <v>0</v>
      </c>
      <c r="L996" s="15">
        <f>'Cap Ex Data'!L996</f>
        <v>0</v>
      </c>
      <c r="M996" s="15">
        <f>'Cap Ex Data'!M996</f>
        <v>0</v>
      </c>
      <c r="N996" s="15">
        <f>'Cap Ex Data'!N996</f>
        <v>0</v>
      </c>
      <c r="O996" s="61" t="str">
        <f t="shared" si="15"/>
        <v>0</v>
      </c>
    </row>
    <row r="997" spans="1:15" x14ac:dyDescent="0.25">
      <c r="A997" s="15">
        <f>'Cap Ex Data'!A997</f>
        <v>0</v>
      </c>
      <c r="B997" s="15">
        <f>'Cap Ex Data'!B997</f>
        <v>0</v>
      </c>
      <c r="C997" s="15">
        <f>'Cap Ex Data'!C997</f>
        <v>0</v>
      </c>
      <c r="D997" s="15">
        <f>'Cap Ex Data'!D997</f>
        <v>0</v>
      </c>
      <c r="E997" s="15">
        <f>'Cap Ex Data'!E997</f>
        <v>0</v>
      </c>
      <c r="F997" s="15">
        <f>'Cap Ex Data'!F997</f>
        <v>0</v>
      </c>
      <c r="G997" s="15">
        <f>'Cap Ex Data'!G997</f>
        <v>0</v>
      </c>
      <c r="H997" s="15">
        <f>'Cap Ex Data'!H997</f>
        <v>0</v>
      </c>
      <c r="I997" s="15">
        <f>'Cap Ex Data'!I997</f>
        <v>0</v>
      </c>
      <c r="J997" s="15">
        <f>'Cap Ex Data'!J997</f>
        <v>0</v>
      </c>
      <c r="K997" s="15">
        <f>'Cap Ex Data'!K997</f>
        <v>0</v>
      </c>
      <c r="L997" s="15">
        <f>'Cap Ex Data'!L997</f>
        <v>0</v>
      </c>
      <c r="M997" s="15">
        <f>'Cap Ex Data'!M997</f>
        <v>0</v>
      </c>
      <c r="N997" s="15">
        <f>'Cap Ex Data'!N997</f>
        <v>0</v>
      </c>
      <c r="O997" s="61" t="str">
        <f t="shared" si="15"/>
        <v>0</v>
      </c>
    </row>
    <row r="998" spans="1:15" x14ac:dyDescent="0.25">
      <c r="A998" s="15">
        <f>'Cap Ex Data'!A998</f>
        <v>0</v>
      </c>
      <c r="B998" s="15">
        <f>'Cap Ex Data'!B998</f>
        <v>0</v>
      </c>
      <c r="C998" s="15">
        <f>'Cap Ex Data'!C998</f>
        <v>0</v>
      </c>
      <c r="D998" s="15">
        <f>'Cap Ex Data'!D998</f>
        <v>0</v>
      </c>
      <c r="E998" s="15">
        <f>'Cap Ex Data'!E998</f>
        <v>0</v>
      </c>
      <c r="F998" s="15">
        <f>'Cap Ex Data'!F998</f>
        <v>0</v>
      </c>
      <c r="G998" s="15">
        <f>'Cap Ex Data'!G998</f>
        <v>0</v>
      </c>
      <c r="H998" s="15">
        <f>'Cap Ex Data'!H998</f>
        <v>0</v>
      </c>
      <c r="I998" s="15">
        <f>'Cap Ex Data'!I998</f>
        <v>0</v>
      </c>
      <c r="J998" s="15">
        <f>'Cap Ex Data'!J998</f>
        <v>0</v>
      </c>
      <c r="K998" s="15">
        <f>'Cap Ex Data'!K998</f>
        <v>0</v>
      </c>
      <c r="L998" s="15">
        <f>'Cap Ex Data'!L998</f>
        <v>0</v>
      </c>
      <c r="M998" s="15">
        <f>'Cap Ex Data'!M998</f>
        <v>0</v>
      </c>
      <c r="N998" s="15">
        <f>'Cap Ex Data'!N998</f>
        <v>0</v>
      </c>
      <c r="O998" s="61" t="str">
        <f t="shared" si="15"/>
        <v>0</v>
      </c>
    </row>
    <row r="999" spans="1:15" x14ac:dyDescent="0.25">
      <c r="A999" s="15">
        <f>'Cap Ex Data'!A999</f>
        <v>0</v>
      </c>
      <c r="B999" s="15">
        <f>'Cap Ex Data'!B999</f>
        <v>0</v>
      </c>
      <c r="C999" s="15">
        <f>'Cap Ex Data'!C999</f>
        <v>0</v>
      </c>
      <c r="D999" s="15">
        <f>'Cap Ex Data'!D999</f>
        <v>0</v>
      </c>
      <c r="E999" s="15">
        <f>'Cap Ex Data'!E999</f>
        <v>0</v>
      </c>
      <c r="F999" s="15">
        <f>'Cap Ex Data'!F999</f>
        <v>0</v>
      </c>
      <c r="G999" s="15">
        <f>'Cap Ex Data'!G999</f>
        <v>0</v>
      </c>
      <c r="H999" s="15">
        <f>'Cap Ex Data'!H999</f>
        <v>0</v>
      </c>
      <c r="I999" s="15">
        <f>'Cap Ex Data'!I999</f>
        <v>0</v>
      </c>
      <c r="J999" s="15">
        <f>'Cap Ex Data'!J999</f>
        <v>0</v>
      </c>
      <c r="K999" s="15">
        <f>'Cap Ex Data'!K999</f>
        <v>0</v>
      </c>
      <c r="L999" s="15">
        <f>'Cap Ex Data'!L999</f>
        <v>0</v>
      </c>
      <c r="M999" s="15">
        <f>'Cap Ex Data'!M999</f>
        <v>0</v>
      </c>
      <c r="N999" s="15">
        <f>'Cap Ex Data'!N999</f>
        <v>0</v>
      </c>
      <c r="O999" s="61" t="str">
        <f t="shared" si="15"/>
        <v>0</v>
      </c>
    </row>
    <row r="1000" spans="1:15" x14ac:dyDescent="0.25">
      <c r="A1000" s="15">
        <f>'Cap Ex Data'!A1000</f>
        <v>0</v>
      </c>
      <c r="B1000" s="15">
        <f>'Cap Ex Data'!B1000</f>
        <v>0</v>
      </c>
      <c r="C1000" s="15">
        <f>'Cap Ex Data'!C1000</f>
        <v>0</v>
      </c>
      <c r="D1000" s="15">
        <f>'Cap Ex Data'!D1000</f>
        <v>0</v>
      </c>
      <c r="E1000" s="15">
        <f>'Cap Ex Data'!E1000</f>
        <v>0</v>
      </c>
      <c r="F1000" s="15">
        <f>'Cap Ex Data'!F1000</f>
        <v>0</v>
      </c>
      <c r="G1000" s="15">
        <f>'Cap Ex Data'!G1000</f>
        <v>0</v>
      </c>
      <c r="H1000" s="15">
        <f>'Cap Ex Data'!H1000</f>
        <v>0</v>
      </c>
      <c r="I1000" s="15">
        <f>'Cap Ex Data'!I1000</f>
        <v>0</v>
      </c>
      <c r="J1000" s="15">
        <f>'Cap Ex Data'!J1000</f>
        <v>0</v>
      </c>
      <c r="K1000" s="15">
        <f>'Cap Ex Data'!K1000</f>
        <v>0</v>
      </c>
      <c r="L1000" s="15">
        <f>'Cap Ex Data'!L1000</f>
        <v>0</v>
      </c>
      <c r="M1000" s="15">
        <f>'Cap Ex Data'!M1000</f>
        <v>0</v>
      </c>
      <c r="N1000" s="15">
        <f>'Cap Ex Data'!N1000</f>
        <v>0</v>
      </c>
      <c r="O1000" s="61" t="str">
        <f t="shared" si="15"/>
        <v>0</v>
      </c>
    </row>
    <row r="1001" spans="1:15" x14ac:dyDescent="0.25">
      <c r="A1001" s="15">
        <f>'Cap Ex Data'!A1001</f>
        <v>0</v>
      </c>
      <c r="B1001" s="15">
        <f>'Cap Ex Data'!B1001</f>
        <v>0</v>
      </c>
      <c r="C1001" s="15">
        <f>'Cap Ex Data'!C1001</f>
        <v>0</v>
      </c>
      <c r="D1001" s="15">
        <f>'Cap Ex Data'!D1001</f>
        <v>0</v>
      </c>
      <c r="E1001" s="15">
        <f>'Cap Ex Data'!E1001</f>
        <v>0</v>
      </c>
      <c r="F1001" s="15">
        <f>'Cap Ex Data'!F1001</f>
        <v>0</v>
      </c>
      <c r="G1001" s="15">
        <f>'Cap Ex Data'!G1001</f>
        <v>0</v>
      </c>
      <c r="H1001" s="15">
        <f>'Cap Ex Data'!H1001</f>
        <v>0</v>
      </c>
      <c r="I1001" s="15">
        <f>'Cap Ex Data'!I1001</f>
        <v>0</v>
      </c>
      <c r="J1001" s="15">
        <f>'Cap Ex Data'!J1001</f>
        <v>0</v>
      </c>
      <c r="K1001" s="15">
        <f>'Cap Ex Data'!K1001</f>
        <v>0</v>
      </c>
      <c r="L1001" s="15">
        <f>'Cap Ex Data'!L1001</f>
        <v>0</v>
      </c>
      <c r="M1001" s="15">
        <f>'Cap Ex Data'!M1001</f>
        <v>0</v>
      </c>
      <c r="N1001" s="15">
        <f>'Cap Ex Data'!N1001</f>
        <v>0</v>
      </c>
      <c r="O1001" s="61" t="str">
        <f t="shared" si="15"/>
        <v>0</v>
      </c>
    </row>
    <row r="1002" spans="1:15" x14ac:dyDescent="0.25">
      <c r="A1002" s="15">
        <f>'Cap Ex Data'!A1002</f>
        <v>0</v>
      </c>
      <c r="B1002" s="15">
        <f>'Cap Ex Data'!B1002</f>
        <v>0</v>
      </c>
      <c r="C1002" s="15">
        <f>'Cap Ex Data'!C1002</f>
        <v>0</v>
      </c>
      <c r="D1002" s="15">
        <f>'Cap Ex Data'!D1002</f>
        <v>0</v>
      </c>
      <c r="E1002" s="15">
        <f>'Cap Ex Data'!E1002</f>
        <v>0</v>
      </c>
      <c r="F1002" s="15">
        <f>'Cap Ex Data'!F1002</f>
        <v>0</v>
      </c>
      <c r="G1002" s="15">
        <f>'Cap Ex Data'!G1002</f>
        <v>0</v>
      </c>
      <c r="H1002" s="15">
        <f>'Cap Ex Data'!H1002</f>
        <v>0</v>
      </c>
      <c r="I1002" s="15">
        <f>'Cap Ex Data'!I1002</f>
        <v>0</v>
      </c>
      <c r="J1002" s="15">
        <f>'Cap Ex Data'!J1002</f>
        <v>0</v>
      </c>
      <c r="K1002" s="15">
        <f>'Cap Ex Data'!K1002</f>
        <v>0</v>
      </c>
      <c r="L1002" s="15">
        <f>'Cap Ex Data'!L1002</f>
        <v>0</v>
      </c>
      <c r="M1002" s="15">
        <f>'Cap Ex Data'!M1002</f>
        <v>0</v>
      </c>
      <c r="N1002" s="15">
        <f>'Cap Ex Data'!N1002</f>
        <v>0</v>
      </c>
      <c r="O1002" s="61" t="str">
        <f t="shared" si="15"/>
        <v>0</v>
      </c>
    </row>
    <row r="1003" spans="1:15" x14ac:dyDescent="0.25">
      <c r="A1003" s="15">
        <f>'Cap Ex Data'!A1003</f>
        <v>0</v>
      </c>
      <c r="B1003" s="15">
        <f>'Cap Ex Data'!B1003</f>
        <v>0</v>
      </c>
      <c r="C1003" s="15">
        <f>'Cap Ex Data'!C1003</f>
        <v>0</v>
      </c>
      <c r="D1003" s="15">
        <f>'Cap Ex Data'!D1003</f>
        <v>0</v>
      </c>
      <c r="E1003" s="15">
        <f>'Cap Ex Data'!E1003</f>
        <v>0</v>
      </c>
      <c r="F1003" s="15">
        <f>'Cap Ex Data'!F1003</f>
        <v>0</v>
      </c>
      <c r="G1003" s="15">
        <f>'Cap Ex Data'!G1003</f>
        <v>0</v>
      </c>
      <c r="H1003" s="15">
        <f>'Cap Ex Data'!H1003</f>
        <v>0</v>
      </c>
      <c r="I1003" s="15">
        <f>'Cap Ex Data'!I1003</f>
        <v>0</v>
      </c>
      <c r="J1003" s="15">
        <f>'Cap Ex Data'!J1003</f>
        <v>0</v>
      </c>
      <c r="K1003" s="15">
        <f>'Cap Ex Data'!K1003</f>
        <v>0</v>
      </c>
      <c r="L1003" s="15">
        <f>'Cap Ex Data'!L1003</f>
        <v>0</v>
      </c>
      <c r="M1003" s="15">
        <f>'Cap Ex Data'!M1003</f>
        <v>0</v>
      </c>
      <c r="N1003" s="15">
        <f>'Cap Ex Data'!N1003</f>
        <v>0</v>
      </c>
      <c r="O1003" s="61" t="str">
        <f t="shared" si="15"/>
        <v>0</v>
      </c>
    </row>
    <row r="1004" spans="1:15" x14ac:dyDescent="0.25">
      <c r="A1004" s="15">
        <f>'Cap Ex Data'!A1004</f>
        <v>0</v>
      </c>
      <c r="B1004" s="15">
        <f>'Cap Ex Data'!B1004</f>
        <v>0</v>
      </c>
      <c r="C1004" s="15">
        <f>'Cap Ex Data'!C1004</f>
        <v>0</v>
      </c>
      <c r="D1004" s="15">
        <f>'Cap Ex Data'!D1004</f>
        <v>0</v>
      </c>
      <c r="E1004" s="15">
        <f>'Cap Ex Data'!E1004</f>
        <v>0</v>
      </c>
      <c r="F1004" s="15">
        <f>'Cap Ex Data'!F1004</f>
        <v>0</v>
      </c>
      <c r="G1004" s="15">
        <f>'Cap Ex Data'!G1004</f>
        <v>0</v>
      </c>
      <c r="H1004" s="15">
        <f>'Cap Ex Data'!H1004</f>
        <v>0</v>
      </c>
      <c r="I1004" s="15">
        <f>'Cap Ex Data'!I1004</f>
        <v>0</v>
      </c>
      <c r="J1004" s="15">
        <f>'Cap Ex Data'!J1004</f>
        <v>0</v>
      </c>
      <c r="K1004" s="15">
        <f>'Cap Ex Data'!K1004</f>
        <v>0</v>
      </c>
      <c r="L1004" s="15">
        <f>'Cap Ex Data'!L1004</f>
        <v>0</v>
      </c>
      <c r="M1004" s="15">
        <f>'Cap Ex Data'!M1004</f>
        <v>0</v>
      </c>
      <c r="N1004" s="15">
        <f>'Cap Ex Data'!N1004</f>
        <v>0</v>
      </c>
      <c r="O1004" s="61" t="str">
        <f t="shared" si="15"/>
        <v>0</v>
      </c>
    </row>
    <row r="1005" spans="1:15" x14ac:dyDescent="0.25">
      <c r="A1005" s="15">
        <f>'Cap Ex Data'!A1005</f>
        <v>0</v>
      </c>
      <c r="B1005" s="15">
        <f>'Cap Ex Data'!B1005</f>
        <v>0</v>
      </c>
      <c r="C1005" s="15">
        <f>'Cap Ex Data'!C1005</f>
        <v>0</v>
      </c>
      <c r="D1005" s="15">
        <f>'Cap Ex Data'!D1005</f>
        <v>0</v>
      </c>
      <c r="E1005" s="15">
        <f>'Cap Ex Data'!E1005</f>
        <v>0</v>
      </c>
      <c r="F1005" s="15">
        <f>'Cap Ex Data'!F1005</f>
        <v>0</v>
      </c>
      <c r="G1005" s="15">
        <f>'Cap Ex Data'!G1005</f>
        <v>0</v>
      </c>
      <c r="H1005" s="15">
        <f>'Cap Ex Data'!H1005</f>
        <v>0</v>
      </c>
      <c r="I1005" s="15">
        <f>'Cap Ex Data'!I1005</f>
        <v>0</v>
      </c>
      <c r="J1005" s="15">
        <f>'Cap Ex Data'!J1005</f>
        <v>0</v>
      </c>
      <c r="K1005" s="15">
        <f>'Cap Ex Data'!K1005</f>
        <v>0</v>
      </c>
      <c r="L1005" s="15">
        <f>'Cap Ex Data'!L1005</f>
        <v>0</v>
      </c>
      <c r="M1005" s="15">
        <f>'Cap Ex Data'!M1005</f>
        <v>0</v>
      </c>
      <c r="N1005" s="15">
        <f>'Cap Ex Data'!N1005</f>
        <v>0</v>
      </c>
      <c r="O1005" s="61" t="str">
        <f t="shared" si="15"/>
        <v>0</v>
      </c>
    </row>
    <row r="1006" spans="1:15" x14ac:dyDescent="0.25">
      <c r="A1006" s="15">
        <f>'Cap Ex Data'!A1006</f>
        <v>0</v>
      </c>
      <c r="B1006" s="15">
        <f>'Cap Ex Data'!B1006</f>
        <v>0</v>
      </c>
      <c r="C1006" s="15">
        <f>'Cap Ex Data'!C1006</f>
        <v>0</v>
      </c>
      <c r="D1006" s="15">
        <f>'Cap Ex Data'!D1006</f>
        <v>0</v>
      </c>
      <c r="E1006" s="15">
        <f>'Cap Ex Data'!E1006</f>
        <v>0</v>
      </c>
      <c r="F1006" s="15">
        <f>'Cap Ex Data'!F1006</f>
        <v>0</v>
      </c>
      <c r="G1006" s="15">
        <f>'Cap Ex Data'!G1006</f>
        <v>0</v>
      </c>
      <c r="H1006" s="15">
        <f>'Cap Ex Data'!H1006</f>
        <v>0</v>
      </c>
      <c r="I1006" s="15">
        <f>'Cap Ex Data'!I1006</f>
        <v>0</v>
      </c>
      <c r="J1006" s="15">
        <f>'Cap Ex Data'!J1006</f>
        <v>0</v>
      </c>
      <c r="K1006" s="15">
        <f>'Cap Ex Data'!K1006</f>
        <v>0</v>
      </c>
      <c r="L1006" s="15">
        <f>'Cap Ex Data'!L1006</f>
        <v>0</v>
      </c>
      <c r="M1006" s="15">
        <f>'Cap Ex Data'!M1006</f>
        <v>0</v>
      </c>
      <c r="N1006" s="15">
        <f>'Cap Ex Data'!N1006</f>
        <v>0</v>
      </c>
      <c r="O1006" s="61" t="str">
        <f t="shared" si="15"/>
        <v>0</v>
      </c>
    </row>
    <row r="1007" spans="1:15" x14ac:dyDescent="0.25">
      <c r="A1007" s="15">
        <f>'Cap Ex Data'!A1007</f>
        <v>0</v>
      </c>
      <c r="B1007" s="15">
        <f>'Cap Ex Data'!B1007</f>
        <v>0</v>
      </c>
      <c r="C1007" s="15">
        <f>'Cap Ex Data'!C1007</f>
        <v>0</v>
      </c>
      <c r="D1007" s="15">
        <f>'Cap Ex Data'!D1007</f>
        <v>0</v>
      </c>
      <c r="E1007" s="15">
        <f>'Cap Ex Data'!E1007</f>
        <v>0</v>
      </c>
      <c r="F1007" s="15">
        <f>'Cap Ex Data'!F1007</f>
        <v>0</v>
      </c>
      <c r="G1007" s="15">
        <f>'Cap Ex Data'!G1007</f>
        <v>0</v>
      </c>
      <c r="H1007" s="15">
        <f>'Cap Ex Data'!H1007</f>
        <v>0</v>
      </c>
      <c r="I1007" s="15">
        <f>'Cap Ex Data'!I1007</f>
        <v>0</v>
      </c>
      <c r="J1007" s="15">
        <f>'Cap Ex Data'!J1007</f>
        <v>0</v>
      </c>
      <c r="K1007" s="15">
        <f>'Cap Ex Data'!K1007</f>
        <v>0</v>
      </c>
      <c r="L1007" s="15">
        <f>'Cap Ex Data'!L1007</f>
        <v>0</v>
      </c>
      <c r="M1007" s="15">
        <f>'Cap Ex Data'!M1007</f>
        <v>0</v>
      </c>
      <c r="N1007" s="15">
        <f>'Cap Ex Data'!N1007</f>
        <v>0</v>
      </c>
      <c r="O1007" s="61" t="str">
        <f t="shared" si="15"/>
        <v>0</v>
      </c>
    </row>
    <row r="1008" spans="1:15" x14ac:dyDescent="0.25">
      <c r="A1008" s="15">
        <f>'Cap Ex Data'!A1008</f>
        <v>0</v>
      </c>
      <c r="B1008" s="15">
        <f>'Cap Ex Data'!B1008</f>
        <v>0</v>
      </c>
      <c r="C1008" s="15">
        <f>'Cap Ex Data'!C1008</f>
        <v>0</v>
      </c>
      <c r="D1008" s="15">
        <f>'Cap Ex Data'!D1008</f>
        <v>0</v>
      </c>
      <c r="E1008" s="15">
        <f>'Cap Ex Data'!E1008</f>
        <v>0</v>
      </c>
      <c r="F1008" s="15">
        <f>'Cap Ex Data'!F1008</f>
        <v>0</v>
      </c>
      <c r="G1008" s="15">
        <f>'Cap Ex Data'!G1008</f>
        <v>0</v>
      </c>
      <c r="H1008" s="15">
        <f>'Cap Ex Data'!H1008</f>
        <v>0</v>
      </c>
      <c r="I1008" s="15">
        <f>'Cap Ex Data'!I1008</f>
        <v>0</v>
      </c>
      <c r="J1008" s="15">
        <f>'Cap Ex Data'!J1008</f>
        <v>0</v>
      </c>
      <c r="K1008" s="15">
        <f>'Cap Ex Data'!K1008</f>
        <v>0</v>
      </c>
      <c r="L1008" s="15">
        <f>'Cap Ex Data'!L1008</f>
        <v>0</v>
      </c>
      <c r="M1008" s="15">
        <f>'Cap Ex Data'!M1008</f>
        <v>0</v>
      </c>
      <c r="N1008" s="15">
        <f>'Cap Ex Data'!N1008</f>
        <v>0</v>
      </c>
      <c r="O1008" s="61" t="str">
        <f t="shared" si="15"/>
        <v>0</v>
      </c>
    </row>
    <row r="1009" spans="1:15" x14ac:dyDescent="0.25">
      <c r="A1009" s="15">
        <f>'Cap Ex Data'!A1009</f>
        <v>0</v>
      </c>
      <c r="B1009" s="15">
        <f>'Cap Ex Data'!B1009</f>
        <v>0</v>
      </c>
      <c r="C1009" s="15">
        <f>'Cap Ex Data'!C1009</f>
        <v>0</v>
      </c>
      <c r="D1009" s="15">
        <f>'Cap Ex Data'!D1009</f>
        <v>0</v>
      </c>
      <c r="E1009" s="15">
        <f>'Cap Ex Data'!E1009</f>
        <v>0</v>
      </c>
      <c r="F1009" s="15">
        <f>'Cap Ex Data'!F1009</f>
        <v>0</v>
      </c>
      <c r="G1009" s="15">
        <f>'Cap Ex Data'!G1009</f>
        <v>0</v>
      </c>
      <c r="H1009" s="15">
        <f>'Cap Ex Data'!H1009</f>
        <v>0</v>
      </c>
      <c r="I1009" s="15">
        <f>'Cap Ex Data'!I1009</f>
        <v>0</v>
      </c>
      <c r="J1009" s="15">
        <f>'Cap Ex Data'!J1009</f>
        <v>0</v>
      </c>
      <c r="K1009" s="15">
        <f>'Cap Ex Data'!K1009</f>
        <v>0</v>
      </c>
      <c r="L1009" s="15">
        <f>'Cap Ex Data'!L1009</f>
        <v>0</v>
      </c>
      <c r="M1009" s="15">
        <f>'Cap Ex Data'!M1009</f>
        <v>0</v>
      </c>
      <c r="N1009" s="15">
        <f>'Cap Ex Data'!N1009</f>
        <v>0</v>
      </c>
      <c r="O1009" s="61" t="str">
        <f t="shared" si="15"/>
        <v>0</v>
      </c>
    </row>
    <row r="1010" spans="1:15" x14ac:dyDescent="0.25">
      <c r="A1010" s="15">
        <f>'Cap Ex Data'!A1010</f>
        <v>0</v>
      </c>
      <c r="B1010" s="15">
        <f>'Cap Ex Data'!B1010</f>
        <v>0</v>
      </c>
      <c r="C1010" s="15">
        <f>'Cap Ex Data'!C1010</f>
        <v>0</v>
      </c>
      <c r="D1010" s="15">
        <f>'Cap Ex Data'!D1010</f>
        <v>0</v>
      </c>
      <c r="E1010" s="15">
        <f>'Cap Ex Data'!E1010</f>
        <v>0</v>
      </c>
      <c r="F1010" s="15">
        <f>'Cap Ex Data'!F1010</f>
        <v>0</v>
      </c>
      <c r="G1010" s="15">
        <f>'Cap Ex Data'!G1010</f>
        <v>0</v>
      </c>
      <c r="H1010" s="15">
        <f>'Cap Ex Data'!H1010</f>
        <v>0</v>
      </c>
      <c r="I1010" s="15">
        <f>'Cap Ex Data'!I1010</f>
        <v>0</v>
      </c>
      <c r="J1010" s="15">
        <f>'Cap Ex Data'!J1010</f>
        <v>0</v>
      </c>
      <c r="K1010" s="15">
        <f>'Cap Ex Data'!K1010</f>
        <v>0</v>
      </c>
      <c r="L1010" s="15">
        <f>'Cap Ex Data'!L1010</f>
        <v>0</v>
      </c>
      <c r="M1010" s="15">
        <f>'Cap Ex Data'!M1010</f>
        <v>0</v>
      </c>
      <c r="N1010" s="15">
        <f>'Cap Ex Data'!N1010</f>
        <v>0</v>
      </c>
      <c r="O1010" s="61" t="str">
        <f t="shared" si="15"/>
        <v>0</v>
      </c>
    </row>
    <row r="1011" spans="1:15" x14ac:dyDescent="0.25">
      <c r="A1011" s="15">
        <f>'Cap Ex Data'!A1011</f>
        <v>0</v>
      </c>
      <c r="B1011" s="15">
        <f>'Cap Ex Data'!B1011</f>
        <v>0</v>
      </c>
      <c r="C1011" s="15">
        <f>'Cap Ex Data'!C1011</f>
        <v>0</v>
      </c>
      <c r="D1011" s="15">
        <f>'Cap Ex Data'!D1011</f>
        <v>0</v>
      </c>
      <c r="E1011" s="15">
        <f>'Cap Ex Data'!E1011</f>
        <v>0</v>
      </c>
      <c r="F1011" s="15">
        <f>'Cap Ex Data'!F1011</f>
        <v>0</v>
      </c>
      <c r="G1011" s="15">
        <f>'Cap Ex Data'!G1011</f>
        <v>0</v>
      </c>
      <c r="H1011" s="15">
        <f>'Cap Ex Data'!H1011</f>
        <v>0</v>
      </c>
      <c r="I1011" s="15">
        <f>'Cap Ex Data'!I1011</f>
        <v>0</v>
      </c>
      <c r="J1011" s="15">
        <f>'Cap Ex Data'!J1011</f>
        <v>0</v>
      </c>
      <c r="K1011" s="15">
        <f>'Cap Ex Data'!K1011</f>
        <v>0</v>
      </c>
      <c r="L1011" s="15">
        <f>'Cap Ex Data'!L1011</f>
        <v>0</v>
      </c>
      <c r="M1011" s="15">
        <f>'Cap Ex Data'!M1011</f>
        <v>0</v>
      </c>
      <c r="N1011" s="15">
        <f>'Cap Ex Data'!N1011</f>
        <v>0</v>
      </c>
      <c r="O1011" s="61" t="str">
        <f t="shared" si="15"/>
        <v>0</v>
      </c>
    </row>
    <row r="1012" spans="1:15" x14ac:dyDescent="0.25">
      <c r="A1012" s="15">
        <f>'Cap Ex Data'!A1012</f>
        <v>0</v>
      </c>
      <c r="B1012" s="15">
        <f>'Cap Ex Data'!B1012</f>
        <v>0</v>
      </c>
      <c r="C1012" s="15">
        <f>'Cap Ex Data'!C1012</f>
        <v>0</v>
      </c>
      <c r="D1012" s="15">
        <f>'Cap Ex Data'!D1012</f>
        <v>0</v>
      </c>
      <c r="E1012" s="15">
        <f>'Cap Ex Data'!E1012</f>
        <v>0</v>
      </c>
      <c r="F1012" s="15">
        <f>'Cap Ex Data'!F1012</f>
        <v>0</v>
      </c>
      <c r="G1012" s="15">
        <f>'Cap Ex Data'!G1012</f>
        <v>0</v>
      </c>
      <c r="H1012" s="15">
        <f>'Cap Ex Data'!H1012</f>
        <v>0</v>
      </c>
      <c r="I1012" s="15">
        <f>'Cap Ex Data'!I1012</f>
        <v>0</v>
      </c>
      <c r="J1012" s="15">
        <f>'Cap Ex Data'!J1012</f>
        <v>0</v>
      </c>
      <c r="K1012" s="15">
        <f>'Cap Ex Data'!K1012</f>
        <v>0</v>
      </c>
      <c r="L1012" s="15">
        <f>'Cap Ex Data'!L1012</f>
        <v>0</v>
      </c>
      <c r="M1012" s="15">
        <f>'Cap Ex Data'!M1012</f>
        <v>0</v>
      </c>
      <c r="N1012" s="15">
        <f>'Cap Ex Data'!N1012</f>
        <v>0</v>
      </c>
      <c r="O1012" s="61" t="str">
        <f t="shared" si="15"/>
        <v>0</v>
      </c>
    </row>
    <row r="1013" spans="1:15" x14ac:dyDescent="0.25">
      <c r="A1013" s="15">
        <f>'Cap Ex Data'!A1013</f>
        <v>0</v>
      </c>
      <c r="B1013" s="15">
        <f>'Cap Ex Data'!B1013</f>
        <v>0</v>
      </c>
      <c r="C1013" s="15">
        <f>'Cap Ex Data'!C1013</f>
        <v>0</v>
      </c>
      <c r="D1013" s="15">
        <f>'Cap Ex Data'!D1013</f>
        <v>0</v>
      </c>
      <c r="E1013" s="15">
        <f>'Cap Ex Data'!E1013</f>
        <v>0</v>
      </c>
      <c r="F1013" s="15">
        <f>'Cap Ex Data'!F1013</f>
        <v>0</v>
      </c>
      <c r="G1013" s="15">
        <f>'Cap Ex Data'!G1013</f>
        <v>0</v>
      </c>
      <c r="H1013" s="15">
        <f>'Cap Ex Data'!H1013</f>
        <v>0</v>
      </c>
      <c r="I1013" s="15">
        <f>'Cap Ex Data'!I1013</f>
        <v>0</v>
      </c>
      <c r="J1013" s="15">
        <f>'Cap Ex Data'!J1013</f>
        <v>0</v>
      </c>
      <c r="K1013" s="15">
        <f>'Cap Ex Data'!K1013</f>
        <v>0</v>
      </c>
      <c r="L1013" s="15">
        <f>'Cap Ex Data'!L1013</f>
        <v>0</v>
      </c>
      <c r="M1013" s="15">
        <f>'Cap Ex Data'!M1013</f>
        <v>0</v>
      </c>
      <c r="N1013" s="15">
        <f>'Cap Ex Data'!N1013</f>
        <v>0</v>
      </c>
      <c r="O1013" s="61" t="str">
        <f t="shared" si="15"/>
        <v>0</v>
      </c>
    </row>
    <row r="1014" spans="1:15" x14ac:dyDescent="0.25">
      <c r="A1014" s="15">
        <f>'Cap Ex Data'!A1014</f>
        <v>0</v>
      </c>
      <c r="B1014" s="15">
        <f>'Cap Ex Data'!B1014</f>
        <v>0</v>
      </c>
      <c r="C1014" s="15">
        <f>'Cap Ex Data'!C1014</f>
        <v>0</v>
      </c>
      <c r="D1014" s="15">
        <f>'Cap Ex Data'!D1014</f>
        <v>0</v>
      </c>
      <c r="E1014" s="15">
        <f>'Cap Ex Data'!E1014</f>
        <v>0</v>
      </c>
      <c r="F1014" s="15">
        <f>'Cap Ex Data'!F1014</f>
        <v>0</v>
      </c>
      <c r="G1014" s="15">
        <f>'Cap Ex Data'!G1014</f>
        <v>0</v>
      </c>
      <c r="H1014" s="15">
        <f>'Cap Ex Data'!H1014</f>
        <v>0</v>
      </c>
      <c r="I1014" s="15">
        <f>'Cap Ex Data'!I1014</f>
        <v>0</v>
      </c>
      <c r="J1014" s="15">
        <f>'Cap Ex Data'!J1014</f>
        <v>0</v>
      </c>
      <c r="K1014" s="15">
        <f>'Cap Ex Data'!K1014</f>
        <v>0</v>
      </c>
      <c r="L1014" s="15">
        <f>'Cap Ex Data'!L1014</f>
        <v>0</v>
      </c>
      <c r="M1014" s="15">
        <f>'Cap Ex Data'!M1014</f>
        <v>0</v>
      </c>
      <c r="N1014" s="15">
        <f>'Cap Ex Data'!N1014</f>
        <v>0</v>
      </c>
      <c r="O1014" s="61" t="str">
        <f t="shared" si="15"/>
        <v>0</v>
      </c>
    </row>
    <row r="1015" spans="1:15" x14ac:dyDescent="0.25">
      <c r="A1015" s="15">
        <f>'Cap Ex Data'!A1015</f>
        <v>0</v>
      </c>
      <c r="B1015" s="15">
        <f>'Cap Ex Data'!B1015</f>
        <v>0</v>
      </c>
      <c r="C1015" s="15">
        <f>'Cap Ex Data'!C1015</f>
        <v>0</v>
      </c>
      <c r="D1015" s="15">
        <f>'Cap Ex Data'!D1015</f>
        <v>0</v>
      </c>
      <c r="E1015" s="15">
        <f>'Cap Ex Data'!E1015</f>
        <v>0</v>
      </c>
      <c r="F1015" s="15">
        <f>'Cap Ex Data'!F1015</f>
        <v>0</v>
      </c>
      <c r="G1015" s="15">
        <f>'Cap Ex Data'!G1015</f>
        <v>0</v>
      </c>
      <c r="H1015" s="15">
        <f>'Cap Ex Data'!H1015</f>
        <v>0</v>
      </c>
      <c r="I1015" s="15">
        <f>'Cap Ex Data'!I1015</f>
        <v>0</v>
      </c>
      <c r="J1015" s="15">
        <f>'Cap Ex Data'!J1015</f>
        <v>0</v>
      </c>
      <c r="K1015" s="15">
        <f>'Cap Ex Data'!K1015</f>
        <v>0</v>
      </c>
      <c r="L1015" s="15">
        <f>'Cap Ex Data'!L1015</f>
        <v>0</v>
      </c>
      <c r="M1015" s="15">
        <f>'Cap Ex Data'!M1015</f>
        <v>0</v>
      </c>
      <c r="N1015" s="15">
        <f>'Cap Ex Data'!N1015</f>
        <v>0</v>
      </c>
      <c r="O1015" s="61" t="str">
        <f t="shared" si="15"/>
        <v>0</v>
      </c>
    </row>
    <row r="1016" spans="1:15" x14ac:dyDescent="0.25">
      <c r="A1016" s="15">
        <f>'Cap Ex Data'!A1016</f>
        <v>0</v>
      </c>
      <c r="B1016" s="15">
        <f>'Cap Ex Data'!B1016</f>
        <v>0</v>
      </c>
      <c r="C1016" s="15">
        <f>'Cap Ex Data'!C1016</f>
        <v>0</v>
      </c>
      <c r="D1016" s="15">
        <f>'Cap Ex Data'!D1016</f>
        <v>0</v>
      </c>
      <c r="E1016" s="15">
        <f>'Cap Ex Data'!E1016</f>
        <v>0</v>
      </c>
      <c r="F1016" s="15">
        <f>'Cap Ex Data'!F1016</f>
        <v>0</v>
      </c>
      <c r="G1016" s="15">
        <f>'Cap Ex Data'!G1016</f>
        <v>0</v>
      </c>
      <c r="H1016" s="15">
        <f>'Cap Ex Data'!H1016</f>
        <v>0</v>
      </c>
      <c r="I1016" s="15">
        <f>'Cap Ex Data'!I1016</f>
        <v>0</v>
      </c>
      <c r="J1016" s="15">
        <f>'Cap Ex Data'!J1016</f>
        <v>0</v>
      </c>
      <c r="K1016" s="15">
        <f>'Cap Ex Data'!K1016</f>
        <v>0</v>
      </c>
      <c r="L1016" s="15">
        <f>'Cap Ex Data'!L1016</f>
        <v>0</v>
      </c>
      <c r="M1016" s="15">
        <f>'Cap Ex Data'!M1016</f>
        <v>0</v>
      </c>
      <c r="N1016" s="15">
        <f>'Cap Ex Data'!N1016</f>
        <v>0</v>
      </c>
      <c r="O1016" s="61" t="str">
        <f t="shared" si="15"/>
        <v>0</v>
      </c>
    </row>
    <row r="1017" spans="1:15" x14ac:dyDescent="0.25">
      <c r="A1017" s="15">
        <f>'Cap Ex Data'!A1017</f>
        <v>0</v>
      </c>
      <c r="B1017" s="15">
        <f>'Cap Ex Data'!B1017</f>
        <v>0</v>
      </c>
      <c r="C1017" s="15">
        <f>'Cap Ex Data'!C1017</f>
        <v>0</v>
      </c>
      <c r="D1017" s="15">
        <f>'Cap Ex Data'!D1017</f>
        <v>0</v>
      </c>
      <c r="E1017" s="15">
        <f>'Cap Ex Data'!E1017</f>
        <v>0</v>
      </c>
      <c r="F1017" s="15">
        <f>'Cap Ex Data'!F1017</f>
        <v>0</v>
      </c>
      <c r="G1017" s="15">
        <f>'Cap Ex Data'!G1017</f>
        <v>0</v>
      </c>
      <c r="H1017" s="15">
        <f>'Cap Ex Data'!H1017</f>
        <v>0</v>
      </c>
      <c r="I1017" s="15">
        <f>'Cap Ex Data'!I1017</f>
        <v>0</v>
      </c>
      <c r="J1017" s="15">
        <f>'Cap Ex Data'!J1017</f>
        <v>0</v>
      </c>
      <c r="K1017" s="15">
        <f>'Cap Ex Data'!K1017</f>
        <v>0</v>
      </c>
      <c r="L1017" s="15">
        <f>'Cap Ex Data'!L1017</f>
        <v>0</v>
      </c>
      <c r="M1017" s="15">
        <f>'Cap Ex Data'!M1017</f>
        <v>0</v>
      </c>
      <c r="N1017" s="15">
        <f>'Cap Ex Data'!N1017</f>
        <v>0</v>
      </c>
      <c r="O1017" s="61" t="str">
        <f t="shared" si="15"/>
        <v>0</v>
      </c>
    </row>
    <row r="1018" spans="1:15" x14ac:dyDescent="0.25">
      <c r="A1018" s="15">
        <f>'Cap Ex Data'!A1018</f>
        <v>0</v>
      </c>
      <c r="B1018" s="15">
        <f>'Cap Ex Data'!B1018</f>
        <v>0</v>
      </c>
      <c r="C1018" s="15">
        <f>'Cap Ex Data'!C1018</f>
        <v>0</v>
      </c>
      <c r="D1018" s="15">
        <f>'Cap Ex Data'!D1018</f>
        <v>0</v>
      </c>
      <c r="E1018" s="15">
        <f>'Cap Ex Data'!E1018</f>
        <v>0</v>
      </c>
      <c r="F1018" s="15">
        <f>'Cap Ex Data'!F1018</f>
        <v>0</v>
      </c>
      <c r="G1018" s="15">
        <f>'Cap Ex Data'!G1018</f>
        <v>0</v>
      </c>
      <c r="H1018" s="15">
        <f>'Cap Ex Data'!H1018</f>
        <v>0</v>
      </c>
      <c r="I1018" s="15">
        <f>'Cap Ex Data'!I1018</f>
        <v>0</v>
      </c>
      <c r="J1018" s="15">
        <f>'Cap Ex Data'!J1018</f>
        <v>0</v>
      </c>
      <c r="K1018" s="15">
        <f>'Cap Ex Data'!K1018</f>
        <v>0</v>
      </c>
      <c r="L1018" s="15">
        <f>'Cap Ex Data'!L1018</f>
        <v>0</v>
      </c>
      <c r="M1018" s="15">
        <f>'Cap Ex Data'!M1018</f>
        <v>0</v>
      </c>
      <c r="N1018" s="15">
        <f>'Cap Ex Data'!N1018</f>
        <v>0</v>
      </c>
      <c r="O1018" s="61" t="str">
        <f t="shared" si="15"/>
        <v>0</v>
      </c>
    </row>
    <row r="1019" spans="1:15" x14ac:dyDescent="0.25">
      <c r="A1019" s="15">
        <f>'Cap Ex Data'!A1019</f>
        <v>0</v>
      </c>
      <c r="B1019" s="15">
        <f>'Cap Ex Data'!B1019</f>
        <v>0</v>
      </c>
      <c r="C1019" s="15">
        <f>'Cap Ex Data'!C1019</f>
        <v>0</v>
      </c>
      <c r="D1019" s="15">
        <f>'Cap Ex Data'!D1019</f>
        <v>0</v>
      </c>
      <c r="E1019" s="15">
        <f>'Cap Ex Data'!E1019</f>
        <v>0</v>
      </c>
      <c r="F1019" s="15">
        <f>'Cap Ex Data'!F1019</f>
        <v>0</v>
      </c>
      <c r="G1019" s="15">
        <f>'Cap Ex Data'!G1019</f>
        <v>0</v>
      </c>
      <c r="H1019" s="15">
        <f>'Cap Ex Data'!H1019</f>
        <v>0</v>
      </c>
      <c r="I1019" s="15">
        <f>'Cap Ex Data'!I1019</f>
        <v>0</v>
      </c>
      <c r="J1019" s="15">
        <f>'Cap Ex Data'!J1019</f>
        <v>0</v>
      </c>
      <c r="K1019" s="15">
        <f>'Cap Ex Data'!K1019</f>
        <v>0</v>
      </c>
      <c r="L1019" s="15">
        <f>'Cap Ex Data'!L1019</f>
        <v>0</v>
      </c>
      <c r="M1019" s="15">
        <f>'Cap Ex Data'!M1019</f>
        <v>0</v>
      </c>
      <c r="N1019" s="15">
        <f>'Cap Ex Data'!N1019</f>
        <v>0</v>
      </c>
      <c r="O1019" s="61" t="str">
        <f t="shared" si="15"/>
        <v>0</v>
      </c>
    </row>
    <row r="1020" spans="1:15" x14ac:dyDescent="0.25">
      <c r="A1020" s="15">
        <f>'Cap Ex Data'!A1020</f>
        <v>0</v>
      </c>
      <c r="B1020" s="15">
        <f>'Cap Ex Data'!B1020</f>
        <v>0</v>
      </c>
      <c r="C1020" s="15">
        <f>'Cap Ex Data'!C1020</f>
        <v>0</v>
      </c>
      <c r="D1020" s="15">
        <f>'Cap Ex Data'!D1020</f>
        <v>0</v>
      </c>
      <c r="E1020" s="15">
        <f>'Cap Ex Data'!E1020</f>
        <v>0</v>
      </c>
      <c r="F1020" s="15">
        <f>'Cap Ex Data'!F1020</f>
        <v>0</v>
      </c>
      <c r="G1020" s="15">
        <f>'Cap Ex Data'!G1020</f>
        <v>0</v>
      </c>
      <c r="H1020" s="15">
        <f>'Cap Ex Data'!H1020</f>
        <v>0</v>
      </c>
      <c r="I1020" s="15">
        <f>'Cap Ex Data'!I1020</f>
        <v>0</v>
      </c>
      <c r="J1020" s="15">
        <f>'Cap Ex Data'!J1020</f>
        <v>0</v>
      </c>
      <c r="K1020" s="15">
        <f>'Cap Ex Data'!K1020</f>
        <v>0</v>
      </c>
      <c r="L1020" s="15">
        <f>'Cap Ex Data'!L1020</f>
        <v>0</v>
      </c>
      <c r="M1020" s="15">
        <f>'Cap Ex Data'!M1020</f>
        <v>0</v>
      </c>
      <c r="N1020" s="15">
        <f>'Cap Ex Data'!N1020</f>
        <v>0</v>
      </c>
      <c r="O1020" s="61" t="str">
        <f t="shared" si="15"/>
        <v>0</v>
      </c>
    </row>
    <row r="1021" spans="1:15" x14ac:dyDescent="0.25">
      <c r="A1021" s="15">
        <f>'Cap Ex Data'!A1021</f>
        <v>0</v>
      </c>
      <c r="B1021" s="15">
        <f>'Cap Ex Data'!B1021</f>
        <v>0</v>
      </c>
      <c r="C1021" s="15">
        <f>'Cap Ex Data'!C1021</f>
        <v>0</v>
      </c>
      <c r="D1021" s="15">
        <f>'Cap Ex Data'!D1021</f>
        <v>0</v>
      </c>
      <c r="E1021" s="15">
        <f>'Cap Ex Data'!E1021</f>
        <v>0</v>
      </c>
      <c r="F1021" s="15">
        <f>'Cap Ex Data'!F1021</f>
        <v>0</v>
      </c>
      <c r="G1021" s="15">
        <f>'Cap Ex Data'!G1021</f>
        <v>0</v>
      </c>
      <c r="H1021" s="15">
        <f>'Cap Ex Data'!H1021</f>
        <v>0</v>
      </c>
      <c r="I1021" s="15">
        <f>'Cap Ex Data'!I1021</f>
        <v>0</v>
      </c>
      <c r="J1021" s="15">
        <f>'Cap Ex Data'!J1021</f>
        <v>0</v>
      </c>
      <c r="K1021" s="15">
        <f>'Cap Ex Data'!K1021</f>
        <v>0</v>
      </c>
      <c r="L1021" s="15">
        <f>'Cap Ex Data'!L1021</f>
        <v>0</v>
      </c>
      <c r="M1021" s="15">
        <f>'Cap Ex Data'!M1021</f>
        <v>0</v>
      </c>
      <c r="N1021" s="15">
        <f>'Cap Ex Data'!N1021</f>
        <v>0</v>
      </c>
      <c r="O1021" s="61" t="str">
        <f t="shared" si="15"/>
        <v>0</v>
      </c>
    </row>
    <row r="1022" spans="1:15" x14ac:dyDescent="0.25">
      <c r="A1022" s="15">
        <f>'Cap Ex Data'!A1022</f>
        <v>0</v>
      </c>
      <c r="B1022" s="15">
        <f>'Cap Ex Data'!B1022</f>
        <v>0</v>
      </c>
      <c r="C1022" s="15">
        <f>'Cap Ex Data'!C1022</f>
        <v>0</v>
      </c>
      <c r="D1022" s="15">
        <f>'Cap Ex Data'!D1022</f>
        <v>0</v>
      </c>
      <c r="E1022" s="15">
        <f>'Cap Ex Data'!E1022</f>
        <v>0</v>
      </c>
      <c r="F1022" s="15">
        <f>'Cap Ex Data'!F1022</f>
        <v>0</v>
      </c>
      <c r="G1022" s="15">
        <f>'Cap Ex Data'!G1022</f>
        <v>0</v>
      </c>
      <c r="H1022" s="15">
        <f>'Cap Ex Data'!H1022</f>
        <v>0</v>
      </c>
      <c r="I1022" s="15">
        <f>'Cap Ex Data'!I1022</f>
        <v>0</v>
      </c>
      <c r="J1022" s="15">
        <f>'Cap Ex Data'!J1022</f>
        <v>0</v>
      </c>
      <c r="K1022" s="15">
        <f>'Cap Ex Data'!K1022</f>
        <v>0</v>
      </c>
      <c r="L1022" s="15">
        <f>'Cap Ex Data'!L1022</f>
        <v>0</v>
      </c>
      <c r="M1022" s="15">
        <f>'Cap Ex Data'!M1022</f>
        <v>0</v>
      </c>
      <c r="N1022" s="15">
        <f>'Cap Ex Data'!N1022</f>
        <v>0</v>
      </c>
      <c r="O1022" s="61" t="str">
        <f t="shared" si="15"/>
        <v>0</v>
      </c>
    </row>
    <row r="1023" spans="1:15" x14ac:dyDescent="0.25">
      <c r="A1023" s="15">
        <f>'Cap Ex Data'!A1023</f>
        <v>0</v>
      </c>
      <c r="B1023" s="15">
        <f>'Cap Ex Data'!B1023</f>
        <v>0</v>
      </c>
      <c r="C1023" s="15">
        <f>'Cap Ex Data'!C1023</f>
        <v>0</v>
      </c>
      <c r="D1023" s="15">
        <f>'Cap Ex Data'!D1023</f>
        <v>0</v>
      </c>
      <c r="E1023" s="15">
        <f>'Cap Ex Data'!E1023</f>
        <v>0</v>
      </c>
      <c r="F1023" s="15">
        <f>'Cap Ex Data'!F1023</f>
        <v>0</v>
      </c>
      <c r="G1023" s="15">
        <f>'Cap Ex Data'!G1023</f>
        <v>0</v>
      </c>
      <c r="H1023" s="15">
        <f>'Cap Ex Data'!H1023</f>
        <v>0</v>
      </c>
      <c r="I1023" s="15">
        <f>'Cap Ex Data'!I1023</f>
        <v>0</v>
      </c>
      <c r="J1023" s="15">
        <f>'Cap Ex Data'!J1023</f>
        <v>0</v>
      </c>
      <c r="K1023" s="15">
        <f>'Cap Ex Data'!K1023</f>
        <v>0</v>
      </c>
      <c r="L1023" s="15">
        <f>'Cap Ex Data'!L1023</f>
        <v>0</v>
      </c>
      <c r="M1023" s="15">
        <f>'Cap Ex Data'!M1023</f>
        <v>0</v>
      </c>
      <c r="N1023" s="15">
        <f>'Cap Ex Data'!N1023</f>
        <v>0</v>
      </c>
      <c r="O1023" s="61" t="str">
        <f t="shared" si="15"/>
        <v>0</v>
      </c>
    </row>
    <row r="1024" spans="1:15" x14ac:dyDescent="0.25">
      <c r="A1024" s="15">
        <f>'Cap Ex Data'!A1024</f>
        <v>0</v>
      </c>
      <c r="B1024" s="15">
        <f>'Cap Ex Data'!B1024</f>
        <v>0</v>
      </c>
      <c r="C1024" s="15">
        <f>'Cap Ex Data'!C1024</f>
        <v>0</v>
      </c>
      <c r="D1024" s="15">
        <f>'Cap Ex Data'!D1024</f>
        <v>0</v>
      </c>
      <c r="E1024" s="15">
        <f>'Cap Ex Data'!E1024</f>
        <v>0</v>
      </c>
      <c r="F1024" s="15">
        <f>'Cap Ex Data'!F1024</f>
        <v>0</v>
      </c>
      <c r="G1024" s="15">
        <f>'Cap Ex Data'!G1024</f>
        <v>0</v>
      </c>
      <c r="H1024" s="15">
        <f>'Cap Ex Data'!H1024</f>
        <v>0</v>
      </c>
      <c r="I1024" s="15">
        <f>'Cap Ex Data'!I1024</f>
        <v>0</v>
      </c>
      <c r="J1024" s="15">
        <f>'Cap Ex Data'!J1024</f>
        <v>0</v>
      </c>
      <c r="K1024" s="15">
        <f>'Cap Ex Data'!K1024</f>
        <v>0</v>
      </c>
      <c r="L1024" s="15">
        <f>'Cap Ex Data'!L1024</f>
        <v>0</v>
      </c>
      <c r="M1024" s="15">
        <f>'Cap Ex Data'!M1024</f>
        <v>0</v>
      </c>
      <c r="N1024" s="15">
        <f>'Cap Ex Data'!N1024</f>
        <v>0</v>
      </c>
      <c r="O1024" s="61" t="str">
        <f t="shared" si="15"/>
        <v>0</v>
      </c>
    </row>
    <row r="1025" spans="1:15" x14ac:dyDescent="0.25">
      <c r="A1025" s="15">
        <f>'Cap Ex Data'!A1025</f>
        <v>0</v>
      </c>
      <c r="B1025" s="15">
        <f>'Cap Ex Data'!B1025</f>
        <v>0</v>
      </c>
      <c r="C1025" s="15">
        <f>'Cap Ex Data'!C1025</f>
        <v>0</v>
      </c>
      <c r="D1025" s="15">
        <f>'Cap Ex Data'!D1025</f>
        <v>0</v>
      </c>
      <c r="E1025" s="15">
        <f>'Cap Ex Data'!E1025</f>
        <v>0</v>
      </c>
      <c r="F1025" s="15">
        <f>'Cap Ex Data'!F1025</f>
        <v>0</v>
      </c>
      <c r="G1025" s="15">
        <f>'Cap Ex Data'!G1025</f>
        <v>0</v>
      </c>
      <c r="H1025" s="15">
        <f>'Cap Ex Data'!H1025</f>
        <v>0</v>
      </c>
      <c r="I1025" s="15">
        <f>'Cap Ex Data'!I1025</f>
        <v>0</v>
      </c>
      <c r="J1025" s="15">
        <f>'Cap Ex Data'!J1025</f>
        <v>0</v>
      </c>
      <c r="K1025" s="15">
        <f>'Cap Ex Data'!K1025</f>
        <v>0</v>
      </c>
      <c r="L1025" s="15">
        <f>'Cap Ex Data'!L1025</f>
        <v>0</v>
      </c>
      <c r="M1025" s="15">
        <f>'Cap Ex Data'!M1025</f>
        <v>0</v>
      </c>
      <c r="N1025" s="15">
        <f>'Cap Ex Data'!N1025</f>
        <v>0</v>
      </c>
      <c r="O1025" s="61" t="str">
        <f t="shared" si="15"/>
        <v>0</v>
      </c>
    </row>
    <row r="1026" spans="1:15" x14ac:dyDescent="0.25">
      <c r="A1026" s="15">
        <f>'Cap Ex Data'!A1026</f>
        <v>0</v>
      </c>
      <c r="B1026" s="15">
        <f>'Cap Ex Data'!B1026</f>
        <v>0</v>
      </c>
      <c r="C1026" s="15">
        <f>'Cap Ex Data'!C1026</f>
        <v>0</v>
      </c>
      <c r="D1026" s="15">
        <f>'Cap Ex Data'!D1026</f>
        <v>0</v>
      </c>
      <c r="E1026" s="15">
        <f>'Cap Ex Data'!E1026</f>
        <v>0</v>
      </c>
      <c r="F1026" s="15">
        <f>'Cap Ex Data'!F1026</f>
        <v>0</v>
      </c>
      <c r="G1026" s="15">
        <f>'Cap Ex Data'!G1026</f>
        <v>0</v>
      </c>
      <c r="H1026" s="15">
        <f>'Cap Ex Data'!H1026</f>
        <v>0</v>
      </c>
      <c r="I1026" s="15">
        <f>'Cap Ex Data'!I1026</f>
        <v>0</v>
      </c>
      <c r="J1026" s="15">
        <f>'Cap Ex Data'!J1026</f>
        <v>0</v>
      </c>
      <c r="K1026" s="15">
        <f>'Cap Ex Data'!K1026</f>
        <v>0</v>
      </c>
      <c r="L1026" s="15">
        <f>'Cap Ex Data'!L1026</f>
        <v>0</v>
      </c>
      <c r="M1026" s="15">
        <f>'Cap Ex Data'!M1026</f>
        <v>0</v>
      </c>
      <c r="N1026" s="15">
        <f>'Cap Ex Data'!N1026</f>
        <v>0</v>
      </c>
      <c r="O1026" s="61" t="str">
        <f t="shared" si="15"/>
        <v>0</v>
      </c>
    </row>
    <row r="1027" spans="1:15" x14ac:dyDescent="0.25">
      <c r="A1027" s="15">
        <f>'Cap Ex Data'!A1027</f>
        <v>0</v>
      </c>
      <c r="B1027" s="15">
        <f>'Cap Ex Data'!B1027</f>
        <v>0</v>
      </c>
      <c r="C1027" s="15">
        <f>'Cap Ex Data'!C1027</f>
        <v>0</v>
      </c>
      <c r="D1027" s="15">
        <f>'Cap Ex Data'!D1027</f>
        <v>0</v>
      </c>
      <c r="E1027" s="15">
        <f>'Cap Ex Data'!E1027</f>
        <v>0</v>
      </c>
      <c r="F1027" s="15">
        <f>'Cap Ex Data'!F1027</f>
        <v>0</v>
      </c>
      <c r="G1027" s="15">
        <f>'Cap Ex Data'!G1027</f>
        <v>0</v>
      </c>
      <c r="H1027" s="15">
        <f>'Cap Ex Data'!H1027</f>
        <v>0</v>
      </c>
      <c r="I1027" s="15">
        <f>'Cap Ex Data'!I1027</f>
        <v>0</v>
      </c>
      <c r="J1027" s="15">
        <f>'Cap Ex Data'!J1027</f>
        <v>0</v>
      </c>
      <c r="K1027" s="15">
        <f>'Cap Ex Data'!K1027</f>
        <v>0</v>
      </c>
      <c r="L1027" s="15">
        <f>'Cap Ex Data'!L1027</f>
        <v>0</v>
      </c>
      <c r="M1027" s="15">
        <f>'Cap Ex Data'!M1027</f>
        <v>0</v>
      </c>
      <c r="N1027" s="15">
        <f>'Cap Ex Data'!N1027</f>
        <v>0</v>
      </c>
      <c r="O1027" s="61" t="str">
        <f t="shared" ref="O1027:O1090" si="16">LEFT(B1027,2)</f>
        <v>0</v>
      </c>
    </row>
    <row r="1028" spans="1:15" x14ac:dyDescent="0.25">
      <c r="A1028" s="15">
        <f>'Cap Ex Data'!A1028</f>
        <v>0</v>
      </c>
      <c r="B1028" s="15">
        <f>'Cap Ex Data'!B1028</f>
        <v>0</v>
      </c>
      <c r="C1028" s="15">
        <f>'Cap Ex Data'!C1028</f>
        <v>0</v>
      </c>
      <c r="D1028" s="15">
        <f>'Cap Ex Data'!D1028</f>
        <v>0</v>
      </c>
      <c r="E1028" s="15">
        <f>'Cap Ex Data'!E1028</f>
        <v>0</v>
      </c>
      <c r="F1028" s="15">
        <f>'Cap Ex Data'!F1028</f>
        <v>0</v>
      </c>
      <c r="G1028" s="15">
        <f>'Cap Ex Data'!G1028</f>
        <v>0</v>
      </c>
      <c r="H1028" s="15">
        <f>'Cap Ex Data'!H1028</f>
        <v>0</v>
      </c>
      <c r="I1028" s="15">
        <f>'Cap Ex Data'!I1028</f>
        <v>0</v>
      </c>
      <c r="J1028" s="15">
        <f>'Cap Ex Data'!J1028</f>
        <v>0</v>
      </c>
      <c r="K1028" s="15">
        <f>'Cap Ex Data'!K1028</f>
        <v>0</v>
      </c>
      <c r="L1028" s="15">
        <f>'Cap Ex Data'!L1028</f>
        <v>0</v>
      </c>
      <c r="M1028" s="15">
        <f>'Cap Ex Data'!M1028</f>
        <v>0</v>
      </c>
      <c r="N1028" s="15">
        <f>'Cap Ex Data'!N1028</f>
        <v>0</v>
      </c>
      <c r="O1028" s="61" t="str">
        <f t="shared" si="16"/>
        <v>0</v>
      </c>
    </row>
    <row r="1029" spans="1:15" x14ac:dyDescent="0.25">
      <c r="A1029" s="15">
        <f>'Cap Ex Data'!A1029</f>
        <v>0</v>
      </c>
      <c r="B1029" s="15">
        <f>'Cap Ex Data'!B1029</f>
        <v>0</v>
      </c>
      <c r="C1029" s="15">
        <f>'Cap Ex Data'!C1029</f>
        <v>0</v>
      </c>
      <c r="D1029" s="15">
        <f>'Cap Ex Data'!D1029</f>
        <v>0</v>
      </c>
      <c r="E1029" s="15">
        <f>'Cap Ex Data'!E1029</f>
        <v>0</v>
      </c>
      <c r="F1029" s="15">
        <f>'Cap Ex Data'!F1029</f>
        <v>0</v>
      </c>
      <c r="G1029" s="15">
        <f>'Cap Ex Data'!G1029</f>
        <v>0</v>
      </c>
      <c r="H1029" s="15">
        <f>'Cap Ex Data'!H1029</f>
        <v>0</v>
      </c>
      <c r="I1029" s="15">
        <f>'Cap Ex Data'!I1029</f>
        <v>0</v>
      </c>
      <c r="J1029" s="15">
        <f>'Cap Ex Data'!J1029</f>
        <v>0</v>
      </c>
      <c r="K1029" s="15">
        <f>'Cap Ex Data'!K1029</f>
        <v>0</v>
      </c>
      <c r="L1029" s="15">
        <f>'Cap Ex Data'!L1029</f>
        <v>0</v>
      </c>
      <c r="M1029" s="15">
        <f>'Cap Ex Data'!M1029</f>
        <v>0</v>
      </c>
      <c r="N1029" s="15">
        <f>'Cap Ex Data'!N1029</f>
        <v>0</v>
      </c>
      <c r="O1029" s="61" t="str">
        <f t="shared" si="16"/>
        <v>0</v>
      </c>
    </row>
    <row r="1030" spans="1:15" x14ac:dyDescent="0.25">
      <c r="A1030" s="15">
        <f>'Cap Ex Data'!A1030</f>
        <v>0</v>
      </c>
      <c r="B1030" s="15">
        <f>'Cap Ex Data'!B1030</f>
        <v>0</v>
      </c>
      <c r="C1030" s="15">
        <f>'Cap Ex Data'!C1030</f>
        <v>0</v>
      </c>
      <c r="D1030" s="15">
        <f>'Cap Ex Data'!D1030</f>
        <v>0</v>
      </c>
      <c r="E1030" s="15">
        <f>'Cap Ex Data'!E1030</f>
        <v>0</v>
      </c>
      <c r="F1030" s="15">
        <f>'Cap Ex Data'!F1030</f>
        <v>0</v>
      </c>
      <c r="G1030" s="15">
        <f>'Cap Ex Data'!G1030</f>
        <v>0</v>
      </c>
      <c r="H1030" s="15">
        <f>'Cap Ex Data'!H1030</f>
        <v>0</v>
      </c>
      <c r="I1030" s="15">
        <f>'Cap Ex Data'!I1030</f>
        <v>0</v>
      </c>
      <c r="J1030" s="15">
        <f>'Cap Ex Data'!J1030</f>
        <v>0</v>
      </c>
      <c r="K1030" s="15">
        <f>'Cap Ex Data'!K1030</f>
        <v>0</v>
      </c>
      <c r="L1030" s="15">
        <f>'Cap Ex Data'!L1030</f>
        <v>0</v>
      </c>
      <c r="M1030" s="15">
        <f>'Cap Ex Data'!M1030</f>
        <v>0</v>
      </c>
      <c r="N1030" s="15">
        <f>'Cap Ex Data'!N1030</f>
        <v>0</v>
      </c>
      <c r="O1030" s="61" t="str">
        <f t="shared" si="16"/>
        <v>0</v>
      </c>
    </row>
    <row r="1031" spans="1:15" x14ac:dyDescent="0.25">
      <c r="A1031" s="15">
        <f>'Cap Ex Data'!A1031</f>
        <v>0</v>
      </c>
      <c r="B1031" s="15">
        <f>'Cap Ex Data'!B1031</f>
        <v>0</v>
      </c>
      <c r="C1031" s="15">
        <f>'Cap Ex Data'!C1031</f>
        <v>0</v>
      </c>
      <c r="D1031" s="15">
        <f>'Cap Ex Data'!D1031</f>
        <v>0</v>
      </c>
      <c r="E1031" s="15">
        <f>'Cap Ex Data'!E1031</f>
        <v>0</v>
      </c>
      <c r="F1031" s="15">
        <f>'Cap Ex Data'!F1031</f>
        <v>0</v>
      </c>
      <c r="G1031" s="15">
        <f>'Cap Ex Data'!G1031</f>
        <v>0</v>
      </c>
      <c r="H1031" s="15">
        <f>'Cap Ex Data'!H1031</f>
        <v>0</v>
      </c>
      <c r="I1031" s="15">
        <f>'Cap Ex Data'!I1031</f>
        <v>0</v>
      </c>
      <c r="J1031" s="15">
        <f>'Cap Ex Data'!J1031</f>
        <v>0</v>
      </c>
      <c r="K1031" s="15">
        <f>'Cap Ex Data'!K1031</f>
        <v>0</v>
      </c>
      <c r="L1031" s="15">
        <f>'Cap Ex Data'!L1031</f>
        <v>0</v>
      </c>
      <c r="M1031" s="15">
        <f>'Cap Ex Data'!M1031</f>
        <v>0</v>
      </c>
      <c r="N1031" s="15">
        <f>'Cap Ex Data'!N1031</f>
        <v>0</v>
      </c>
      <c r="O1031" s="61" t="str">
        <f t="shared" si="16"/>
        <v>0</v>
      </c>
    </row>
    <row r="1032" spans="1:15" x14ac:dyDescent="0.25">
      <c r="A1032" s="15">
        <f>'Cap Ex Data'!A1032</f>
        <v>0</v>
      </c>
      <c r="B1032" s="15">
        <f>'Cap Ex Data'!B1032</f>
        <v>0</v>
      </c>
      <c r="C1032" s="15">
        <f>'Cap Ex Data'!C1032</f>
        <v>0</v>
      </c>
      <c r="D1032" s="15">
        <f>'Cap Ex Data'!D1032</f>
        <v>0</v>
      </c>
      <c r="E1032" s="15">
        <f>'Cap Ex Data'!E1032</f>
        <v>0</v>
      </c>
      <c r="F1032" s="15">
        <f>'Cap Ex Data'!F1032</f>
        <v>0</v>
      </c>
      <c r="G1032" s="15">
        <f>'Cap Ex Data'!G1032</f>
        <v>0</v>
      </c>
      <c r="H1032" s="15">
        <f>'Cap Ex Data'!H1032</f>
        <v>0</v>
      </c>
      <c r="I1032" s="15">
        <f>'Cap Ex Data'!I1032</f>
        <v>0</v>
      </c>
      <c r="J1032" s="15">
        <f>'Cap Ex Data'!J1032</f>
        <v>0</v>
      </c>
      <c r="K1032" s="15">
        <f>'Cap Ex Data'!K1032</f>
        <v>0</v>
      </c>
      <c r="L1032" s="15">
        <f>'Cap Ex Data'!L1032</f>
        <v>0</v>
      </c>
      <c r="M1032" s="15">
        <f>'Cap Ex Data'!M1032</f>
        <v>0</v>
      </c>
      <c r="N1032" s="15">
        <f>'Cap Ex Data'!N1032</f>
        <v>0</v>
      </c>
      <c r="O1032" s="61" t="str">
        <f t="shared" si="16"/>
        <v>0</v>
      </c>
    </row>
    <row r="1033" spans="1:15" x14ac:dyDescent="0.25">
      <c r="A1033" s="15">
        <f>'Cap Ex Data'!A1033</f>
        <v>0</v>
      </c>
      <c r="B1033" s="15">
        <f>'Cap Ex Data'!B1033</f>
        <v>0</v>
      </c>
      <c r="C1033" s="15">
        <f>'Cap Ex Data'!C1033</f>
        <v>0</v>
      </c>
      <c r="D1033" s="15">
        <f>'Cap Ex Data'!D1033</f>
        <v>0</v>
      </c>
      <c r="E1033" s="15">
        <f>'Cap Ex Data'!E1033</f>
        <v>0</v>
      </c>
      <c r="F1033" s="15">
        <f>'Cap Ex Data'!F1033</f>
        <v>0</v>
      </c>
      <c r="G1033" s="15">
        <f>'Cap Ex Data'!G1033</f>
        <v>0</v>
      </c>
      <c r="H1033" s="15">
        <f>'Cap Ex Data'!H1033</f>
        <v>0</v>
      </c>
      <c r="I1033" s="15">
        <f>'Cap Ex Data'!I1033</f>
        <v>0</v>
      </c>
      <c r="J1033" s="15">
        <f>'Cap Ex Data'!J1033</f>
        <v>0</v>
      </c>
      <c r="K1033" s="15">
        <f>'Cap Ex Data'!K1033</f>
        <v>0</v>
      </c>
      <c r="L1033" s="15">
        <f>'Cap Ex Data'!L1033</f>
        <v>0</v>
      </c>
      <c r="M1033" s="15">
        <f>'Cap Ex Data'!M1033</f>
        <v>0</v>
      </c>
      <c r="N1033" s="15">
        <f>'Cap Ex Data'!N1033</f>
        <v>0</v>
      </c>
      <c r="O1033" s="61" t="str">
        <f t="shared" si="16"/>
        <v>0</v>
      </c>
    </row>
    <row r="1034" spans="1:15" x14ac:dyDescent="0.25">
      <c r="A1034" s="15">
        <f>'Cap Ex Data'!A1034</f>
        <v>0</v>
      </c>
      <c r="B1034" s="15">
        <f>'Cap Ex Data'!B1034</f>
        <v>0</v>
      </c>
      <c r="C1034" s="15">
        <f>'Cap Ex Data'!C1034</f>
        <v>0</v>
      </c>
      <c r="D1034" s="15">
        <f>'Cap Ex Data'!D1034</f>
        <v>0</v>
      </c>
      <c r="E1034" s="15">
        <f>'Cap Ex Data'!E1034</f>
        <v>0</v>
      </c>
      <c r="F1034" s="15">
        <f>'Cap Ex Data'!F1034</f>
        <v>0</v>
      </c>
      <c r="G1034" s="15">
        <f>'Cap Ex Data'!G1034</f>
        <v>0</v>
      </c>
      <c r="H1034" s="15">
        <f>'Cap Ex Data'!H1034</f>
        <v>0</v>
      </c>
      <c r="I1034" s="15">
        <f>'Cap Ex Data'!I1034</f>
        <v>0</v>
      </c>
      <c r="J1034" s="15">
        <f>'Cap Ex Data'!J1034</f>
        <v>0</v>
      </c>
      <c r="K1034" s="15">
        <f>'Cap Ex Data'!K1034</f>
        <v>0</v>
      </c>
      <c r="L1034" s="15">
        <f>'Cap Ex Data'!L1034</f>
        <v>0</v>
      </c>
      <c r="M1034" s="15">
        <f>'Cap Ex Data'!M1034</f>
        <v>0</v>
      </c>
      <c r="N1034" s="15">
        <f>'Cap Ex Data'!N1034</f>
        <v>0</v>
      </c>
      <c r="O1034" s="61" t="str">
        <f t="shared" si="16"/>
        <v>0</v>
      </c>
    </row>
    <row r="1035" spans="1:15" x14ac:dyDescent="0.25">
      <c r="A1035" s="15">
        <f>'Cap Ex Data'!A1035</f>
        <v>0</v>
      </c>
      <c r="B1035" s="15">
        <f>'Cap Ex Data'!B1035</f>
        <v>0</v>
      </c>
      <c r="C1035" s="15">
        <f>'Cap Ex Data'!C1035</f>
        <v>0</v>
      </c>
      <c r="D1035" s="15">
        <f>'Cap Ex Data'!D1035</f>
        <v>0</v>
      </c>
      <c r="E1035" s="15">
        <f>'Cap Ex Data'!E1035</f>
        <v>0</v>
      </c>
      <c r="F1035" s="15">
        <f>'Cap Ex Data'!F1035</f>
        <v>0</v>
      </c>
      <c r="G1035" s="15">
        <f>'Cap Ex Data'!G1035</f>
        <v>0</v>
      </c>
      <c r="H1035" s="15">
        <f>'Cap Ex Data'!H1035</f>
        <v>0</v>
      </c>
      <c r="I1035" s="15">
        <f>'Cap Ex Data'!I1035</f>
        <v>0</v>
      </c>
      <c r="J1035" s="15">
        <f>'Cap Ex Data'!J1035</f>
        <v>0</v>
      </c>
      <c r="K1035" s="15">
        <f>'Cap Ex Data'!K1035</f>
        <v>0</v>
      </c>
      <c r="L1035" s="15">
        <f>'Cap Ex Data'!L1035</f>
        <v>0</v>
      </c>
      <c r="M1035" s="15">
        <f>'Cap Ex Data'!M1035</f>
        <v>0</v>
      </c>
      <c r="N1035" s="15">
        <f>'Cap Ex Data'!N1035</f>
        <v>0</v>
      </c>
      <c r="O1035" s="61" t="str">
        <f t="shared" si="16"/>
        <v>0</v>
      </c>
    </row>
    <row r="1036" spans="1:15" x14ac:dyDescent="0.25">
      <c r="A1036" s="15">
        <f>'Cap Ex Data'!A1036</f>
        <v>0</v>
      </c>
      <c r="B1036" s="15">
        <f>'Cap Ex Data'!B1036</f>
        <v>0</v>
      </c>
      <c r="C1036" s="15">
        <f>'Cap Ex Data'!C1036</f>
        <v>0</v>
      </c>
      <c r="D1036" s="15">
        <f>'Cap Ex Data'!D1036</f>
        <v>0</v>
      </c>
      <c r="E1036" s="15">
        <f>'Cap Ex Data'!E1036</f>
        <v>0</v>
      </c>
      <c r="F1036" s="15">
        <f>'Cap Ex Data'!F1036</f>
        <v>0</v>
      </c>
      <c r="G1036" s="15">
        <f>'Cap Ex Data'!G1036</f>
        <v>0</v>
      </c>
      <c r="H1036" s="15">
        <f>'Cap Ex Data'!H1036</f>
        <v>0</v>
      </c>
      <c r="I1036" s="15">
        <f>'Cap Ex Data'!I1036</f>
        <v>0</v>
      </c>
      <c r="J1036" s="15">
        <f>'Cap Ex Data'!J1036</f>
        <v>0</v>
      </c>
      <c r="K1036" s="15">
        <f>'Cap Ex Data'!K1036</f>
        <v>0</v>
      </c>
      <c r="L1036" s="15">
        <f>'Cap Ex Data'!L1036</f>
        <v>0</v>
      </c>
      <c r="M1036" s="15">
        <f>'Cap Ex Data'!M1036</f>
        <v>0</v>
      </c>
      <c r="N1036" s="15">
        <f>'Cap Ex Data'!N1036</f>
        <v>0</v>
      </c>
      <c r="O1036" s="61" t="str">
        <f t="shared" si="16"/>
        <v>0</v>
      </c>
    </row>
    <row r="1037" spans="1:15" x14ac:dyDescent="0.25">
      <c r="A1037" s="15">
        <f>'Cap Ex Data'!A1037</f>
        <v>0</v>
      </c>
      <c r="B1037" s="15">
        <f>'Cap Ex Data'!B1037</f>
        <v>0</v>
      </c>
      <c r="C1037" s="15">
        <f>'Cap Ex Data'!C1037</f>
        <v>0</v>
      </c>
      <c r="D1037" s="15">
        <f>'Cap Ex Data'!D1037</f>
        <v>0</v>
      </c>
      <c r="E1037" s="15">
        <f>'Cap Ex Data'!E1037</f>
        <v>0</v>
      </c>
      <c r="F1037" s="15">
        <f>'Cap Ex Data'!F1037</f>
        <v>0</v>
      </c>
      <c r="G1037" s="15">
        <f>'Cap Ex Data'!G1037</f>
        <v>0</v>
      </c>
      <c r="H1037" s="15">
        <f>'Cap Ex Data'!H1037</f>
        <v>0</v>
      </c>
      <c r="I1037" s="15">
        <f>'Cap Ex Data'!I1037</f>
        <v>0</v>
      </c>
      <c r="J1037" s="15">
        <f>'Cap Ex Data'!J1037</f>
        <v>0</v>
      </c>
      <c r="K1037" s="15">
        <f>'Cap Ex Data'!K1037</f>
        <v>0</v>
      </c>
      <c r="L1037" s="15">
        <f>'Cap Ex Data'!L1037</f>
        <v>0</v>
      </c>
      <c r="M1037" s="15">
        <f>'Cap Ex Data'!M1037</f>
        <v>0</v>
      </c>
      <c r="N1037" s="15">
        <f>'Cap Ex Data'!N1037</f>
        <v>0</v>
      </c>
      <c r="O1037" s="61" t="str">
        <f t="shared" si="16"/>
        <v>0</v>
      </c>
    </row>
    <row r="1038" spans="1:15" x14ac:dyDescent="0.25">
      <c r="A1038" s="15">
        <f>'Cap Ex Data'!A1038</f>
        <v>0</v>
      </c>
      <c r="B1038" s="15">
        <f>'Cap Ex Data'!B1038</f>
        <v>0</v>
      </c>
      <c r="C1038" s="15">
        <f>'Cap Ex Data'!C1038</f>
        <v>0</v>
      </c>
      <c r="D1038" s="15">
        <f>'Cap Ex Data'!D1038</f>
        <v>0</v>
      </c>
      <c r="E1038" s="15">
        <f>'Cap Ex Data'!E1038</f>
        <v>0</v>
      </c>
      <c r="F1038" s="15">
        <f>'Cap Ex Data'!F1038</f>
        <v>0</v>
      </c>
      <c r="G1038" s="15">
        <f>'Cap Ex Data'!G1038</f>
        <v>0</v>
      </c>
      <c r="H1038" s="15">
        <f>'Cap Ex Data'!H1038</f>
        <v>0</v>
      </c>
      <c r="I1038" s="15">
        <f>'Cap Ex Data'!I1038</f>
        <v>0</v>
      </c>
      <c r="J1038" s="15">
        <f>'Cap Ex Data'!J1038</f>
        <v>0</v>
      </c>
      <c r="K1038" s="15">
        <f>'Cap Ex Data'!K1038</f>
        <v>0</v>
      </c>
      <c r="L1038" s="15">
        <f>'Cap Ex Data'!L1038</f>
        <v>0</v>
      </c>
      <c r="M1038" s="15">
        <f>'Cap Ex Data'!M1038</f>
        <v>0</v>
      </c>
      <c r="N1038" s="15">
        <f>'Cap Ex Data'!N1038</f>
        <v>0</v>
      </c>
      <c r="O1038" s="61" t="str">
        <f t="shared" si="16"/>
        <v>0</v>
      </c>
    </row>
    <row r="1039" spans="1:15" x14ac:dyDescent="0.25">
      <c r="A1039" s="15">
        <f>'Cap Ex Data'!A1039</f>
        <v>0</v>
      </c>
      <c r="B1039" s="15">
        <f>'Cap Ex Data'!B1039</f>
        <v>0</v>
      </c>
      <c r="C1039" s="15">
        <f>'Cap Ex Data'!C1039</f>
        <v>0</v>
      </c>
      <c r="D1039" s="15">
        <f>'Cap Ex Data'!D1039</f>
        <v>0</v>
      </c>
      <c r="E1039" s="15">
        <f>'Cap Ex Data'!E1039</f>
        <v>0</v>
      </c>
      <c r="F1039" s="15">
        <f>'Cap Ex Data'!F1039</f>
        <v>0</v>
      </c>
      <c r="G1039" s="15">
        <f>'Cap Ex Data'!G1039</f>
        <v>0</v>
      </c>
      <c r="H1039" s="15">
        <f>'Cap Ex Data'!H1039</f>
        <v>0</v>
      </c>
      <c r="I1039" s="15">
        <f>'Cap Ex Data'!I1039</f>
        <v>0</v>
      </c>
      <c r="J1039" s="15">
        <f>'Cap Ex Data'!J1039</f>
        <v>0</v>
      </c>
      <c r="K1039" s="15">
        <f>'Cap Ex Data'!K1039</f>
        <v>0</v>
      </c>
      <c r="L1039" s="15">
        <f>'Cap Ex Data'!L1039</f>
        <v>0</v>
      </c>
      <c r="M1039" s="15">
        <f>'Cap Ex Data'!M1039</f>
        <v>0</v>
      </c>
      <c r="N1039" s="15">
        <f>'Cap Ex Data'!N1039</f>
        <v>0</v>
      </c>
      <c r="O1039" s="61" t="str">
        <f t="shared" si="16"/>
        <v>0</v>
      </c>
    </row>
    <row r="1040" spans="1:15" x14ac:dyDescent="0.25">
      <c r="A1040" s="15">
        <f>'Cap Ex Data'!A1040</f>
        <v>0</v>
      </c>
      <c r="B1040" s="15">
        <f>'Cap Ex Data'!B1040</f>
        <v>0</v>
      </c>
      <c r="C1040" s="15">
        <f>'Cap Ex Data'!C1040</f>
        <v>0</v>
      </c>
      <c r="D1040" s="15">
        <f>'Cap Ex Data'!D1040</f>
        <v>0</v>
      </c>
      <c r="E1040" s="15">
        <f>'Cap Ex Data'!E1040</f>
        <v>0</v>
      </c>
      <c r="F1040" s="15">
        <f>'Cap Ex Data'!F1040</f>
        <v>0</v>
      </c>
      <c r="G1040" s="15">
        <f>'Cap Ex Data'!G1040</f>
        <v>0</v>
      </c>
      <c r="H1040" s="15">
        <f>'Cap Ex Data'!H1040</f>
        <v>0</v>
      </c>
      <c r="I1040" s="15">
        <f>'Cap Ex Data'!I1040</f>
        <v>0</v>
      </c>
      <c r="J1040" s="15">
        <f>'Cap Ex Data'!J1040</f>
        <v>0</v>
      </c>
      <c r="K1040" s="15">
        <f>'Cap Ex Data'!K1040</f>
        <v>0</v>
      </c>
      <c r="L1040" s="15">
        <f>'Cap Ex Data'!L1040</f>
        <v>0</v>
      </c>
      <c r="M1040" s="15">
        <f>'Cap Ex Data'!M1040</f>
        <v>0</v>
      </c>
      <c r="N1040" s="15">
        <f>'Cap Ex Data'!N1040</f>
        <v>0</v>
      </c>
      <c r="O1040" s="61" t="str">
        <f t="shared" si="16"/>
        <v>0</v>
      </c>
    </row>
    <row r="1041" spans="1:15" x14ac:dyDescent="0.25">
      <c r="A1041" s="15">
        <f>'Cap Ex Data'!A1041</f>
        <v>0</v>
      </c>
      <c r="B1041" s="15">
        <f>'Cap Ex Data'!B1041</f>
        <v>0</v>
      </c>
      <c r="C1041" s="15">
        <f>'Cap Ex Data'!C1041</f>
        <v>0</v>
      </c>
      <c r="D1041" s="15">
        <f>'Cap Ex Data'!D1041</f>
        <v>0</v>
      </c>
      <c r="E1041" s="15">
        <f>'Cap Ex Data'!E1041</f>
        <v>0</v>
      </c>
      <c r="F1041" s="15">
        <f>'Cap Ex Data'!F1041</f>
        <v>0</v>
      </c>
      <c r="G1041" s="15">
        <f>'Cap Ex Data'!G1041</f>
        <v>0</v>
      </c>
      <c r="H1041" s="15">
        <f>'Cap Ex Data'!H1041</f>
        <v>0</v>
      </c>
      <c r="I1041" s="15">
        <f>'Cap Ex Data'!I1041</f>
        <v>0</v>
      </c>
      <c r="J1041" s="15">
        <f>'Cap Ex Data'!J1041</f>
        <v>0</v>
      </c>
      <c r="K1041" s="15">
        <f>'Cap Ex Data'!K1041</f>
        <v>0</v>
      </c>
      <c r="L1041" s="15">
        <f>'Cap Ex Data'!L1041</f>
        <v>0</v>
      </c>
      <c r="M1041" s="15">
        <f>'Cap Ex Data'!M1041</f>
        <v>0</v>
      </c>
      <c r="N1041" s="15">
        <f>'Cap Ex Data'!N1041</f>
        <v>0</v>
      </c>
      <c r="O1041" s="61" t="str">
        <f t="shared" si="16"/>
        <v>0</v>
      </c>
    </row>
    <row r="1042" spans="1:15" x14ac:dyDescent="0.25">
      <c r="A1042" s="15">
        <f>'Cap Ex Data'!A1042</f>
        <v>0</v>
      </c>
      <c r="B1042" s="15">
        <f>'Cap Ex Data'!B1042</f>
        <v>0</v>
      </c>
      <c r="C1042" s="15">
        <f>'Cap Ex Data'!C1042</f>
        <v>0</v>
      </c>
      <c r="D1042" s="15">
        <f>'Cap Ex Data'!D1042</f>
        <v>0</v>
      </c>
      <c r="E1042" s="15">
        <f>'Cap Ex Data'!E1042</f>
        <v>0</v>
      </c>
      <c r="F1042" s="15">
        <f>'Cap Ex Data'!F1042</f>
        <v>0</v>
      </c>
      <c r="G1042" s="15">
        <f>'Cap Ex Data'!G1042</f>
        <v>0</v>
      </c>
      <c r="H1042" s="15">
        <f>'Cap Ex Data'!H1042</f>
        <v>0</v>
      </c>
      <c r="I1042" s="15">
        <f>'Cap Ex Data'!I1042</f>
        <v>0</v>
      </c>
      <c r="J1042" s="15">
        <f>'Cap Ex Data'!J1042</f>
        <v>0</v>
      </c>
      <c r="K1042" s="15">
        <f>'Cap Ex Data'!K1042</f>
        <v>0</v>
      </c>
      <c r="L1042" s="15">
        <f>'Cap Ex Data'!L1042</f>
        <v>0</v>
      </c>
      <c r="M1042" s="15">
        <f>'Cap Ex Data'!M1042</f>
        <v>0</v>
      </c>
      <c r="N1042" s="15">
        <f>'Cap Ex Data'!N1042</f>
        <v>0</v>
      </c>
      <c r="O1042" s="61" t="str">
        <f t="shared" si="16"/>
        <v>0</v>
      </c>
    </row>
    <row r="1043" spans="1:15" x14ac:dyDescent="0.25">
      <c r="A1043" s="15">
        <f>'Cap Ex Data'!A1043</f>
        <v>0</v>
      </c>
      <c r="B1043" s="15">
        <f>'Cap Ex Data'!B1043</f>
        <v>0</v>
      </c>
      <c r="C1043" s="15">
        <f>'Cap Ex Data'!C1043</f>
        <v>0</v>
      </c>
      <c r="D1043" s="15">
        <f>'Cap Ex Data'!D1043</f>
        <v>0</v>
      </c>
      <c r="E1043" s="15">
        <f>'Cap Ex Data'!E1043</f>
        <v>0</v>
      </c>
      <c r="F1043" s="15">
        <f>'Cap Ex Data'!F1043</f>
        <v>0</v>
      </c>
      <c r="G1043" s="15">
        <f>'Cap Ex Data'!G1043</f>
        <v>0</v>
      </c>
      <c r="H1043" s="15">
        <f>'Cap Ex Data'!H1043</f>
        <v>0</v>
      </c>
      <c r="I1043" s="15">
        <f>'Cap Ex Data'!I1043</f>
        <v>0</v>
      </c>
      <c r="J1043" s="15">
        <f>'Cap Ex Data'!J1043</f>
        <v>0</v>
      </c>
      <c r="K1043" s="15">
        <f>'Cap Ex Data'!K1043</f>
        <v>0</v>
      </c>
      <c r="L1043" s="15">
        <f>'Cap Ex Data'!L1043</f>
        <v>0</v>
      </c>
      <c r="M1043" s="15">
        <f>'Cap Ex Data'!M1043</f>
        <v>0</v>
      </c>
      <c r="N1043" s="15">
        <f>'Cap Ex Data'!N1043</f>
        <v>0</v>
      </c>
      <c r="O1043" s="61" t="str">
        <f t="shared" si="16"/>
        <v>0</v>
      </c>
    </row>
    <row r="1044" spans="1:15" x14ac:dyDescent="0.25">
      <c r="A1044" s="15">
        <f>'Cap Ex Data'!A1044</f>
        <v>0</v>
      </c>
      <c r="B1044" s="15">
        <f>'Cap Ex Data'!B1044</f>
        <v>0</v>
      </c>
      <c r="C1044" s="15">
        <f>'Cap Ex Data'!C1044</f>
        <v>0</v>
      </c>
      <c r="D1044" s="15">
        <f>'Cap Ex Data'!D1044</f>
        <v>0</v>
      </c>
      <c r="E1044" s="15">
        <f>'Cap Ex Data'!E1044</f>
        <v>0</v>
      </c>
      <c r="F1044" s="15">
        <f>'Cap Ex Data'!F1044</f>
        <v>0</v>
      </c>
      <c r="G1044" s="15">
        <f>'Cap Ex Data'!G1044</f>
        <v>0</v>
      </c>
      <c r="H1044" s="15">
        <f>'Cap Ex Data'!H1044</f>
        <v>0</v>
      </c>
      <c r="I1044" s="15">
        <f>'Cap Ex Data'!I1044</f>
        <v>0</v>
      </c>
      <c r="J1044" s="15">
        <f>'Cap Ex Data'!J1044</f>
        <v>0</v>
      </c>
      <c r="K1044" s="15">
        <f>'Cap Ex Data'!K1044</f>
        <v>0</v>
      </c>
      <c r="L1044" s="15">
        <f>'Cap Ex Data'!L1044</f>
        <v>0</v>
      </c>
      <c r="M1044" s="15">
        <f>'Cap Ex Data'!M1044</f>
        <v>0</v>
      </c>
      <c r="N1044" s="15">
        <f>'Cap Ex Data'!N1044</f>
        <v>0</v>
      </c>
      <c r="O1044" s="61" t="str">
        <f t="shared" si="16"/>
        <v>0</v>
      </c>
    </row>
    <row r="1045" spans="1:15" x14ac:dyDescent="0.25">
      <c r="A1045" s="15">
        <f>'Cap Ex Data'!A1045</f>
        <v>0</v>
      </c>
      <c r="B1045" s="15">
        <f>'Cap Ex Data'!B1045</f>
        <v>0</v>
      </c>
      <c r="C1045" s="15">
        <f>'Cap Ex Data'!C1045</f>
        <v>0</v>
      </c>
      <c r="D1045" s="15">
        <f>'Cap Ex Data'!D1045</f>
        <v>0</v>
      </c>
      <c r="E1045" s="15">
        <f>'Cap Ex Data'!E1045</f>
        <v>0</v>
      </c>
      <c r="F1045" s="15">
        <f>'Cap Ex Data'!F1045</f>
        <v>0</v>
      </c>
      <c r="G1045" s="15">
        <f>'Cap Ex Data'!G1045</f>
        <v>0</v>
      </c>
      <c r="H1045" s="15">
        <f>'Cap Ex Data'!H1045</f>
        <v>0</v>
      </c>
      <c r="I1045" s="15">
        <f>'Cap Ex Data'!I1045</f>
        <v>0</v>
      </c>
      <c r="J1045" s="15">
        <f>'Cap Ex Data'!J1045</f>
        <v>0</v>
      </c>
      <c r="K1045" s="15">
        <f>'Cap Ex Data'!K1045</f>
        <v>0</v>
      </c>
      <c r="L1045" s="15">
        <f>'Cap Ex Data'!L1045</f>
        <v>0</v>
      </c>
      <c r="M1045" s="15">
        <f>'Cap Ex Data'!M1045</f>
        <v>0</v>
      </c>
      <c r="N1045" s="15">
        <f>'Cap Ex Data'!N1045</f>
        <v>0</v>
      </c>
      <c r="O1045" s="61" t="str">
        <f t="shared" si="16"/>
        <v>0</v>
      </c>
    </row>
    <row r="1046" spans="1:15" x14ac:dyDescent="0.25">
      <c r="A1046" s="15">
        <f>'Cap Ex Data'!A1046</f>
        <v>0</v>
      </c>
      <c r="B1046" s="15">
        <f>'Cap Ex Data'!B1046</f>
        <v>0</v>
      </c>
      <c r="C1046" s="15">
        <f>'Cap Ex Data'!C1046</f>
        <v>0</v>
      </c>
      <c r="D1046" s="15">
        <f>'Cap Ex Data'!D1046</f>
        <v>0</v>
      </c>
      <c r="E1046" s="15">
        <f>'Cap Ex Data'!E1046</f>
        <v>0</v>
      </c>
      <c r="F1046" s="15">
        <f>'Cap Ex Data'!F1046</f>
        <v>0</v>
      </c>
      <c r="G1046" s="15">
        <f>'Cap Ex Data'!G1046</f>
        <v>0</v>
      </c>
      <c r="H1046" s="15">
        <f>'Cap Ex Data'!H1046</f>
        <v>0</v>
      </c>
      <c r="I1046" s="15">
        <f>'Cap Ex Data'!I1046</f>
        <v>0</v>
      </c>
      <c r="J1046" s="15">
        <f>'Cap Ex Data'!J1046</f>
        <v>0</v>
      </c>
      <c r="K1046" s="15">
        <f>'Cap Ex Data'!K1046</f>
        <v>0</v>
      </c>
      <c r="L1046" s="15">
        <f>'Cap Ex Data'!L1046</f>
        <v>0</v>
      </c>
      <c r="M1046" s="15">
        <f>'Cap Ex Data'!M1046</f>
        <v>0</v>
      </c>
      <c r="N1046" s="15">
        <f>'Cap Ex Data'!N1046</f>
        <v>0</v>
      </c>
      <c r="O1046" s="61" t="str">
        <f t="shared" si="16"/>
        <v>0</v>
      </c>
    </row>
    <row r="1047" spans="1:15" x14ac:dyDescent="0.25">
      <c r="A1047" s="15">
        <f>'Cap Ex Data'!A1047</f>
        <v>0</v>
      </c>
      <c r="B1047" s="15">
        <f>'Cap Ex Data'!B1047</f>
        <v>0</v>
      </c>
      <c r="C1047" s="15">
        <f>'Cap Ex Data'!C1047</f>
        <v>0</v>
      </c>
      <c r="D1047" s="15">
        <f>'Cap Ex Data'!D1047</f>
        <v>0</v>
      </c>
      <c r="E1047" s="15">
        <f>'Cap Ex Data'!E1047</f>
        <v>0</v>
      </c>
      <c r="F1047" s="15">
        <f>'Cap Ex Data'!F1047</f>
        <v>0</v>
      </c>
      <c r="G1047" s="15">
        <f>'Cap Ex Data'!G1047</f>
        <v>0</v>
      </c>
      <c r="H1047" s="15">
        <f>'Cap Ex Data'!H1047</f>
        <v>0</v>
      </c>
      <c r="I1047" s="15">
        <f>'Cap Ex Data'!I1047</f>
        <v>0</v>
      </c>
      <c r="J1047" s="15">
        <f>'Cap Ex Data'!J1047</f>
        <v>0</v>
      </c>
      <c r="K1047" s="15">
        <f>'Cap Ex Data'!K1047</f>
        <v>0</v>
      </c>
      <c r="L1047" s="15">
        <f>'Cap Ex Data'!L1047</f>
        <v>0</v>
      </c>
      <c r="M1047" s="15">
        <f>'Cap Ex Data'!M1047</f>
        <v>0</v>
      </c>
      <c r="N1047" s="15">
        <f>'Cap Ex Data'!N1047</f>
        <v>0</v>
      </c>
      <c r="O1047" s="61" t="str">
        <f t="shared" si="16"/>
        <v>0</v>
      </c>
    </row>
    <row r="1048" spans="1:15" x14ac:dyDescent="0.25">
      <c r="A1048" s="15">
        <f>'Cap Ex Data'!A1048</f>
        <v>0</v>
      </c>
      <c r="B1048" s="15">
        <f>'Cap Ex Data'!B1048</f>
        <v>0</v>
      </c>
      <c r="C1048" s="15">
        <f>'Cap Ex Data'!C1048</f>
        <v>0</v>
      </c>
      <c r="D1048" s="15">
        <f>'Cap Ex Data'!D1048</f>
        <v>0</v>
      </c>
      <c r="E1048" s="15">
        <f>'Cap Ex Data'!E1048</f>
        <v>0</v>
      </c>
      <c r="F1048" s="15">
        <f>'Cap Ex Data'!F1048</f>
        <v>0</v>
      </c>
      <c r="G1048" s="15">
        <f>'Cap Ex Data'!G1048</f>
        <v>0</v>
      </c>
      <c r="H1048" s="15">
        <f>'Cap Ex Data'!H1048</f>
        <v>0</v>
      </c>
      <c r="I1048" s="15">
        <f>'Cap Ex Data'!I1048</f>
        <v>0</v>
      </c>
      <c r="J1048" s="15">
        <f>'Cap Ex Data'!J1048</f>
        <v>0</v>
      </c>
      <c r="K1048" s="15">
        <f>'Cap Ex Data'!K1048</f>
        <v>0</v>
      </c>
      <c r="L1048" s="15">
        <f>'Cap Ex Data'!L1048</f>
        <v>0</v>
      </c>
      <c r="M1048" s="15">
        <f>'Cap Ex Data'!M1048</f>
        <v>0</v>
      </c>
      <c r="N1048" s="15">
        <f>'Cap Ex Data'!N1048</f>
        <v>0</v>
      </c>
      <c r="O1048" s="61" t="str">
        <f t="shared" si="16"/>
        <v>0</v>
      </c>
    </row>
    <row r="1049" spans="1:15" x14ac:dyDescent="0.25">
      <c r="A1049" s="15">
        <f>'Cap Ex Data'!A1049</f>
        <v>0</v>
      </c>
      <c r="B1049" s="15">
        <f>'Cap Ex Data'!B1049</f>
        <v>0</v>
      </c>
      <c r="C1049" s="15">
        <f>'Cap Ex Data'!C1049</f>
        <v>0</v>
      </c>
      <c r="D1049" s="15">
        <f>'Cap Ex Data'!D1049</f>
        <v>0</v>
      </c>
      <c r="E1049" s="15">
        <f>'Cap Ex Data'!E1049</f>
        <v>0</v>
      </c>
      <c r="F1049" s="15">
        <f>'Cap Ex Data'!F1049</f>
        <v>0</v>
      </c>
      <c r="G1049" s="15">
        <f>'Cap Ex Data'!G1049</f>
        <v>0</v>
      </c>
      <c r="H1049" s="15">
        <f>'Cap Ex Data'!H1049</f>
        <v>0</v>
      </c>
      <c r="I1049" s="15">
        <f>'Cap Ex Data'!I1049</f>
        <v>0</v>
      </c>
      <c r="J1049" s="15">
        <f>'Cap Ex Data'!J1049</f>
        <v>0</v>
      </c>
      <c r="K1049" s="15">
        <f>'Cap Ex Data'!K1049</f>
        <v>0</v>
      </c>
      <c r="L1049" s="15">
        <f>'Cap Ex Data'!L1049</f>
        <v>0</v>
      </c>
      <c r="M1049" s="15">
        <f>'Cap Ex Data'!M1049</f>
        <v>0</v>
      </c>
      <c r="N1049" s="15">
        <f>'Cap Ex Data'!N1049</f>
        <v>0</v>
      </c>
      <c r="O1049" s="61" t="str">
        <f t="shared" si="16"/>
        <v>0</v>
      </c>
    </row>
    <row r="1050" spans="1:15" x14ac:dyDescent="0.25">
      <c r="A1050" s="15">
        <f>'Cap Ex Data'!A1050</f>
        <v>0</v>
      </c>
      <c r="B1050" s="15">
        <f>'Cap Ex Data'!B1050</f>
        <v>0</v>
      </c>
      <c r="C1050" s="15">
        <f>'Cap Ex Data'!C1050</f>
        <v>0</v>
      </c>
      <c r="D1050" s="15">
        <f>'Cap Ex Data'!D1050</f>
        <v>0</v>
      </c>
      <c r="E1050" s="15">
        <f>'Cap Ex Data'!E1050</f>
        <v>0</v>
      </c>
      <c r="F1050" s="15">
        <f>'Cap Ex Data'!F1050</f>
        <v>0</v>
      </c>
      <c r="G1050" s="15">
        <f>'Cap Ex Data'!G1050</f>
        <v>0</v>
      </c>
      <c r="H1050" s="15">
        <f>'Cap Ex Data'!H1050</f>
        <v>0</v>
      </c>
      <c r="I1050" s="15">
        <f>'Cap Ex Data'!I1050</f>
        <v>0</v>
      </c>
      <c r="J1050" s="15">
        <f>'Cap Ex Data'!J1050</f>
        <v>0</v>
      </c>
      <c r="K1050" s="15">
        <f>'Cap Ex Data'!K1050</f>
        <v>0</v>
      </c>
      <c r="L1050" s="15">
        <f>'Cap Ex Data'!L1050</f>
        <v>0</v>
      </c>
      <c r="M1050" s="15">
        <f>'Cap Ex Data'!M1050</f>
        <v>0</v>
      </c>
      <c r="N1050" s="15">
        <f>'Cap Ex Data'!N1050</f>
        <v>0</v>
      </c>
      <c r="O1050" s="61" t="str">
        <f t="shared" si="16"/>
        <v>0</v>
      </c>
    </row>
    <row r="1051" spans="1:15" x14ac:dyDescent="0.25">
      <c r="A1051" s="15">
        <f>'Cap Ex Data'!A1051</f>
        <v>0</v>
      </c>
      <c r="B1051" s="15">
        <f>'Cap Ex Data'!B1051</f>
        <v>0</v>
      </c>
      <c r="C1051" s="15">
        <f>'Cap Ex Data'!C1051</f>
        <v>0</v>
      </c>
      <c r="D1051" s="15">
        <f>'Cap Ex Data'!D1051</f>
        <v>0</v>
      </c>
      <c r="E1051" s="15">
        <f>'Cap Ex Data'!E1051</f>
        <v>0</v>
      </c>
      <c r="F1051" s="15">
        <f>'Cap Ex Data'!F1051</f>
        <v>0</v>
      </c>
      <c r="G1051" s="15">
        <f>'Cap Ex Data'!G1051</f>
        <v>0</v>
      </c>
      <c r="H1051" s="15">
        <f>'Cap Ex Data'!H1051</f>
        <v>0</v>
      </c>
      <c r="I1051" s="15">
        <f>'Cap Ex Data'!I1051</f>
        <v>0</v>
      </c>
      <c r="J1051" s="15">
        <f>'Cap Ex Data'!J1051</f>
        <v>0</v>
      </c>
      <c r="K1051" s="15">
        <f>'Cap Ex Data'!K1051</f>
        <v>0</v>
      </c>
      <c r="L1051" s="15">
        <f>'Cap Ex Data'!L1051</f>
        <v>0</v>
      </c>
      <c r="M1051" s="15">
        <f>'Cap Ex Data'!M1051</f>
        <v>0</v>
      </c>
      <c r="N1051" s="15">
        <f>'Cap Ex Data'!N1051</f>
        <v>0</v>
      </c>
      <c r="O1051" s="61" t="str">
        <f t="shared" si="16"/>
        <v>0</v>
      </c>
    </row>
    <row r="1052" spans="1:15" x14ac:dyDescent="0.25">
      <c r="A1052" s="15">
        <f>'Cap Ex Data'!A1052</f>
        <v>0</v>
      </c>
      <c r="B1052" s="15">
        <f>'Cap Ex Data'!B1052</f>
        <v>0</v>
      </c>
      <c r="C1052" s="15">
        <f>'Cap Ex Data'!C1052</f>
        <v>0</v>
      </c>
      <c r="D1052" s="15">
        <f>'Cap Ex Data'!D1052</f>
        <v>0</v>
      </c>
      <c r="E1052" s="15">
        <f>'Cap Ex Data'!E1052</f>
        <v>0</v>
      </c>
      <c r="F1052" s="15">
        <f>'Cap Ex Data'!F1052</f>
        <v>0</v>
      </c>
      <c r="G1052" s="15">
        <f>'Cap Ex Data'!G1052</f>
        <v>0</v>
      </c>
      <c r="H1052" s="15">
        <f>'Cap Ex Data'!H1052</f>
        <v>0</v>
      </c>
      <c r="I1052" s="15">
        <f>'Cap Ex Data'!I1052</f>
        <v>0</v>
      </c>
      <c r="J1052" s="15">
        <f>'Cap Ex Data'!J1052</f>
        <v>0</v>
      </c>
      <c r="K1052" s="15">
        <f>'Cap Ex Data'!K1052</f>
        <v>0</v>
      </c>
      <c r="L1052" s="15">
        <f>'Cap Ex Data'!L1052</f>
        <v>0</v>
      </c>
      <c r="M1052" s="15">
        <f>'Cap Ex Data'!M1052</f>
        <v>0</v>
      </c>
      <c r="N1052" s="15">
        <f>'Cap Ex Data'!N1052</f>
        <v>0</v>
      </c>
      <c r="O1052" s="61" t="str">
        <f t="shared" si="16"/>
        <v>0</v>
      </c>
    </row>
    <row r="1053" spans="1:15" x14ac:dyDescent="0.25">
      <c r="A1053" s="15">
        <f>'Cap Ex Data'!A1053</f>
        <v>0</v>
      </c>
      <c r="B1053" s="15">
        <f>'Cap Ex Data'!B1053</f>
        <v>0</v>
      </c>
      <c r="C1053" s="15">
        <f>'Cap Ex Data'!C1053</f>
        <v>0</v>
      </c>
      <c r="D1053" s="15">
        <f>'Cap Ex Data'!D1053</f>
        <v>0</v>
      </c>
      <c r="E1053" s="15">
        <f>'Cap Ex Data'!E1053</f>
        <v>0</v>
      </c>
      <c r="F1053" s="15">
        <f>'Cap Ex Data'!F1053</f>
        <v>0</v>
      </c>
      <c r="G1053" s="15">
        <f>'Cap Ex Data'!G1053</f>
        <v>0</v>
      </c>
      <c r="H1053" s="15">
        <f>'Cap Ex Data'!H1053</f>
        <v>0</v>
      </c>
      <c r="I1053" s="15">
        <f>'Cap Ex Data'!I1053</f>
        <v>0</v>
      </c>
      <c r="J1053" s="15">
        <f>'Cap Ex Data'!J1053</f>
        <v>0</v>
      </c>
      <c r="K1053" s="15">
        <f>'Cap Ex Data'!K1053</f>
        <v>0</v>
      </c>
      <c r="L1053" s="15">
        <f>'Cap Ex Data'!L1053</f>
        <v>0</v>
      </c>
      <c r="M1053" s="15">
        <f>'Cap Ex Data'!M1053</f>
        <v>0</v>
      </c>
      <c r="N1053" s="15">
        <f>'Cap Ex Data'!N1053</f>
        <v>0</v>
      </c>
      <c r="O1053" s="61" t="str">
        <f t="shared" si="16"/>
        <v>0</v>
      </c>
    </row>
    <row r="1054" spans="1:15" x14ac:dyDescent="0.25">
      <c r="A1054" s="15">
        <f>'Cap Ex Data'!A1054</f>
        <v>0</v>
      </c>
      <c r="B1054" s="15">
        <f>'Cap Ex Data'!B1054</f>
        <v>0</v>
      </c>
      <c r="C1054" s="15">
        <f>'Cap Ex Data'!C1054</f>
        <v>0</v>
      </c>
      <c r="D1054" s="15">
        <f>'Cap Ex Data'!D1054</f>
        <v>0</v>
      </c>
      <c r="E1054" s="15">
        <f>'Cap Ex Data'!E1054</f>
        <v>0</v>
      </c>
      <c r="F1054" s="15">
        <f>'Cap Ex Data'!F1054</f>
        <v>0</v>
      </c>
      <c r="G1054" s="15">
        <f>'Cap Ex Data'!G1054</f>
        <v>0</v>
      </c>
      <c r="H1054" s="15">
        <f>'Cap Ex Data'!H1054</f>
        <v>0</v>
      </c>
      <c r="I1054" s="15">
        <f>'Cap Ex Data'!I1054</f>
        <v>0</v>
      </c>
      <c r="J1054" s="15">
        <f>'Cap Ex Data'!J1054</f>
        <v>0</v>
      </c>
      <c r="K1054" s="15">
        <f>'Cap Ex Data'!K1054</f>
        <v>0</v>
      </c>
      <c r="L1054" s="15">
        <f>'Cap Ex Data'!L1054</f>
        <v>0</v>
      </c>
      <c r="M1054" s="15">
        <f>'Cap Ex Data'!M1054</f>
        <v>0</v>
      </c>
      <c r="N1054" s="15">
        <f>'Cap Ex Data'!N1054</f>
        <v>0</v>
      </c>
      <c r="O1054" s="61" t="str">
        <f t="shared" si="16"/>
        <v>0</v>
      </c>
    </row>
    <row r="1055" spans="1:15" x14ac:dyDescent="0.25">
      <c r="A1055" s="15">
        <f>'Cap Ex Data'!A1055</f>
        <v>0</v>
      </c>
      <c r="B1055" s="15">
        <f>'Cap Ex Data'!B1055</f>
        <v>0</v>
      </c>
      <c r="C1055" s="15">
        <f>'Cap Ex Data'!C1055</f>
        <v>0</v>
      </c>
      <c r="D1055" s="15">
        <f>'Cap Ex Data'!D1055</f>
        <v>0</v>
      </c>
      <c r="E1055" s="15">
        <f>'Cap Ex Data'!E1055</f>
        <v>0</v>
      </c>
      <c r="F1055" s="15">
        <f>'Cap Ex Data'!F1055</f>
        <v>0</v>
      </c>
      <c r="G1055" s="15">
        <f>'Cap Ex Data'!G1055</f>
        <v>0</v>
      </c>
      <c r="H1055" s="15">
        <f>'Cap Ex Data'!H1055</f>
        <v>0</v>
      </c>
      <c r="I1055" s="15">
        <f>'Cap Ex Data'!I1055</f>
        <v>0</v>
      </c>
      <c r="J1055" s="15">
        <f>'Cap Ex Data'!J1055</f>
        <v>0</v>
      </c>
      <c r="K1055" s="15">
        <f>'Cap Ex Data'!K1055</f>
        <v>0</v>
      </c>
      <c r="L1055" s="15">
        <f>'Cap Ex Data'!L1055</f>
        <v>0</v>
      </c>
      <c r="M1055" s="15">
        <f>'Cap Ex Data'!M1055</f>
        <v>0</v>
      </c>
      <c r="N1055" s="15">
        <f>'Cap Ex Data'!N1055</f>
        <v>0</v>
      </c>
      <c r="O1055" s="61" t="str">
        <f t="shared" si="16"/>
        <v>0</v>
      </c>
    </row>
    <row r="1056" spans="1:15" x14ac:dyDescent="0.25">
      <c r="A1056" s="15">
        <f>'Cap Ex Data'!A1056</f>
        <v>0</v>
      </c>
      <c r="B1056" s="15">
        <f>'Cap Ex Data'!B1056</f>
        <v>0</v>
      </c>
      <c r="C1056" s="15">
        <f>'Cap Ex Data'!C1056</f>
        <v>0</v>
      </c>
      <c r="D1056" s="15">
        <f>'Cap Ex Data'!D1056</f>
        <v>0</v>
      </c>
      <c r="E1056" s="15">
        <f>'Cap Ex Data'!E1056</f>
        <v>0</v>
      </c>
      <c r="F1056" s="15">
        <f>'Cap Ex Data'!F1056</f>
        <v>0</v>
      </c>
      <c r="G1056" s="15">
        <f>'Cap Ex Data'!G1056</f>
        <v>0</v>
      </c>
      <c r="H1056" s="15">
        <f>'Cap Ex Data'!H1056</f>
        <v>0</v>
      </c>
      <c r="I1056" s="15">
        <f>'Cap Ex Data'!I1056</f>
        <v>0</v>
      </c>
      <c r="J1056" s="15">
        <f>'Cap Ex Data'!J1056</f>
        <v>0</v>
      </c>
      <c r="K1056" s="15">
        <f>'Cap Ex Data'!K1056</f>
        <v>0</v>
      </c>
      <c r="L1056" s="15">
        <f>'Cap Ex Data'!L1056</f>
        <v>0</v>
      </c>
      <c r="M1056" s="15">
        <f>'Cap Ex Data'!M1056</f>
        <v>0</v>
      </c>
      <c r="N1056" s="15">
        <f>'Cap Ex Data'!N1056</f>
        <v>0</v>
      </c>
      <c r="O1056" s="61" t="str">
        <f t="shared" si="16"/>
        <v>0</v>
      </c>
    </row>
    <row r="1057" spans="1:15" x14ac:dyDescent="0.25">
      <c r="A1057" s="15">
        <f>'Cap Ex Data'!A1057</f>
        <v>0</v>
      </c>
      <c r="B1057" s="15">
        <f>'Cap Ex Data'!B1057</f>
        <v>0</v>
      </c>
      <c r="C1057" s="15">
        <f>'Cap Ex Data'!C1057</f>
        <v>0</v>
      </c>
      <c r="D1057" s="15">
        <f>'Cap Ex Data'!D1057</f>
        <v>0</v>
      </c>
      <c r="E1057" s="15">
        <f>'Cap Ex Data'!E1057</f>
        <v>0</v>
      </c>
      <c r="F1057" s="15">
        <f>'Cap Ex Data'!F1057</f>
        <v>0</v>
      </c>
      <c r="G1057" s="15">
        <f>'Cap Ex Data'!G1057</f>
        <v>0</v>
      </c>
      <c r="H1057" s="15">
        <f>'Cap Ex Data'!H1057</f>
        <v>0</v>
      </c>
      <c r="I1057" s="15">
        <f>'Cap Ex Data'!I1057</f>
        <v>0</v>
      </c>
      <c r="J1057" s="15">
        <f>'Cap Ex Data'!J1057</f>
        <v>0</v>
      </c>
      <c r="K1057" s="15">
        <f>'Cap Ex Data'!K1057</f>
        <v>0</v>
      </c>
      <c r="L1057" s="15">
        <f>'Cap Ex Data'!L1057</f>
        <v>0</v>
      </c>
      <c r="M1057" s="15">
        <f>'Cap Ex Data'!M1057</f>
        <v>0</v>
      </c>
      <c r="N1057" s="15">
        <f>'Cap Ex Data'!N1057</f>
        <v>0</v>
      </c>
      <c r="O1057" s="61" t="str">
        <f t="shared" si="16"/>
        <v>0</v>
      </c>
    </row>
    <row r="1058" spans="1:15" x14ac:dyDescent="0.25">
      <c r="A1058" s="15">
        <f>'Cap Ex Data'!A1058</f>
        <v>0</v>
      </c>
      <c r="B1058" s="15">
        <f>'Cap Ex Data'!B1058</f>
        <v>0</v>
      </c>
      <c r="C1058" s="15">
        <f>'Cap Ex Data'!C1058</f>
        <v>0</v>
      </c>
      <c r="D1058" s="15">
        <f>'Cap Ex Data'!D1058</f>
        <v>0</v>
      </c>
      <c r="E1058" s="15">
        <f>'Cap Ex Data'!E1058</f>
        <v>0</v>
      </c>
      <c r="F1058" s="15">
        <f>'Cap Ex Data'!F1058</f>
        <v>0</v>
      </c>
      <c r="G1058" s="15">
        <f>'Cap Ex Data'!G1058</f>
        <v>0</v>
      </c>
      <c r="H1058" s="15">
        <f>'Cap Ex Data'!H1058</f>
        <v>0</v>
      </c>
      <c r="I1058" s="15">
        <f>'Cap Ex Data'!I1058</f>
        <v>0</v>
      </c>
      <c r="J1058" s="15">
        <f>'Cap Ex Data'!J1058</f>
        <v>0</v>
      </c>
      <c r="K1058" s="15">
        <f>'Cap Ex Data'!K1058</f>
        <v>0</v>
      </c>
      <c r="L1058" s="15">
        <f>'Cap Ex Data'!L1058</f>
        <v>0</v>
      </c>
      <c r="M1058" s="15">
        <f>'Cap Ex Data'!M1058</f>
        <v>0</v>
      </c>
      <c r="N1058" s="15">
        <f>'Cap Ex Data'!N1058</f>
        <v>0</v>
      </c>
      <c r="O1058" s="61" t="str">
        <f t="shared" si="16"/>
        <v>0</v>
      </c>
    </row>
    <row r="1059" spans="1:15" x14ac:dyDescent="0.25">
      <c r="A1059" s="15">
        <f>'Cap Ex Data'!A1059</f>
        <v>0</v>
      </c>
      <c r="B1059" s="15">
        <f>'Cap Ex Data'!B1059</f>
        <v>0</v>
      </c>
      <c r="C1059" s="15">
        <f>'Cap Ex Data'!C1059</f>
        <v>0</v>
      </c>
      <c r="D1059" s="15">
        <f>'Cap Ex Data'!D1059</f>
        <v>0</v>
      </c>
      <c r="E1059" s="15">
        <f>'Cap Ex Data'!E1059</f>
        <v>0</v>
      </c>
      <c r="F1059" s="15">
        <f>'Cap Ex Data'!F1059</f>
        <v>0</v>
      </c>
      <c r="G1059" s="15">
        <f>'Cap Ex Data'!G1059</f>
        <v>0</v>
      </c>
      <c r="H1059" s="15">
        <f>'Cap Ex Data'!H1059</f>
        <v>0</v>
      </c>
      <c r="I1059" s="15">
        <f>'Cap Ex Data'!I1059</f>
        <v>0</v>
      </c>
      <c r="J1059" s="15">
        <f>'Cap Ex Data'!J1059</f>
        <v>0</v>
      </c>
      <c r="K1059" s="15">
        <f>'Cap Ex Data'!K1059</f>
        <v>0</v>
      </c>
      <c r="L1059" s="15">
        <f>'Cap Ex Data'!L1059</f>
        <v>0</v>
      </c>
      <c r="M1059" s="15">
        <f>'Cap Ex Data'!M1059</f>
        <v>0</v>
      </c>
      <c r="N1059" s="15">
        <f>'Cap Ex Data'!N1059</f>
        <v>0</v>
      </c>
      <c r="O1059" s="61" t="str">
        <f t="shared" si="16"/>
        <v>0</v>
      </c>
    </row>
    <row r="1060" spans="1:15" x14ac:dyDescent="0.25">
      <c r="A1060" s="15">
        <f>'Cap Ex Data'!A1060</f>
        <v>0</v>
      </c>
      <c r="B1060" s="15">
        <f>'Cap Ex Data'!B1060</f>
        <v>0</v>
      </c>
      <c r="C1060" s="15">
        <f>'Cap Ex Data'!C1060</f>
        <v>0</v>
      </c>
      <c r="D1060" s="15">
        <f>'Cap Ex Data'!D1060</f>
        <v>0</v>
      </c>
      <c r="E1060" s="15">
        <f>'Cap Ex Data'!E1060</f>
        <v>0</v>
      </c>
      <c r="F1060" s="15">
        <f>'Cap Ex Data'!F1060</f>
        <v>0</v>
      </c>
      <c r="G1060" s="15">
        <f>'Cap Ex Data'!G1060</f>
        <v>0</v>
      </c>
      <c r="H1060" s="15">
        <f>'Cap Ex Data'!H1060</f>
        <v>0</v>
      </c>
      <c r="I1060" s="15">
        <f>'Cap Ex Data'!I1060</f>
        <v>0</v>
      </c>
      <c r="J1060" s="15">
        <f>'Cap Ex Data'!J1060</f>
        <v>0</v>
      </c>
      <c r="K1060" s="15">
        <f>'Cap Ex Data'!K1060</f>
        <v>0</v>
      </c>
      <c r="L1060" s="15">
        <f>'Cap Ex Data'!L1060</f>
        <v>0</v>
      </c>
      <c r="M1060" s="15">
        <f>'Cap Ex Data'!M1060</f>
        <v>0</v>
      </c>
      <c r="N1060" s="15">
        <f>'Cap Ex Data'!N1060</f>
        <v>0</v>
      </c>
      <c r="O1060" s="61" t="str">
        <f t="shared" si="16"/>
        <v>0</v>
      </c>
    </row>
    <row r="1061" spans="1:15" x14ac:dyDescent="0.25">
      <c r="A1061" s="15">
        <f>'Cap Ex Data'!A1061</f>
        <v>0</v>
      </c>
      <c r="B1061" s="15">
        <f>'Cap Ex Data'!B1061</f>
        <v>0</v>
      </c>
      <c r="C1061" s="15">
        <f>'Cap Ex Data'!C1061</f>
        <v>0</v>
      </c>
      <c r="D1061" s="15">
        <f>'Cap Ex Data'!D1061</f>
        <v>0</v>
      </c>
      <c r="E1061" s="15">
        <f>'Cap Ex Data'!E1061</f>
        <v>0</v>
      </c>
      <c r="F1061" s="15">
        <f>'Cap Ex Data'!F1061</f>
        <v>0</v>
      </c>
      <c r="G1061" s="15">
        <f>'Cap Ex Data'!G1061</f>
        <v>0</v>
      </c>
      <c r="H1061" s="15">
        <f>'Cap Ex Data'!H1061</f>
        <v>0</v>
      </c>
      <c r="I1061" s="15">
        <f>'Cap Ex Data'!I1061</f>
        <v>0</v>
      </c>
      <c r="J1061" s="15">
        <f>'Cap Ex Data'!J1061</f>
        <v>0</v>
      </c>
      <c r="K1061" s="15">
        <f>'Cap Ex Data'!K1061</f>
        <v>0</v>
      </c>
      <c r="L1061" s="15">
        <f>'Cap Ex Data'!L1061</f>
        <v>0</v>
      </c>
      <c r="M1061" s="15">
        <f>'Cap Ex Data'!M1061</f>
        <v>0</v>
      </c>
      <c r="N1061" s="15">
        <f>'Cap Ex Data'!N1061</f>
        <v>0</v>
      </c>
      <c r="O1061" s="61" t="str">
        <f t="shared" si="16"/>
        <v>0</v>
      </c>
    </row>
    <row r="1062" spans="1:15" x14ac:dyDescent="0.25">
      <c r="A1062" s="15">
        <f>'Cap Ex Data'!A1062</f>
        <v>0</v>
      </c>
      <c r="B1062" s="15">
        <f>'Cap Ex Data'!B1062</f>
        <v>0</v>
      </c>
      <c r="C1062" s="15">
        <f>'Cap Ex Data'!C1062</f>
        <v>0</v>
      </c>
      <c r="D1062" s="15">
        <f>'Cap Ex Data'!D1062</f>
        <v>0</v>
      </c>
      <c r="E1062" s="15">
        <f>'Cap Ex Data'!E1062</f>
        <v>0</v>
      </c>
      <c r="F1062" s="15">
        <f>'Cap Ex Data'!F1062</f>
        <v>0</v>
      </c>
      <c r="G1062" s="15">
        <f>'Cap Ex Data'!G1062</f>
        <v>0</v>
      </c>
      <c r="H1062" s="15">
        <f>'Cap Ex Data'!H1062</f>
        <v>0</v>
      </c>
      <c r="I1062" s="15">
        <f>'Cap Ex Data'!I1062</f>
        <v>0</v>
      </c>
      <c r="J1062" s="15">
        <f>'Cap Ex Data'!J1062</f>
        <v>0</v>
      </c>
      <c r="K1062" s="15">
        <f>'Cap Ex Data'!K1062</f>
        <v>0</v>
      </c>
      <c r="L1062" s="15">
        <f>'Cap Ex Data'!L1062</f>
        <v>0</v>
      </c>
      <c r="M1062" s="15">
        <f>'Cap Ex Data'!M1062</f>
        <v>0</v>
      </c>
      <c r="N1062" s="15">
        <f>'Cap Ex Data'!N1062</f>
        <v>0</v>
      </c>
      <c r="O1062" s="61" t="str">
        <f t="shared" si="16"/>
        <v>0</v>
      </c>
    </row>
    <row r="1063" spans="1:15" x14ac:dyDescent="0.25">
      <c r="A1063" s="15">
        <f>'Cap Ex Data'!A1063</f>
        <v>0</v>
      </c>
      <c r="B1063" s="15">
        <f>'Cap Ex Data'!B1063</f>
        <v>0</v>
      </c>
      <c r="C1063" s="15">
        <f>'Cap Ex Data'!C1063</f>
        <v>0</v>
      </c>
      <c r="D1063" s="15">
        <f>'Cap Ex Data'!D1063</f>
        <v>0</v>
      </c>
      <c r="E1063" s="15">
        <f>'Cap Ex Data'!E1063</f>
        <v>0</v>
      </c>
      <c r="F1063" s="15">
        <f>'Cap Ex Data'!F1063</f>
        <v>0</v>
      </c>
      <c r="G1063" s="15">
        <f>'Cap Ex Data'!G1063</f>
        <v>0</v>
      </c>
      <c r="H1063" s="15">
        <f>'Cap Ex Data'!H1063</f>
        <v>0</v>
      </c>
      <c r="I1063" s="15">
        <f>'Cap Ex Data'!I1063</f>
        <v>0</v>
      </c>
      <c r="J1063" s="15">
        <f>'Cap Ex Data'!J1063</f>
        <v>0</v>
      </c>
      <c r="K1063" s="15">
        <f>'Cap Ex Data'!K1063</f>
        <v>0</v>
      </c>
      <c r="L1063" s="15">
        <f>'Cap Ex Data'!L1063</f>
        <v>0</v>
      </c>
      <c r="M1063" s="15">
        <f>'Cap Ex Data'!M1063</f>
        <v>0</v>
      </c>
      <c r="N1063" s="15">
        <f>'Cap Ex Data'!N1063</f>
        <v>0</v>
      </c>
      <c r="O1063" s="61" t="str">
        <f t="shared" si="16"/>
        <v>0</v>
      </c>
    </row>
    <row r="1064" spans="1:15" x14ac:dyDescent="0.25">
      <c r="A1064" s="15">
        <f>'Cap Ex Data'!A1064</f>
        <v>0</v>
      </c>
      <c r="B1064" s="15">
        <f>'Cap Ex Data'!B1064</f>
        <v>0</v>
      </c>
      <c r="C1064" s="15">
        <f>'Cap Ex Data'!C1064</f>
        <v>0</v>
      </c>
      <c r="D1064" s="15">
        <f>'Cap Ex Data'!D1064</f>
        <v>0</v>
      </c>
      <c r="E1064" s="15">
        <f>'Cap Ex Data'!E1064</f>
        <v>0</v>
      </c>
      <c r="F1064" s="15">
        <f>'Cap Ex Data'!F1064</f>
        <v>0</v>
      </c>
      <c r="G1064" s="15">
        <f>'Cap Ex Data'!G1064</f>
        <v>0</v>
      </c>
      <c r="H1064" s="15">
        <f>'Cap Ex Data'!H1064</f>
        <v>0</v>
      </c>
      <c r="I1064" s="15">
        <f>'Cap Ex Data'!I1064</f>
        <v>0</v>
      </c>
      <c r="J1064" s="15">
        <f>'Cap Ex Data'!J1064</f>
        <v>0</v>
      </c>
      <c r="K1064" s="15">
        <f>'Cap Ex Data'!K1064</f>
        <v>0</v>
      </c>
      <c r="L1064" s="15">
        <f>'Cap Ex Data'!L1064</f>
        <v>0</v>
      </c>
      <c r="M1064" s="15">
        <f>'Cap Ex Data'!M1064</f>
        <v>0</v>
      </c>
      <c r="N1064" s="15">
        <f>'Cap Ex Data'!N1064</f>
        <v>0</v>
      </c>
      <c r="O1064" s="61" t="str">
        <f t="shared" si="16"/>
        <v>0</v>
      </c>
    </row>
    <row r="1065" spans="1:15" x14ac:dyDescent="0.25">
      <c r="A1065" s="15">
        <f>'Cap Ex Data'!A1065</f>
        <v>0</v>
      </c>
      <c r="B1065" s="15">
        <f>'Cap Ex Data'!B1065</f>
        <v>0</v>
      </c>
      <c r="C1065" s="15">
        <f>'Cap Ex Data'!C1065</f>
        <v>0</v>
      </c>
      <c r="D1065" s="15">
        <f>'Cap Ex Data'!D1065</f>
        <v>0</v>
      </c>
      <c r="E1065" s="15">
        <f>'Cap Ex Data'!E1065</f>
        <v>0</v>
      </c>
      <c r="F1065" s="15">
        <f>'Cap Ex Data'!F1065</f>
        <v>0</v>
      </c>
      <c r="G1065" s="15">
        <f>'Cap Ex Data'!G1065</f>
        <v>0</v>
      </c>
      <c r="H1065" s="15">
        <f>'Cap Ex Data'!H1065</f>
        <v>0</v>
      </c>
      <c r="I1065" s="15">
        <f>'Cap Ex Data'!I1065</f>
        <v>0</v>
      </c>
      <c r="J1065" s="15">
        <f>'Cap Ex Data'!J1065</f>
        <v>0</v>
      </c>
      <c r="K1065" s="15">
        <f>'Cap Ex Data'!K1065</f>
        <v>0</v>
      </c>
      <c r="L1065" s="15">
        <f>'Cap Ex Data'!L1065</f>
        <v>0</v>
      </c>
      <c r="M1065" s="15">
        <f>'Cap Ex Data'!M1065</f>
        <v>0</v>
      </c>
      <c r="N1065" s="15">
        <f>'Cap Ex Data'!N1065</f>
        <v>0</v>
      </c>
      <c r="O1065" s="61" t="str">
        <f t="shared" si="16"/>
        <v>0</v>
      </c>
    </row>
    <row r="1066" spans="1:15" x14ac:dyDescent="0.25">
      <c r="A1066" s="15">
        <f>'Cap Ex Data'!A1066</f>
        <v>0</v>
      </c>
      <c r="B1066" s="15">
        <f>'Cap Ex Data'!B1066</f>
        <v>0</v>
      </c>
      <c r="C1066" s="15">
        <f>'Cap Ex Data'!C1066</f>
        <v>0</v>
      </c>
      <c r="D1066" s="15">
        <f>'Cap Ex Data'!D1066</f>
        <v>0</v>
      </c>
      <c r="E1066" s="15">
        <f>'Cap Ex Data'!E1066</f>
        <v>0</v>
      </c>
      <c r="F1066" s="15">
        <f>'Cap Ex Data'!F1066</f>
        <v>0</v>
      </c>
      <c r="G1066" s="15">
        <f>'Cap Ex Data'!G1066</f>
        <v>0</v>
      </c>
      <c r="H1066" s="15">
        <f>'Cap Ex Data'!H1066</f>
        <v>0</v>
      </c>
      <c r="I1066" s="15">
        <f>'Cap Ex Data'!I1066</f>
        <v>0</v>
      </c>
      <c r="J1066" s="15">
        <f>'Cap Ex Data'!J1066</f>
        <v>0</v>
      </c>
      <c r="K1066" s="15">
        <f>'Cap Ex Data'!K1066</f>
        <v>0</v>
      </c>
      <c r="L1066" s="15">
        <f>'Cap Ex Data'!L1066</f>
        <v>0</v>
      </c>
      <c r="M1066" s="15">
        <f>'Cap Ex Data'!M1066</f>
        <v>0</v>
      </c>
      <c r="N1066" s="15">
        <f>'Cap Ex Data'!N1066</f>
        <v>0</v>
      </c>
      <c r="O1066" s="61" t="str">
        <f t="shared" si="16"/>
        <v>0</v>
      </c>
    </row>
    <row r="1067" spans="1:15" x14ac:dyDescent="0.25">
      <c r="A1067" s="15">
        <f>'Cap Ex Data'!A1067</f>
        <v>0</v>
      </c>
      <c r="B1067" s="15">
        <f>'Cap Ex Data'!B1067</f>
        <v>0</v>
      </c>
      <c r="C1067" s="15">
        <f>'Cap Ex Data'!C1067</f>
        <v>0</v>
      </c>
      <c r="D1067" s="15">
        <f>'Cap Ex Data'!D1067</f>
        <v>0</v>
      </c>
      <c r="E1067" s="15">
        <f>'Cap Ex Data'!E1067</f>
        <v>0</v>
      </c>
      <c r="F1067" s="15">
        <f>'Cap Ex Data'!F1067</f>
        <v>0</v>
      </c>
      <c r="G1067" s="15">
        <f>'Cap Ex Data'!G1067</f>
        <v>0</v>
      </c>
      <c r="H1067" s="15">
        <f>'Cap Ex Data'!H1067</f>
        <v>0</v>
      </c>
      <c r="I1067" s="15">
        <f>'Cap Ex Data'!I1067</f>
        <v>0</v>
      </c>
      <c r="J1067" s="15">
        <f>'Cap Ex Data'!J1067</f>
        <v>0</v>
      </c>
      <c r="K1067" s="15">
        <f>'Cap Ex Data'!K1067</f>
        <v>0</v>
      </c>
      <c r="L1067" s="15">
        <f>'Cap Ex Data'!L1067</f>
        <v>0</v>
      </c>
      <c r="M1067" s="15">
        <f>'Cap Ex Data'!M1067</f>
        <v>0</v>
      </c>
      <c r="N1067" s="15">
        <f>'Cap Ex Data'!N1067</f>
        <v>0</v>
      </c>
      <c r="O1067" s="61" t="str">
        <f t="shared" si="16"/>
        <v>0</v>
      </c>
    </row>
    <row r="1068" spans="1:15" x14ac:dyDescent="0.25">
      <c r="A1068" s="15">
        <f>'Cap Ex Data'!A1068</f>
        <v>0</v>
      </c>
      <c r="B1068" s="15">
        <f>'Cap Ex Data'!B1068</f>
        <v>0</v>
      </c>
      <c r="C1068" s="15">
        <f>'Cap Ex Data'!C1068</f>
        <v>0</v>
      </c>
      <c r="D1068" s="15">
        <f>'Cap Ex Data'!D1068</f>
        <v>0</v>
      </c>
      <c r="E1068" s="15">
        <f>'Cap Ex Data'!E1068</f>
        <v>0</v>
      </c>
      <c r="F1068" s="15">
        <f>'Cap Ex Data'!F1068</f>
        <v>0</v>
      </c>
      <c r="G1068" s="15">
        <f>'Cap Ex Data'!G1068</f>
        <v>0</v>
      </c>
      <c r="H1068" s="15">
        <f>'Cap Ex Data'!H1068</f>
        <v>0</v>
      </c>
      <c r="I1068" s="15">
        <f>'Cap Ex Data'!I1068</f>
        <v>0</v>
      </c>
      <c r="J1068" s="15">
        <f>'Cap Ex Data'!J1068</f>
        <v>0</v>
      </c>
      <c r="K1068" s="15">
        <f>'Cap Ex Data'!K1068</f>
        <v>0</v>
      </c>
      <c r="L1068" s="15">
        <f>'Cap Ex Data'!L1068</f>
        <v>0</v>
      </c>
      <c r="M1068" s="15">
        <f>'Cap Ex Data'!M1068</f>
        <v>0</v>
      </c>
      <c r="N1068" s="15">
        <f>'Cap Ex Data'!N1068</f>
        <v>0</v>
      </c>
      <c r="O1068" s="61" t="str">
        <f t="shared" si="16"/>
        <v>0</v>
      </c>
    </row>
    <row r="1069" spans="1:15" x14ac:dyDescent="0.25">
      <c r="A1069" s="15">
        <f>'Cap Ex Data'!A1069</f>
        <v>0</v>
      </c>
      <c r="B1069" s="15">
        <f>'Cap Ex Data'!B1069</f>
        <v>0</v>
      </c>
      <c r="C1069" s="15">
        <f>'Cap Ex Data'!C1069</f>
        <v>0</v>
      </c>
      <c r="D1069" s="15">
        <f>'Cap Ex Data'!D1069</f>
        <v>0</v>
      </c>
      <c r="E1069" s="15">
        <f>'Cap Ex Data'!E1069</f>
        <v>0</v>
      </c>
      <c r="F1069" s="15">
        <f>'Cap Ex Data'!F1069</f>
        <v>0</v>
      </c>
      <c r="G1069" s="15">
        <f>'Cap Ex Data'!G1069</f>
        <v>0</v>
      </c>
      <c r="H1069" s="15">
        <f>'Cap Ex Data'!H1069</f>
        <v>0</v>
      </c>
      <c r="I1069" s="15">
        <f>'Cap Ex Data'!I1069</f>
        <v>0</v>
      </c>
      <c r="J1069" s="15">
        <f>'Cap Ex Data'!J1069</f>
        <v>0</v>
      </c>
      <c r="K1069" s="15">
        <f>'Cap Ex Data'!K1069</f>
        <v>0</v>
      </c>
      <c r="L1069" s="15">
        <f>'Cap Ex Data'!L1069</f>
        <v>0</v>
      </c>
      <c r="M1069" s="15">
        <f>'Cap Ex Data'!M1069</f>
        <v>0</v>
      </c>
      <c r="N1069" s="15">
        <f>'Cap Ex Data'!N1069</f>
        <v>0</v>
      </c>
      <c r="O1069" s="61" t="str">
        <f t="shared" si="16"/>
        <v>0</v>
      </c>
    </row>
    <row r="1070" spans="1:15" x14ac:dyDescent="0.25">
      <c r="A1070" s="15">
        <f>'Cap Ex Data'!A1070</f>
        <v>0</v>
      </c>
      <c r="B1070" s="15">
        <f>'Cap Ex Data'!B1070</f>
        <v>0</v>
      </c>
      <c r="C1070" s="15">
        <f>'Cap Ex Data'!C1070</f>
        <v>0</v>
      </c>
      <c r="D1070" s="15">
        <f>'Cap Ex Data'!D1070</f>
        <v>0</v>
      </c>
      <c r="E1070" s="15">
        <f>'Cap Ex Data'!E1070</f>
        <v>0</v>
      </c>
      <c r="F1070" s="15">
        <f>'Cap Ex Data'!F1070</f>
        <v>0</v>
      </c>
      <c r="G1070" s="15">
        <f>'Cap Ex Data'!G1070</f>
        <v>0</v>
      </c>
      <c r="H1070" s="15">
        <f>'Cap Ex Data'!H1070</f>
        <v>0</v>
      </c>
      <c r="I1070" s="15">
        <f>'Cap Ex Data'!I1070</f>
        <v>0</v>
      </c>
      <c r="J1070" s="15">
        <f>'Cap Ex Data'!J1070</f>
        <v>0</v>
      </c>
      <c r="K1070" s="15">
        <f>'Cap Ex Data'!K1070</f>
        <v>0</v>
      </c>
      <c r="L1070" s="15">
        <f>'Cap Ex Data'!L1070</f>
        <v>0</v>
      </c>
      <c r="M1070" s="15">
        <f>'Cap Ex Data'!M1070</f>
        <v>0</v>
      </c>
      <c r="N1070" s="15">
        <f>'Cap Ex Data'!N1070</f>
        <v>0</v>
      </c>
      <c r="O1070" s="61" t="str">
        <f t="shared" si="16"/>
        <v>0</v>
      </c>
    </row>
    <row r="1071" spans="1:15" x14ac:dyDescent="0.25">
      <c r="A1071" s="15">
        <f>'Cap Ex Data'!A1071</f>
        <v>0</v>
      </c>
      <c r="B1071" s="15">
        <f>'Cap Ex Data'!B1071</f>
        <v>0</v>
      </c>
      <c r="C1071" s="15">
        <f>'Cap Ex Data'!C1071</f>
        <v>0</v>
      </c>
      <c r="D1071" s="15">
        <f>'Cap Ex Data'!D1071</f>
        <v>0</v>
      </c>
      <c r="E1071" s="15">
        <f>'Cap Ex Data'!E1071</f>
        <v>0</v>
      </c>
      <c r="F1071" s="15">
        <f>'Cap Ex Data'!F1071</f>
        <v>0</v>
      </c>
      <c r="G1071" s="15">
        <f>'Cap Ex Data'!G1071</f>
        <v>0</v>
      </c>
      <c r="H1071" s="15">
        <f>'Cap Ex Data'!H1071</f>
        <v>0</v>
      </c>
      <c r="I1071" s="15">
        <f>'Cap Ex Data'!I1071</f>
        <v>0</v>
      </c>
      <c r="J1071" s="15">
        <f>'Cap Ex Data'!J1071</f>
        <v>0</v>
      </c>
      <c r="K1071" s="15">
        <f>'Cap Ex Data'!K1071</f>
        <v>0</v>
      </c>
      <c r="L1071" s="15">
        <f>'Cap Ex Data'!L1071</f>
        <v>0</v>
      </c>
      <c r="M1071" s="15">
        <f>'Cap Ex Data'!M1071</f>
        <v>0</v>
      </c>
      <c r="N1071" s="15">
        <f>'Cap Ex Data'!N1071</f>
        <v>0</v>
      </c>
      <c r="O1071" s="61" t="str">
        <f t="shared" si="16"/>
        <v>0</v>
      </c>
    </row>
    <row r="1072" spans="1:15" x14ac:dyDescent="0.25">
      <c r="A1072" s="15">
        <f>'Cap Ex Data'!A1072</f>
        <v>0</v>
      </c>
      <c r="B1072" s="15">
        <f>'Cap Ex Data'!B1072</f>
        <v>0</v>
      </c>
      <c r="C1072" s="15">
        <f>'Cap Ex Data'!C1072</f>
        <v>0</v>
      </c>
      <c r="D1072" s="15">
        <f>'Cap Ex Data'!D1072</f>
        <v>0</v>
      </c>
      <c r="E1072" s="15">
        <f>'Cap Ex Data'!E1072</f>
        <v>0</v>
      </c>
      <c r="F1072" s="15">
        <f>'Cap Ex Data'!F1072</f>
        <v>0</v>
      </c>
      <c r="G1072" s="15">
        <f>'Cap Ex Data'!G1072</f>
        <v>0</v>
      </c>
      <c r="H1072" s="15">
        <f>'Cap Ex Data'!H1072</f>
        <v>0</v>
      </c>
      <c r="I1072" s="15">
        <f>'Cap Ex Data'!I1072</f>
        <v>0</v>
      </c>
      <c r="J1072" s="15">
        <f>'Cap Ex Data'!J1072</f>
        <v>0</v>
      </c>
      <c r="K1072" s="15">
        <f>'Cap Ex Data'!K1072</f>
        <v>0</v>
      </c>
      <c r="L1072" s="15">
        <f>'Cap Ex Data'!L1072</f>
        <v>0</v>
      </c>
      <c r="M1072" s="15">
        <f>'Cap Ex Data'!M1072</f>
        <v>0</v>
      </c>
      <c r="N1072" s="15">
        <f>'Cap Ex Data'!N1072</f>
        <v>0</v>
      </c>
      <c r="O1072" s="61" t="str">
        <f t="shared" si="16"/>
        <v>0</v>
      </c>
    </row>
    <row r="1073" spans="1:15" x14ac:dyDescent="0.25">
      <c r="A1073" s="15">
        <f>'Cap Ex Data'!A1073</f>
        <v>0</v>
      </c>
      <c r="B1073" s="15">
        <f>'Cap Ex Data'!B1073</f>
        <v>0</v>
      </c>
      <c r="C1073" s="15">
        <f>'Cap Ex Data'!C1073</f>
        <v>0</v>
      </c>
      <c r="D1073" s="15">
        <f>'Cap Ex Data'!D1073</f>
        <v>0</v>
      </c>
      <c r="E1073" s="15">
        <f>'Cap Ex Data'!E1073</f>
        <v>0</v>
      </c>
      <c r="F1073" s="15">
        <f>'Cap Ex Data'!F1073</f>
        <v>0</v>
      </c>
      <c r="G1073" s="15">
        <f>'Cap Ex Data'!G1073</f>
        <v>0</v>
      </c>
      <c r="H1073" s="15">
        <f>'Cap Ex Data'!H1073</f>
        <v>0</v>
      </c>
      <c r="I1073" s="15">
        <f>'Cap Ex Data'!I1073</f>
        <v>0</v>
      </c>
      <c r="J1073" s="15">
        <f>'Cap Ex Data'!J1073</f>
        <v>0</v>
      </c>
      <c r="K1073" s="15">
        <f>'Cap Ex Data'!K1073</f>
        <v>0</v>
      </c>
      <c r="L1073" s="15">
        <f>'Cap Ex Data'!L1073</f>
        <v>0</v>
      </c>
      <c r="M1073" s="15">
        <f>'Cap Ex Data'!M1073</f>
        <v>0</v>
      </c>
      <c r="N1073" s="15">
        <f>'Cap Ex Data'!N1073</f>
        <v>0</v>
      </c>
      <c r="O1073" s="61" t="str">
        <f t="shared" si="16"/>
        <v>0</v>
      </c>
    </row>
    <row r="1074" spans="1:15" x14ac:dyDescent="0.25">
      <c r="A1074" s="15">
        <f>'Cap Ex Data'!A1074</f>
        <v>0</v>
      </c>
      <c r="B1074" s="15">
        <f>'Cap Ex Data'!B1074</f>
        <v>0</v>
      </c>
      <c r="C1074" s="15">
        <f>'Cap Ex Data'!C1074</f>
        <v>0</v>
      </c>
      <c r="D1074" s="15">
        <f>'Cap Ex Data'!D1074</f>
        <v>0</v>
      </c>
      <c r="E1074" s="15">
        <f>'Cap Ex Data'!E1074</f>
        <v>0</v>
      </c>
      <c r="F1074" s="15">
        <f>'Cap Ex Data'!F1074</f>
        <v>0</v>
      </c>
      <c r="G1074" s="15">
        <f>'Cap Ex Data'!G1074</f>
        <v>0</v>
      </c>
      <c r="H1074" s="15">
        <f>'Cap Ex Data'!H1074</f>
        <v>0</v>
      </c>
      <c r="I1074" s="15">
        <f>'Cap Ex Data'!I1074</f>
        <v>0</v>
      </c>
      <c r="J1074" s="15">
        <f>'Cap Ex Data'!J1074</f>
        <v>0</v>
      </c>
      <c r="K1074" s="15">
        <f>'Cap Ex Data'!K1074</f>
        <v>0</v>
      </c>
      <c r="L1074" s="15">
        <f>'Cap Ex Data'!L1074</f>
        <v>0</v>
      </c>
      <c r="M1074" s="15">
        <f>'Cap Ex Data'!M1074</f>
        <v>0</v>
      </c>
      <c r="N1074" s="15">
        <f>'Cap Ex Data'!N1074</f>
        <v>0</v>
      </c>
      <c r="O1074" s="61" t="str">
        <f t="shared" si="16"/>
        <v>0</v>
      </c>
    </row>
    <row r="1075" spans="1:15" x14ac:dyDescent="0.25">
      <c r="A1075" s="15">
        <f>'Cap Ex Data'!A1075</f>
        <v>0</v>
      </c>
      <c r="B1075" s="15">
        <f>'Cap Ex Data'!B1075</f>
        <v>0</v>
      </c>
      <c r="C1075" s="15">
        <f>'Cap Ex Data'!C1075</f>
        <v>0</v>
      </c>
      <c r="D1075" s="15">
        <f>'Cap Ex Data'!D1075</f>
        <v>0</v>
      </c>
      <c r="E1075" s="15">
        <f>'Cap Ex Data'!E1075</f>
        <v>0</v>
      </c>
      <c r="F1075" s="15">
        <f>'Cap Ex Data'!F1075</f>
        <v>0</v>
      </c>
      <c r="G1075" s="15">
        <f>'Cap Ex Data'!G1075</f>
        <v>0</v>
      </c>
      <c r="H1075" s="15">
        <f>'Cap Ex Data'!H1075</f>
        <v>0</v>
      </c>
      <c r="I1075" s="15">
        <f>'Cap Ex Data'!I1075</f>
        <v>0</v>
      </c>
      <c r="J1075" s="15">
        <f>'Cap Ex Data'!J1075</f>
        <v>0</v>
      </c>
      <c r="K1075" s="15">
        <f>'Cap Ex Data'!K1075</f>
        <v>0</v>
      </c>
      <c r="L1075" s="15">
        <f>'Cap Ex Data'!L1075</f>
        <v>0</v>
      </c>
      <c r="M1075" s="15">
        <f>'Cap Ex Data'!M1075</f>
        <v>0</v>
      </c>
      <c r="N1075" s="15">
        <f>'Cap Ex Data'!N1075</f>
        <v>0</v>
      </c>
      <c r="O1075" s="61" t="str">
        <f t="shared" si="16"/>
        <v>0</v>
      </c>
    </row>
    <row r="1076" spans="1:15" x14ac:dyDescent="0.25">
      <c r="A1076" s="15">
        <f>'Cap Ex Data'!A1076</f>
        <v>0</v>
      </c>
      <c r="B1076" s="15">
        <f>'Cap Ex Data'!B1076</f>
        <v>0</v>
      </c>
      <c r="C1076" s="15">
        <f>'Cap Ex Data'!C1076</f>
        <v>0</v>
      </c>
      <c r="D1076" s="15">
        <f>'Cap Ex Data'!D1076</f>
        <v>0</v>
      </c>
      <c r="E1076" s="15">
        <f>'Cap Ex Data'!E1076</f>
        <v>0</v>
      </c>
      <c r="F1076" s="15">
        <f>'Cap Ex Data'!F1076</f>
        <v>0</v>
      </c>
      <c r="G1076" s="15">
        <f>'Cap Ex Data'!G1076</f>
        <v>0</v>
      </c>
      <c r="H1076" s="15">
        <f>'Cap Ex Data'!H1076</f>
        <v>0</v>
      </c>
      <c r="I1076" s="15">
        <f>'Cap Ex Data'!I1076</f>
        <v>0</v>
      </c>
      <c r="J1076" s="15">
        <f>'Cap Ex Data'!J1076</f>
        <v>0</v>
      </c>
      <c r="K1076" s="15">
        <f>'Cap Ex Data'!K1076</f>
        <v>0</v>
      </c>
      <c r="L1076" s="15">
        <f>'Cap Ex Data'!L1076</f>
        <v>0</v>
      </c>
      <c r="M1076" s="15">
        <f>'Cap Ex Data'!M1076</f>
        <v>0</v>
      </c>
      <c r="N1076" s="15">
        <f>'Cap Ex Data'!N1076</f>
        <v>0</v>
      </c>
      <c r="O1076" s="61" t="str">
        <f t="shared" si="16"/>
        <v>0</v>
      </c>
    </row>
    <row r="1077" spans="1:15" x14ac:dyDescent="0.25">
      <c r="A1077" s="15">
        <f>'Cap Ex Data'!A1077</f>
        <v>0</v>
      </c>
      <c r="B1077" s="15">
        <f>'Cap Ex Data'!B1077</f>
        <v>0</v>
      </c>
      <c r="C1077" s="15">
        <f>'Cap Ex Data'!C1077</f>
        <v>0</v>
      </c>
      <c r="D1077" s="15">
        <f>'Cap Ex Data'!D1077</f>
        <v>0</v>
      </c>
      <c r="E1077" s="15">
        <f>'Cap Ex Data'!E1077</f>
        <v>0</v>
      </c>
      <c r="F1077" s="15">
        <f>'Cap Ex Data'!F1077</f>
        <v>0</v>
      </c>
      <c r="G1077" s="15">
        <f>'Cap Ex Data'!G1077</f>
        <v>0</v>
      </c>
      <c r="H1077" s="15">
        <f>'Cap Ex Data'!H1077</f>
        <v>0</v>
      </c>
      <c r="I1077" s="15">
        <f>'Cap Ex Data'!I1077</f>
        <v>0</v>
      </c>
      <c r="J1077" s="15">
        <f>'Cap Ex Data'!J1077</f>
        <v>0</v>
      </c>
      <c r="K1077" s="15">
        <f>'Cap Ex Data'!K1077</f>
        <v>0</v>
      </c>
      <c r="L1077" s="15">
        <f>'Cap Ex Data'!L1077</f>
        <v>0</v>
      </c>
      <c r="M1077" s="15">
        <f>'Cap Ex Data'!M1077</f>
        <v>0</v>
      </c>
      <c r="N1077" s="15">
        <f>'Cap Ex Data'!N1077</f>
        <v>0</v>
      </c>
      <c r="O1077" s="61" t="str">
        <f t="shared" si="16"/>
        <v>0</v>
      </c>
    </row>
    <row r="1078" spans="1:15" x14ac:dyDescent="0.25">
      <c r="A1078" s="15">
        <f>'Cap Ex Data'!A1078</f>
        <v>0</v>
      </c>
      <c r="B1078" s="15">
        <f>'Cap Ex Data'!B1078</f>
        <v>0</v>
      </c>
      <c r="C1078" s="15">
        <f>'Cap Ex Data'!C1078</f>
        <v>0</v>
      </c>
      <c r="D1078" s="15">
        <f>'Cap Ex Data'!D1078</f>
        <v>0</v>
      </c>
      <c r="E1078" s="15">
        <f>'Cap Ex Data'!E1078</f>
        <v>0</v>
      </c>
      <c r="F1078" s="15">
        <f>'Cap Ex Data'!F1078</f>
        <v>0</v>
      </c>
      <c r="G1078" s="15">
        <f>'Cap Ex Data'!G1078</f>
        <v>0</v>
      </c>
      <c r="H1078" s="15">
        <f>'Cap Ex Data'!H1078</f>
        <v>0</v>
      </c>
      <c r="I1078" s="15">
        <f>'Cap Ex Data'!I1078</f>
        <v>0</v>
      </c>
      <c r="J1078" s="15">
        <f>'Cap Ex Data'!J1078</f>
        <v>0</v>
      </c>
      <c r="K1078" s="15">
        <f>'Cap Ex Data'!K1078</f>
        <v>0</v>
      </c>
      <c r="L1078" s="15">
        <f>'Cap Ex Data'!L1078</f>
        <v>0</v>
      </c>
      <c r="M1078" s="15">
        <f>'Cap Ex Data'!M1078</f>
        <v>0</v>
      </c>
      <c r="N1078" s="15">
        <f>'Cap Ex Data'!N1078</f>
        <v>0</v>
      </c>
      <c r="O1078" s="61" t="str">
        <f t="shared" si="16"/>
        <v>0</v>
      </c>
    </row>
    <row r="1079" spans="1:15" x14ac:dyDescent="0.25">
      <c r="A1079" s="15">
        <f>'Cap Ex Data'!A1079</f>
        <v>0</v>
      </c>
      <c r="B1079" s="15">
        <f>'Cap Ex Data'!B1079</f>
        <v>0</v>
      </c>
      <c r="C1079" s="15">
        <f>'Cap Ex Data'!C1079</f>
        <v>0</v>
      </c>
      <c r="D1079" s="15">
        <f>'Cap Ex Data'!D1079</f>
        <v>0</v>
      </c>
      <c r="E1079" s="15">
        <f>'Cap Ex Data'!E1079</f>
        <v>0</v>
      </c>
      <c r="F1079" s="15">
        <f>'Cap Ex Data'!F1079</f>
        <v>0</v>
      </c>
      <c r="G1079" s="15">
        <f>'Cap Ex Data'!G1079</f>
        <v>0</v>
      </c>
      <c r="H1079" s="15">
        <f>'Cap Ex Data'!H1079</f>
        <v>0</v>
      </c>
      <c r="I1079" s="15">
        <f>'Cap Ex Data'!I1079</f>
        <v>0</v>
      </c>
      <c r="J1079" s="15">
        <f>'Cap Ex Data'!J1079</f>
        <v>0</v>
      </c>
      <c r="K1079" s="15">
        <f>'Cap Ex Data'!K1079</f>
        <v>0</v>
      </c>
      <c r="L1079" s="15">
        <f>'Cap Ex Data'!L1079</f>
        <v>0</v>
      </c>
      <c r="M1079" s="15">
        <f>'Cap Ex Data'!M1079</f>
        <v>0</v>
      </c>
      <c r="N1079" s="15">
        <f>'Cap Ex Data'!N1079</f>
        <v>0</v>
      </c>
      <c r="O1079" s="61" t="str">
        <f t="shared" si="16"/>
        <v>0</v>
      </c>
    </row>
    <row r="1080" spans="1:15" x14ac:dyDescent="0.25">
      <c r="A1080" s="15">
        <f>'Cap Ex Data'!A1080</f>
        <v>0</v>
      </c>
      <c r="B1080" s="15">
        <f>'Cap Ex Data'!B1080</f>
        <v>0</v>
      </c>
      <c r="C1080" s="15">
        <f>'Cap Ex Data'!C1080</f>
        <v>0</v>
      </c>
      <c r="D1080" s="15">
        <f>'Cap Ex Data'!D1080</f>
        <v>0</v>
      </c>
      <c r="E1080" s="15">
        <f>'Cap Ex Data'!E1080</f>
        <v>0</v>
      </c>
      <c r="F1080" s="15">
        <f>'Cap Ex Data'!F1080</f>
        <v>0</v>
      </c>
      <c r="G1080" s="15">
        <f>'Cap Ex Data'!G1080</f>
        <v>0</v>
      </c>
      <c r="H1080" s="15">
        <f>'Cap Ex Data'!H1080</f>
        <v>0</v>
      </c>
      <c r="I1080" s="15">
        <f>'Cap Ex Data'!I1080</f>
        <v>0</v>
      </c>
      <c r="J1080" s="15">
        <f>'Cap Ex Data'!J1080</f>
        <v>0</v>
      </c>
      <c r="K1080" s="15">
        <f>'Cap Ex Data'!K1080</f>
        <v>0</v>
      </c>
      <c r="L1080" s="15">
        <f>'Cap Ex Data'!L1080</f>
        <v>0</v>
      </c>
      <c r="M1080" s="15">
        <f>'Cap Ex Data'!M1080</f>
        <v>0</v>
      </c>
      <c r="N1080" s="15">
        <f>'Cap Ex Data'!N1080</f>
        <v>0</v>
      </c>
      <c r="O1080" s="61" t="str">
        <f t="shared" si="16"/>
        <v>0</v>
      </c>
    </row>
    <row r="1081" spans="1:15" x14ac:dyDescent="0.25">
      <c r="A1081" s="15">
        <f>'Cap Ex Data'!A1081</f>
        <v>0</v>
      </c>
      <c r="B1081" s="15">
        <f>'Cap Ex Data'!B1081</f>
        <v>0</v>
      </c>
      <c r="C1081" s="15">
        <f>'Cap Ex Data'!C1081</f>
        <v>0</v>
      </c>
      <c r="D1081" s="15">
        <f>'Cap Ex Data'!D1081</f>
        <v>0</v>
      </c>
      <c r="E1081" s="15">
        <f>'Cap Ex Data'!E1081</f>
        <v>0</v>
      </c>
      <c r="F1081" s="15">
        <f>'Cap Ex Data'!F1081</f>
        <v>0</v>
      </c>
      <c r="G1081" s="15">
        <f>'Cap Ex Data'!G1081</f>
        <v>0</v>
      </c>
      <c r="H1081" s="15">
        <f>'Cap Ex Data'!H1081</f>
        <v>0</v>
      </c>
      <c r="I1081" s="15">
        <f>'Cap Ex Data'!I1081</f>
        <v>0</v>
      </c>
      <c r="J1081" s="15">
        <f>'Cap Ex Data'!J1081</f>
        <v>0</v>
      </c>
      <c r="K1081" s="15">
        <f>'Cap Ex Data'!K1081</f>
        <v>0</v>
      </c>
      <c r="L1081" s="15">
        <f>'Cap Ex Data'!L1081</f>
        <v>0</v>
      </c>
      <c r="M1081" s="15">
        <f>'Cap Ex Data'!M1081</f>
        <v>0</v>
      </c>
      <c r="N1081" s="15">
        <f>'Cap Ex Data'!N1081</f>
        <v>0</v>
      </c>
      <c r="O1081" s="61" t="str">
        <f t="shared" si="16"/>
        <v>0</v>
      </c>
    </row>
    <row r="1082" spans="1:15" x14ac:dyDescent="0.25">
      <c r="A1082" s="15">
        <f>'Cap Ex Data'!A1082</f>
        <v>0</v>
      </c>
      <c r="B1082" s="15">
        <f>'Cap Ex Data'!B1082</f>
        <v>0</v>
      </c>
      <c r="C1082" s="15">
        <f>'Cap Ex Data'!C1082</f>
        <v>0</v>
      </c>
      <c r="D1082" s="15">
        <f>'Cap Ex Data'!D1082</f>
        <v>0</v>
      </c>
      <c r="E1082" s="15">
        <f>'Cap Ex Data'!E1082</f>
        <v>0</v>
      </c>
      <c r="F1082" s="15">
        <f>'Cap Ex Data'!F1082</f>
        <v>0</v>
      </c>
      <c r="G1082" s="15">
        <f>'Cap Ex Data'!G1082</f>
        <v>0</v>
      </c>
      <c r="H1082" s="15">
        <f>'Cap Ex Data'!H1082</f>
        <v>0</v>
      </c>
      <c r="I1082" s="15">
        <f>'Cap Ex Data'!I1082</f>
        <v>0</v>
      </c>
      <c r="J1082" s="15">
        <f>'Cap Ex Data'!J1082</f>
        <v>0</v>
      </c>
      <c r="K1082" s="15">
        <f>'Cap Ex Data'!K1082</f>
        <v>0</v>
      </c>
      <c r="L1082" s="15">
        <f>'Cap Ex Data'!L1082</f>
        <v>0</v>
      </c>
      <c r="M1082" s="15">
        <f>'Cap Ex Data'!M1082</f>
        <v>0</v>
      </c>
      <c r="N1082" s="15">
        <f>'Cap Ex Data'!N1082</f>
        <v>0</v>
      </c>
      <c r="O1082" s="61" t="str">
        <f t="shared" si="16"/>
        <v>0</v>
      </c>
    </row>
    <row r="1083" spans="1:15" x14ac:dyDescent="0.25">
      <c r="A1083" s="15">
        <f>'Cap Ex Data'!A1083</f>
        <v>0</v>
      </c>
      <c r="B1083" s="15">
        <f>'Cap Ex Data'!B1083</f>
        <v>0</v>
      </c>
      <c r="C1083" s="15">
        <f>'Cap Ex Data'!C1083</f>
        <v>0</v>
      </c>
      <c r="D1083" s="15">
        <f>'Cap Ex Data'!D1083</f>
        <v>0</v>
      </c>
      <c r="E1083" s="15">
        <f>'Cap Ex Data'!E1083</f>
        <v>0</v>
      </c>
      <c r="F1083" s="15">
        <f>'Cap Ex Data'!F1083</f>
        <v>0</v>
      </c>
      <c r="G1083" s="15">
        <f>'Cap Ex Data'!G1083</f>
        <v>0</v>
      </c>
      <c r="H1083" s="15">
        <f>'Cap Ex Data'!H1083</f>
        <v>0</v>
      </c>
      <c r="I1083" s="15">
        <f>'Cap Ex Data'!I1083</f>
        <v>0</v>
      </c>
      <c r="J1083" s="15">
        <f>'Cap Ex Data'!J1083</f>
        <v>0</v>
      </c>
      <c r="K1083" s="15">
        <f>'Cap Ex Data'!K1083</f>
        <v>0</v>
      </c>
      <c r="L1083" s="15">
        <f>'Cap Ex Data'!L1083</f>
        <v>0</v>
      </c>
      <c r="M1083" s="15">
        <f>'Cap Ex Data'!M1083</f>
        <v>0</v>
      </c>
      <c r="N1083" s="15">
        <f>'Cap Ex Data'!N1083</f>
        <v>0</v>
      </c>
      <c r="O1083" s="61" t="str">
        <f t="shared" si="16"/>
        <v>0</v>
      </c>
    </row>
    <row r="1084" spans="1:15" x14ac:dyDescent="0.25">
      <c r="A1084" s="15">
        <f>'Cap Ex Data'!A1084</f>
        <v>0</v>
      </c>
      <c r="B1084" s="15">
        <f>'Cap Ex Data'!B1084</f>
        <v>0</v>
      </c>
      <c r="C1084" s="15">
        <f>'Cap Ex Data'!C1084</f>
        <v>0</v>
      </c>
      <c r="D1084" s="15">
        <f>'Cap Ex Data'!D1084</f>
        <v>0</v>
      </c>
      <c r="E1084" s="15">
        <f>'Cap Ex Data'!E1084</f>
        <v>0</v>
      </c>
      <c r="F1084" s="15">
        <f>'Cap Ex Data'!F1084</f>
        <v>0</v>
      </c>
      <c r="G1084" s="15">
        <f>'Cap Ex Data'!G1084</f>
        <v>0</v>
      </c>
      <c r="H1084" s="15">
        <f>'Cap Ex Data'!H1084</f>
        <v>0</v>
      </c>
      <c r="I1084" s="15">
        <f>'Cap Ex Data'!I1084</f>
        <v>0</v>
      </c>
      <c r="J1084" s="15">
        <f>'Cap Ex Data'!J1084</f>
        <v>0</v>
      </c>
      <c r="K1084" s="15">
        <f>'Cap Ex Data'!K1084</f>
        <v>0</v>
      </c>
      <c r="L1084" s="15">
        <f>'Cap Ex Data'!L1084</f>
        <v>0</v>
      </c>
      <c r="M1084" s="15">
        <f>'Cap Ex Data'!M1084</f>
        <v>0</v>
      </c>
      <c r="N1084" s="15">
        <f>'Cap Ex Data'!N1084</f>
        <v>0</v>
      </c>
      <c r="O1084" s="61" t="str">
        <f t="shared" si="16"/>
        <v>0</v>
      </c>
    </row>
    <row r="1085" spans="1:15" x14ac:dyDescent="0.25">
      <c r="A1085" s="15">
        <f>'Cap Ex Data'!A1085</f>
        <v>0</v>
      </c>
      <c r="B1085" s="15">
        <f>'Cap Ex Data'!B1085</f>
        <v>0</v>
      </c>
      <c r="C1085" s="15">
        <f>'Cap Ex Data'!C1085</f>
        <v>0</v>
      </c>
      <c r="D1085" s="15">
        <f>'Cap Ex Data'!D1085</f>
        <v>0</v>
      </c>
      <c r="E1085" s="15">
        <f>'Cap Ex Data'!E1085</f>
        <v>0</v>
      </c>
      <c r="F1085" s="15">
        <f>'Cap Ex Data'!F1085</f>
        <v>0</v>
      </c>
      <c r="G1085" s="15">
        <f>'Cap Ex Data'!G1085</f>
        <v>0</v>
      </c>
      <c r="H1085" s="15">
        <f>'Cap Ex Data'!H1085</f>
        <v>0</v>
      </c>
      <c r="I1085" s="15">
        <f>'Cap Ex Data'!I1085</f>
        <v>0</v>
      </c>
      <c r="J1085" s="15">
        <f>'Cap Ex Data'!J1085</f>
        <v>0</v>
      </c>
      <c r="K1085" s="15">
        <f>'Cap Ex Data'!K1085</f>
        <v>0</v>
      </c>
      <c r="L1085" s="15">
        <f>'Cap Ex Data'!L1085</f>
        <v>0</v>
      </c>
      <c r="M1085" s="15">
        <f>'Cap Ex Data'!M1085</f>
        <v>0</v>
      </c>
      <c r="N1085" s="15">
        <f>'Cap Ex Data'!N1085</f>
        <v>0</v>
      </c>
      <c r="O1085" s="61" t="str">
        <f t="shared" si="16"/>
        <v>0</v>
      </c>
    </row>
    <row r="1086" spans="1:15" x14ac:dyDescent="0.25">
      <c r="A1086" s="15">
        <f>'Cap Ex Data'!A1086</f>
        <v>0</v>
      </c>
      <c r="B1086" s="15">
        <f>'Cap Ex Data'!B1086</f>
        <v>0</v>
      </c>
      <c r="C1086" s="15">
        <f>'Cap Ex Data'!C1086</f>
        <v>0</v>
      </c>
      <c r="D1086" s="15">
        <f>'Cap Ex Data'!D1086</f>
        <v>0</v>
      </c>
      <c r="E1086" s="15">
        <f>'Cap Ex Data'!E1086</f>
        <v>0</v>
      </c>
      <c r="F1086" s="15">
        <f>'Cap Ex Data'!F1086</f>
        <v>0</v>
      </c>
      <c r="G1086" s="15">
        <f>'Cap Ex Data'!G1086</f>
        <v>0</v>
      </c>
      <c r="H1086" s="15">
        <f>'Cap Ex Data'!H1086</f>
        <v>0</v>
      </c>
      <c r="I1086" s="15">
        <f>'Cap Ex Data'!I1086</f>
        <v>0</v>
      </c>
      <c r="J1086" s="15">
        <f>'Cap Ex Data'!J1086</f>
        <v>0</v>
      </c>
      <c r="K1086" s="15">
        <f>'Cap Ex Data'!K1086</f>
        <v>0</v>
      </c>
      <c r="L1086" s="15">
        <f>'Cap Ex Data'!L1086</f>
        <v>0</v>
      </c>
      <c r="M1086" s="15">
        <f>'Cap Ex Data'!M1086</f>
        <v>0</v>
      </c>
      <c r="N1086" s="15">
        <f>'Cap Ex Data'!N1086</f>
        <v>0</v>
      </c>
      <c r="O1086" s="61" t="str">
        <f t="shared" si="16"/>
        <v>0</v>
      </c>
    </row>
    <row r="1087" spans="1:15" x14ac:dyDescent="0.25">
      <c r="A1087" s="15">
        <f>'Cap Ex Data'!A1087</f>
        <v>0</v>
      </c>
      <c r="B1087" s="15">
        <f>'Cap Ex Data'!B1087</f>
        <v>0</v>
      </c>
      <c r="C1087" s="15">
        <f>'Cap Ex Data'!C1087</f>
        <v>0</v>
      </c>
      <c r="D1087" s="15">
        <f>'Cap Ex Data'!D1087</f>
        <v>0</v>
      </c>
      <c r="E1087" s="15">
        <f>'Cap Ex Data'!E1087</f>
        <v>0</v>
      </c>
      <c r="F1087" s="15">
        <f>'Cap Ex Data'!F1087</f>
        <v>0</v>
      </c>
      <c r="G1087" s="15">
        <f>'Cap Ex Data'!G1087</f>
        <v>0</v>
      </c>
      <c r="H1087" s="15">
        <f>'Cap Ex Data'!H1087</f>
        <v>0</v>
      </c>
      <c r="I1087" s="15">
        <f>'Cap Ex Data'!I1087</f>
        <v>0</v>
      </c>
      <c r="J1087" s="15">
        <f>'Cap Ex Data'!J1087</f>
        <v>0</v>
      </c>
      <c r="K1087" s="15">
        <f>'Cap Ex Data'!K1087</f>
        <v>0</v>
      </c>
      <c r="L1087" s="15">
        <f>'Cap Ex Data'!L1087</f>
        <v>0</v>
      </c>
      <c r="M1087" s="15">
        <f>'Cap Ex Data'!M1087</f>
        <v>0</v>
      </c>
      <c r="N1087" s="15">
        <f>'Cap Ex Data'!N1087</f>
        <v>0</v>
      </c>
      <c r="O1087" s="61" t="str">
        <f t="shared" si="16"/>
        <v>0</v>
      </c>
    </row>
    <row r="1088" spans="1:15" x14ac:dyDescent="0.25">
      <c r="A1088" s="15">
        <f>'Cap Ex Data'!A1088</f>
        <v>0</v>
      </c>
      <c r="B1088" s="15">
        <f>'Cap Ex Data'!B1088</f>
        <v>0</v>
      </c>
      <c r="C1088" s="15">
        <f>'Cap Ex Data'!C1088</f>
        <v>0</v>
      </c>
      <c r="D1088" s="15">
        <f>'Cap Ex Data'!D1088</f>
        <v>0</v>
      </c>
      <c r="E1088" s="15">
        <f>'Cap Ex Data'!E1088</f>
        <v>0</v>
      </c>
      <c r="F1088" s="15">
        <f>'Cap Ex Data'!F1088</f>
        <v>0</v>
      </c>
      <c r="G1088" s="15">
        <f>'Cap Ex Data'!G1088</f>
        <v>0</v>
      </c>
      <c r="H1088" s="15">
        <f>'Cap Ex Data'!H1088</f>
        <v>0</v>
      </c>
      <c r="I1088" s="15">
        <f>'Cap Ex Data'!I1088</f>
        <v>0</v>
      </c>
      <c r="J1088" s="15">
        <f>'Cap Ex Data'!J1088</f>
        <v>0</v>
      </c>
      <c r="K1088" s="15">
        <f>'Cap Ex Data'!K1088</f>
        <v>0</v>
      </c>
      <c r="L1088" s="15">
        <f>'Cap Ex Data'!L1088</f>
        <v>0</v>
      </c>
      <c r="M1088" s="15">
        <f>'Cap Ex Data'!M1088</f>
        <v>0</v>
      </c>
      <c r="N1088" s="15">
        <f>'Cap Ex Data'!N1088</f>
        <v>0</v>
      </c>
      <c r="O1088" s="61" t="str">
        <f t="shared" si="16"/>
        <v>0</v>
      </c>
    </row>
    <row r="1089" spans="1:15" x14ac:dyDescent="0.25">
      <c r="A1089" s="15">
        <f>'Cap Ex Data'!A1089</f>
        <v>0</v>
      </c>
      <c r="B1089" s="15">
        <f>'Cap Ex Data'!B1089</f>
        <v>0</v>
      </c>
      <c r="C1089" s="15">
        <f>'Cap Ex Data'!C1089</f>
        <v>0</v>
      </c>
      <c r="D1089" s="15">
        <f>'Cap Ex Data'!D1089</f>
        <v>0</v>
      </c>
      <c r="E1089" s="15">
        <f>'Cap Ex Data'!E1089</f>
        <v>0</v>
      </c>
      <c r="F1089" s="15">
        <f>'Cap Ex Data'!F1089</f>
        <v>0</v>
      </c>
      <c r="G1089" s="15">
        <f>'Cap Ex Data'!G1089</f>
        <v>0</v>
      </c>
      <c r="H1089" s="15">
        <f>'Cap Ex Data'!H1089</f>
        <v>0</v>
      </c>
      <c r="I1089" s="15">
        <f>'Cap Ex Data'!I1089</f>
        <v>0</v>
      </c>
      <c r="J1089" s="15">
        <f>'Cap Ex Data'!J1089</f>
        <v>0</v>
      </c>
      <c r="K1089" s="15">
        <f>'Cap Ex Data'!K1089</f>
        <v>0</v>
      </c>
      <c r="L1089" s="15">
        <f>'Cap Ex Data'!L1089</f>
        <v>0</v>
      </c>
      <c r="M1089" s="15">
        <f>'Cap Ex Data'!M1089</f>
        <v>0</v>
      </c>
      <c r="N1089" s="15">
        <f>'Cap Ex Data'!N1089</f>
        <v>0</v>
      </c>
      <c r="O1089" s="61" t="str">
        <f t="shared" si="16"/>
        <v>0</v>
      </c>
    </row>
    <row r="1090" spans="1:15" x14ac:dyDescent="0.25">
      <c r="A1090" s="15">
        <f>'Cap Ex Data'!A1090</f>
        <v>0</v>
      </c>
      <c r="B1090" s="15">
        <f>'Cap Ex Data'!B1090</f>
        <v>0</v>
      </c>
      <c r="C1090" s="15">
        <f>'Cap Ex Data'!C1090</f>
        <v>0</v>
      </c>
      <c r="D1090" s="15">
        <f>'Cap Ex Data'!D1090</f>
        <v>0</v>
      </c>
      <c r="E1090" s="15">
        <f>'Cap Ex Data'!E1090</f>
        <v>0</v>
      </c>
      <c r="F1090" s="15">
        <f>'Cap Ex Data'!F1090</f>
        <v>0</v>
      </c>
      <c r="G1090" s="15">
        <f>'Cap Ex Data'!G1090</f>
        <v>0</v>
      </c>
      <c r="H1090" s="15">
        <f>'Cap Ex Data'!H1090</f>
        <v>0</v>
      </c>
      <c r="I1090" s="15">
        <f>'Cap Ex Data'!I1090</f>
        <v>0</v>
      </c>
      <c r="J1090" s="15">
        <f>'Cap Ex Data'!J1090</f>
        <v>0</v>
      </c>
      <c r="K1090" s="15">
        <f>'Cap Ex Data'!K1090</f>
        <v>0</v>
      </c>
      <c r="L1090" s="15">
        <f>'Cap Ex Data'!L1090</f>
        <v>0</v>
      </c>
      <c r="M1090" s="15">
        <f>'Cap Ex Data'!M1090</f>
        <v>0</v>
      </c>
      <c r="N1090" s="15">
        <f>'Cap Ex Data'!N1090</f>
        <v>0</v>
      </c>
      <c r="O1090" s="61" t="str">
        <f t="shared" si="16"/>
        <v>0</v>
      </c>
    </row>
    <row r="1091" spans="1:15" x14ac:dyDescent="0.25">
      <c r="A1091" s="15">
        <f>'Cap Ex Data'!A1091</f>
        <v>0</v>
      </c>
      <c r="B1091" s="15">
        <f>'Cap Ex Data'!B1091</f>
        <v>0</v>
      </c>
      <c r="C1091" s="15">
        <f>'Cap Ex Data'!C1091</f>
        <v>0</v>
      </c>
      <c r="D1091" s="15">
        <f>'Cap Ex Data'!D1091</f>
        <v>0</v>
      </c>
      <c r="E1091" s="15">
        <f>'Cap Ex Data'!E1091</f>
        <v>0</v>
      </c>
      <c r="F1091" s="15">
        <f>'Cap Ex Data'!F1091</f>
        <v>0</v>
      </c>
      <c r="G1091" s="15">
        <f>'Cap Ex Data'!G1091</f>
        <v>0</v>
      </c>
      <c r="H1091" s="15">
        <f>'Cap Ex Data'!H1091</f>
        <v>0</v>
      </c>
      <c r="I1091" s="15">
        <f>'Cap Ex Data'!I1091</f>
        <v>0</v>
      </c>
      <c r="J1091" s="15">
        <f>'Cap Ex Data'!J1091</f>
        <v>0</v>
      </c>
      <c r="K1091" s="15">
        <f>'Cap Ex Data'!K1091</f>
        <v>0</v>
      </c>
      <c r="L1091" s="15">
        <f>'Cap Ex Data'!L1091</f>
        <v>0</v>
      </c>
      <c r="M1091" s="15">
        <f>'Cap Ex Data'!M1091</f>
        <v>0</v>
      </c>
      <c r="N1091" s="15">
        <f>'Cap Ex Data'!N1091</f>
        <v>0</v>
      </c>
      <c r="O1091" s="61" t="str">
        <f t="shared" ref="O1091:O1154" si="17">LEFT(B1091,2)</f>
        <v>0</v>
      </c>
    </row>
    <row r="1092" spans="1:15" x14ac:dyDescent="0.25">
      <c r="A1092" s="15">
        <f>'Cap Ex Data'!A1092</f>
        <v>0</v>
      </c>
      <c r="B1092" s="15">
        <f>'Cap Ex Data'!B1092</f>
        <v>0</v>
      </c>
      <c r="C1092" s="15">
        <f>'Cap Ex Data'!C1092</f>
        <v>0</v>
      </c>
      <c r="D1092" s="15">
        <f>'Cap Ex Data'!D1092</f>
        <v>0</v>
      </c>
      <c r="E1092" s="15">
        <f>'Cap Ex Data'!E1092</f>
        <v>0</v>
      </c>
      <c r="F1092" s="15">
        <f>'Cap Ex Data'!F1092</f>
        <v>0</v>
      </c>
      <c r="G1092" s="15">
        <f>'Cap Ex Data'!G1092</f>
        <v>0</v>
      </c>
      <c r="H1092" s="15">
        <f>'Cap Ex Data'!H1092</f>
        <v>0</v>
      </c>
      <c r="I1092" s="15">
        <f>'Cap Ex Data'!I1092</f>
        <v>0</v>
      </c>
      <c r="J1092" s="15">
        <f>'Cap Ex Data'!J1092</f>
        <v>0</v>
      </c>
      <c r="K1092" s="15">
        <f>'Cap Ex Data'!K1092</f>
        <v>0</v>
      </c>
      <c r="L1092" s="15">
        <f>'Cap Ex Data'!L1092</f>
        <v>0</v>
      </c>
      <c r="M1092" s="15">
        <f>'Cap Ex Data'!M1092</f>
        <v>0</v>
      </c>
      <c r="N1092" s="15">
        <f>'Cap Ex Data'!N1092</f>
        <v>0</v>
      </c>
      <c r="O1092" s="61" t="str">
        <f t="shared" si="17"/>
        <v>0</v>
      </c>
    </row>
    <row r="1093" spans="1:15" x14ac:dyDescent="0.25">
      <c r="A1093" s="15">
        <f>'Cap Ex Data'!A1093</f>
        <v>0</v>
      </c>
      <c r="B1093" s="15">
        <f>'Cap Ex Data'!B1093</f>
        <v>0</v>
      </c>
      <c r="C1093" s="15">
        <f>'Cap Ex Data'!C1093</f>
        <v>0</v>
      </c>
      <c r="D1093" s="15">
        <f>'Cap Ex Data'!D1093</f>
        <v>0</v>
      </c>
      <c r="E1093" s="15">
        <f>'Cap Ex Data'!E1093</f>
        <v>0</v>
      </c>
      <c r="F1093" s="15">
        <f>'Cap Ex Data'!F1093</f>
        <v>0</v>
      </c>
      <c r="G1093" s="15">
        <f>'Cap Ex Data'!G1093</f>
        <v>0</v>
      </c>
      <c r="H1093" s="15">
        <f>'Cap Ex Data'!H1093</f>
        <v>0</v>
      </c>
      <c r="I1093" s="15">
        <f>'Cap Ex Data'!I1093</f>
        <v>0</v>
      </c>
      <c r="J1093" s="15">
        <f>'Cap Ex Data'!J1093</f>
        <v>0</v>
      </c>
      <c r="K1093" s="15">
        <f>'Cap Ex Data'!K1093</f>
        <v>0</v>
      </c>
      <c r="L1093" s="15">
        <f>'Cap Ex Data'!L1093</f>
        <v>0</v>
      </c>
      <c r="M1093" s="15">
        <f>'Cap Ex Data'!M1093</f>
        <v>0</v>
      </c>
      <c r="N1093" s="15">
        <f>'Cap Ex Data'!N1093</f>
        <v>0</v>
      </c>
      <c r="O1093" s="61" t="str">
        <f t="shared" si="17"/>
        <v>0</v>
      </c>
    </row>
    <row r="1094" spans="1:15" x14ac:dyDescent="0.25">
      <c r="A1094" s="15">
        <f>'Cap Ex Data'!A1094</f>
        <v>0</v>
      </c>
      <c r="B1094" s="15">
        <f>'Cap Ex Data'!B1094</f>
        <v>0</v>
      </c>
      <c r="C1094" s="15">
        <f>'Cap Ex Data'!C1094</f>
        <v>0</v>
      </c>
      <c r="D1094" s="15">
        <f>'Cap Ex Data'!D1094</f>
        <v>0</v>
      </c>
      <c r="E1094" s="15">
        <f>'Cap Ex Data'!E1094</f>
        <v>0</v>
      </c>
      <c r="F1094" s="15">
        <f>'Cap Ex Data'!F1094</f>
        <v>0</v>
      </c>
      <c r="G1094" s="15">
        <f>'Cap Ex Data'!G1094</f>
        <v>0</v>
      </c>
      <c r="H1094" s="15">
        <f>'Cap Ex Data'!H1094</f>
        <v>0</v>
      </c>
      <c r="I1094" s="15">
        <f>'Cap Ex Data'!I1094</f>
        <v>0</v>
      </c>
      <c r="J1094" s="15">
        <f>'Cap Ex Data'!J1094</f>
        <v>0</v>
      </c>
      <c r="K1094" s="15">
        <f>'Cap Ex Data'!K1094</f>
        <v>0</v>
      </c>
      <c r="L1094" s="15">
        <f>'Cap Ex Data'!L1094</f>
        <v>0</v>
      </c>
      <c r="M1094" s="15">
        <f>'Cap Ex Data'!M1094</f>
        <v>0</v>
      </c>
      <c r="N1094" s="15">
        <f>'Cap Ex Data'!N1094</f>
        <v>0</v>
      </c>
      <c r="O1094" s="61" t="str">
        <f t="shared" si="17"/>
        <v>0</v>
      </c>
    </row>
    <row r="1095" spans="1:15" x14ac:dyDescent="0.25">
      <c r="A1095" s="15">
        <f>'Cap Ex Data'!A1095</f>
        <v>0</v>
      </c>
      <c r="B1095" s="15">
        <f>'Cap Ex Data'!B1095</f>
        <v>0</v>
      </c>
      <c r="C1095" s="15">
        <f>'Cap Ex Data'!C1095</f>
        <v>0</v>
      </c>
      <c r="D1095" s="15">
        <f>'Cap Ex Data'!D1095</f>
        <v>0</v>
      </c>
      <c r="E1095" s="15">
        <f>'Cap Ex Data'!E1095</f>
        <v>0</v>
      </c>
      <c r="F1095" s="15">
        <f>'Cap Ex Data'!F1095</f>
        <v>0</v>
      </c>
      <c r="G1095" s="15">
        <f>'Cap Ex Data'!G1095</f>
        <v>0</v>
      </c>
      <c r="H1095" s="15">
        <f>'Cap Ex Data'!H1095</f>
        <v>0</v>
      </c>
      <c r="I1095" s="15">
        <f>'Cap Ex Data'!I1095</f>
        <v>0</v>
      </c>
      <c r="J1095" s="15">
        <f>'Cap Ex Data'!J1095</f>
        <v>0</v>
      </c>
      <c r="K1095" s="15">
        <f>'Cap Ex Data'!K1095</f>
        <v>0</v>
      </c>
      <c r="L1095" s="15">
        <f>'Cap Ex Data'!L1095</f>
        <v>0</v>
      </c>
      <c r="M1095" s="15">
        <f>'Cap Ex Data'!M1095</f>
        <v>0</v>
      </c>
      <c r="N1095" s="15">
        <f>'Cap Ex Data'!N1095</f>
        <v>0</v>
      </c>
      <c r="O1095" s="61" t="str">
        <f t="shared" si="17"/>
        <v>0</v>
      </c>
    </row>
    <row r="1096" spans="1:15" x14ac:dyDescent="0.25">
      <c r="A1096" s="15">
        <f>'Cap Ex Data'!A1096</f>
        <v>0</v>
      </c>
      <c r="B1096" s="15">
        <f>'Cap Ex Data'!B1096</f>
        <v>0</v>
      </c>
      <c r="C1096" s="15">
        <f>'Cap Ex Data'!C1096</f>
        <v>0</v>
      </c>
      <c r="D1096" s="15">
        <f>'Cap Ex Data'!D1096</f>
        <v>0</v>
      </c>
      <c r="E1096" s="15">
        <f>'Cap Ex Data'!E1096</f>
        <v>0</v>
      </c>
      <c r="F1096" s="15">
        <f>'Cap Ex Data'!F1096</f>
        <v>0</v>
      </c>
      <c r="G1096" s="15">
        <f>'Cap Ex Data'!G1096</f>
        <v>0</v>
      </c>
      <c r="H1096" s="15">
        <f>'Cap Ex Data'!H1096</f>
        <v>0</v>
      </c>
      <c r="I1096" s="15">
        <f>'Cap Ex Data'!I1096</f>
        <v>0</v>
      </c>
      <c r="J1096" s="15">
        <f>'Cap Ex Data'!J1096</f>
        <v>0</v>
      </c>
      <c r="K1096" s="15">
        <f>'Cap Ex Data'!K1096</f>
        <v>0</v>
      </c>
      <c r="L1096" s="15">
        <f>'Cap Ex Data'!L1096</f>
        <v>0</v>
      </c>
      <c r="M1096" s="15">
        <f>'Cap Ex Data'!M1096</f>
        <v>0</v>
      </c>
      <c r="N1096" s="15">
        <f>'Cap Ex Data'!N1096</f>
        <v>0</v>
      </c>
      <c r="O1096" s="61" t="str">
        <f t="shared" si="17"/>
        <v>0</v>
      </c>
    </row>
    <row r="1097" spans="1:15" x14ac:dyDescent="0.25">
      <c r="A1097" s="15">
        <f>'Cap Ex Data'!A1097</f>
        <v>0</v>
      </c>
      <c r="B1097" s="15">
        <f>'Cap Ex Data'!B1097</f>
        <v>0</v>
      </c>
      <c r="C1097" s="15">
        <f>'Cap Ex Data'!C1097</f>
        <v>0</v>
      </c>
      <c r="D1097" s="15">
        <f>'Cap Ex Data'!D1097</f>
        <v>0</v>
      </c>
      <c r="E1097" s="15">
        <f>'Cap Ex Data'!E1097</f>
        <v>0</v>
      </c>
      <c r="F1097" s="15">
        <f>'Cap Ex Data'!F1097</f>
        <v>0</v>
      </c>
      <c r="G1097" s="15">
        <f>'Cap Ex Data'!G1097</f>
        <v>0</v>
      </c>
      <c r="H1097" s="15">
        <f>'Cap Ex Data'!H1097</f>
        <v>0</v>
      </c>
      <c r="I1097" s="15">
        <f>'Cap Ex Data'!I1097</f>
        <v>0</v>
      </c>
      <c r="J1097" s="15">
        <f>'Cap Ex Data'!J1097</f>
        <v>0</v>
      </c>
      <c r="K1097" s="15">
        <f>'Cap Ex Data'!K1097</f>
        <v>0</v>
      </c>
      <c r="L1097" s="15">
        <f>'Cap Ex Data'!L1097</f>
        <v>0</v>
      </c>
      <c r="M1097" s="15">
        <f>'Cap Ex Data'!M1097</f>
        <v>0</v>
      </c>
      <c r="N1097" s="15">
        <f>'Cap Ex Data'!N1097</f>
        <v>0</v>
      </c>
      <c r="O1097" s="61" t="str">
        <f t="shared" si="17"/>
        <v>0</v>
      </c>
    </row>
    <row r="1098" spans="1:15" x14ac:dyDescent="0.25">
      <c r="A1098" s="15">
        <f>'Cap Ex Data'!A1098</f>
        <v>0</v>
      </c>
      <c r="B1098" s="15">
        <f>'Cap Ex Data'!B1098</f>
        <v>0</v>
      </c>
      <c r="C1098" s="15">
        <f>'Cap Ex Data'!C1098</f>
        <v>0</v>
      </c>
      <c r="D1098" s="15">
        <f>'Cap Ex Data'!D1098</f>
        <v>0</v>
      </c>
      <c r="E1098" s="15">
        <f>'Cap Ex Data'!E1098</f>
        <v>0</v>
      </c>
      <c r="F1098" s="15">
        <f>'Cap Ex Data'!F1098</f>
        <v>0</v>
      </c>
      <c r="G1098" s="15">
        <f>'Cap Ex Data'!G1098</f>
        <v>0</v>
      </c>
      <c r="H1098" s="15">
        <f>'Cap Ex Data'!H1098</f>
        <v>0</v>
      </c>
      <c r="I1098" s="15">
        <f>'Cap Ex Data'!I1098</f>
        <v>0</v>
      </c>
      <c r="J1098" s="15">
        <f>'Cap Ex Data'!J1098</f>
        <v>0</v>
      </c>
      <c r="K1098" s="15">
        <f>'Cap Ex Data'!K1098</f>
        <v>0</v>
      </c>
      <c r="L1098" s="15">
        <f>'Cap Ex Data'!L1098</f>
        <v>0</v>
      </c>
      <c r="M1098" s="15">
        <f>'Cap Ex Data'!M1098</f>
        <v>0</v>
      </c>
      <c r="N1098" s="15">
        <f>'Cap Ex Data'!N1098</f>
        <v>0</v>
      </c>
      <c r="O1098" s="61" t="str">
        <f t="shared" si="17"/>
        <v>0</v>
      </c>
    </row>
    <row r="1099" spans="1:15" x14ac:dyDescent="0.25">
      <c r="A1099" s="15">
        <f>'Cap Ex Data'!A1099</f>
        <v>0</v>
      </c>
      <c r="B1099" s="15">
        <f>'Cap Ex Data'!B1099</f>
        <v>0</v>
      </c>
      <c r="C1099" s="15">
        <f>'Cap Ex Data'!C1099</f>
        <v>0</v>
      </c>
      <c r="D1099" s="15">
        <f>'Cap Ex Data'!D1099</f>
        <v>0</v>
      </c>
      <c r="E1099" s="15">
        <f>'Cap Ex Data'!E1099</f>
        <v>0</v>
      </c>
      <c r="F1099" s="15">
        <f>'Cap Ex Data'!F1099</f>
        <v>0</v>
      </c>
      <c r="G1099" s="15">
        <f>'Cap Ex Data'!G1099</f>
        <v>0</v>
      </c>
      <c r="H1099" s="15">
        <f>'Cap Ex Data'!H1099</f>
        <v>0</v>
      </c>
      <c r="I1099" s="15">
        <f>'Cap Ex Data'!I1099</f>
        <v>0</v>
      </c>
      <c r="J1099" s="15">
        <f>'Cap Ex Data'!J1099</f>
        <v>0</v>
      </c>
      <c r="K1099" s="15">
        <f>'Cap Ex Data'!K1099</f>
        <v>0</v>
      </c>
      <c r="L1099" s="15">
        <f>'Cap Ex Data'!L1099</f>
        <v>0</v>
      </c>
      <c r="M1099" s="15">
        <f>'Cap Ex Data'!M1099</f>
        <v>0</v>
      </c>
      <c r="N1099" s="15">
        <f>'Cap Ex Data'!N1099</f>
        <v>0</v>
      </c>
      <c r="O1099" s="61" t="str">
        <f t="shared" si="17"/>
        <v>0</v>
      </c>
    </row>
    <row r="1100" spans="1:15" x14ac:dyDescent="0.25">
      <c r="A1100" s="15">
        <f>'Cap Ex Data'!A1100</f>
        <v>0</v>
      </c>
      <c r="B1100" s="15">
        <f>'Cap Ex Data'!B1100</f>
        <v>0</v>
      </c>
      <c r="C1100" s="15">
        <f>'Cap Ex Data'!C1100</f>
        <v>0</v>
      </c>
      <c r="D1100" s="15">
        <f>'Cap Ex Data'!D1100</f>
        <v>0</v>
      </c>
      <c r="E1100" s="15">
        <f>'Cap Ex Data'!E1100</f>
        <v>0</v>
      </c>
      <c r="F1100" s="15">
        <f>'Cap Ex Data'!F1100</f>
        <v>0</v>
      </c>
      <c r="G1100" s="15">
        <f>'Cap Ex Data'!G1100</f>
        <v>0</v>
      </c>
      <c r="H1100" s="15">
        <f>'Cap Ex Data'!H1100</f>
        <v>0</v>
      </c>
      <c r="I1100" s="15">
        <f>'Cap Ex Data'!I1100</f>
        <v>0</v>
      </c>
      <c r="J1100" s="15">
        <f>'Cap Ex Data'!J1100</f>
        <v>0</v>
      </c>
      <c r="K1100" s="15">
        <f>'Cap Ex Data'!K1100</f>
        <v>0</v>
      </c>
      <c r="L1100" s="15">
        <f>'Cap Ex Data'!L1100</f>
        <v>0</v>
      </c>
      <c r="M1100" s="15">
        <f>'Cap Ex Data'!M1100</f>
        <v>0</v>
      </c>
      <c r="N1100" s="15">
        <f>'Cap Ex Data'!N1100</f>
        <v>0</v>
      </c>
      <c r="O1100" s="61" t="str">
        <f t="shared" si="17"/>
        <v>0</v>
      </c>
    </row>
    <row r="1101" spans="1:15" x14ac:dyDescent="0.25">
      <c r="A1101" s="15">
        <f>'Cap Ex Data'!A1101</f>
        <v>0</v>
      </c>
      <c r="B1101" s="15">
        <f>'Cap Ex Data'!B1101</f>
        <v>0</v>
      </c>
      <c r="C1101" s="15">
        <f>'Cap Ex Data'!C1101</f>
        <v>0</v>
      </c>
      <c r="D1101" s="15">
        <f>'Cap Ex Data'!D1101</f>
        <v>0</v>
      </c>
      <c r="E1101" s="15">
        <f>'Cap Ex Data'!E1101</f>
        <v>0</v>
      </c>
      <c r="F1101" s="15">
        <f>'Cap Ex Data'!F1101</f>
        <v>0</v>
      </c>
      <c r="G1101" s="15">
        <f>'Cap Ex Data'!G1101</f>
        <v>0</v>
      </c>
      <c r="H1101" s="15">
        <f>'Cap Ex Data'!H1101</f>
        <v>0</v>
      </c>
      <c r="I1101" s="15">
        <f>'Cap Ex Data'!I1101</f>
        <v>0</v>
      </c>
      <c r="J1101" s="15">
        <f>'Cap Ex Data'!J1101</f>
        <v>0</v>
      </c>
      <c r="K1101" s="15">
        <f>'Cap Ex Data'!K1101</f>
        <v>0</v>
      </c>
      <c r="L1101" s="15">
        <f>'Cap Ex Data'!L1101</f>
        <v>0</v>
      </c>
      <c r="M1101" s="15">
        <f>'Cap Ex Data'!M1101</f>
        <v>0</v>
      </c>
      <c r="N1101" s="15">
        <f>'Cap Ex Data'!N1101</f>
        <v>0</v>
      </c>
      <c r="O1101" s="61" t="str">
        <f t="shared" si="17"/>
        <v>0</v>
      </c>
    </row>
    <row r="1102" spans="1:15" x14ac:dyDescent="0.25">
      <c r="A1102" s="15">
        <f>'Cap Ex Data'!A1102</f>
        <v>0</v>
      </c>
      <c r="B1102" s="15">
        <f>'Cap Ex Data'!B1102</f>
        <v>0</v>
      </c>
      <c r="C1102" s="15">
        <f>'Cap Ex Data'!C1102</f>
        <v>0</v>
      </c>
      <c r="D1102" s="15">
        <f>'Cap Ex Data'!D1102</f>
        <v>0</v>
      </c>
      <c r="E1102" s="15">
        <f>'Cap Ex Data'!E1102</f>
        <v>0</v>
      </c>
      <c r="F1102" s="15">
        <f>'Cap Ex Data'!F1102</f>
        <v>0</v>
      </c>
      <c r="G1102" s="15">
        <f>'Cap Ex Data'!G1102</f>
        <v>0</v>
      </c>
      <c r="H1102" s="15">
        <f>'Cap Ex Data'!H1102</f>
        <v>0</v>
      </c>
      <c r="I1102" s="15">
        <f>'Cap Ex Data'!I1102</f>
        <v>0</v>
      </c>
      <c r="J1102" s="15">
        <f>'Cap Ex Data'!J1102</f>
        <v>0</v>
      </c>
      <c r="K1102" s="15">
        <f>'Cap Ex Data'!K1102</f>
        <v>0</v>
      </c>
      <c r="L1102" s="15">
        <f>'Cap Ex Data'!L1102</f>
        <v>0</v>
      </c>
      <c r="M1102" s="15">
        <f>'Cap Ex Data'!M1102</f>
        <v>0</v>
      </c>
      <c r="N1102" s="15">
        <f>'Cap Ex Data'!N1102</f>
        <v>0</v>
      </c>
      <c r="O1102" s="61" t="str">
        <f t="shared" si="17"/>
        <v>0</v>
      </c>
    </row>
    <row r="1103" spans="1:15" x14ac:dyDescent="0.25">
      <c r="A1103" s="15">
        <f>'Cap Ex Data'!A1103</f>
        <v>0</v>
      </c>
      <c r="B1103" s="15">
        <f>'Cap Ex Data'!B1103</f>
        <v>0</v>
      </c>
      <c r="C1103" s="15">
        <f>'Cap Ex Data'!C1103</f>
        <v>0</v>
      </c>
      <c r="D1103" s="15">
        <f>'Cap Ex Data'!D1103</f>
        <v>0</v>
      </c>
      <c r="E1103" s="15">
        <f>'Cap Ex Data'!E1103</f>
        <v>0</v>
      </c>
      <c r="F1103" s="15">
        <f>'Cap Ex Data'!F1103</f>
        <v>0</v>
      </c>
      <c r="G1103" s="15">
        <f>'Cap Ex Data'!G1103</f>
        <v>0</v>
      </c>
      <c r="H1103" s="15">
        <f>'Cap Ex Data'!H1103</f>
        <v>0</v>
      </c>
      <c r="I1103" s="15">
        <f>'Cap Ex Data'!I1103</f>
        <v>0</v>
      </c>
      <c r="J1103" s="15">
        <f>'Cap Ex Data'!J1103</f>
        <v>0</v>
      </c>
      <c r="K1103" s="15">
        <f>'Cap Ex Data'!K1103</f>
        <v>0</v>
      </c>
      <c r="L1103" s="15">
        <f>'Cap Ex Data'!L1103</f>
        <v>0</v>
      </c>
      <c r="M1103" s="15">
        <f>'Cap Ex Data'!M1103</f>
        <v>0</v>
      </c>
      <c r="N1103" s="15">
        <f>'Cap Ex Data'!N1103</f>
        <v>0</v>
      </c>
      <c r="O1103" s="61" t="str">
        <f t="shared" si="17"/>
        <v>0</v>
      </c>
    </row>
    <row r="1104" spans="1:15" x14ac:dyDescent="0.25">
      <c r="A1104" s="15">
        <f>'Cap Ex Data'!A1104</f>
        <v>0</v>
      </c>
      <c r="B1104" s="15">
        <f>'Cap Ex Data'!B1104</f>
        <v>0</v>
      </c>
      <c r="C1104" s="15">
        <f>'Cap Ex Data'!C1104</f>
        <v>0</v>
      </c>
      <c r="D1104" s="15">
        <f>'Cap Ex Data'!D1104</f>
        <v>0</v>
      </c>
      <c r="E1104" s="15">
        <f>'Cap Ex Data'!E1104</f>
        <v>0</v>
      </c>
      <c r="F1104" s="15">
        <f>'Cap Ex Data'!F1104</f>
        <v>0</v>
      </c>
      <c r="G1104" s="15">
        <f>'Cap Ex Data'!G1104</f>
        <v>0</v>
      </c>
      <c r="H1104" s="15">
        <f>'Cap Ex Data'!H1104</f>
        <v>0</v>
      </c>
      <c r="I1104" s="15">
        <f>'Cap Ex Data'!I1104</f>
        <v>0</v>
      </c>
      <c r="J1104" s="15">
        <f>'Cap Ex Data'!J1104</f>
        <v>0</v>
      </c>
      <c r="K1104" s="15">
        <f>'Cap Ex Data'!K1104</f>
        <v>0</v>
      </c>
      <c r="L1104" s="15">
        <f>'Cap Ex Data'!L1104</f>
        <v>0</v>
      </c>
      <c r="M1104" s="15">
        <f>'Cap Ex Data'!M1104</f>
        <v>0</v>
      </c>
      <c r="N1104" s="15">
        <f>'Cap Ex Data'!N1104</f>
        <v>0</v>
      </c>
      <c r="O1104" s="61" t="str">
        <f t="shared" si="17"/>
        <v>0</v>
      </c>
    </row>
    <row r="1105" spans="1:15" x14ac:dyDescent="0.25">
      <c r="A1105" s="15">
        <f>'Cap Ex Data'!A1105</f>
        <v>0</v>
      </c>
      <c r="B1105" s="15">
        <f>'Cap Ex Data'!B1105</f>
        <v>0</v>
      </c>
      <c r="C1105" s="15">
        <f>'Cap Ex Data'!C1105</f>
        <v>0</v>
      </c>
      <c r="D1105" s="15">
        <f>'Cap Ex Data'!D1105</f>
        <v>0</v>
      </c>
      <c r="E1105" s="15">
        <f>'Cap Ex Data'!E1105</f>
        <v>0</v>
      </c>
      <c r="F1105" s="15">
        <f>'Cap Ex Data'!F1105</f>
        <v>0</v>
      </c>
      <c r="G1105" s="15">
        <f>'Cap Ex Data'!G1105</f>
        <v>0</v>
      </c>
      <c r="H1105" s="15">
        <f>'Cap Ex Data'!H1105</f>
        <v>0</v>
      </c>
      <c r="I1105" s="15">
        <f>'Cap Ex Data'!I1105</f>
        <v>0</v>
      </c>
      <c r="J1105" s="15">
        <f>'Cap Ex Data'!J1105</f>
        <v>0</v>
      </c>
      <c r="K1105" s="15">
        <f>'Cap Ex Data'!K1105</f>
        <v>0</v>
      </c>
      <c r="L1105" s="15">
        <f>'Cap Ex Data'!L1105</f>
        <v>0</v>
      </c>
      <c r="M1105" s="15">
        <f>'Cap Ex Data'!M1105</f>
        <v>0</v>
      </c>
      <c r="N1105" s="15">
        <f>'Cap Ex Data'!N1105</f>
        <v>0</v>
      </c>
      <c r="O1105" s="61" t="str">
        <f t="shared" si="17"/>
        <v>0</v>
      </c>
    </row>
    <row r="1106" spans="1:15" x14ac:dyDescent="0.25">
      <c r="A1106" s="15">
        <f>'Cap Ex Data'!A1106</f>
        <v>0</v>
      </c>
      <c r="B1106" s="15">
        <f>'Cap Ex Data'!B1106</f>
        <v>0</v>
      </c>
      <c r="C1106" s="15">
        <f>'Cap Ex Data'!C1106</f>
        <v>0</v>
      </c>
      <c r="D1106" s="15">
        <f>'Cap Ex Data'!D1106</f>
        <v>0</v>
      </c>
      <c r="E1106" s="15">
        <f>'Cap Ex Data'!E1106</f>
        <v>0</v>
      </c>
      <c r="F1106" s="15">
        <f>'Cap Ex Data'!F1106</f>
        <v>0</v>
      </c>
      <c r="G1106" s="15">
        <f>'Cap Ex Data'!G1106</f>
        <v>0</v>
      </c>
      <c r="H1106" s="15">
        <f>'Cap Ex Data'!H1106</f>
        <v>0</v>
      </c>
      <c r="I1106" s="15">
        <f>'Cap Ex Data'!I1106</f>
        <v>0</v>
      </c>
      <c r="J1106" s="15">
        <f>'Cap Ex Data'!J1106</f>
        <v>0</v>
      </c>
      <c r="K1106" s="15">
        <f>'Cap Ex Data'!K1106</f>
        <v>0</v>
      </c>
      <c r="L1106" s="15">
        <f>'Cap Ex Data'!L1106</f>
        <v>0</v>
      </c>
      <c r="M1106" s="15">
        <f>'Cap Ex Data'!M1106</f>
        <v>0</v>
      </c>
      <c r="N1106" s="15">
        <f>'Cap Ex Data'!N1106</f>
        <v>0</v>
      </c>
      <c r="O1106" s="61" t="str">
        <f t="shared" si="17"/>
        <v>0</v>
      </c>
    </row>
    <row r="1107" spans="1:15" x14ac:dyDescent="0.25">
      <c r="A1107" s="15">
        <f>'Cap Ex Data'!A1107</f>
        <v>0</v>
      </c>
      <c r="B1107" s="15">
        <f>'Cap Ex Data'!B1107</f>
        <v>0</v>
      </c>
      <c r="C1107" s="15">
        <f>'Cap Ex Data'!C1107</f>
        <v>0</v>
      </c>
      <c r="D1107" s="15">
        <f>'Cap Ex Data'!D1107</f>
        <v>0</v>
      </c>
      <c r="E1107" s="15">
        <f>'Cap Ex Data'!E1107</f>
        <v>0</v>
      </c>
      <c r="F1107" s="15">
        <f>'Cap Ex Data'!F1107</f>
        <v>0</v>
      </c>
      <c r="G1107" s="15">
        <f>'Cap Ex Data'!G1107</f>
        <v>0</v>
      </c>
      <c r="H1107" s="15">
        <f>'Cap Ex Data'!H1107</f>
        <v>0</v>
      </c>
      <c r="I1107" s="15">
        <f>'Cap Ex Data'!I1107</f>
        <v>0</v>
      </c>
      <c r="J1107" s="15">
        <f>'Cap Ex Data'!J1107</f>
        <v>0</v>
      </c>
      <c r="K1107" s="15">
        <f>'Cap Ex Data'!K1107</f>
        <v>0</v>
      </c>
      <c r="L1107" s="15">
        <f>'Cap Ex Data'!L1107</f>
        <v>0</v>
      </c>
      <c r="M1107" s="15">
        <f>'Cap Ex Data'!M1107</f>
        <v>0</v>
      </c>
      <c r="N1107" s="15">
        <f>'Cap Ex Data'!N1107</f>
        <v>0</v>
      </c>
      <c r="O1107" s="61" t="str">
        <f t="shared" si="17"/>
        <v>0</v>
      </c>
    </row>
    <row r="1108" spans="1:15" x14ac:dyDescent="0.25">
      <c r="A1108" s="15">
        <f>'Cap Ex Data'!A1108</f>
        <v>0</v>
      </c>
      <c r="B1108" s="15">
        <f>'Cap Ex Data'!B1108</f>
        <v>0</v>
      </c>
      <c r="C1108" s="15">
        <f>'Cap Ex Data'!C1108</f>
        <v>0</v>
      </c>
      <c r="D1108" s="15">
        <f>'Cap Ex Data'!D1108</f>
        <v>0</v>
      </c>
      <c r="E1108" s="15">
        <f>'Cap Ex Data'!E1108</f>
        <v>0</v>
      </c>
      <c r="F1108" s="15">
        <f>'Cap Ex Data'!F1108</f>
        <v>0</v>
      </c>
      <c r="G1108" s="15">
        <f>'Cap Ex Data'!G1108</f>
        <v>0</v>
      </c>
      <c r="H1108" s="15">
        <f>'Cap Ex Data'!H1108</f>
        <v>0</v>
      </c>
      <c r="I1108" s="15">
        <f>'Cap Ex Data'!I1108</f>
        <v>0</v>
      </c>
      <c r="J1108" s="15">
        <f>'Cap Ex Data'!J1108</f>
        <v>0</v>
      </c>
      <c r="K1108" s="15">
        <f>'Cap Ex Data'!K1108</f>
        <v>0</v>
      </c>
      <c r="L1108" s="15">
        <f>'Cap Ex Data'!L1108</f>
        <v>0</v>
      </c>
      <c r="M1108" s="15">
        <f>'Cap Ex Data'!M1108</f>
        <v>0</v>
      </c>
      <c r="N1108" s="15">
        <f>'Cap Ex Data'!N1108</f>
        <v>0</v>
      </c>
      <c r="O1108" s="61" t="str">
        <f t="shared" si="17"/>
        <v>0</v>
      </c>
    </row>
    <row r="1109" spans="1:15" x14ac:dyDescent="0.25">
      <c r="A1109" s="15">
        <f>'Cap Ex Data'!A1109</f>
        <v>0</v>
      </c>
      <c r="B1109" s="15">
        <f>'Cap Ex Data'!B1109</f>
        <v>0</v>
      </c>
      <c r="C1109" s="15">
        <f>'Cap Ex Data'!C1109</f>
        <v>0</v>
      </c>
      <c r="D1109" s="15">
        <f>'Cap Ex Data'!D1109</f>
        <v>0</v>
      </c>
      <c r="E1109" s="15">
        <f>'Cap Ex Data'!E1109</f>
        <v>0</v>
      </c>
      <c r="F1109" s="15">
        <f>'Cap Ex Data'!F1109</f>
        <v>0</v>
      </c>
      <c r="G1109" s="15">
        <f>'Cap Ex Data'!G1109</f>
        <v>0</v>
      </c>
      <c r="H1109" s="15">
        <f>'Cap Ex Data'!H1109</f>
        <v>0</v>
      </c>
      <c r="I1109" s="15">
        <f>'Cap Ex Data'!I1109</f>
        <v>0</v>
      </c>
      <c r="J1109" s="15">
        <f>'Cap Ex Data'!J1109</f>
        <v>0</v>
      </c>
      <c r="K1109" s="15">
        <f>'Cap Ex Data'!K1109</f>
        <v>0</v>
      </c>
      <c r="L1109" s="15">
        <f>'Cap Ex Data'!L1109</f>
        <v>0</v>
      </c>
      <c r="M1109" s="15">
        <f>'Cap Ex Data'!M1109</f>
        <v>0</v>
      </c>
      <c r="N1109" s="15">
        <f>'Cap Ex Data'!N1109</f>
        <v>0</v>
      </c>
      <c r="O1109" s="61" t="str">
        <f t="shared" si="17"/>
        <v>0</v>
      </c>
    </row>
    <row r="1110" spans="1:15" x14ac:dyDescent="0.25">
      <c r="A1110" s="15">
        <f>'Cap Ex Data'!A1110</f>
        <v>0</v>
      </c>
      <c r="B1110" s="15">
        <f>'Cap Ex Data'!B1110</f>
        <v>0</v>
      </c>
      <c r="C1110" s="15">
        <f>'Cap Ex Data'!C1110</f>
        <v>0</v>
      </c>
      <c r="D1110" s="15">
        <f>'Cap Ex Data'!D1110</f>
        <v>0</v>
      </c>
      <c r="E1110" s="15">
        <f>'Cap Ex Data'!E1110</f>
        <v>0</v>
      </c>
      <c r="F1110" s="15">
        <f>'Cap Ex Data'!F1110</f>
        <v>0</v>
      </c>
      <c r="G1110" s="15">
        <f>'Cap Ex Data'!G1110</f>
        <v>0</v>
      </c>
      <c r="H1110" s="15">
        <f>'Cap Ex Data'!H1110</f>
        <v>0</v>
      </c>
      <c r="I1110" s="15">
        <f>'Cap Ex Data'!I1110</f>
        <v>0</v>
      </c>
      <c r="J1110" s="15">
        <f>'Cap Ex Data'!J1110</f>
        <v>0</v>
      </c>
      <c r="K1110" s="15">
        <f>'Cap Ex Data'!K1110</f>
        <v>0</v>
      </c>
      <c r="L1110" s="15">
        <f>'Cap Ex Data'!L1110</f>
        <v>0</v>
      </c>
      <c r="M1110" s="15">
        <f>'Cap Ex Data'!M1110</f>
        <v>0</v>
      </c>
      <c r="N1110" s="15">
        <f>'Cap Ex Data'!N1110</f>
        <v>0</v>
      </c>
      <c r="O1110" s="61" t="str">
        <f t="shared" si="17"/>
        <v>0</v>
      </c>
    </row>
    <row r="1111" spans="1:15" x14ac:dyDescent="0.25">
      <c r="A1111" s="15">
        <f>'Cap Ex Data'!A1111</f>
        <v>0</v>
      </c>
      <c r="B1111" s="15">
        <f>'Cap Ex Data'!B1111</f>
        <v>0</v>
      </c>
      <c r="C1111" s="15">
        <f>'Cap Ex Data'!C1111</f>
        <v>0</v>
      </c>
      <c r="D1111" s="15">
        <f>'Cap Ex Data'!D1111</f>
        <v>0</v>
      </c>
      <c r="E1111" s="15">
        <f>'Cap Ex Data'!E1111</f>
        <v>0</v>
      </c>
      <c r="F1111" s="15">
        <f>'Cap Ex Data'!F1111</f>
        <v>0</v>
      </c>
      <c r="G1111" s="15">
        <f>'Cap Ex Data'!G1111</f>
        <v>0</v>
      </c>
      <c r="H1111" s="15">
        <f>'Cap Ex Data'!H1111</f>
        <v>0</v>
      </c>
      <c r="I1111" s="15">
        <f>'Cap Ex Data'!I1111</f>
        <v>0</v>
      </c>
      <c r="J1111" s="15">
        <f>'Cap Ex Data'!J1111</f>
        <v>0</v>
      </c>
      <c r="K1111" s="15">
        <f>'Cap Ex Data'!K1111</f>
        <v>0</v>
      </c>
      <c r="L1111" s="15">
        <f>'Cap Ex Data'!L1111</f>
        <v>0</v>
      </c>
      <c r="M1111" s="15">
        <f>'Cap Ex Data'!M1111</f>
        <v>0</v>
      </c>
      <c r="N1111" s="15">
        <f>'Cap Ex Data'!N1111</f>
        <v>0</v>
      </c>
      <c r="O1111" s="61" t="str">
        <f t="shared" si="17"/>
        <v>0</v>
      </c>
    </row>
    <row r="1112" spans="1:15" x14ac:dyDescent="0.25">
      <c r="A1112" s="15">
        <f>'Cap Ex Data'!A1112</f>
        <v>0</v>
      </c>
      <c r="B1112" s="15">
        <f>'Cap Ex Data'!B1112</f>
        <v>0</v>
      </c>
      <c r="C1112" s="15">
        <f>'Cap Ex Data'!C1112</f>
        <v>0</v>
      </c>
      <c r="D1112" s="15">
        <f>'Cap Ex Data'!D1112</f>
        <v>0</v>
      </c>
      <c r="E1112" s="15">
        <f>'Cap Ex Data'!E1112</f>
        <v>0</v>
      </c>
      <c r="F1112" s="15">
        <f>'Cap Ex Data'!F1112</f>
        <v>0</v>
      </c>
      <c r="G1112" s="15">
        <f>'Cap Ex Data'!G1112</f>
        <v>0</v>
      </c>
      <c r="H1112" s="15">
        <f>'Cap Ex Data'!H1112</f>
        <v>0</v>
      </c>
      <c r="I1112" s="15">
        <f>'Cap Ex Data'!I1112</f>
        <v>0</v>
      </c>
      <c r="J1112" s="15">
        <f>'Cap Ex Data'!J1112</f>
        <v>0</v>
      </c>
      <c r="K1112" s="15">
        <f>'Cap Ex Data'!K1112</f>
        <v>0</v>
      </c>
      <c r="L1112" s="15">
        <f>'Cap Ex Data'!L1112</f>
        <v>0</v>
      </c>
      <c r="M1112" s="15">
        <f>'Cap Ex Data'!M1112</f>
        <v>0</v>
      </c>
      <c r="N1112" s="15">
        <f>'Cap Ex Data'!N1112</f>
        <v>0</v>
      </c>
      <c r="O1112" s="61" t="str">
        <f t="shared" si="17"/>
        <v>0</v>
      </c>
    </row>
    <row r="1113" spans="1:15" x14ac:dyDescent="0.25">
      <c r="A1113" s="15">
        <f>'Cap Ex Data'!A1113</f>
        <v>0</v>
      </c>
      <c r="B1113" s="15">
        <f>'Cap Ex Data'!B1113</f>
        <v>0</v>
      </c>
      <c r="C1113" s="15">
        <f>'Cap Ex Data'!C1113</f>
        <v>0</v>
      </c>
      <c r="D1113" s="15">
        <f>'Cap Ex Data'!D1113</f>
        <v>0</v>
      </c>
      <c r="E1113" s="15">
        <f>'Cap Ex Data'!E1113</f>
        <v>0</v>
      </c>
      <c r="F1113" s="15">
        <f>'Cap Ex Data'!F1113</f>
        <v>0</v>
      </c>
      <c r="G1113" s="15">
        <f>'Cap Ex Data'!G1113</f>
        <v>0</v>
      </c>
      <c r="H1113" s="15">
        <f>'Cap Ex Data'!H1113</f>
        <v>0</v>
      </c>
      <c r="I1113" s="15">
        <f>'Cap Ex Data'!I1113</f>
        <v>0</v>
      </c>
      <c r="J1113" s="15">
        <f>'Cap Ex Data'!J1113</f>
        <v>0</v>
      </c>
      <c r="K1113" s="15">
        <f>'Cap Ex Data'!K1113</f>
        <v>0</v>
      </c>
      <c r="L1113" s="15">
        <f>'Cap Ex Data'!L1113</f>
        <v>0</v>
      </c>
      <c r="M1113" s="15">
        <f>'Cap Ex Data'!M1113</f>
        <v>0</v>
      </c>
      <c r="N1113" s="15">
        <f>'Cap Ex Data'!N1113</f>
        <v>0</v>
      </c>
      <c r="O1113" s="61" t="str">
        <f t="shared" si="17"/>
        <v>0</v>
      </c>
    </row>
    <row r="1114" spans="1:15" x14ac:dyDescent="0.25">
      <c r="A1114" s="15">
        <f>'Cap Ex Data'!A1114</f>
        <v>0</v>
      </c>
      <c r="B1114" s="15">
        <f>'Cap Ex Data'!B1114</f>
        <v>0</v>
      </c>
      <c r="C1114" s="15">
        <f>'Cap Ex Data'!C1114</f>
        <v>0</v>
      </c>
      <c r="D1114" s="15">
        <f>'Cap Ex Data'!D1114</f>
        <v>0</v>
      </c>
      <c r="E1114" s="15">
        <f>'Cap Ex Data'!E1114</f>
        <v>0</v>
      </c>
      <c r="F1114" s="15">
        <f>'Cap Ex Data'!F1114</f>
        <v>0</v>
      </c>
      <c r="G1114" s="15">
        <f>'Cap Ex Data'!G1114</f>
        <v>0</v>
      </c>
      <c r="H1114" s="15">
        <f>'Cap Ex Data'!H1114</f>
        <v>0</v>
      </c>
      <c r="I1114" s="15">
        <f>'Cap Ex Data'!I1114</f>
        <v>0</v>
      </c>
      <c r="J1114" s="15">
        <f>'Cap Ex Data'!J1114</f>
        <v>0</v>
      </c>
      <c r="K1114" s="15">
        <f>'Cap Ex Data'!K1114</f>
        <v>0</v>
      </c>
      <c r="L1114" s="15">
        <f>'Cap Ex Data'!L1114</f>
        <v>0</v>
      </c>
      <c r="M1114" s="15">
        <f>'Cap Ex Data'!M1114</f>
        <v>0</v>
      </c>
      <c r="N1114" s="15">
        <f>'Cap Ex Data'!N1114</f>
        <v>0</v>
      </c>
      <c r="O1114" s="61" t="str">
        <f t="shared" si="17"/>
        <v>0</v>
      </c>
    </row>
    <row r="1115" spans="1:15" x14ac:dyDescent="0.25">
      <c r="A1115" s="15">
        <f>'Cap Ex Data'!A1115</f>
        <v>0</v>
      </c>
      <c r="B1115" s="15">
        <f>'Cap Ex Data'!B1115</f>
        <v>0</v>
      </c>
      <c r="C1115" s="15">
        <f>'Cap Ex Data'!C1115</f>
        <v>0</v>
      </c>
      <c r="D1115" s="15">
        <f>'Cap Ex Data'!D1115</f>
        <v>0</v>
      </c>
      <c r="E1115" s="15">
        <f>'Cap Ex Data'!E1115</f>
        <v>0</v>
      </c>
      <c r="F1115" s="15">
        <f>'Cap Ex Data'!F1115</f>
        <v>0</v>
      </c>
      <c r="G1115" s="15">
        <f>'Cap Ex Data'!G1115</f>
        <v>0</v>
      </c>
      <c r="H1115" s="15">
        <f>'Cap Ex Data'!H1115</f>
        <v>0</v>
      </c>
      <c r="I1115" s="15">
        <f>'Cap Ex Data'!I1115</f>
        <v>0</v>
      </c>
      <c r="J1115" s="15">
        <f>'Cap Ex Data'!J1115</f>
        <v>0</v>
      </c>
      <c r="K1115" s="15">
        <f>'Cap Ex Data'!K1115</f>
        <v>0</v>
      </c>
      <c r="L1115" s="15">
        <f>'Cap Ex Data'!L1115</f>
        <v>0</v>
      </c>
      <c r="M1115" s="15">
        <f>'Cap Ex Data'!M1115</f>
        <v>0</v>
      </c>
      <c r="N1115" s="15">
        <f>'Cap Ex Data'!N1115</f>
        <v>0</v>
      </c>
      <c r="O1115" s="61" t="str">
        <f t="shared" si="17"/>
        <v>0</v>
      </c>
    </row>
    <row r="1116" spans="1:15" x14ac:dyDescent="0.25">
      <c r="A1116" s="15">
        <f>'Cap Ex Data'!A1116</f>
        <v>0</v>
      </c>
      <c r="B1116" s="15">
        <f>'Cap Ex Data'!B1116</f>
        <v>0</v>
      </c>
      <c r="C1116" s="15">
        <f>'Cap Ex Data'!C1116</f>
        <v>0</v>
      </c>
      <c r="D1116" s="15">
        <f>'Cap Ex Data'!D1116</f>
        <v>0</v>
      </c>
      <c r="E1116" s="15">
        <f>'Cap Ex Data'!E1116</f>
        <v>0</v>
      </c>
      <c r="F1116" s="15">
        <f>'Cap Ex Data'!F1116</f>
        <v>0</v>
      </c>
      <c r="G1116" s="15">
        <f>'Cap Ex Data'!G1116</f>
        <v>0</v>
      </c>
      <c r="H1116" s="15">
        <f>'Cap Ex Data'!H1116</f>
        <v>0</v>
      </c>
      <c r="I1116" s="15">
        <f>'Cap Ex Data'!I1116</f>
        <v>0</v>
      </c>
      <c r="J1116" s="15">
        <f>'Cap Ex Data'!J1116</f>
        <v>0</v>
      </c>
      <c r="K1116" s="15">
        <f>'Cap Ex Data'!K1116</f>
        <v>0</v>
      </c>
      <c r="L1116" s="15">
        <f>'Cap Ex Data'!L1116</f>
        <v>0</v>
      </c>
      <c r="M1116" s="15">
        <f>'Cap Ex Data'!M1116</f>
        <v>0</v>
      </c>
      <c r="N1116" s="15">
        <f>'Cap Ex Data'!N1116</f>
        <v>0</v>
      </c>
      <c r="O1116" s="61" t="str">
        <f t="shared" si="17"/>
        <v>0</v>
      </c>
    </row>
    <row r="1117" spans="1:15" x14ac:dyDescent="0.25">
      <c r="A1117" s="15">
        <f>'Cap Ex Data'!A1117</f>
        <v>0</v>
      </c>
      <c r="B1117" s="15">
        <f>'Cap Ex Data'!B1117</f>
        <v>0</v>
      </c>
      <c r="C1117" s="15">
        <f>'Cap Ex Data'!C1117</f>
        <v>0</v>
      </c>
      <c r="D1117" s="15">
        <f>'Cap Ex Data'!D1117</f>
        <v>0</v>
      </c>
      <c r="E1117" s="15">
        <f>'Cap Ex Data'!E1117</f>
        <v>0</v>
      </c>
      <c r="F1117" s="15">
        <f>'Cap Ex Data'!F1117</f>
        <v>0</v>
      </c>
      <c r="G1117" s="15">
        <f>'Cap Ex Data'!G1117</f>
        <v>0</v>
      </c>
      <c r="H1117" s="15">
        <f>'Cap Ex Data'!H1117</f>
        <v>0</v>
      </c>
      <c r="I1117" s="15">
        <f>'Cap Ex Data'!I1117</f>
        <v>0</v>
      </c>
      <c r="J1117" s="15">
        <f>'Cap Ex Data'!J1117</f>
        <v>0</v>
      </c>
      <c r="K1117" s="15">
        <f>'Cap Ex Data'!K1117</f>
        <v>0</v>
      </c>
      <c r="L1117" s="15">
        <f>'Cap Ex Data'!L1117</f>
        <v>0</v>
      </c>
      <c r="M1117" s="15">
        <f>'Cap Ex Data'!M1117</f>
        <v>0</v>
      </c>
      <c r="N1117" s="15">
        <f>'Cap Ex Data'!N1117</f>
        <v>0</v>
      </c>
      <c r="O1117" s="61" t="str">
        <f t="shared" si="17"/>
        <v>0</v>
      </c>
    </row>
    <row r="1118" spans="1:15" x14ac:dyDescent="0.25">
      <c r="A1118" s="15">
        <f>'Cap Ex Data'!A1118</f>
        <v>0</v>
      </c>
      <c r="B1118" s="15">
        <f>'Cap Ex Data'!B1118</f>
        <v>0</v>
      </c>
      <c r="C1118" s="15">
        <f>'Cap Ex Data'!C1118</f>
        <v>0</v>
      </c>
      <c r="D1118" s="15">
        <f>'Cap Ex Data'!D1118</f>
        <v>0</v>
      </c>
      <c r="E1118" s="15">
        <f>'Cap Ex Data'!E1118</f>
        <v>0</v>
      </c>
      <c r="F1118" s="15">
        <f>'Cap Ex Data'!F1118</f>
        <v>0</v>
      </c>
      <c r="G1118" s="15">
        <f>'Cap Ex Data'!G1118</f>
        <v>0</v>
      </c>
      <c r="H1118" s="15">
        <f>'Cap Ex Data'!H1118</f>
        <v>0</v>
      </c>
      <c r="I1118" s="15">
        <f>'Cap Ex Data'!I1118</f>
        <v>0</v>
      </c>
      <c r="J1118" s="15">
        <f>'Cap Ex Data'!J1118</f>
        <v>0</v>
      </c>
      <c r="K1118" s="15">
        <f>'Cap Ex Data'!K1118</f>
        <v>0</v>
      </c>
      <c r="L1118" s="15">
        <f>'Cap Ex Data'!L1118</f>
        <v>0</v>
      </c>
      <c r="M1118" s="15">
        <f>'Cap Ex Data'!M1118</f>
        <v>0</v>
      </c>
      <c r="N1118" s="15">
        <f>'Cap Ex Data'!N1118</f>
        <v>0</v>
      </c>
      <c r="O1118" s="61" t="str">
        <f t="shared" si="17"/>
        <v>0</v>
      </c>
    </row>
    <row r="1119" spans="1:15" x14ac:dyDescent="0.25">
      <c r="A1119" s="15">
        <f>'Cap Ex Data'!A1119</f>
        <v>0</v>
      </c>
      <c r="B1119" s="15">
        <f>'Cap Ex Data'!B1119</f>
        <v>0</v>
      </c>
      <c r="C1119" s="15">
        <f>'Cap Ex Data'!C1119</f>
        <v>0</v>
      </c>
      <c r="D1119" s="15">
        <f>'Cap Ex Data'!D1119</f>
        <v>0</v>
      </c>
      <c r="E1119" s="15">
        <f>'Cap Ex Data'!E1119</f>
        <v>0</v>
      </c>
      <c r="F1119" s="15">
        <f>'Cap Ex Data'!F1119</f>
        <v>0</v>
      </c>
      <c r="G1119" s="15">
        <f>'Cap Ex Data'!G1119</f>
        <v>0</v>
      </c>
      <c r="H1119" s="15">
        <f>'Cap Ex Data'!H1119</f>
        <v>0</v>
      </c>
      <c r="I1119" s="15">
        <f>'Cap Ex Data'!I1119</f>
        <v>0</v>
      </c>
      <c r="J1119" s="15">
        <f>'Cap Ex Data'!J1119</f>
        <v>0</v>
      </c>
      <c r="K1119" s="15">
        <f>'Cap Ex Data'!K1119</f>
        <v>0</v>
      </c>
      <c r="L1119" s="15">
        <f>'Cap Ex Data'!L1119</f>
        <v>0</v>
      </c>
      <c r="M1119" s="15">
        <f>'Cap Ex Data'!M1119</f>
        <v>0</v>
      </c>
      <c r="N1119" s="15">
        <f>'Cap Ex Data'!N1119</f>
        <v>0</v>
      </c>
      <c r="O1119" s="61" t="str">
        <f t="shared" si="17"/>
        <v>0</v>
      </c>
    </row>
    <row r="1120" spans="1:15" x14ac:dyDescent="0.25">
      <c r="A1120" s="15">
        <f>'Cap Ex Data'!A1120</f>
        <v>0</v>
      </c>
      <c r="B1120" s="15">
        <f>'Cap Ex Data'!B1120</f>
        <v>0</v>
      </c>
      <c r="C1120" s="15">
        <f>'Cap Ex Data'!C1120</f>
        <v>0</v>
      </c>
      <c r="D1120" s="15">
        <f>'Cap Ex Data'!D1120</f>
        <v>0</v>
      </c>
      <c r="E1120" s="15">
        <f>'Cap Ex Data'!E1120</f>
        <v>0</v>
      </c>
      <c r="F1120" s="15">
        <f>'Cap Ex Data'!F1120</f>
        <v>0</v>
      </c>
      <c r="G1120" s="15">
        <f>'Cap Ex Data'!G1120</f>
        <v>0</v>
      </c>
      <c r="H1120" s="15">
        <f>'Cap Ex Data'!H1120</f>
        <v>0</v>
      </c>
      <c r="I1120" s="15">
        <f>'Cap Ex Data'!I1120</f>
        <v>0</v>
      </c>
      <c r="J1120" s="15">
        <f>'Cap Ex Data'!J1120</f>
        <v>0</v>
      </c>
      <c r="K1120" s="15">
        <f>'Cap Ex Data'!K1120</f>
        <v>0</v>
      </c>
      <c r="L1120" s="15">
        <f>'Cap Ex Data'!L1120</f>
        <v>0</v>
      </c>
      <c r="M1120" s="15">
        <f>'Cap Ex Data'!M1120</f>
        <v>0</v>
      </c>
      <c r="N1120" s="15">
        <f>'Cap Ex Data'!N1120</f>
        <v>0</v>
      </c>
      <c r="O1120" s="61" t="str">
        <f t="shared" si="17"/>
        <v>0</v>
      </c>
    </row>
    <row r="1121" spans="1:15" x14ac:dyDescent="0.25">
      <c r="A1121" s="15">
        <f>'Cap Ex Data'!A1121</f>
        <v>0</v>
      </c>
      <c r="B1121" s="15">
        <f>'Cap Ex Data'!B1121</f>
        <v>0</v>
      </c>
      <c r="C1121" s="15">
        <f>'Cap Ex Data'!C1121</f>
        <v>0</v>
      </c>
      <c r="D1121" s="15">
        <f>'Cap Ex Data'!D1121</f>
        <v>0</v>
      </c>
      <c r="E1121" s="15">
        <f>'Cap Ex Data'!E1121</f>
        <v>0</v>
      </c>
      <c r="F1121" s="15">
        <f>'Cap Ex Data'!F1121</f>
        <v>0</v>
      </c>
      <c r="G1121" s="15">
        <f>'Cap Ex Data'!G1121</f>
        <v>0</v>
      </c>
      <c r="H1121" s="15">
        <f>'Cap Ex Data'!H1121</f>
        <v>0</v>
      </c>
      <c r="I1121" s="15">
        <f>'Cap Ex Data'!I1121</f>
        <v>0</v>
      </c>
      <c r="J1121" s="15">
        <f>'Cap Ex Data'!J1121</f>
        <v>0</v>
      </c>
      <c r="K1121" s="15">
        <f>'Cap Ex Data'!K1121</f>
        <v>0</v>
      </c>
      <c r="L1121" s="15">
        <f>'Cap Ex Data'!L1121</f>
        <v>0</v>
      </c>
      <c r="M1121" s="15">
        <f>'Cap Ex Data'!M1121</f>
        <v>0</v>
      </c>
      <c r="N1121" s="15">
        <f>'Cap Ex Data'!N1121</f>
        <v>0</v>
      </c>
      <c r="O1121" s="61" t="str">
        <f t="shared" si="17"/>
        <v>0</v>
      </c>
    </row>
    <row r="1122" spans="1:15" x14ac:dyDescent="0.25">
      <c r="A1122" s="15">
        <f>'Cap Ex Data'!A1122</f>
        <v>0</v>
      </c>
      <c r="B1122" s="15">
        <f>'Cap Ex Data'!B1122</f>
        <v>0</v>
      </c>
      <c r="C1122" s="15">
        <f>'Cap Ex Data'!C1122</f>
        <v>0</v>
      </c>
      <c r="D1122" s="15">
        <f>'Cap Ex Data'!D1122</f>
        <v>0</v>
      </c>
      <c r="E1122" s="15">
        <f>'Cap Ex Data'!E1122</f>
        <v>0</v>
      </c>
      <c r="F1122" s="15">
        <f>'Cap Ex Data'!F1122</f>
        <v>0</v>
      </c>
      <c r="G1122" s="15">
        <f>'Cap Ex Data'!G1122</f>
        <v>0</v>
      </c>
      <c r="H1122" s="15">
        <f>'Cap Ex Data'!H1122</f>
        <v>0</v>
      </c>
      <c r="I1122" s="15">
        <f>'Cap Ex Data'!I1122</f>
        <v>0</v>
      </c>
      <c r="J1122" s="15">
        <f>'Cap Ex Data'!J1122</f>
        <v>0</v>
      </c>
      <c r="K1122" s="15">
        <f>'Cap Ex Data'!K1122</f>
        <v>0</v>
      </c>
      <c r="L1122" s="15">
        <f>'Cap Ex Data'!L1122</f>
        <v>0</v>
      </c>
      <c r="M1122" s="15">
        <f>'Cap Ex Data'!M1122</f>
        <v>0</v>
      </c>
      <c r="N1122" s="15">
        <f>'Cap Ex Data'!N1122</f>
        <v>0</v>
      </c>
      <c r="O1122" s="61" t="str">
        <f t="shared" si="17"/>
        <v>0</v>
      </c>
    </row>
    <row r="1123" spans="1:15" x14ac:dyDescent="0.25">
      <c r="A1123" s="15">
        <f>'Cap Ex Data'!A1123</f>
        <v>0</v>
      </c>
      <c r="B1123" s="15">
        <f>'Cap Ex Data'!B1123</f>
        <v>0</v>
      </c>
      <c r="C1123" s="15">
        <f>'Cap Ex Data'!C1123</f>
        <v>0</v>
      </c>
      <c r="D1123" s="15">
        <f>'Cap Ex Data'!D1123</f>
        <v>0</v>
      </c>
      <c r="E1123" s="15">
        <f>'Cap Ex Data'!E1123</f>
        <v>0</v>
      </c>
      <c r="F1123" s="15">
        <f>'Cap Ex Data'!F1123</f>
        <v>0</v>
      </c>
      <c r="G1123" s="15">
        <f>'Cap Ex Data'!G1123</f>
        <v>0</v>
      </c>
      <c r="H1123" s="15">
        <f>'Cap Ex Data'!H1123</f>
        <v>0</v>
      </c>
      <c r="I1123" s="15">
        <f>'Cap Ex Data'!I1123</f>
        <v>0</v>
      </c>
      <c r="J1123" s="15">
        <f>'Cap Ex Data'!J1123</f>
        <v>0</v>
      </c>
      <c r="K1123" s="15">
        <f>'Cap Ex Data'!K1123</f>
        <v>0</v>
      </c>
      <c r="L1123" s="15">
        <f>'Cap Ex Data'!L1123</f>
        <v>0</v>
      </c>
      <c r="M1123" s="15">
        <f>'Cap Ex Data'!M1123</f>
        <v>0</v>
      </c>
      <c r="N1123" s="15">
        <f>'Cap Ex Data'!N1123</f>
        <v>0</v>
      </c>
      <c r="O1123" s="61" t="str">
        <f t="shared" si="17"/>
        <v>0</v>
      </c>
    </row>
    <row r="1124" spans="1:15" x14ac:dyDescent="0.25">
      <c r="A1124" s="15">
        <f>'Cap Ex Data'!A1124</f>
        <v>0</v>
      </c>
      <c r="B1124" s="15">
        <f>'Cap Ex Data'!B1124</f>
        <v>0</v>
      </c>
      <c r="C1124" s="15">
        <f>'Cap Ex Data'!C1124</f>
        <v>0</v>
      </c>
      <c r="D1124" s="15">
        <f>'Cap Ex Data'!D1124</f>
        <v>0</v>
      </c>
      <c r="E1124" s="15">
        <f>'Cap Ex Data'!E1124</f>
        <v>0</v>
      </c>
      <c r="F1124" s="15">
        <f>'Cap Ex Data'!F1124</f>
        <v>0</v>
      </c>
      <c r="G1124" s="15">
        <f>'Cap Ex Data'!G1124</f>
        <v>0</v>
      </c>
      <c r="H1124" s="15">
        <f>'Cap Ex Data'!H1124</f>
        <v>0</v>
      </c>
      <c r="I1124" s="15">
        <f>'Cap Ex Data'!I1124</f>
        <v>0</v>
      </c>
      <c r="J1124" s="15">
        <f>'Cap Ex Data'!J1124</f>
        <v>0</v>
      </c>
      <c r="K1124" s="15">
        <f>'Cap Ex Data'!K1124</f>
        <v>0</v>
      </c>
      <c r="L1124" s="15">
        <f>'Cap Ex Data'!L1124</f>
        <v>0</v>
      </c>
      <c r="M1124" s="15">
        <f>'Cap Ex Data'!M1124</f>
        <v>0</v>
      </c>
      <c r="N1124" s="15">
        <f>'Cap Ex Data'!N1124</f>
        <v>0</v>
      </c>
      <c r="O1124" s="61" t="str">
        <f t="shared" si="17"/>
        <v>0</v>
      </c>
    </row>
    <row r="1125" spans="1:15" x14ac:dyDescent="0.25">
      <c r="A1125" s="15">
        <f>'Cap Ex Data'!A1125</f>
        <v>0</v>
      </c>
      <c r="B1125" s="15">
        <f>'Cap Ex Data'!B1125</f>
        <v>0</v>
      </c>
      <c r="C1125" s="15">
        <f>'Cap Ex Data'!C1125</f>
        <v>0</v>
      </c>
      <c r="D1125" s="15">
        <f>'Cap Ex Data'!D1125</f>
        <v>0</v>
      </c>
      <c r="E1125" s="15">
        <f>'Cap Ex Data'!E1125</f>
        <v>0</v>
      </c>
      <c r="F1125" s="15">
        <f>'Cap Ex Data'!F1125</f>
        <v>0</v>
      </c>
      <c r="G1125" s="15">
        <f>'Cap Ex Data'!G1125</f>
        <v>0</v>
      </c>
      <c r="H1125" s="15">
        <f>'Cap Ex Data'!H1125</f>
        <v>0</v>
      </c>
      <c r="I1125" s="15">
        <f>'Cap Ex Data'!I1125</f>
        <v>0</v>
      </c>
      <c r="J1125" s="15">
        <f>'Cap Ex Data'!J1125</f>
        <v>0</v>
      </c>
      <c r="K1125" s="15">
        <f>'Cap Ex Data'!K1125</f>
        <v>0</v>
      </c>
      <c r="L1125" s="15">
        <f>'Cap Ex Data'!L1125</f>
        <v>0</v>
      </c>
      <c r="M1125" s="15">
        <f>'Cap Ex Data'!M1125</f>
        <v>0</v>
      </c>
      <c r="N1125" s="15">
        <f>'Cap Ex Data'!N1125</f>
        <v>0</v>
      </c>
      <c r="O1125" s="61" t="str">
        <f t="shared" si="17"/>
        <v>0</v>
      </c>
    </row>
    <row r="1126" spans="1:15" x14ac:dyDescent="0.25">
      <c r="A1126" s="15">
        <f>'Cap Ex Data'!A1126</f>
        <v>0</v>
      </c>
      <c r="B1126" s="15">
        <f>'Cap Ex Data'!B1126</f>
        <v>0</v>
      </c>
      <c r="C1126" s="15">
        <f>'Cap Ex Data'!C1126</f>
        <v>0</v>
      </c>
      <c r="D1126" s="15">
        <f>'Cap Ex Data'!D1126</f>
        <v>0</v>
      </c>
      <c r="E1126" s="15">
        <f>'Cap Ex Data'!E1126</f>
        <v>0</v>
      </c>
      <c r="F1126" s="15">
        <f>'Cap Ex Data'!F1126</f>
        <v>0</v>
      </c>
      <c r="G1126" s="15">
        <f>'Cap Ex Data'!G1126</f>
        <v>0</v>
      </c>
      <c r="H1126" s="15">
        <f>'Cap Ex Data'!H1126</f>
        <v>0</v>
      </c>
      <c r="I1126" s="15">
        <f>'Cap Ex Data'!I1126</f>
        <v>0</v>
      </c>
      <c r="J1126" s="15">
        <f>'Cap Ex Data'!J1126</f>
        <v>0</v>
      </c>
      <c r="K1126" s="15">
        <f>'Cap Ex Data'!K1126</f>
        <v>0</v>
      </c>
      <c r="L1126" s="15">
        <f>'Cap Ex Data'!L1126</f>
        <v>0</v>
      </c>
      <c r="M1126" s="15">
        <f>'Cap Ex Data'!M1126</f>
        <v>0</v>
      </c>
      <c r="N1126" s="15">
        <f>'Cap Ex Data'!N1126</f>
        <v>0</v>
      </c>
      <c r="O1126" s="61" t="str">
        <f t="shared" si="17"/>
        <v>0</v>
      </c>
    </row>
    <row r="1127" spans="1:15" x14ac:dyDescent="0.25">
      <c r="A1127" s="15">
        <f>'Cap Ex Data'!A1127</f>
        <v>0</v>
      </c>
      <c r="B1127" s="15">
        <f>'Cap Ex Data'!B1127</f>
        <v>0</v>
      </c>
      <c r="C1127" s="15">
        <f>'Cap Ex Data'!C1127</f>
        <v>0</v>
      </c>
      <c r="D1127" s="15">
        <f>'Cap Ex Data'!D1127</f>
        <v>0</v>
      </c>
      <c r="E1127" s="15">
        <f>'Cap Ex Data'!E1127</f>
        <v>0</v>
      </c>
      <c r="F1127" s="15">
        <f>'Cap Ex Data'!F1127</f>
        <v>0</v>
      </c>
      <c r="G1127" s="15">
        <f>'Cap Ex Data'!G1127</f>
        <v>0</v>
      </c>
      <c r="H1127" s="15">
        <f>'Cap Ex Data'!H1127</f>
        <v>0</v>
      </c>
      <c r="I1127" s="15">
        <f>'Cap Ex Data'!I1127</f>
        <v>0</v>
      </c>
      <c r="J1127" s="15">
        <f>'Cap Ex Data'!J1127</f>
        <v>0</v>
      </c>
      <c r="K1127" s="15">
        <f>'Cap Ex Data'!K1127</f>
        <v>0</v>
      </c>
      <c r="L1127" s="15">
        <f>'Cap Ex Data'!L1127</f>
        <v>0</v>
      </c>
      <c r="M1127" s="15">
        <f>'Cap Ex Data'!M1127</f>
        <v>0</v>
      </c>
      <c r="N1127" s="15">
        <f>'Cap Ex Data'!N1127</f>
        <v>0</v>
      </c>
      <c r="O1127" s="61" t="str">
        <f t="shared" si="17"/>
        <v>0</v>
      </c>
    </row>
    <row r="1128" spans="1:15" x14ac:dyDescent="0.25">
      <c r="A1128" s="15">
        <f>'Cap Ex Data'!A1128</f>
        <v>0</v>
      </c>
      <c r="B1128" s="15">
        <f>'Cap Ex Data'!B1128</f>
        <v>0</v>
      </c>
      <c r="C1128" s="15">
        <f>'Cap Ex Data'!C1128</f>
        <v>0</v>
      </c>
      <c r="D1128" s="15">
        <f>'Cap Ex Data'!D1128</f>
        <v>0</v>
      </c>
      <c r="E1128" s="15">
        <f>'Cap Ex Data'!E1128</f>
        <v>0</v>
      </c>
      <c r="F1128" s="15">
        <f>'Cap Ex Data'!F1128</f>
        <v>0</v>
      </c>
      <c r="G1128" s="15">
        <f>'Cap Ex Data'!G1128</f>
        <v>0</v>
      </c>
      <c r="H1128" s="15">
        <f>'Cap Ex Data'!H1128</f>
        <v>0</v>
      </c>
      <c r="I1128" s="15">
        <f>'Cap Ex Data'!I1128</f>
        <v>0</v>
      </c>
      <c r="J1128" s="15">
        <f>'Cap Ex Data'!J1128</f>
        <v>0</v>
      </c>
      <c r="K1128" s="15">
        <f>'Cap Ex Data'!K1128</f>
        <v>0</v>
      </c>
      <c r="L1128" s="15">
        <f>'Cap Ex Data'!L1128</f>
        <v>0</v>
      </c>
      <c r="M1128" s="15">
        <f>'Cap Ex Data'!M1128</f>
        <v>0</v>
      </c>
      <c r="N1128" s="15">
        <f>'Cap Ex Data'!N1128</f>
        <v>0</v>
      </c>
      <c r="O1128" s="61" t="str">
        <f t="shared" si="17"/>
        <v>0</v>
      </c>
    </row>
    <row r="1129" spans="1:15" x14ac:dyDescent="0.25">
      <c r="A1129" s="15">
        <f>'Cap Ex Data'!A1129</f>
        <v>0</v>
      </c>
      <c r="B1129" s="15">
        <f>'Cap Ex Data'!B1129</f>
        <v>0</v>
      </c>
      <c r="C1129" s="15">
        <f>'Cap Ex Data'!C1129</f>
        <v>0</v>
      </c>
      <c r="D1129" s="15">
        <f>'Cap Ex Data'!D1129</f>
        <v>0</v>
      </c>
      <c r="E1129" s="15">
        <f>'Cap Ex Data'!E1129</f>
        <v>0</v>
      </c>
      <c r="F1129" s="15">
        <f>'Cap Ex Data'!F1129</f>
        <v>0</v>
      </c>
      <c r="G1129" s="15">
        <f>'Cap Ex Data'!G1129</f>
        <v>0</v>
      </c>
      <c r="H1129" s="15">
        <f>'Cap Ex Data'!H1129</f>
        <v>0</v>
      </c>
      <c r="I1129" s="15">
        <f>'Cap Ex Data'!I1129</f>
        <v>0</v>
      </c>
      <c r="J1129" s="15">
        <f>'Cap Ex Data'!J1129</f>
        <v>0</v>
      </c>
      <c r="K1129" s="15">
        <f>'Cap Ex Data'!K1129</f>
        <v>0</v>
      </c>
      <c r="L1129" s="15">
        <f>'Cap Ex Data'!L1129</f>
        <v>0</v>
      </c>
      <c r="M1129" s="15">
        <f>'Cap Ex Data'!M1129</f>
        <v>0</v>
      </c>
      <c r="N1129" s="15">
        <f>'Cap Ex Data'!N1129</f>
        <v>0</v>
      </c>
      <c r="O1129" s="61" t="str">
        <f t="shared" si="17"/>
        <v>0</v>
      </c>
    </row>
    <row r="1130" spans="1:15" x14ac:dyDescent="0.25">
      <c r="A1130" s="15">
        <f>'Cap Ex Data'!A1130</f>
        <v>0</v>
      </c>
      <c r="B1130" s="15">
        <f>'Cap Ex Data'!B1130</f>
        <v>0</v>
      </c>
      <c r="C1130" s="15">
        <f>'Cap Ex Data'!C1130</f>
        <v>0</v>
      </c>
      <c r="D1130" s="15">
        <f>'Cap Ex Data'!D1130</f>
        <v>0</v>
      </c>
      <c r="E1130" s="15">
        <f>'Cap Ex Data'!E1130</f>
        <v>0</v>
      </c>
      <c r="F1130" s="15">
        <f>'Cap Ex Data'!F1130</f>
        <v>0</v>
      </c>
      <c r="G1130" s="15">
        <f>'Cap Ex Data'!G1130</f>
        <v>0</v>
      </c>
      <c r="H1130" s="15">
        <f>'Cap Ex Data'!H1130</f>
        <v>0</v>
      </c>
      <c r="I1130" s="15">
        <f>'Cap Ex Data'!I1130</f>
        <v>0</v>
      </c>
      <c r="J1130" s="15">
        <f>'Cap Ex Data'!J1130</f>
        <v>0</v>
      </c>
      <c r="K1130" s="15">
        <f>'Cap Ex Data'!K1130</f>
        <v>0</v>
      </c>
      <c r="L1130" s="15">
        <f>'Cap Ex Data'!L1130</f>
        <v>0</v>
      </c>
      <c r="M1130" s="15">
        <f>'Cap Ex Data'!M1130</f>
        <v>0</v>
      </c>
      <c r="N1130" s="15">
        <f>'Cap Ex Data'!N1130</f>
        <v>0</v>
      </c>
      <c r="O1130" s="61" t="str">
        <f t="shared" si="17"/>
        <v>0</v>
      </c>
    </row>
    <row r="1131" spans="1:15" x14ac:dyDescent="0.25">
      <c r="A1131" s="15">
        <f>'Cap Ex Data'!A1131</f>
        <v>0</v>
      </c>
      <c r="B1131" s="15">
        <f>'Cap Ex Data'!B1131</f>
        <v>0</v>
      </c>
      <c r="C1131" s="15">
        <f>'Cap Ex Data'!C1131</f>
        <v>0</v>
      </c>
      <c r="D1131" s="15">
        <f>'Cap Ex Data'!D1131</f>
        <v>0</v>
      </c>
      <c r="E1131" s="15">
        <f>'Cap Ex Data'!E1131</f>
        <v>0</v>
      </c>
      <c r="F1131" s="15">
        <f>'Cap Ex Data'!F1131</f>
        <v>0</v>
      </c>
      <c r="G1131" s="15">
        <f>'Cap Ex Data'!G1131</f>
        <v>0</v>
      </c>
      <c r="H1131" s="15">
        <f>'Cap Ex Data'!H1131</f>
        <v>0</v>
      </c>
      <c r="I1131" s="15">
        <f>'Cap Ex Data'!I1131</f>
        <v>0</v>
      </c>
      <c r="J1131" s="15">
        <f>'Cap Ex Data'!J1131</f>
        <v>0</v>
      </c>
      <c r="K1131" s="15">
        <f>'Cap Ex Data'!K1131</f>
        <v>0</v>
      </c>
      <c r="L1131" s="15">
        <f>'Cap Ex Data'!L1131</f>
        <v>0</v>
      </c>
      <c r="M1131" s="15">
        <f>'Cap Ex Data'!M1131</f>
        <v>0</v>
      </c>
      <c r="N1131" s="15">
        <f>'Cap Ex Data'!N1131</f>
        <v>0</v>
      </c>
      <c r="O1131" s="61" t="str">
        <f t="shared" si="17"/>
        <v>0</v>
      </c>
    </row>
    <row r="1132" spans="1:15" x14ac:dyDescent="0.25">
      <c r="A1132" s="15">
        <f>'Cap Ex Data'!A1132</f>
        <v>0</v>
      </c>
      <c r="B1132" s="15">
        <f>'Cap Ex Data'!B1132</f>
        <v>0</v>
      </c>
      <c r="C1132" s="15">
        <f>'Cap Ex Data'!C1132</f>
        <v>0</v>
      </c>
      <c r="D1132" s="15">
        <f>'Cap Ex Data'!D1132</f>
        <v>0</v>
      </c>
      <c r="E1132" s="15">
        <f>'Cap Ex Data'!E1132</f>
        <v>0</v>
      </c>
      <c r="F1132" s="15">
        <f>'Cap Ex Data'!F1132</f>
        <v>0</v>
      </c>
      <c r="G1132" s="15">
        <f>'Cap Ex Data'!G1132</f>
        <v>0</v>
      </c>
      <c r="H1132" s="15">
        <f>'Cap Ex Data'!H1132</f>
        <v>0</v>
      </c>
      <c r="I1132" s="15">
        <f>'Cap Ex Data'!I1132</f>
        <v>0</v>
      </c>
      <c r="J1132" s="15">
        <f>'Cap Ex Data'!J1132</f>
        <v>0</v>
      </c>
      <c r="K1132" s="15">
        <f>'Cap Ex Data'!K1132</f>
        <v>0</v>
      </c>
      <c r="L1132" s="15">
        <f>'Cap Ex Data'!L1132</f>
        <v>0</v>
      </c>
      <c r="M1132" s="15">
        <f>'Cap Ex Data'!M1132</f>
        <v>0</v>
      </c>
      <c r="N1132" s="15">
        <f>'Cap Ex Data'!N1132</f>
        <v>0</v>
      </c>
      <c r="O1132" s="61" t="str">
        <f t="shared" si="17"/>
        <v>0</v>
      </c>
    </row>
    <row r="1133" spans="1:15" x14ac:dyDescent="0.25">
      <c r="A1133" s="15">
        <f>'Cap Ex Data'!A1133</f>
        <v>0</v>
      </c>
      <c r="B1133" s="15">
        <f>'Cap Ex Data'!B1133</f>
        <v>0</v>
      </c>
      <c r="C1133" s="15">
        <f>'Cap Ex Data'!C1133</f>
        <v>0</v>
      </c>
      <c r="D1133" s="15">
        <f>'Cap Ex Data'!D1133</f>
        <v>0</v>
      </c>
      <c r="E1133" s="15">
        <f>'Cap Ex Data'!E1133</f>
        <v>0</v>
      </c>
      <c r="F1133" s="15">
        <f>'Cap Ex Data'!F1133</f>
        <v>0</v>
      </c>
      <c r="G1133" s="15">
        <f>'Cap Ex Data'!G1133</f>
        <v>0</v>
      </c>
      <c r="H1133" s="15">
        <f>'Cap Ex Data'!H1133</f>
        <v>0</v>
      </c>
      <c r="I1133" s="15">
        <f>'Cap Ex Data'!I1133</f>
        <v>0</v>
      </c>
      <c r="J1133" s="15">
        <f>'Cap Ex Data'!J1133</f>
        <v>0</v>
      </c>
      <c r="K1133" s="15">
        <f>'Cap Ex Data'!K1133</f>
        <v>0</v>
      </c>
      <c r="L1133" s="15">
        <f>'Cap Ex Data'!L1133</f>
        <v>0</v>
      </c>
      <c r="M1133" s="15">
        <f>'Cap Ex Data'!M1133</f>
        <v>0</v>
      </c>
      <c r="N1133" s="15">
        <f>'Cap Ex Data'!N1133</f>
        <v>0</v>
      </c>
      <c r="O1133" s="61" t="str">
        <f t="shared" si="17"/>
        <v>0</v>
      </c>
    </row>
    <row r="1134" spans="1:15" x14ac:dyDescent="0.25">
      <c r="A1134" s="15">
        <f>'Cap Ex Data'!A1134</f>
        <v>0</v>
      </c>
      <c r="B1134" s="15">
        <f>'Cap Ex Data'!B1134</f>
        <v>0</v>
      </c>
      <c r="C1134" s="15">
        <f>'Cap Ex Data'!C1134</f>
        <v>0</v>
      </c>
      <c r="D1134" s="15">
        <f>'Cap Ex Data'!D1134</f>
        <v>0</v>
      </c>
      <c r="E1134" s="15">
        <f>'Cap Ex Data'!E1134</f>
        <v>0</v>
      </c>
      <c r="F1134" s="15">
        <f>'Cap Ex Data'!F1134</f>
        <v>0</v>
      </c>
      <c r="G1134" s="15">
        <f>'Cap Ex Data'!G1134</f>
        <v>0</v>
      </c>
      <c r="H1134" s="15">
        <f>'Cap Ex Data'!H1134</f>
        <v>0</v>
      </c>
      <c r="I1134" s="15">
        <f>'Cap Ex Data'!I1134</f>
        <v>0</v>
      </c>
      <c r="J1134" s="15">
        <f>'Cap Ex Data'!J1134</f>
        <v>0</v>
      </c>
      <c r="K1134" s="15">
        <f>'Cap Ex Data'!K1134</f>
        <v>0</v>
      </c>
      <c r="L1134" s="15">
        <f>'Cap Ex Data'!L1134</f>
        <v>0</v>
      </c>
      <c r="M1134" s="15">
        <f>'Cap Ex Data'!M1134</f>
        <v>0</v>
      </c>
      <c r="N1134" s="15">
        <f>'Cap Ex Data'!N1134</f>
        <v>0</v>
      </c>
      <c r="O1134" s="61" t="str">
        <f t="shared" si="17"/>
        <v>0</v>
      </c>
    </row>
    <row r="1135" spans="1:15" x14ac:dyDescent="0.25">
      <c r="A1135" s="15">
        <f>'Cap Ex Data'!A1135</f>
        <v>0</v>
      </c>
      <c r="B1135" s="15">
        <f>'Cap Ex Data'!B1135</f>
        <v>0</v>
      </c>
      <c r="C1135" s="15">
        <f>'Cap Ex Data'!C1135</f>
        <v>0</v>
      </c>
      <c r="D1135" s="15">
        <f>'Cap Ex Data'!D1135</f>
        <v>0</v>
      </c>
      <c r="E1135" s="15">
        <f>'Cap Ex Data'!E1135</f>
        <v>0</v>
      </c>
      <c r="F1135" s="15">
        <f>'Cap Ex Data'!F1135</f>
        <v>0</v>
      </c>
      <c r="G1135" s="15">
        <f>'Cap Ex Data'!G1135</f>
        <v>0</v>
      </c>
      <c r="H1135" s="15">
        <f>'Cap Ex Data'!H1135</f>
        <v>0</v>
      </c>
      <c r="I1135" s="15">
        <f>'Cap Ex Data'!I1135</f>
        <v>0</v>
      </c>
      <c r="J1135" s="15">
        <f>'Cap Ex Data'!J1135</f>
        <v>0</v>
      </c>
      <c r="K1135" s="15">
        <f>'Cap Ex Data'!K1135</f>
        <v>0</v>
      </c>
      <c r="L1135" s="15">
        <f>'Cap Ex Data'!L1135</f>
        <v>0</v>
      </c>
      <c r="M1135" s="15">
        <f>'Cap Ex Data'!M1135</f>
        <v>0</v>
      </c>
      <c r="N1135" s="15">
        <f>'Cap Ex Data'!N1135</f>
        <v>0</v>
      </c>
      <c r="O1135" s="61" t="str">
        <f t="shared" si="17"/>
        <v>0</v>
      </c>
    </row>
    <row r="1136" spans="1:15" x14ac:dyDescent="0.25">
      <c r="A1136" s="15">
        <f>'Cap Ex Data'!A1136</f>
        <v>0</v>
      </c>
      <c r="B1136" s="15">
        <f>'Cap Ex Data'!B1136</f>
        <v>0</v>
      </c>
      <c r="C1136" s="15">
        <f>'Cap Ex Data'!C1136</f>
        <v>0</v>
      </c>
      <c r="D1136" s="15">
        <f>'Cap Ex Data'!D1136</f>
        <v>0</v>
      </c>
      <c r="E1136" s="15">
        <f>'Cap Ex Data'!E1136</f>
        <v>0</v>
      </c>
      <c r="F1136" s="15">
        <f>'Cap Ex Data'!F1136</f>
        <v>0</v>
      </c>
      <c r="G1136" s="15">
        <f>'Cap Ex Data'!G1136</f>
        <v>0</v>
      </c>
      <c r="H1136" s="15">
        <f>'Cap Ex Data'!H1136</f>
        <v>0</v>
      </c>
      <c r="I1136" s="15">
        <f>'Cap Ex Data'!I1136</f>
        <v>0</v>
      </c>
      <c r="J1136" s="15">
        <f>'Cap Ex Data'!J1136</f>
        <v>0</v>
      </c>
      <c r="K1136" s="15">
        <f>'Cap Ex Data'!K1136</f>
        <v>0</v>
      </c>
      <c r="L1136" s="15">
        <f>'Cap Ex Data'!L1136</f>
        <v>0</v>
      </c>
      <c r="M1136" s="15">
        <f>'Cap Ex Data'!M1136</f>
        <v>0</v>
      </c>
      <c r="N1136" s="15">
        <f>'Cap Ex Data'!N1136</f>
        <v>0</v>
      </c>
      <c r="O1136" s="61" t="str">
        <f t="shared" si="17"/>
        <v>0</v>
      </c>
    </row>
    <row r="1137" spans="1:15" x14ac:dyDescent="0.25">
      <c r="A1137" s="15">
        <f>'Cap Ex Data'!A1137</f>
        <v>0</v>
      </c>
      <c r="B1137" s="15">
        <f>'Cap Ex Data'!B1137</f>
        <v>0</v>
      </c>
      <c r="C1137" s="15">
        <f>'Cap Ex Data'!C1137</f>
        <v>0</v>
      </c>
      <c r="D1137" s="15">
        <f>'Cap Ex Data'!D1137</f>
        <v>0</v>
      </c>
      <c r="E1137" s="15">
        <f>'Cap Ex Data'!E1137</f>
        <v>0</v>
      </c>
      <c r="F1137" s="15">
        <f>'Cap Ex Data'!F1137</f>
        <v>0</v>
      </c>
      <c r="G1137" s="15">
        <f>'Cap Ex Data'!G1137</f>
        <v>0</v>
      </c>
      <c r="H1137" s="15">
        <f>'Cap Ex Data'!H1137</f>
        <v>0</v>
      </c>
      <c r="I1137" s="15">
        <f>'Cap Ex Data'!I1137</f>
        <v>0</v>
      </c>
      <c r="J1137" s="15">
        <f>'Cap Ex Data'!J1137</f>
        <v>0</v>
      </c>
      <c r="K1137" s="15">
        <f>'Cap Ex Data'!K1137</f>
        <v>0</v>
      </c>
      <c r="L1137" s="15">
        <f>'Cap Ex Data'!L1137</f>
        <v>0</v>
      </c>
      <c r="M1137" s="15">
        <f>'Cap Ex Data'!M1137</f>
        <v>0</v>
      </c>
      <c r="N1137" s="15">
        <f>'Cap Ex Data'!N1137</f>
        <v>0</v>
      </c>
      <c r="O1137" s="61" t="str">
        <f t="shared" si="17"/>
        <v>0</v>
      </c>
    </row>
    <row r="1138" spans="1:15" x14ac:dyDescent="0.25">
      <c r="A1138" s="15">
        <f>'Cap Ex Data'!A1138</f>
        <v>0</v>
      </c>
      <c r="B1138" s="15">
        <f>'Cap Ex Data'!B1138</f>
        <v>0</v>
      </c>
      <c r="C1138" s="15">
        <f>'Cap Ex Data'!C1138</f>
        <v>0</v>
      </c>
      <c r="D1138" s="15">
        <f>'Cap Ex Data'!D1138</f>
        <v>0</v>
      </c>
      <c r="E1138" s="15">
        <f>'Cap Ex Data'!E1138</f>
        <v>0</v>
      </c>
      <c r="F1138" s="15">
        <f>'Cap Ex Data'!F1138</f>
        <v>0</v>
      </c>
      <c r="G1138" s="15">
        <f>'Cap Ex Data'!G1138</f>
        <v>0</v>
      </c>
      <c r="H1138" s="15">
        <f>'Cap Ex Data'!H1138</f>
        <v>0</v>
      </c>
      <c r="I1138" s="15">
        <f>'Cap Ex Data'!I1138</f>
        <v>0</v>
      </c>
      <c r="J1138" s="15">
        <f>'Cap Ex Data'!J1138</f>
        <v>0</v>
      </c>
      <c r="K1138" s="15">
        <f>'Cap Ex Data'!K1138</f>
        <v>0</v>
      </c>
      <c r="L1138" s="15">
        <f>'Cap Ex Data'!L1138</f>
        <v>0</v>
      </c>
      <c r="M1138" s="15">
        <f>'Cap Ex Data'!M1138</f>
        <v>0</v>
      </c>
      <c r="N1138" s="15">
        <f>'Cap Ex Data'!N1138</f>
        <v>0</v>
      </c>
      <c r="O1138" s="61" t="str">
        <f t="shared" si="17"/>
        <v>0</v>
      </c>
    </row>
    <row r="1139" spans="1:15" x14ac:dyDescent="0.25">
      <c r="A1139" s="15">
        <f>'Cap Ex Data'!A1139</f>
        <v>0</v>
      </c>
      <c r="B1139" s="15">
        <f>'Cap Ex Data'!B1139</f>
        <v>0</v>
      </c>
      <c r="C1139" s="15">
        <f>'Cap Ex Data'!C1139</f>
        <v>0</v>
      </c>
      <c r="D1139" s="15">
        <f>'Cap Ex Data'!D1139</f>
        <v>0</v>
      </c>
      <c r="E1139" s="15">
        <f>'Cap Ex Data'!E1139</f>
        <v>0</v>
      </c>
      <c r="F1139" s="15">
        <f>'Cap Ex Data'!F1139</f>
        <v>0</v>
      </c>
      <c r="G1139" s="15">
        <f>'Cap Ex Data'!G1139</f>
        <v>0</v>
      </c>
      <c r="H1139" s="15">
        <f>'Cap Ex Data'!H1139</f>
        <v>0</v>
      </c>
      <c r="I1139" s="15">
        <f>'Cap Ex Data'!I1139</f>
        <v>0</v>
      </c>
      <c r="J1139" s="15">
        <f>'Cap Ex Data'!J1139</f>
        <v>0</v>
      </c>
      <c r="K1139" s="15">
        <f>'Cap Ex Data'!K1139</f>
        <v>0</v>
      </c>
      <c r="L1139" s="15">
        <f>'Cap Ex Data'!L1139</f>
        <v>0</v>
      </c>
      <c r="M1139" s="15">
        <f>'Cap Ex Data'!M1139</f>
        <v>0</v>
      </c>
      <c r="N1139" s="15">
        <f>'Cap Ex Data'!N1139</f>
        <v>0</v>
      </c>
      <c r="O1139" s="61" t="str">
        <f t="shared" si="17"/>
        <v>0</v>
      </c>
    </row>
    <row r="1140" spans="1:15" x14ac:dyDescent="0.25">
      <c r="A1140" s="15">
        <f>'Cap Ex Data'!A1140</f>
        <v>0</v>
      </c>
      <c r="B1140" s="15">
        <f>'Cap Ex Data'!B1140</f>
        <v>0</v>
      </c>
      <c r="C1140" s="15">
        <f>'Cap Ex Data'!C1140</f>
        <v>0</v>
      </c>
      <c r="D1140" s="15">
        <f>'Cap Ex Data'!D1140</f>
        <v>0</v>
      </c>
      <c r="E1140" s="15">
        <f>'Cap Ex Data'!E1140</f>
        <v>0</v>
      </c>
      <c r="F1140" s="15">
        <f>'Cap Ex Data'!F1140</f>
        <v>0</v>
      </c>
      <c r="G1140" s="15">
        <f>'Cap Ex Data'!G1140</f>
        <v>0</v>
      </c>
      <c r="H1140" s="15">
        <f>'Cap Ex Data'!H1140</f>
        <v>0</v>
      </c>
      <c r="I1140" s="15">
        <f>'Cap Ex Data'!I1140</f>
        <v>0</v>
      </c>
      <c r="J1140" s="15">
        <f>'Cap Ex Data'!J1140</f>
        <v>0</v>
      </c>
      <c r="K1140" s="15">
        <f>'Cap Ex Data'!K1140</f>
        <v>0</v>
      </c>
      <c r="L1140" s="15">
        <f>'Cap Ex Data'!L1140</f>
        <v>0</v>
      </c>
      <c r="M1140" s="15">
        <f>'Cap Ex Data'!M1140</f>
        <v>0</v>
      </c>
      <c r="N1140" s="15">
        <f>'Cap Ex Data'!N1140</f>
        <v>0</v>
      </c>
      <c r="O1140" s="61" t="str">
        <f t="shared" si="17"/>
        <v>0</v>
      </c>
    </row>
    <row r="1141" spans="1:15" x14ac:dyDescent="0.25">
      <c r="A1141" s="15">
        <f>'Cap Ex Data'!A1141</f>
        <v>0</v>
      </c>
      <c r="B1141" s="15">
        <f>'Cap Ex Data'!B1141</f>
        <v>0</v>
      </c>
      <c r="C1141" s="15">
        <f>'Cap Ex Data'!C1141</f>
        <v>0</v>
      </c>
      <c r="D1141" s="15">
        <f>'Cap Ex Data'!D1141</f>
        <v>0</v>
      </c>
      <c r="E1141" s="15">
        <f>'Cap Ex Data'!E1141</f>
        <v>0</v>
      </c>
      <c r="F1141" s="15">
        <f>'Cap Ex Data'!F1141</f>
        <v>0</v>
      </c>
      <c r="G1141" s="15">
        <f>'Cap Ex Data'!G1141</f>
        <v>0</v>
      </c>
      <c r="H1141" s="15">
        <f>'Cap Ex Data'!H1141</f>
        <v>0</v>
      </c>
      <c r="I1141" s="15">
        <f>'Cap Ex Data'!I1141</f>
        <v>0</v>
      </c>
      <c r="J1141" s="15">
        <f>'Cap Ex Data'!J1141</f>
        <v>0</v>
      </c>
      <c r="K1141" s="15">
        <f>'Cap Ex Data'!K1141</f>
        <v>0</v>
      </c>
      <c r="L1141" s="15">
        <f>'Cap Ex Data'!L1141</f>
        <v>0</v>
      </c>
      <c r="M1141" s="15">
        <f>'Cap Ex Data'!M1141</f>
        <v>0</v>
      </c>
      <c r="N1141" s="15">
        <f>'Cap Ex Data'!N1141</f>
        <v>0</v>
      </c>
      <c r="O1141" s="61" t="str">
        <f t="shared" si="17"/>
        <v>0</v>
      </c>
    </row>
    <row r="1142" spans="1:15" x14ac:dyDescent="0.25">
      <c r="A1142" s="15">
        <f>'Cap Ex Data'!A1142</f>
        <v>0</v>
      </c>
      <c r="B1142" s="15">
        <f>'Cap Ex Data'!B1142</f>
        <v>0</v>
      </c>
      <c r="C1142" s="15">
        <f>'Cap Ex Data'!C1142</f>
        <v>0</v>
      </c>
      <c r="D1142" s="15">
        <f>'Cap Ex Data'!D1142</f>
        <v>0</v>
      </c>
      <c r="E1142" s="15">
        <f>'Cap Ex Data'!E1142</f>
        <v>0</v>
      </c>
      <c r="F1142" s="15">
        <f>'Cap Ex Data'!F1142</f>
        <v>0</v>
      </c>
      <c r="G1142" s="15">
        <f>'Cap Ex Data'!G1142</f>
        <v>0</v>
      </c>
      <c r="H1142" s="15">
        <f>'Cap Ex Data'!H1142</f>
        <v>0</v>
      </c>
      <c r="I1142" s="15">
        <f>'Cap Ex Data'!I1142</f>
        <v>0</v>
      </c>
      <c r="J1142" s="15">
        <f>'Cap Ex Data'!J1142</f>
        <v>0</v>
      </c>
      <c r="K1142" s="15">
        <f>'Cap Ex Data'!K1142</f>
        <v>0</v>
      </c>
      <c r="L1142" s="15">
        <f>'Cap Ex Data'!L1142</f>
        <v>0</v>
      </c>
      <c r="M1142" s="15">
        <f>'Cap Ex Data'!M1142</f>
        <v>0</v>
      </c>
      <c r="N1142" s="15">
        <f>'Cap Ex Data'!N1142</f>
        <v>0</v>
      </c>
      <c r="O1142" s="61" t="str">
        <f t="shared" si="17"/>
        <v>0</v>
      </c>
    </row>
    <row r="1143" spans="1:15" x14ac:dyDescent="0.25">
      <c r="A1143" s="15">
        <f>'Cap Ex Data'!A1143</f>
        <v>0</v>
      </c>
      <c r="B1143" s="15">
        <f>'Cap Ex Data'!B1143</f>
        <v>0</v>
      </c>
      <c r="C1143" s="15">
        <f>'Cap Ex Data'!C1143</f>
        <v>0</v>
      </c>
      <c r="D1143" s="15">
        <f>'Cap Ex Data'!D1143</f>
        <v>0</v>
      </c>
      <c r="E1143" s="15">
        <f>'Cap Ex Data'!E1143</f>
        <v>0</v>
      </c>
      <c r="F1143" s="15">
        <f>'Cap Ex Data'!F1143</f>
        <v>0</v>
      </c>
      <c r="G1143" s="15">
        <f>'Cap Ex Data'!G1143</f>
        <v>0</v>
      </c>
      <c r="H1143" s="15">
        <f>'Cap Ex Data'!H1143</f>
        <v>0</v>
      </c>
      <c r="I1143" s="15">
        <f>'Cap Ex Data'!I1143</f>
        <v>0</v>
      </c>
      <c r="J1143" s="15">
        <f>'Cap Ex Data'!J1143</f>
        <v>0</v>
      </c>
      <c r="K1143" s="15">
        <f>'Cap Ex Data'!K1143</f>
        <v>0</v>
      </c>
      <c r="L1143" s="15">
        <f>'Cap Ex Data'!L1143</f>
        <v>0</v>
      </c>
      <c r="M1143" s="15">
        <f>'Cap Ex Data'!M1143</f>
        <v>0</v>
      </c>
      <c r="N1143" s="15">
        <f>'Cap Ex Data'!N1143</f>
        <v>0</v>
      </c>
      <c r="O1143" s="61" t="str">
        <f t="shared" si="17"/>
        <v>0</v>
      </c>
    </row>
    <row r="1144" spans="1:15" x14ac:dyDescent="0.25">
      <c r="A1144" s="15">
        <f>'Cap Ex Data'!A1144</f>
        <v>0</v>
      </c>
      <c r="B1144" s="15">
        <f>'Cap Ex Data'!B1144</f>
        <v>0</v>
      </c>
      <c r="C1144" s="15">
        <f>'Cap Ex Data'!C1144</f>
        <v>0</v>
      </c>
      <c r="D1144" s="15">
        <f>'Cap Ex Data'!D1144</f>
        <v>0</v>
      </c>
      <c r="E1144" s="15">
        <f>'Cap Ex Data'!E1144</f>
        <v>0</v>
      </c>
      <c r="F1144" s="15">
        <f>'Cap Ex Data'!F1144</f>
        <v>0</v>
      </c>
      <c r="G1144" s="15">
        <f>'Cap Ex Data'!G1144</f>
        <v>0</v>
      </c>
      <c r="H1144" s="15">
        <f>'Cap Ex Data'!H1144</f>
        <v>0</v>
      </c>
      <c r="I1144" s="15">
        <f>'Cap Ex Data'!I1144</f>
        <v>0</v>
      </c>
      <c r="J1144" s="15">
        <f>'Cap Ex Data'!J1144</f>
        <v>0</v>
      </c>
      <c r="K1144" s="15">
        <f>'Cap Ex Data'!K1144</f>
        <v>0</v>
      </c>
      <c r="L1144" s="15">
        <f>'Cap Ex Data'!L1144</f>
        <v>0</v>
      </c>
      <c r="M1144" s="15">
        <f>'Cap Ex Data'!M1144</f>
        <v>0</v>
      </c>
      <c r="N1144" s="15">
        <f>'Cap Ex Data'!N1144</f>
        <v>0</v>
      </c>
      <c r="O1144" s="61" t="str">
        <f t="shared" si="17"/>
        <v>0</v>
      </c>
    </row>
    <row r="1145" spans="1:15" x14ac:dyDescent="0.25">
      <c r="A1145" s="15">
        <f>'Cap Ex Data'!A1145</f>
        <v>0</v>
      </c>
      <c r="B1145" s="15">
        <f>'Cap Ex Data'!B1145</f>
        <v>0</v>
      </c>
      <c r="C1145" s="15">
        <f>'Cap Ex Data'!C1145</f>
        <v>0</v>
      </c>
      <c r="D1145" s="15">
        <f>'Cap Ex Data'!D1145</f>
        <v>0</v>
      </c>
      <c r="E1145" s="15">
        <f>'Cap Ex Data'!E1145</f>
        <v>0</v>
      </c>
      <c r="F1145" s="15">
        <f>'Cap Ex Data'!F1145</f>
        <v>0</v>
      </c>
      <c r="G1145" s="15">
        <f>'Cap Ex Data'!G1145</f>
        <v>0</v>
      </c>
      <c r="H1145" s="15">
        <f>'Cap Ex Data'!H1145</f>
        <v>0</v>
      </c>
      <c r="I1145" s="15">
        <f>'Cap Ex Data'!I1145</f>
        <v>0</v>
      </c>
      <c r="J1145" s="15">
        <f>'Cap Ex Data'!J1145</f>
        <v>0</v>
      </c>
      <c r="K1145" s="15">
        <f>'Cap Ex Data'!K1145</f>
        <v>0</v>
      </c>
      <c r="L1145" s="15">
        <f>'Cap Ex Data'!L1145</f>
        <v>0</v>
      </c>
      <c r="M1145" s="15">
        <f>'Cap Ex Data'!M1145</f>
        <v>0</v>
      </c>
      <c r="N1145" s="15">
        <f>'Cap Ex Data'!N1145</f>
        <v>0</v>
      </c>
      <c r="O1145" s="61" t="str">
        <f t="shared" si="17"/>
        <v>0</v>
      </c>
    </row>
    <row r="1146" spans="1:15" x14ac:dyDescent="0.25">
      <c r="A1146" s="15">
        <f>'Cap Ex Data'!A1146</f>
        <v>0</v>
      </c>
      <c r="B1146" s="15">
        <f>'Cap Ex Data'!B1146</f>
        <v>0</v>
      </c>
      <c r="C1146" s="15">
        <f>'Cap Ex Data'!C1146</f>
        <v>0</v>
      </c>
      <c r="D1146" s="15">
        <f>'Cap Ex Data'!D1146</f>
        <v>0</v>
      </c>
      <c r="E1146" s="15">
        <f>'Cap Ex Data'!E1146</f>
        <v>0</v>
      </c>
      <c r="F1146" s="15">
        <f>'Cap Ex Data'!F1146</f>
        <v>0</v>
      </c>
      <c r="G1146" s="15">
        <f>'Cap Ex Data'!G1146</f>
        <v>0</v>
      </c>
      <c r="H1146" s="15">
        <f>'Cap Ex Data'!H1146</f>
        <v>0</v>
      </c>
      <c r="I1146" s="15">
        <f>'Cap Ex Data'!I1146</f>
        <v>0</v>
      </c>
      <c r="J1146" s="15">
        <f>'Cap Ex Data'!J1146</f>
        <v>0</v>
      </c>
      <c r="K1146" s="15">
        <f>'Cap Ex Data'!K1146</f>
        <v>0</v>
      </c>
      <c r="L1146" s="15">
        <f>'Cap Ex Data'!L1146</f>
        <v>0</v>
      </c>
      <c r="M1146" s="15">
        <f>'Cap Ex Data'!M1146</f>
        <v>0</v>
      </c>
      <c r="N1146" s="15">
        <f>'Cap Ex Data'!N1146</f>
        <v>0</v>
      </c>
      <c r="O1146" s="61" t="str">
        <f t="shared" si="17"/>
        <v>0</v>
      </c>
    </row>
    <row r="1147" spans="1:15" x14ac:dyDescent="0.25">
      <c r="A1147" s="15">
        <f>'Cap Ex Data'!A1147</f>
        <v>0</v>
      </c>
      <c r="B1147" s="15">
        <f>'Cap Ex Data'!B1147</f>
        <v>0</v>
      </c>
      <c r="C1147" s="15">
        <f>'Cap Ex Data'!C1147</f>
        <v>0</v>
      </c>
      <c r="D1147" s="15">
        <f>'Cap Ex Data'!D1147</f>
        <v>0</v>
      </c>
      <c r="E1147" s="15">
        <f>'Cap Ex Data'!E1147</f>
        <v>0</v>
      </c>
      <c r="F1147" s="15">
        <f>'Cap Ex Data'!F1147</f>
        <v>0</v>
      </c>
      <c r="G1147" s="15">
        <f>'Cap Ex Data'!G1147</f>
        <v>0</v>
      </c>
      <c r="H1147" s="15">
        <f>'Cap Ex Data'!H1147</f>
        <v>0</v>
      </c>
      <c r="I1147" s="15">
        <f>'Cap Ex Data'!I1147</f>
        <v>0</v>
      </c>
      <c r="J1147" s="15">
        <f>'Cap Ex Data'!J1147</f>
        <v>0</v>
      </c>
      <c r="K1147" s="15">
        <f>'Cap Ex Data'!K1147</f>
        <v>0</v>
      </c>
      <c r="L1147" s="15">
        <f>'Cap Ex Data'!L1147</f>
        <v>0</v>
      </c>
      <c r="M1147" s="15">
        <f>'Cap Ex Data'!M1147</f>
        <v>0</v>
      </c>
      <c r="N1147" s="15">
        <f>'Cap Ex Data'!N1147</f>
        <v>0</v>
      </c>
      <c r="O1147" s="61" t="str">
        <f t="shared" si="17"/>
        <v>0</v>
      </c>
    </row>
    <row r="1148" spans="1:15" x14ac:dyDescent="0.25">
      <c r="A1148" s="15">
        <f>'Cap Ex Data'!A1148</f>
        <v>0</v>
      </c>
      <c r="B1148" s="15">
        <f>'Cap Ex Data'!B1148</f>
        <v>0</v>
      </c>
      <c r="C1148" s="15">
        <f>'Cap Ex Data'!C1148</f>
        <v>0</v>
      </c>
      <c r="D1148" s="15">
        <f>'Cap Ex Data'!D1148</f>
        <v>0</v>
      </c>
      <c r="E1148" s="15">
        <f>'Cap Ex Data'!E1148</f>
        <v>0</v>
      </c>
      <c r="F1148" s="15">
        <f>'Cap Ex Data'!F1148</f>
        <v>0</v>
      </c>
      <c r="G1148" s="15">
        <f>'Cap Ex Data'!G1148</f>
        <v>0</v>
      </c>
      <c r="H1148" s="15">
        <f>'Cap Ex Data'!H1148</f>
        <v>0</v>
      </c>
      <c r="I1148" s="15">
        <f>'Cap Ex Data'!I1148</f>
        <v>0</v>
      </c>
      <c r="J1148" s="15">
        <f>'Cap Ex Data'!J1148</f>
        <v>0</v>
      </c>
      <c r="K1148" s="15">
        <f>'Cap Ex Data'!K1148</f>
        <v>0</v>
      </c>
      <c r="L1148" s="15">
        <f>'Cap Ex Data'!L1148</f>
        <v>0</v>
      </c>
      <c r="M1148" s="15">
        <f>'Cap Ex Data'!M1148</f>
        <v>0</v>
      </c>
      <c r="N1148" s="15">
        <f>'Cap Ex Data'!N1148</f>
        <v>0</v>
      </c>
      <c r="O1148" s="61" t="str">
        <f t="shared" si="17"/>
        <v>0</v>
      </c>
    </row>
    <row r="1149" spans="1:15" x14ac:dyDescent="0.25">
      <c r="A1149" s="15">
        <f>'Cap Ex Data'!A1149</f>
        <v>0</v>
      </c>
      <c r="B1149" s="15">
        <f>'Cap Ex Data'!B1149</f>
        <v>0</v>
      </c>
      <c r="C1149" s="15">
        <f>'Cap Ex Data'!C1149</f>
        <v>0</v>
      </c>
      <c r="D1149" s="15">
        <f>'Cap Ex Data'!D1149</f>
        <v>0</v>
      </c>
      <c r="E1149" s="15">
        <f>'Cap Ex Data'!E1149</f>
        <v>0</v>
      </c>
      <c r="F1149" s="15">
        <f>'Cap Ex Data'!F1149</f>
        <v>0</v>
      </c>
      <c r="G1149" s="15">
        <f>'Cap Ex Data'!G1149</f>
        <v>0</v>
      </c>
      <c r="H1149" s="15">
        <f>'Cap Ex Data'!H1149</f>
        <v>0</v>
      </c>
      <c r="I1149" s="15">
        <f>'Cap Ex Data'!I1149</f>
        <v>0</v>
      </c>
      <c r="J1149" s="15">
        <f>'Cap Ex Data'!J1149</f>
        <v>0</v>
      </c>
      <c r="K1149" s="15">
        <f>'Cap Ex Data'!K1149</f>
        <v>0</v>
      </c>
      <c r="L1149" s="15">
        <f>'Cap Ex Data'!L1149</f>
        <v>0</v>
      </c>
      <c r="M1149" s="15">
        <f>'Cap Ex Data'!M1149</f>
        <v>0</v>
      </c>
      <c r="N1149" s="15">
        <f>'Cap Ex Data'!N1149</f>
        <v>0</v>
      </c>
      <c r="O1149" s="61" t="str">
        <f t="shared" si="17"/>
        <v>0</v>
      </c>
    </row>
    <row r="1150" spans="1:15" x14ac:dyDescent="0.25">
      <c r="A1150" s="15">
        <f>'Cap Ex Data'!A1150</f>
        <v>0</v>
      </c>
      <c r="B1150" s="15">
        <f>'Cap Ex Data'!B1150</f>
        <v>0</v>
      </c>
      <c r="C1150" s="15">
        <f>'Cap Ex Data'!C1150</f>
        <v>0</v>
      </c>
      <c r="D1150" s="15">
        <f>'Cap Ex Data'!D1150</f>
        <v>0</v>
      </c>
      <c r="E1150" s="15">
        <f>'Cap Ex Data'!E1150</f>
        <v>0</v>
      </c>
      <c r="F1150" s="15">
        <f>'Cap Ex Data'!F1150</f>
        <v>0</v>
      </c>
      <c r="G1150" s="15">
        <f>'Cap Ex Data'!G1150</f>
        <v>0</v>
      </c>
      <c r="H1150" s="15">
        <f>'Cap Ex Data'!H1150</f>
        <v>0</v>
      </c>
      <c r="I1150" s="15">
        <f>'Cap Ex Data'!I1150</f>
        <v>0</v>
      </c>
      <c r="J1150" s="15">
        <f>'Cap Ex Data'!J1150</f>
        <v>0</v>
      </c>
      <c r="K1150" s="15">
        <f>'Cap Ex Data'!K1150</f>
        <v>0</v>
      </c>
      <c r="L1150" s="15">
        <f>'Cap Ex Data'!L1150</f>
        <v>0</v>
      </c>
      <c r="M1150" s="15">
        <f>'Cap Ex Data'!M1150</f>
        <v>0</v>
      </c>
      <c r="N1150" s="15">
        <f>'Cap Ex Data'!N1150</f>
        <v>0</v>
      </c>
      <c r="O1150" s="61" t="str">
        <f t="shared" si="17"/>
        <v>0</v>
      </c>
    </row>
    <row r="1151" spans="1:15" x14ac:dyDescent="0.25">
      <c r="A1151" s="15">
        <f>'Cap Ex Data'!A1151</f>
        <v>0</v>
      </c>
      <c r="B1151" s="15">
        <f>'Cap Ex Data'!B1151</f>
        <v>0</v>
      </c>
      <c r="C1151" s="15">
        <f>'Cap Ex Data'!C1151</f>
        <v>0</v>
      </c>
      <c r="D1151" s="15">
        <f>'Cap Ex Data'!D1151</f>
        <v>0</v>
      </c>
      <c r="E1151" s="15">
        <f>'Cap Ex Data'!E1151</f>
        <v>0</v>
      </c>
      <c r="F1151" s="15">
        <f>'Cap Ex Data'!F1151</f>
        <v>0</v>
      </c>
      <c r="G1151" s="15">
        <f>'Cap Ex Data'!G1151</f>
        <v>0</v>
      </c>
      <c r="H1151" s="15">
        <f>'Cap Ex Data'!H1151</f>
        <v>0</v>
      </c>
      <c r="I1151" s="15">
        <f>'Cap Ex Data'!I1151</f>
        <v>0</v>
      </c>
      <c r="J1151" s="15">
        <f>'Cap Ex Data'!J1151</f>
        <v>0</v>
      </c>
      <c r="K1151" s="15">
        <f>'Cap Ex Data'!K1151</f>
        <v>0</v>
      </c>
      <c r="L1151" s="15">
        <f>'Cap Ex Data'!L1151</f>
        <v>0</v>
      </c>
      <c r="M1151" s="15">
        <f>'Cap Ex Data'!M1151</f>
        <v>0</v>
      </c>
      <c r="N1151" s="15">
        <f>'Cap Ex Data'!N1151</f>
        <v>0</v>
      </c>
      <c r="O1151" s="61" t="str">
        <f t="shared" si="17"/>
        <v>0</v>
      </c>
    </row>
    <row r="1152" spans="1:15" x14ac:dyDescent="0.25">
      <c r="A1152" s="15">
        <f>'Cap Ex Data'!A1152</f>
        <v>0</v>
      </c>
      <c r="B1152" s="15">
        <f>'Cap Ex Data'!B1152</f>
        <v>0</v>
      </c>
      <c r="C1152" s="15">
        <f>'Cap Ex Data'!C1152</f>
        <v>0</v>
      </c>
      <c r="D1152" s="15">
        <f>'Cap Ex Data'!D1152</f>
        <v>0</v>
      </c>
      <c r="E1152" s="15">
        <f>'Cap Ex Data'!E1152</f>
        <v>0</v>
      </c>
      <c r="F1152" s="15">
        <f>'Cap Ex Data'!F1152</f>
        <v>0</v>
      </c>
      <c r="G1152" s="15">
        <f>'Cap Ex Data'!G1152</f>
        <v>0</v>
      </c>
      <c r="H1152" s="15">
        <f>'Cap Ex Data'!H1152</f>
        <v>0</v>
      </c>
      <c r="I1152" s="15">
        <f>'Cap Ex Data'!I1152</f>
        <v>0</v>
      </c>
      <c r="J1152" s="15">
        <f>'Cap Ex Data'!J1152</f>
        <v>0</v>
      </c>
      <c r="K1152" s="15">
        <f>'Cap Ex Data'!K1152</f>
        <v>0</v>
      </c>
      <c r="L1152" s="15">
        <f>'Cap Ex Data'!L1152</f>
        <v>0</v>
      </c>
      <c r="M1152" s="15">
        <f>'Cap Ex Data'!M1152</f>
        <v>0</v>
      </c>
      <c r="N1152" s="15">
        <f>'Cap Ex Data'!N1152</f>
        <v>0</v>
      </c>
      <c r="O1152" s="61" t="str">
        <f t="shared" si="17"/>
        <v>0</v>
      </c>
    </row>
    <row r="1153" spans="1:15" x14ac:dyDescent="0.25">
      <c r="A1153" s="15">
        <f>'Cap Ex Data'!A1153</f>
        <v>0</v>
      </c>
      <c r="B1153" s="15">
        <f>'Cap Ex Data'!B1153</f>
        <v>0</v>
      </c>
      <c r="C1153" s="15">
        <f>'Cap Ex Data'!C1153</f>
        <v>0</v>
      </c>
      <c r="D1153" s="15">
        <f>'Cap Ex Data'!D1153</f>
        <v>0</v>
      </c>
      <c r="E1153" s="15">
        <f>'Cap Ex Data'!E1153</f>
        <v>0</v>
      </c>
      <c r="F1153" s="15">
        <f>'Cap Ex Data'!F1153</f>
        <v>0</v>
      </c>
      <c r="G1153" s="15">
        <f>'Cap Ex Data'!G1153</f>
        <v>0</v>
      </c>
      <c r="H1153" s="15">
        <f>'Cap Ex Data'!H1153</f>
        <v>0</v>
      </c>
      <c r="I1153" s="15">
        <f>'Cap Ex Data'!I1153</f>
        <v>0</v>
      </c>
      <c r="J1153" s="15">
        <f>'Cap Ex Data'!J1153</f>
        <v>0</v>
      </c>
      <c r="K1153" s="15">
        <f>'Cap Ex Data'!K1153</f>
        <v>0</v>
      </c>
      <c r="L1153" s="15">
        <f>'Cap Ex Data'!L1153</f>
        <v>0</v>
      </c>
      <c r="M1153" s="15">
        <f>'Cap Ex Data'!M1153</f>
        <v>0</v>
      </c>
      <c r="N1153" s="15">
        <f>'Cap Ex Data'!N1153</f>
        <v>0</v>
      </c>
      <c r="O1153" s="61" t="str">
        <f t="shared" si="17"/>
        <v>0</v>
      </c>
    </row>
    <row r="1154" spans="1:15" x14ac:dyDescent="0.25">
      <c r="A1154" s="15">
        <f>'Cap Ex Data'!A1154</f>
        <v>0</v>
      </c>
      <c r="B1154" s="15">
        <f>'Cap Ex Data'!B1154</f>
        <v>0</v>
      </c>
      <c r="C1154" s="15">
        <f>'Cap Ex Data'!C1154</f>
        <v>0</v>
      </c>
      <c r="D1154" s="15">
        <f>'Cap Ex Data'!D1154</f>
        <v>0</v>
      </c>
      <c r="E1154" s="15">
        <f>'Cap Ex Data'!E1154</f>
        <v>0</v>
      </c>
      <c r="F1154" s="15">
        <f>'Cap Ex Data'!F1154</f>
        <v>0</v>
      </c>
      <c r="G1154" s="15">
        <f>'Cap Ex Data'!G1154</f>
        <v>0</v>
      </c>
      <c r="H1154" s="15">
        <f>'Cap Ex Data'!H1154</f>
        <v>0</v>
      </c>
      <c r="I1154" s="15">
        <f>'Cap Ex Data'!I1154</f>
        <v>0</v>
      </c>
      <c r="J1154" s="15">
        <f>'Cap Ex Data'!J1154</f>
        <v>0</v>
      </c>
      <c r="K1154" s="15">
        <f>'Cap Ex Data'!K1154</f>
        <v>0</v>
      </c>
      <c r="L1154" s="15">
        <f>'Cap Ex Data'!L1154</f>
        <v>0</v>
      </c>
      <c r="M1154" s="15">
        <f>'Cap Ex Data'!M1154</f>
        <v>0</v>
      </c>
      <c r="N1154" s="15">
        <f>'Cap Ex Data'!N1154</f>
        <v>0</v>
      </c>
      <c r="O1154" s="61" t="str">
        <f t="shared" si="17"/>
        <v>0</v>
      </c>
    </row>
    <row r="1155" spans="1:15" x14ac:dyDescent="0.25">
      <c r="A1155" s="15">
        <f>'Cap Ex Data'!A1155</f>
        <v>0</v>
      </c>
      <c r="B1155" s="15">
        <f>'Cap Ex Data'!B1155</f>
        <v>0</v>
      </c>
      <c r="C1155" s="15">
        <f>'Cap Ex Data'!C1155</f>
        <v>0</v>
      </c>
      <c r="D1155" s="15">
        <f>'Cap Ex Data'!D1155</f>
        <v>0</v>
      </c>
      <c r="E1155" s="15">
        <f>'Cap Ex Data'!E1155</f>
        <v>0</v>
      </c>
      <c r="F1155" s="15">
        <f>'Cap Ex Data'!F1155</f>
        <v>0</v>
      </c>
      <c r="G1155" s="15">
        <f>'Cap Ex Data'!G1155</f>
        <v>0</v>
      </c>
      <c r="H1155" s="15">
        <f>'Cap Ex Data'!H1155</f>
        <v>0</v>
      </c>
      <c r="I1155" s="15">
        <f>'Cap Ex Data'!I1155</f>
        <v>0</v>
      </c>
      <c r="J1155" s="15">
        <f>'Cap Ex Data'!J1155</f>
        <v>0</v>
      </c>
      <c r="K1155" s="15">
        <f>'Cap Ex Data'!K1155</f>
        <v>0</v>
      </c>
      <c r="L1155" s="15">
        <f>'Cap Ex Data'!L1155</f>
        <v>0</v>
      </c>
      <c r="M1155" s="15">
        <f>'Cap Ex Data'!M1155</f>
        <v>0</v>
      </c>
      <c r="N1155" s="15">
        <f>'Cap Ex Data'!N1155</f>
        <v>0</v>
      </c>
      <c r="O1155" s="61" t="str">
        <f t="shared" ref="O1155:O1218" si="18">LEFT(B1155,2)</f>
        <v>0</v>
      </c>
    </row>
    <row r="1156" spans="1:15" x14ac:dyDescent="0.25">
      <c r="A1156" s="15">
        <f>'Cap Ex Data'!A1156</f>
        <v>0</v>
      </c>
      <c r="B1156" s="15">
        <f>'Cap Ex Data'!B1156</f>
        <v>0</v>
      </c>
      <c r="C1156" s="15">
        <f>'Cap Ex Data'!C1156</f>
        <v>0</v>
      </c>
      <c r="D1156" s="15">
        <f>'Cap Ex Data'!D1156</f>
        <v>0</v>
      </c>
      <c r="E1156" s="15">
        <f>'Cap Ex Data'!E1156</f>
        <v>0</v>
      </c>
      <c r="F1156" s="15">
        <f>'Cap Ex Data'!F1156</f>
        <v>0</v>
      </c>
      <c r="G1156" s="15">
        <f>'Cap Ex Data'!G1156</f>
        <v>0</v>
      </c>
      <c r="H1156" s="15">
        <f>'Cap Ex Data'!H1156</f>
        <v>0</v>
      </c>
      <c r="I1156" s="15">
        <f>'Cap Ex Data'!I1156</f>
        <v>0</v>
      </c>
      <c r="J1156" s="15">
        <f>'Cap Ex Data'!J1156</f>
        <v>0</v>
      </c>
      <c r="K1156" s="15">
        <f>'Cap Ex Data'!K1156</f>
        <v>0</v>
      </c>
      <c r="L1156" s="15">
        <f>'Cap Ex Data'!L1156</f>
        <v>0</v>
      </c>
      <c r="M1156" s="15">
        <f>'Cap Ex Data'!M1156</f>
        <v>0</v>
      </c>
      <c r="N1156" s="15">
        <f>'Cap Ex Data'!N1156</f>
        <v>0</v>
      </c>
      <c r="O1156" s="61" t="str">
        <f t="shared" si="18"/>
        <v>0</v>
      </c>
    </row>
    <row r="1157" spans="1:15" x14ac:dyDescent="0.25">
      <c r="A1157" s="15">
        <f>'Cap Ex Data'!A1157</f>
        <v>0</v>
      </c>
      <c r="B1157" s="15">
        <f>'Cap Ex Data'!B1157</f>
        <v>0</v>
      </c>
      <c r="C1157" s="15">
        <f>'Cap Ex Data'!C1157</f>
        <v>0</v>
      </c>
      <c r="D1157" s="15">
        <f>'Cap Ex Data'!D1157</f>
        <v>0</v>
      </c>
      <c r="E1157" s="15">
        <f>'Cap Ex Data'!E1157</f>
        <v>0</v>
      </c>
      <c r="F1157" s="15">
        <f>'Cap Ex Data'!F1157</f>
        <v>0</v>
      </c>
      <c r="G1157" s="15">
        <f>'Cap Ex Data'!G1157</f>
        <v>0</v>
      </c>
      <c r="H1157" s="15">
        <f>'Cap Ex Data'!H1157</f>
        <v>0</v>
      </c>
      <c r="I1157" s="15">
        <f>'Cap Ex Data'!I1157</f>
        <v>0</v>
      </c>
      <c r="J1157" s="15">
        <f>'Cap Ex Data'!J1157</f>
        <v>0</v>
      </c>
      <c r="K1157" s="15">
        <f>'Cap Ex Data'!K1157</f>
        <v>0</v>
      </c>
      <c r="L1157" s="15">
        <f>'Cap Ex Data'!L1157</f>
        <v>0</v>
      </c>
      <c r="M1157" s="15">
        <f>'Cap Ex Data'!M1157</f>
        <v>0</v>
      </c>
      <c r="N1157" s="15">
        <f>'Cap Ex Data'!N1157</f>
        <v>0</v>
      </c>
      <c r="O1157" s="61" t="str">
        <f t="shared" si="18"/>
        <v>0</v>
      </c>
    </row>
    <row r="1158" spans="1:15" x14ac:dyDescent="0.25">
      <c r="A1158" s="15">
        <f>'Cap Ex Data'!A1158</f>
        <v>0</v>
      </c>
      <c r="B1158" s="15">
        <f>'Cap Ex Data'!B1158</f>
        <v>0</v>
      </c>
      <c r="C1158" s="15">
        <f>'Cap Ex Data'!C1158</f>
        <v>0</v>
      </c>
      <c r="D1158" s="15">
        <f>'Cap Ex Data'!D1158</f>
        <v>0</v>
      </c>
      <c r="E1158" s="15">
        <f>'Cap Ex Data'!E1158</f>
        <v>0</v>
      </c>
      <c r="F1158" s="15">
        <f>'Cap Ex Data'!F1158</f>
        <v>0</v>
      </c>
      <c r="G1158" s="15">
        <f>'Cap Ex Data'!G1158</f>
        <v>0</v>
      </c>
      <c r="H1158" s="15">
        <f>'Cap Ex Data'!H1158</f>
        <v>0</v>
      </c>
      <c r="I1158" s="15">
        <f>'Cap Ex Data'!I1158</f>
        <v>0</v>
      </c>
      <c r="J1158" s="15">
        <f>'Cap Ex Data'!J1158</f>
        <v>0</v>
      </c>
      <c r="K1158" s="15">
        <f>'Cap Ex Data'!K1158</f>
        <v>0</v>
      </c>
      <c r="L1158" s="15">
        <f>'Cap Ex Data'!L1158</f>
        <v>0</v>
      </c>
      <c r="M1158" s="15">
        <f>'Cap Ex Data'!M1158</f>
        <v>0</v>
      </c>
      <c r="N1158" s="15">
        <f>'Cap Ex Data'!N1158</f>
        <v>0</v>
      </c>
      <c r="O1158" s="61" t="str">
        <f t="shared" si="18"/>
        <v>0</v>
      </c>
    </row>
    <row r="1159" spans="1:15" x14ac:dyDescent="0.25">
      <c r="A1159" s="15">
        <f>'Cap Ex Data'!A1159</f>
        <v>0</v>
      </c>
      <c r="B1159" s="15">
        <f>'Cap Ex Data'!B1159</f>
        <v>0</v>
      </c>
      <c r="C1159" s="15">
        <f>'Cap Ex Data'!C1159</f>
        <v>0</v>
      </c>
      <c r="D1159" s="15">
        <f>'Cap Ex Data'!D1159</f>
        <v>0</v>
      </c>
      <c r="E1159" s="15">
        <f>'Cap Ex Data'!E1159</f>
        <v>0</v>
      </c>
      <c r="F1159" s="15">
        <f>'Cap Ex Data'!F1159</f>
        <v>0</v>
      </c>
      <c r="G1159" s="15">
        <f>'Cap Ex Data'!G1159</f>
        <v>0</v>
      </c>
      <c r="H1159" s="15">
        <f>'Cap Ex Data'!H1159</f>
        <v>0</v>
      </c>
      <c r="I1159" s="15">
        <f>'Cap Ex Data'!I1159</f>
        <v>0</v>
      </c>
      <c r="J1159" s="15">
        <f>'Cap Ex Data'!J1159</f>
        <v>0</v>
      </c>
      <c r="K1159" s="15">
        <f>'Cap Ex Data'!K1159</f>
        <v>0</v>
      </c>
      <c r="L1159" s="15">
        <f>'Cap Ex Data'!L1159</f>
        <v>0</v>
      </c>
      <c r="M1159" s="15">
        <f>'Cap Ex Data'!M1159</f>
        <v>0</v>
      </c>
      <c r="N1159" s="15">
        <f>'Cap Ex Data'!N1159</f>
        <v>0</v>
      </c>
      <c r="O1159" s="61" t="str">
        <f t="shared" si="18"/>
        <v>0</v>
      </c>
    </row>
    <row r="1160" spans="1:15" x14ac:dyDescent="0.25">
      <c r="A1160" s="15">
        <f>'Cap Ex Data'!A1160</f>
        <v>0</v>
      </c>
      <c r="B1160" s="15">
        <f>'Cap Ex Data'!B1160</f>
        <v>0</v>
      </c>
      <c r="C1160" s="15">
        <f>'Cap Ex Data'!C1160</f>
        <v>0</v>
      </c>
      <c r="D1160" s="15">
        <f>'Cap Ex Data'!D1160</f>
        <v>0</v>
      </c>
      <c r="E1160" s="15">
        <f>'Cap Ex Data'!E1160</f>
        <v>0</v>
      </c>
      <c r="F1160" s="15">
        <f>'Cap Ex Data'!F1160</f>
        <v>0</v>
      </c>
      <c r="G1160" s="15">
        <f>'Cap Ex Data'!G1160</f>
        <v>0</v>
      </c>
      <c r="H1160" s="15">
        <f>'Cap Ex Data'!H1160</f>
        <v>0</v>
      </c>
      <c r="I1160" s="15">
        <f>'Cap Ex Data'!I1160</f>
        <v>0</v>
      </c>
      <c r="J1160" s="15">
        <f>'Cap Ex Data'!J1160</f>
        <v>0</v>
      </c>
      <c r="K1160" s="15">
        <f>'Cap Ex Data'!K1160</f>
        <v>0</v>
      </c>
      <c r="L1160" s="15">
        <f>'Cap Ex Data'!L1160</f>
        <v>0</v>
      </c>
      <c r="M1160" s="15">
        <f>'Cap Ex Data'!M1160</f>
        <v>0</v>
      </c>
      <c r="N1160" s="15">
        <f>'Cap Ex Data'!N1160</f>
        <v>0</v>
      </c>
      <c r="O1160" s="61" t="str">
        <f t="shared" si="18"/>
        <v>0</v>
      </c>
    </row>
    <row r="1161" spans="1:15" x14ac:dyDescent="0.25">
      <c r="A1161" s="15">
        <f>'Cap Ex Data'!A1161</f>
        <v>0</v>
      </c>
      <c r="B1161" s="15">
        <f>'Cap Ex Data'!B1161</f>
        <v>0</v>
      </c>
      <c r="C1161" s="15">
        <f>'Cap Ex Data'!C1161</f>
        <v>0</v>
      </c>
      <c r="D1161" s="15">
        <f>'Cap Ex Data'!D1161</f>
        <v>0</v>
      </c>
      <c r="E1161" s="15">
        <f>'Cap Ex Data'!E1161</f>
        <v>0</v>
      </c>
      <c r="F1161" s="15">
        <f>'Cap Ex Data'!F1161</f>
        <v>0</v>
      </c>
      <c r="G1161" s="15">
        <f>'Cap Ex Data'!G1161</f>
        <v>0</v>
      </c>
      <c r="H1161" s="15">
        <f>'Cap Ex Data'!H1161</f>
        <v>0</v>
      </c>
      <c r="I1161" s="15">
        <f>'Cap Ex Data'!I1161</f>
        <v>0</v>
      </c>
      <c r="J1161" s="15">
        <f>'Cap Ex Data'!J1161</f>
        <v>0</v>
      </c>
      <c r="K1161" s="15">
        <f>'Cap Ex Data'!K1161</f>
        <v>0</v>
      </c>
      <c r="L1161" s="15">
        <f>'Cap Ex Data'!L1161</f>
        <v>0</v>
      </c>
      <c r="M1161" s="15">
        <f>'Cap Ex Data'!M1161</f>
        <v>0</v>
      </c>
      <c r="N1161" s="15">
        <f>'Cap Ex Data'!N1161</f>
        <v>0</v>
      </c>
      <c r="O1161" s="61" t="str">
        <f t="shared" si="18"/>
        <v>0</v>
      </c>
    </row>
    <row r="1162" spans="1:15" x14ac:dyDescent="0.25">
      <c r="A1162" s="15">
        <f>'Cap Ex Data'!A1162</f>
        <v>0</v>
      </c>
      <c r="B1162" s="15">
        <f>'Cap Ex Data'!B1162</f>
        <v>0</v>
      </c>
      <c r="C1162" s="15">
        <f>'Cap Ex Data'!C1162</f>
        <v>0</v>
      </c>
      <c r="D1162" s="15">
        <f>'Cap Ex Data'!D1162</f>
        <v>0</v>
      </c>
      <c r="E1162" s="15">
        <f>'Cap Ex Data'!E1162</f>
        <v>0</v>
      </c>
      <c r="F1162" s="15">
        <f>'Cap Ex Data'!F1162</f>
        <v>0</v>
      </c>
      <c r="G1162" s="15">
        <f>'Cap Ex Data'!G1162</f>
        <v>0</v>
      </c>
      <c r="H1162" s="15">
        <f>'Cap Ex Data'!H1162</f>
        <v>0</v>
      </c>
      <c r="I1162" s="15">
        <f>'Cap Ex Data'!I1162</f>
        <v>0</v>
      </c>
      <c r="J1162" s="15">
        <f>'Cap Ex Data'!J1162</f>
        <v>0</v>
      </c>
      <c r="K1162" s="15">
        <f>'Cap Ex Data'!K1162</f>
        <v>0</v>
      </c>
      <c r="L1162" s="15">
        <f>'Cap Ex Data'!L1162</f>
        <v>0</v>
      </c>
      <c r="M1162" s="15">
        <f>'Cap Ex Data'!M1162</f>
        <v>0</v>
      </c>
      <c r="N1162" s="15">
        <f>'Cap Ex Data'!N1162</f>
        <v>0</v>
      </c>
      <c r="O1162" s="61" t="str">
        <f t="shared" si="18"/>
        <v>0</v>
      </c>
    </row>
    <row r="1163" spans="1:15" x14ac:dyDescent="0.25">
      <c r="A1163" s="15">
        <f>'Cap Ex Data'!A1163</f>
        <v>0</v>
      </c>
      <c r="B1163" s="15">
        <f>'Cap Ex Data'!B1163</f>
        <v>0</v>
      </c>
      <c r="C1163" s="15">
        <f>'Cap Ex Data'!C1163</f>
        <v>0</v>
      </c>
      <c r="D1163" s="15">
        <f>'Cap Ex Data'!D1163</f>
        <v>0</v>
      </c>
      <c r="E1163" s="15">
        <f>'Cap Ex Data'!E1163</f>
        <v>0</v>
      </c>
      <c r="F1163" s="15">
        <f>'Cap Ex Data'!F1163</f>
        <v>0</v>
      </c>
      <c r="G1163" s="15">
        <f>'Cap Ex Data'!G1163</f>
        <v>0</v>
      </c>
      <c r="H1163" s="15">
        <f>'Cap Ex Data'!H1163</f>
        <v>0</v>
      </c>
      <c r="I1163" s="15">
        <f>'Cap Ex Data'!I1163</f>
        <v>0</v>
      </c>
      <c r="J1163" s="15">
        <f>'Cap Ex Data'!J1163</f>
        <v>0</v>
      </c>
      <c r="K1163" s="15">
        <f>'Cap Ex Data'!K1163</f>
        <v>0</v>
      </c>
      <c r="L1163" s="15">
        <f>'Cap Ex Data'!L1163</f>
        <v>0</v>
      </c>
      <c r="M1163" s="15">
        <f>'Cap Ex Data'!M1163</f>
        <v>0</v>
      </c>
      <c r="N1163" s="15">
        <f>'Cap Ex Data'!N1163</f>
        <v>0</v>
      </c>
      <c r="O1163" s="61" t="str">
        <f t="shared" si="18"/>
        <v>0</v>
      </c>
    </row>
    <row r="1164" spans="1:15" x14ac:dyDescent="0.25">
      <c r="A1164" s="15">
        <f>'Cap Ex Data'!A1164</f>
        <v>0</v>
      </c>
      <c r="B1164" s="15">
        <f>'Cap Ex Data'!B1164</f>
        <v>0</v>
      </c>
      <c r="C1164" s="15">
        <f>'Cap Ex Data'!C1164</f>
        <v>0</v>
      </c>
      <c r="D1164" s="15">
        <f>'Cap Ex Data'!D1164</f>
        <v>0</v>
      </c>
      <c r="E1164" s="15">
        <f>'Cap Ex Data'!E1164</f>
        <v>0</v>
      </c>
      <c r="F1164" s="15">
        <f>'Cap Ex Data'!F1164</f>
        <v>0</v>
      </c>
      <c r="G1164" s="15">
        <f>'Cap Ex Data'!G1164</f>
        <v>0</v>
      </c>
      <c r="H1164" s="15">
        <f>'Cap Ex Data'!H1164</f>
        <v>0</v>
      </c>
      <c r="I1164" s="15">
        <f>'Cap Ex Data'!I1164</f>
        <v>0</v>
      </c>
      <c r="J1164" s="15">
        <f>'Cap Ex Data'!J1164</f>
        <v>0</v>
      </c>
      <c r="K1164" s="15">
        <f>'Cap Ex Data'!K1164</f>
        <v>0</v>
      </c>
      <c r="L1164" s="15">
        <f>'Cap Ex Data'!L1164</f>
        <v>0</v>
      </c>
      <c r="M1164" s="15">
        <f>'Cap Ex Data'!M1164</f>
        <v>0</v>
      </c>
      <c r="N1164" s="15">
        <f>'Cap Ex Data'!N1164</f>
        <v>0</v>
      </c>
      <c r="O1164" s="61" t="str">
        <f t="shared" si="18"/>
        <v>0</v>
      </c>
    </row>
    <row r="1165" spans="1:15" x14ac:dyDescent="0.25">
      <c r="A1165" s="15">
        <f>'Cap Ex Data'!A1165</f>
        <v>0</v>
      </c>
      <c r="B1165" s="15">
        <f>'Cap Ex Data'!B1165</f>
        <v>0</v>
      </c>
      <c r="C1165" s="15">
        <f>'Cap Ex Data'!C1165</f>
        <v>0</v>
      </c>
      <c r="D1165" s="15">
        <f>'Cap Ex Data'!D1165</f>
        <v>0</v>
      </c>
      <c r="E1165" s="15">
        <f>'Cap Ex Data'!E1165</f>
        <v>0</v>
      </c>
      <c r="F1165" s="15">
        <f>'Cap Ex Data'!F1165</f>
        <v>0</v>
      </c>
      <c r="G1165" s="15">
        <f>'Cap Ex Data'!G1165</f>
        <v>0</v>
      </c>
      <c r="H1165" s="15">
        <f>'Cap Ex Data'!H1165</f>
        <v>0</v>
      </c>
      <c r="I1165" s="15">
        <f>'Cap Ex Data'!I1165</f>
        <v>0</v>
      </c>
      <c r="J1165" s="15">
        <f>'Cap Ex Data'!J1165</f>
        <v>0</v>
      </c>
      <c r="K1165" s="15">
        <f>'Cap Ex Data'!K1165</f>
        <v>0</v>
      </c>
      <c r="L1165" s="15">
        <f>'Cap Ex Data'!L1165</f>
        <v>0</v>
      </c>
      <c r="M1165" s="15">
        <f>'Cap Ex Data'!M1165</f>
        <v>0</v>
      </c>
      <c r="N1165" s="15">
        <f>'Cap Ex Data'!N1165</f>
        <v>0</v>
      </c>
      <c r="O1165" s="61" t="str">
        <f t="shared" si="18"/>
        <v>0</v>
      </c>
    </row>
    <row r="1166" spans="1:15" x14ac:dyDescent="0.25">
      <c r="A1166" s="15">
        <f>'Cap Ex Data'!A1166</f>
        <v>0</v>
      </c>
      <c r="B1166" s="15">
        <f>'Cap Ex Data'!B1166</f>
        <v>0</v>
      </c>
      <c r="C1166" s="15">
        <f>'Cap Ex Data'!C1166</f>
        <v>0</v>
      </c>
      <c r="D1166" s="15">
        <f>'Cap Ex Data'!D1166</f>
        <v>0</v>
      </c>
      <c r="E1166" s="15">
        <f>'Cap Ex Data'!E1166</f>
        <v>0</v>
      </c>
      <c r="F1166" s="15">
        <f>'Cap Ex Data'!F1166</f>
        <v>0</v>
      </c>
      <c r="G1166" s="15">
        <f>'Cap Ex Data'!G1166</f>
        <v>0</v>
      </c>
      <c r="H1166" s="15">
        <f>'Cap Ex Data'!H1166</f>
        <v>0</v>
      </c>
      <c r="I1166" s="15">
        <f>'Cap Ex Data'!I1166</f>
        <v>0</v>
      </c>
      <c r="J1166" s="15">
        <f>'Cap Ex Data'!J1166</f>
        <v>0</v>
      </c>
      <c r="K1166" s="15">
        <f>'Cap Ex Data'!K1166</f>
        <v>0</v>
      </c>
      <c r="L1166" s="15">
        <f>'Cap Ex Data'!L1166</f>
        <v>0</v>
      </c>
      <c r="M1166" s="15">
        <f>'Cap Ex Data'!M1166</f>
        <v>0</v>
      </c>
      <c r="N1166" s="15">
        <f>'Cap Ex Data'!N1166</f>
        <v>0</v>
      </c>
      <c r="O1166" s="61" t="str">
        <f t="shared" si="18"/>
        <v>0</v>
      </c>
    </row>
    <row r="1167" spans="1:15" x14ac:dyDescent="0.25">
      <c r="A1167" s="15">
        <f>'Cap Ex Data'!A1167</f>
        <v>0</v>
      </c>
      <c r="B1167" s="15">
        <f>'Cap Ex Data'!B1167</f>
        <v>0</v>
      </c>
      <c r="C1167" s="15">
        <f>'Cap Ex Data'!C1167</f>
        <v>0</v>
      </c>
      <c r="D1167" s="15">
        <f>'Cap Ex Data'!D1167</f>
        <v>0</v>
      </c>
      <c r="E1167" s="15">
        <f>'Cap Ex Data'!E1167</f>
        <v>0</v>
      </c>
      <c r="F1167" s="15">
        <f>'Cap Ex Data'!F1167</f>
        <v>0</v>
      </c>
      <c r="G1167" s="15">
        <f>'Cap Ex Data'!G1167</f>
        <v>0</v>
      </c>
      <c r="H1167" s="15">
        <f>'Cap Ex Data'!H1167</f>
        <v>0</v>
      </c>
      <c r="I1167" s="15">
        <f>'Cap Ex Data'!I1167</f>
        <v>0</v>
      </c>
      <c r="J1167" s="15">
        <f>'Cap Ex Data'!J1167</f>
        <v>0</v>
      </c>
      <c r="K1167" s="15">
        <f>'Cap Ex Data'!K1167</f>
        <v>0</v>
      </c>
      <c r="L1167" s="15">
        <f>'Cap Ex Data'!L1167</f>
        <v>0</v>
      </c>
      <c r="M1167" s="15">
        <f>'Cap Ex Data'!M1167</f>
        <v>0</v>
      </c>
      <c r="N1167" s="15">
        <f>'Cap Ex Data'!N1167</f>
        <v>0</v>
      </c>
      <c r="O1167" s="61" t="str">
        <f t="shared" si="18"/>
        <v>0</v>
      </c>
    </row>
    <row r="1168" spans="1:15" x14ac:dyDescent="0.25">
      <c r="A1168" s="15">
        <f>'Cap Ex Data'!A1168</f>
        <v>0</v>
      </c>
      <c r="B1168" s="15">
        <f>'Cap Ex Data'!B1168</f>
        <v>0</v>
      </c>
      <c r="C1168" s="15">
        <f>'Cap Ex Data'!C1168</f>
        <v>0</v>
      </c>
      <c r="D1168" s="15">
        <f>'Cap Ex Data'!D1168</f>
        <v>0</v>
      </c>
      <c r="E1168" s="15">
        <f>'Cap Ex Data'!E1168</f>
        <v>0</v>
      </c>
      <c r="F1168" s="15">
        <f>'Cap Ex Data'!F1168</f>
        <v>0</v>
      </c>
      <c r="G1168" s="15">
        <f>'Cap Ex Data'!G1168</f>
        <v>0</v>
      </c>
      <c r="H1168" s="15">
        <f>'Cap Ex Data'!H1168</f>
        <v>0</v>
      </c>
      <c r="I1168" s="15">
        <f>'Cap Ex Data'!I1168</f>
        <v>0</v>
      </c>
      <c r="J1168" s="15">
        <f>'Cap Ex Data'!J1168</f>
        <v>0</v>
      </c>
      <c r="K1168" s="15">
        <f>'Cap Ex Data'!K1168</f>
        <v>0</v>
      </c>
      <c r="L1168" s="15">
        <f>'Cap Ex Data'!L1168</f>
        <v>0</v>
      </c>
      <c r="M1168" s="15">
        <f>'Cap Ex Data'!M1168</f>
        <v>0</v>
      </c>
      <c r="N1168" s="15">
        <f>'Cap Ex Data'!N1168</f>
        <v>0</v>
      </c>
      <c r="O1168" s="61" t="str">
        <f t="shared" si="18"/>
        <v>0</v>
      </c>
    </row>
    <row r="1169" spans="1:15" x14ac:dyDescent="0.25">
      <c r="A1169" s="15">
        <f>'Cap Ex Data'!A1169</f>
        <v>0</v>
      </c>
      <c r="B1169" s="15">
        <f>'Cap Ex Data'!B1169</f>
        <v>0</v>
      </c>
      <c r="C1169" s="15">
        <f>'Cap Ex Data'!C1169</f>
        <v>0</v>
      </c>
      <c r="D1169" s="15">
        <f>'Cap Ex Data'!D1169</f>
        <v>0</v>
      </c>
      <c r="E1169" s="15">
        <f>'Cap Ex Data'!E1169</f>
        <v>0</v>
      </c>
      <c r="F1169" s="15">
        <f>'Cap Ex Data'!F1169</f>
        <v>0</v>
      </c>
      <c r="G1169" s="15">
        <f>'Cap Ex Data'!G1169</f>
        <v>0</v>
      </c>
      <c r="H1169" s="15">
        <f>'Cap Ex Data'!H1169</f>
        <v>0</v>
      </c>
      <c r="I1169" s="15">
        <f>'Cap Ex Data'!I1169</f>
        <v>0</v>
      </c>
      <c r="J1169" s="15">
        <f>'Cap Ex Data'!J1169</f>
        <v>0</v>
      </c>
      <c r="K1169" s="15">
        <f>'Cap Ex Data'!K1169</f>
        <v>0</v>
      </c>
      <c r="L1169" s="15">
        <f>'Cap Ex Data'!L1169</f>
        <v>0</v>
      </c>
      <c r="M1169" s="15">
        <f>'Cap Ex Data'!M1169</f>
        <v>0</v>
      </c>
      <c r="N1169" s="15">
        <f>'Cap Ex Data'!N1169</f>
        <v>0</v>
      </c>
      <c r="O1169" s="61" t="str">
        <f t="shared" si="18"/>
        <v>0</v>
      </c>
    </row>
    <row r="1170" spans="1:15" x14ac:dyDescent="0.25">
      <c r="A1170" s="15">
        <f>'Cap Ex Data'!A1170</f>
        <v>0</v>
      </c>
      <c r="B1170" s="15">
        <f>'Cap Ex Data'!B1170</f>
        <v>0</v>
      </c>
      <c r="C1170" s="15">
        <f>'Cap Ex Data'!C1170</f>
        <v>0</v>
      </c>
      <c r="D1170" s="15">
        <f>'Cap Ex Data'!D1170</f>
        <v>0</v>
      </c>
      <c r="E1170" s="15">
        <f>'Cap Ex Data'!E1170</f>
        <v>0</v>
      </c>
      <c r="F1170" s="15">
        <f>'Cap Ex Data'!F1170</f>
        <v>0</v>
      </c>
      <c r="G1170" s="15">
        <f>'Cap Ex Data'!G1170</f>
        <v>0</v>
      </c>
      <c r="H1170" s="15">
        <f>'Cap Ex Data'!H1170</f>
        <v>0</v>
      </c>
      <c r="I1170" s="15">
        <f>'Cap Ex Data'!I1170</f>
        <v>0</v>
      </c>
      <c r="J1170" s="15">
        <f>'Cap Ex Data'!J1170</f>
        <v>0</v>
      </c>
      <c r="K1170" s="15">
        <f>'Cap Ex Data'!K1170</f>
        <v>0</v>
      </c>
      <c r="L1170" s="15">
        <f>'Cap Ex Data'!L1170</f>
        <v>0</v>
      </c>
      <c r="M1170" s="15">
        <f>'Cap Ex Data'!M1170</f>
        <v>0</v>
      </c>
      <c r="N1170" s="15">
        <f>'Cap Ex Data'!N1170</f>
        <v>0</v>
      </c>
      <c r="O1170" s="61" t="str">
        <f t="shared" si="18"/>
        <v>0</v>
      </c>
    </row>
    <row r="1171" spans="1:15" x14ac:dyDescent="0.25">
      <c r="A1171" s="15">
        <f>'Cap Ex Data'!A1171</f>
        <v>0</v>
      </c>
      <c r="B1171" s="15">
        <f>'Cap Ex Data'!B1171</f>
        <v>0</v>
      </c>
      <c r="C1171" s="15">
        <f>'Cap Ex Data'!C1171</f>
        <v>0</v>
      </c>
      <c r="D1171" s="15">
        <f>'Cap Ex Data'!D1171</f>
        <v>0</v>
      </c>
      <c r="E1171" s="15">
        <f>'Cap Ex Data'!E1171</f>
        <v>0</v>
      </c>
      <c r="F1171" s="15">
        <f>'Cap Ex Data'!F1171</f>
        <v>0</v>
      </c>
      <c r="G1171" s="15">
        <f>'Cap Ex Data'!G1171</f>
        <v>0</v>
      </c>
      <c r="H1171" s="15">
        <f>'Cap Ex Data'!H1171</f>
        <v>0</v>
      </c>
      <c r="I1171" s="15">
        <f>'Cap Ex Data'!I1171</f>
        <v>0</v>
      </c>
      <c r="J1171" s="15">
        <f>'Cap Ex Data'!J1171</f>
        <v>0</v>
      </c>
      <c r="K1171" s="15">
        <f>'Cap Ex Data'!K1171</f>
        <v>0</v>
      </c>
      <c r="L1171" s="15">
        <f>'Cap Ex Data'!L1171</f>
        <v>0</v>
      </c>
      <c r="M1171" s="15">
        <f>'Cap Ex Data'!M1171</f>
        <v>0</v>
      </c>
      <c r="N1171" s="15">
        <f>'Cap Ex Data'!N1171</f>
        <v>0</v>
      </c>
      <c r="O1171" s="61" t="str">
        <f t="shared" si="18"/>
        <v>0</v>
      </c>
    </row>
    <row r="1172" spans="1:15" x14ac:dyDescent="0.25">
      <c r="A1172" s="15">
        <f>'Cap Ex Data'!A1172</f>
        <v>0</v>
      </c>
      <c r="B1172" s="15">
        <f>'Cap Ex Data'!B1172</f>
        <v>0</v>
      </c>
      <c r="C1172" s="15">
        <f>'Cap Ex Data'!C1172</f>
        <v>0</v>
      </c>
      <c r="D1172" s="15">
        <f>'Cap Ex Data'!D1172</f>
        <v>0</v>
      </c>
      <c r="E1172" s="15">
        <f>'Cap Ex Data'!E1172</f>
        <v>0</v>
      </c>
      <c r="F1172" s="15">
        <f>'Cap Ex Data'!F1172</f>
        <v>0</v>
      </c>
      <c r="G1172" s="15">
        <f>'Cap Ex Data'!G1172</f>
        <v>0</v>
      </c>
      <c r="H1172" s="15">
        <f>'Cap Ex Data'!H1172</f>
        <v>0</v>
      </c>
      <c r="I1172" s="15">
        <f>'Cap Ex Data'!I1172</f>
        <v>0</v>
      </c>
      <c r="J1172" s="15">
        <f>'Cap Ex Data'!J1172</f>
        <v>0</v>
      </c>
      <c r="K1172" s="15">
        <f>'Cap Ex Data'!K1172</f>
        <v>0</v>
      </c>
      <c r="L1172" s="15">
        <f>'Cap Ex Data'!L1172</f>
        <v>0</v>
      </c>
      <c r="M1172" s="15">
        <f>'Cap Ex Data'!M1172</f>
        <v>0</v>
      </c>
      <c r="N1172" s="15">
        <f>'Cap Ex Data'!N1172</f>
        <v>0</v>
      </c>
      <c r="O1172" s="61" t="str">
        <f t="shared" si="18"/>
        <v>0</v>
      </c>
    </row>
    <row r="1173" spans="1:15" x14ac:dyDescent="0.25">
      <c r="A1173" s="15">
        <f>'Cap Ex Data'!A1173</f>
        <v>0</v>
      </c>
      <c r="B1173" s="15">
        <f>'Cap Ex Data'!B1173</f>
        <v>0</v>
      </c>
      <c r="C1173" s="15">
        <f>'Cap Ex Data'!C1173</f>
        <v>0</v>
      </c>
      <c r="D1173" s="15">
        <f>'Cap Ex Data'!D1173</f>
        <v>0</v>
      </c>
      <c r="E1173" s="15">
        <f>'Cap Ex Data'!E1173</f>
        <v>0</v>
      </c>
      <c r="F1173" s="15">
        <f>'Cap Ex Data'!F1173</f>
        <v>0</v>
      </c>
      <c r="G1173" s="15">
        <f>'Cap Ex Data'!G1173</f>
        <v>0</v>
      </c>
      <c r="H1173" s="15">
        <f>'Cap Ex Data'!H1173</f>
        <v>0</v>
      </c>
      <c r="I1173" s="15">
        <f>'Cap Ex Data'!I1173</f>
        <v>0</v>
      </c>
      <c r="J1173" s="15">
        <f>'Cap Ex Data'!J1173</f>
        <v>0</v>
      </c>
      <c r="K1173" s="15">
        <f>'Cap Ex Data'!K1173</f>
        <v>0</v>
      </c>
      <c r="L1173" s="15">
        <f>'Cap Ex Data'!L1173</f>
        <v>0</v>
      </c>
      <c r="M1173" s="15">
        <f>'Cap Ex Data'!M1173</f>
        <v>0</v>
      </c>
      <c r="N1173" s="15">
        <f>'Cap Ex Data'!N1173</f>
        <v>0</v>
      </c>
      <c r="O1173" s="61" t="str">
        <f t="shared" si="18"/>
        <v>0</v>
      </c>
    </row>
    <row r="1174" spans="1:15" x14ac:dyDescent="0.25">
      <c r="A1174" s="15">
        <f>'Cap Ex Data'!A1174</f>
        <v>0</v>
      </c>
      <c r="B1174" s="15">
        <f>'Cap Ex Data'!B1174</f>
        <v>0</v>
      </c>
      <c r="C1174" s="15">
        <f>'Cap Ex Data'!C1174</f>
        <v>0</v>
      </c>
      <c r="D1174" s="15">
        <f>'Cap Ex Data'!D1174</f>
        <v>0</v>
      </c>
      <c r="E1174" s="15">
        <f>'Cap Ex Data'!E1174</f>
        <v>0</v>
      </c>
      <c r="F1174" s="15">
        <f>'Cap Ex Data'!F1174</f>
        <v>0</v>
      </c>
      <c r="G1174" s="15">
        <f>'Cap Ex Data'!G1174</f>
        <v>0</v>
      </c>
      <c r="H1174" s="15">
        <f>'Cap Ex Data'!H1174</f>
        <v>0</v>
      </c>
      <c r="I1174" s="15">
        <f>'Cap Ex Data'!I1174</f>
        <v>0</v>
      </c>
      <c r="J1174" s="15">
        <f>'Cap Ex Data'!J1174</f>
        <v>0</v>
      </c>
      <c r="K1174" s="15">
        <f>'Cap Ex Data'!K1174</f>
        <v>0</v>
      </c>
      <c r="L1174" s="15">
        <f>'Cap Ex Data'!L1174</f>
        <v>0</v>
      </c>
      <c r="M1174" s="15">
        <f>'Cap Ex Data'!M1174</f>
        <v>0</v>
      </c>
      <c r="N1174" s="15">
        <f>'Cap Ex Data'!N1174</f>
        <v>0</v>
      </c>
      <c r="O1174" s="61" t="str">
        <f t="shared" si="18"/>
        <v>0</v>
      </c>
    </row>
    <row r="1175" spans="1:15" x14ac:dyDescent="0.25">
      <c r="A1175" s="15">
        <f>'Cap Ex Data'!A1175</f>
        <v>0</v>
      </c>
      <c r="B1175" s="15">
        <f>'Cap Ex Data'!B1175</f>
        <v>0</v>
      </c>
      <c r="C1175" s="15">
        <f>'Cap Ex Data'!C1175</f>
        <v>0</v>
      </c>
      <c r="D1175" s="15">
        <f>'Cap Ex Data'!D1175</f>
        <v>0</v>
      </c>
      <c r="E1175" s="15">
        <f>'Cap Ex Data'!E1175</f>
        <v>0</v>
      </c>
      <c r="F1175" s="15">
        <f>'Cap Ex Data'!F1175</f>
        <v>0</v>
      </c>
      <c r="G1175" s="15">
        <f>'Cap Ex Data'!G1175</f>
        <v>0</v>
      </c>
      <c r="H1175" s="15">
        <f>'Cap Ex Data'!H1175</f>
        <v>0</v>
      </c>
      <c r="I1175" s="15">
        <f>'Cap Ex Data'!I1175</f>
        <v>0</v>
      </c>
      <c r="J1175" s="15">
        <f>'Cap Ex Data'!J1175</f>
        <v>0</v>
      </c>
      <c r="K1175" s="15">
        <f>'Cap Ex Data'!K1175</f>
        <v>0</v>
      </c>
      <c r="L1175" s="15">
        <f>'Cap Ex Data'!L1175</f>
        <v>0</v>
      </c>
      <c r="M1175" s="15">
        <f>'Cap Ex Data'!M1175</f>
        <v>0</v>
      </c>
      <c r="N1175" s="15">
        <f>'Cap Ex Data'!N1175</f>
        <v>0</v>
      </c>
      <c r="O1175" s="61" t="str">
        <f t="shared" si="18"/>
        <v>0</v>
      </c>
    </row>
    <row r="1176" spans="1:15" x14ac:dyDescent="0.25">
      <c r="A1176" s="15">
        <f>'Cap Ex Data'!A1176</f>
        <v>0</v>
      </c>
      <c r="B1176" s="15">
        <f>'Cap Ex Data'!B1176</f>
        <v>0</v>
      </c>
      <c r="C1176" s="15">
        <f>'Cap Ex Data'!C1176</f>
        <v>0</v>
      </c>
      <c r="D1176" s="15">
        <f>'Cap Ex Data'!D1176</f>
        <v>0</v>
      </c>
      <c r="E1176" s="15">
        <f>'Cap Ex Data'!E1176</f>
        <v>0</v>
      </c>
      <c r="F1176" s="15">
        <f>'Cap Ex Data'!F1176</f>
        <v>0</v>
      </c>
      <c r="G1176" s="15">
        <f>'Cap Ex Data'!G1176</f>
        <v>0</v>
      </c>
      <c r="H1176" s="15">
        <f>'Cap Ex Data'!H1176</f>
        <v>0</v>
      </c>
      <c r="I1176" s="15">
        <f>'Cap Ex Data'!I1176</f>
        <v>0</v>
      </c>
      <c r="J1176" s="15">
        <f>'Cap Ex Data'!J1176</f>
        <v>0</v>
      </c>
      <c r="K1176" s="15">
        <f>'Cap Ex Data'!K1176</f>
        <v>0</v>
      </c>
      <c r="L1176" s="15">
        <f>'Cap Ex Data'!L1176</f>
        <v>0</v>
      </c>
      <c r="M1176" s="15">
        <f>'Cap Ex Data'!M1176</f>
        <v>0</v>
      </c>
      <c r="N1176" s="15">
        <f>'Cap Ex Data'!N1176</f>
        <v>0</v>
      </c>
      <c r="O1176" s="61" t="str">
        <f t="shared" si="18"/>
        <v>0</v>
      </c>
    </row>
    <row r="1177" spans="1:15" x14ac:dyDescent="0.25">
      <c r="A1177" s="15">
        <f>'Cap Ex Data'!A1177</f>
        <v>0</v>
      </c>
      <c r="B1177" s="15">
        <f>'Cap Ex Data'!B1177</f>
        <v>0</v>
      </c>
      <c r="C1177" s="15">
        <f>'Cap Ex Data'!C1177</f>
        <v>0</v>
      </c>
      <c r="D1177" s="15">
        <f>'Cap Ex Data'!D1177</f>
        <v>0</v>
      </c>
      <c r="E1177" s="15">
        <f>'Cap Ex Data'!E1177</f>
        <v>0</v>
      </c>
      <c r="F1177" s="15">
        <f>'Cap Ex Data'!F1177</f>
        <v>0</v>
      </c>
      <c r="G1177" s="15">
        <f>'Cap Ex Data'!G1177</f>
        <v>0</v>
      </c>
      <c r="H1177" s="15">
        <f>'Cap Ex Data'!H1177</f>
        <v>0</v>
      </c>
      <c r="I1177" s="15">
        <f>'Cap Ex Data'!I1177</f>
        <v>0</v>
      </c>
      <c r="J1177" s="15">
        <f>'Cap Ex Data'!J1177</f>
        <v>0</v>
      </c>
      <c r="K1177" s="15">
        <f>'Cap Ex Data'!K1177</f>
        <v>0</v>
      </c>
      <c r="L1177" s="15">
        <f>'Cap Ex Data'!L1177</f>
        <v>0</v>
      </c>
      <c r="M1177" s="15">
        <f>'Cap Ex Data'!M1177</f>
        <v>0</v>
      </c>
      <c r="N1177" s="15">
        <f>'Cap Ex Data'!N1177</f>
        <v>0</v>
      </c>
      <c r="O1177" s="61" t="str">
        <f t="shared" si="18"/>
        <v>0</v>
      </c>
    </row>
    <row r="1178" spans="1:15" x14ac:dyDescent="0.25">
      <c r="A1178" s="15">
        <f>'Cap Ex Data'!A1178</f>
        <v>0</v>
      </c>
      <c r="B1178" s="15">
        <f>'Cap Ex Data'!B1178</f>
        <v>0</v>
      </c>
      <c r="C1178" s="15">
        <f>'Cap Ex Data'!C1178</f>
        <v>0</v>
      </c>
      <c r="D1178" s="15">
        <f>'Cap Ex Data'!D1178</f>
        <v>0</v>
      </c>
      <c r="E1178" s="15">
        <f>'Cap Ex Data'!E1178</f>
        <v>0</v>
      </c>
      <c r="F1178" s="15">
        <f>'Cap Ex Data'!F1178</f>
        <v>0</v>
      </c>
      <c r="G1178" s="15">
        <f>'Cap Ex Data'!G1178</f>
        <v>0</v>
      </c>
      <c r="H1178" s="15">
        <f>'Cap Ex Data'!H1178</f>
        <v>0</v>
      </c>
      <c r="I1178" s="15">
        <f>'Cap Ex Data'!I1178</f>
        <v>0</v>
      </c>
      <c r="J1178" s="15">
        <f>'Cap Ex Data'!J1178</f>
        <v>0</v>
      </c>
      <c r="K1178" s="15">
        <f>'Cap Ex Data'!K1178</f>
        <v>0</v>
      </c>
      <c r="L1178" s="15">
        <f>'Cap Ex Data'!L1178</f>
        <v>0</v>
      </c>
      <c r="M1178" s="15">
        <f>'Cap Ex Data'!M1178</f>
        <v>0</v>
      </c>
      <c r="N1178" s="15">
        <f>'Cap Ex Data'!N1178</f>
        <v>0</v>
      </c>
      <c r="O1178" s="61" t="str">
        <f t="shared" si="18"/>
        <v>0</v>
      </c>
    </row>
    <row r="1179" spans="1:15" x14ac:dyDescent="0.25">
      <c r="A1179" s="15">
        <f>'Cap Ex Data'!A1179</f>
        <v>0</v>
      </c>
      <c r="B1179" s="15">
        <f>'Cap Ex Data'!B1179</f>
        <v>0</v>
      </c>
      <c r="C1179" s="15">
        <f>'Cap Ex Data'!C1179</f>
        <v>0</v>
      </c>
      <c r="D1179" s="15">
        <f>'Cap Ex Data'!D1179</f>
        <v>0</v>
      </c>
      <c r="E1179" s="15">
        <f>'Cap Ex Data'!E1179</f>
        <v>0</v>
      </c>
      <c r="F1179" s="15">
        <f>'Cap Ex Data'!F1179</f>
        <v>0</v>
      </c>
      <c r="G1179" s="15">
        <f>'Cap Ex Data'!G1179</f>
        <v>0</v>
      </c>
      <c r="H1179" s="15">
        <f>'Cap Ex Data'!H1179</f>
        <v>0</v>
      </c>
      <c r="I1179" s="15">
        <f>'Cap Ex Data'!I1179</f>
        <v>0</v>
      </c>
      <c r="J1179" s="15">
        <f>'Cap Ex Data'!J1179</f>
        <v>0</v>
      </c>
      <c r="K1179" s="15">
        <f>'Cap Ex Data'!K1179</f>
        <v>0</v>
      </c>
      <c r="L1179" s="15">
        <f>'Cap Ex Data'!L1179</f>
        <v>0</v>
      </c>
      <c r="M1179" s="15">
        <f>'Cap Ex Data'!M1179</f>
        <v>0</v>
      </c>
      <c r="N1179" s="15">
        <f>'Cap Ex Data'!N1179</f>
        <v>0</v>
      </c>
      <c r="O1179" s="61" t="str">
        <f t="shared" si="18"/>
        <v>0</v>
      </c>
    </row>
    <row r="1180" spans="1:15" x14ac:dyDescent="0.25">
      <c r="A1180" s="15">
        <f>'Cap Ex Data'!A1180</f>
        <v>0</v>
      </c>
      <c r="B1180" s="15">
        <f>'Cap Ex Data'!B1180</f>
        <v>0</v>
      </c>
      <c r="C1180" s="15">
        <f>'Cap Ex Data'!C1180</f>
        <v>0</v>
      </c>
      <c r="D1180" s="15">
        <f>'Cap Ex Data'!D1180</f>
        <v>0</v>
      </c>
      <c r="E1180" s="15">
        <f>'Cap Ex Data'!E1180</f>
        <v>0</v>
      </c>
      <c r="F1180" s="15">
        <f>'Cap Ex Data'!F1180</f>
        <v>0</v>
      </c>
      <c r="G1180" s="15">
        <f>'Cap Ex Data'!G1180</f>
        <v>0</v>
      </c>
      <c r="H1180" s="15">
        <f>'Cap Ex Data'!H1180</f>
        <v>0</v>
      </c>
      <c r="I1180" s="15">
        <f>'Cap Ex Data'!I1180</f>
        <v>0</v>
      </c>
      <c r="J1180" s="15">
        <f>'Cap Ex Data'!J1180</f>
        <v>0</v>
      </c>
      <c r="K1180" s="15">
        <f>'Cap Ex Data'!K1180</f>
        <v>0</v>
      </c>
      <c r="L1180" s="15">
        <f>'Cap Ex Data'!L1180</f>
        <v>0</v>
      </c>
      <c r="M1180" s="15">
        <f>'Cap Ex Data'!M1180</f>
        <v>0</v>
      </c>
      <c r="N1180" s="15">
        <f>'Cap Ex Data'!N1180</f>
        <v>0</v>
      </c>
      <c r="O1180" s="61" t="str">
        <f t="shared" si="18"/>
        <v>0</v>
      </c>
    </row>
    <row r="1181" spans="1:15" x14ac:dyDescent="0.25">
      <c r="A1181" s="15">
        <f>'Cap Ex Data'!A1181</f>
        <v>0</v>
      </c>
      <c r="B1181" s="15">
        <f>'Cap Ex Data'!B1181</f>
        <v>0</v>
      </c>
      <c r="C1181" s="15">
        <f>'Cap Ex Data'!C1181</f>
        <v>0</v>
      </c>
      <c r="D1181" s="15">
        <f>'Cap Ex Data'!D1181</f>
        <v>0</v>
      </c>
      <c r="E1181" s="15">
        <f>'Cap Ex Data'!E1181</f>
        <v>0</v>
      </c>
      <c r="F1181" s="15">
        <f>'Cap Ex Data'!F1181</f>
        <v>0</v>
      </c>
      <c r="G1181" s="15">
        <f>'Cap Ex Data'!G1181</f>
        <v>0</v>
      </c>
      <c r="H1181" s="15">
        <f>'Cap Ex Data'!H1181</f>
        <v>0</v>
      </c>
      <c r="I1181" s="15">
        <f>'Cap Ex Data'!I1181</f>
        <v>0</v>
      </c>
      <c r="J1181" s="15">
        <f>'Cap Ex Data'!J1181</f>
        <v>0</v>
      </c>
      <c r="K1181" s="15">
        <f>'Cap Ex Data'!K1181</f>
        <v>0</v>
      </c>
      <c r="L1181" s="15">
        <f>'Cap Ex Data'!L1181</f>
        <v>0</v>
      </c>
      <c r="M1181" s="15">
        <f>'Cap Ex Data'!M1181</f>
        <v>0</v>
      </c>
      <c r="N1181" s="15">
        <f>'Cap Ex Data'!N1181</f>
        <v>0</v>
      </c>
      <c r="O1181" s="61" t="str">
        <f t="shared" si="18"/>
        <v>0</v>
      </c>
    </row>
    <row r="1182" spans="1:15" x14ac:dyDescent="0.25">
      <c r="A1182" s="15">
        <f>'Cap Ex Data'!A1182</f>
        <v>0</v>
      </c>
      <c r="B1182" s="15">
        <f>'Cap Ex Data'!B1182</f>
        <v>0</v>
      </c>
      <c r="C1182" s="15">
        <f>'Cap Ex Data'!C1182</f>
        <v>0</v>
      </c>
      <c r="D1182" s="15">
        <f>'Cap Ex Data'!D1182</f>
        <v>0</v>
      </c>
      <c r="E1182" s="15">
        <f>'Cap Ex Data'!E1182</f>
        <v>0</v>
      </c>
      <c r="F1182" s="15">
        <f>'Cap Ex Data'!F1182</f>
        <v>0</v>
      </c>
      <c r="G1182" s="15">
        <f>'Cap Ex Data'!G1182</f>
        <v>0</v>
      </c>
      <c r="H1182" s="15">
        <f>'Cap Ex Data'!H1182</f>
        <v>0</v>
      </c>
      <c r="I1182" s="15">
        <f>'Cap Ex Data'!I1182</f>
        <v>0</v>
      </c>
      <c r="J1182" s="15">
        <f>'Cap Ex Data'!J1182</f>
        <v>0</v>
      </c>
      <c r="K1182" s="15">
        <f>'Cap Ex Data'!K1182</f>
        <v>0</v>
      </c>
      <c r="L1182" s="15">
        <f>'Cap Ex Data'!L1182</f>
        <v>0</v>
      </c>
      <c r="M1182" s="15">
        <f>'Cap Ex Data'!M1182</f>
        <v>0</v>
      </c>
      <c r="N1182" s="15">
        <f>'Cap Ex Data'!N1182</f>
        <v>0</v>
      </c>
      <c r="O1182" s="61" t="str">
        <f t="shared" si="18"/>
        <v>0</v>
      </c>
    </row>
    <row r="1183" spans="1:15" x14ac:dyDescent="0.25">
      <c r="A1183" s="15">
        <f>'Cap Ex Data'!A1183</f>
        <v>0</v>
      </c>
      <c r="B1183" s="15">
        <f>'Cap Ex Data'!B1183</f>
        <v>0</v>
      </c>
      <c r="C1183" s="15">
        <f>'Cap Ex Data'!C1183</f>
        <v>0</v>
      </c>
      <c r="D1183" s="15">
        <f>'Cap Ex Data'!D1183</f>
        <v>0</v>
      </c>
      <c r="E1183" s="15">
        <f>'Cap Ex Data'!E1183</f>
        <v>0</v>
      </c>
      <c r="F1183" s="15">
        <f>'Cap Ex Data'!F1183</f>
        <v>0</v>
      </c>
      <c r="G1183" s="15">
        <f>'Cap Ex Data'!G1183</f>
        <v>0</v>
      </c>
      <c r="H1183" s="15">
        <f>'Cap Ex Data'!H1183</f>
        <v>0</v>
      </c>
      <c r="I1183" s="15">
        <f>'Cap Ex Data'!I1183</f>
        <v>0</v>
      </c>
      <c r="J1183" s="15">
        <f>'Cap Ex Data'!J1183</f>
        <v>0</v>
      </c>
      <c r="K1183" s="15">
        <f>'Cap Ex Data'!K1183</f>
        <v>0</v>
      </c>
      <c r="L1183" s="15">
        <f>'Cap Ex Data'!L1183</f>
        <v>0</v>
      </c>
      <c r="M1183" s="15">
        <f>'Cap Ex Data'!M1183</f>
        <v>0</v>
      </c>
      <c r="N1183" s="15">
        <f>'Cap Ex Data'!N1183</f>
        <v>0</v>
      </c>
      <c r="O1183" s="61" t="str">
        <f t="shared" si="18"/>
        <v>0</v>
      </c>
    </row>
    <row r="1184" spans="1:15" x14ac:dyDescent="0.25">
      <c r="A1184" s="15">
        <f>'Cap Ex Data'!A1184</f>
        <v>0</v>
      </c>
      <c r="B1184" s="15">
        <f>'Cap Ex Data'!B1184</f>
        <v>0</v>
      </c>
      <c r="C1184" s="15">
        <f>'Cap Ex Data'!C1184</f>
        <v>0</v>
      </c>
      <c r="D1184" s="15">
        <f>'Cap Ex Data'!D1184</f>
        <v>0</v>
      </c>
      <c r="E1184" s="15">
        <f>'Cap Ex Data'!E1184</f>
        <v>0</v>
      </c>
      <c r="F1184" s="15">
        <f>'Cap Ex Data'!F1184</f>
        <v>0</v>
      </c>
      <c r="G1184" s="15">
        <f>'Cap Ex Data'!G1184</f>
        <v>0</v>
      </c>
      <c r="H1184" s="15">
        <f>'Cap Ex Data'!H1184</f>
        <v>0</v>
      </c>
      <c r="I1184" s="15">
        <f>'Cap Ex Data'!I1184</f>
        <v>0</v>
      </c>
      <c r="J1184" s="15">
        <f>'Cap Ex Data'!J1184</f>
        <v>0</v>
      </c>
      <c r="K1184" s="15">
        <f>'Cap Ex Data'!K1184</f>
        <v>0</v>
      </c>
      <c r="L1184" s="15">
        <f>'Cap Ex Data'!L1184</f>
        <v>0</v>
      </c>
      <c r="M1184" s="15">
        <f>'Cap Ex Data'!M1184</f>
        <v>0</v>
      </c>
      <c r="N1184" s="15">
        <f>'Cap Ex Data'!N1184</f>
        <v>0</v>
      </c>
      <c r="O1184" s="61" t="str">
        <f t="shared" si="18"/>
        <v>0</v>
      </c>
    </row>
    <row r="1185" spans="1:15" x14ac:dyDescent="0.25">
      <c r="A1185" s="15">
        <f>'Cap Ex Data'!A1185</f>
        <v>0</v>
      </c>
      <c r="B1185" s="15">
        <f>'Cap Ex Data'!B1185</f>
        <v>0</v>
      </c>
      <c r="C1185" s="15">
        <f>'Cap Ex Data'!C1185</f>
        <v>0</v>
      </c>
      <c r="D1185" s="15">
        <f>'Cap Ex Data'!D1185</f>
        <v>0</v>
      </c>
      <c r="E1185" s="15">
        <f>'Cap Ex Data'!E1185</f>
        <v>0</v>
      </c>
      <c r="F1185" s="15">
        <f>'Cap Ex Data'!F1185</f>
        <v>0</v>
      </c>
      <c r="G1185" s="15">
        <f>'Cap Ex Data'!G1185</f>
        <v>0</v>
      </c>
      <c r="H1185" s="15">
        <f>'Cap Ex Data'!H1185</f>
        <v>0</v>
      </c>
      <c r="I1185" s="15">
        <f>'Cap Ex Data'!I1185</f>
        <v>0</v>
      </c>
      <c r="J1185" s="15">
        <f>'Cap Ex Data'!J1185</f>
        <v>0</v>
      </c>
      <c r="K1185" s="15">
        <f>'Cap Ex Data'!K1185</f>
        <v>0</v>
      </c>
      <c r="L1185" s="15">
        <f>'Cap Ex Data'!L1185</f>
        <v>0</v>
      </c>
      <c r="M1185" s="15">
        <f>'Cap Ex Data'!M1185</f>
        <v>0</v>
      </c>
      <c r="N1185" s="15">
        <f>'Cap Ex Data'!N1185</f>
        <v>0</v>
      </c>
      <c r="O1185" s="61" t="str">
        <f t="shared" si="18"/>
        <v>0</v>
      </c>
    </row>
    <row r="1186" spans="1:15" x14ac:dyDescent="0.25">
      <c r="A1186" s="15">
        <f>'Cap Ex Data'!A1186</f>
        <v>0</v>
      </c>
      <c r="B1186" s="15">
        <f>'Cap Ex Data'!B1186</f>
        <v>0</v>
      </c>
      <c r="C1186" s="15">
        <f>'Cap Ex Data'!C1186</f>
        <v>0</v>
      </c>
      <c r="D1186" s="15">
        <f>'Cap Ex Data'!D1186</f>
        <v>0</v>
      </c>
      <c r="E1186" s="15">
        <f>'Cap Ex Data'!E1186</f>
        <v>0</v>
      </c>
      <c r="F1186" s="15">
        <f>'Cap Ex Data'!F1186</f>
        <v>0</v>
      </c>
      <c r="G1186" s="15">
        <f>'Cap Ex Data'!G1186</f>
        <v>0</v>
      </c>
      <c r="H1186" s="15">
        <f>'Cap Ex Data'!H1186</f>
        <v>0</v>
      </c>
      <c r="I1186" s="15">
        <f>'Cap Ex Data'!I1186</f>
        <v>0</v>
      </c>
      <c r="J1186" s="15">
        <f>'Cap Ex Data'!J1186</f>
        <v>0</v>
      </c>
      <c r="K1186" s="15">
        <f>'Cap Ex Data'!K1186</f>
        <v>0</v>
      </c>
      <c r="L1186" s="15">
        <f>'Cap Ex Data'!L1186</f>
        <v>0</v>
      </c>
      <c r="M1186" s="15">
        <f>'Cap Ex Data'!M1186</f>
        <v>0</v>
      </c>
      <c r="N1186" s="15">
        <f>'Cap Ex Data'!N1186</f>
        <v>0</v>
      </c>
      <c r="O1186" s="61" t="str">
        <f t="shared" si="18"/>
        <v>0</v>
      </c>
    </row>
    <row r="1187" spans="1:15" x14ac:dyDescent="0.25">
      <c r="A1187" s="15">
        <f>'Cap Ex Data'!A1187</f>
        <v>0</v>
      </c>
      <c r="B1187" s="15">
        <f>'Cap Ex Data'!B1187</f>
        <v>0</v>
      </c>
      <c r="C1187" s="15">
        <f>'Cap Ex Data'!C1187</f>
        <v>0</v>
      </c>
      <c r="D1187" s="15">
        <f>'Cap Ex Data'!D1187</f>
        <v>0</v>
      </c>
      <c r="E1187" s="15">
        <f>'Cap Ex Data'!E1187</f>
        <v>0</v>
      </c>
      <c r="F1187" s="15">
        <f>'Cap Ex Data'!F1187</f>
        <v>0</v>
      </c>
      <c r="G1187" s="15">
        <f>'Cap Ex Data'!G1187</f>
        <v>0</v>
      </c>
      <c r="H1187" s="15">
        <f>'Cap Ex Data'!H1187</f>
        <v>0</v>
      </c>
      <c r="I1187" s="15">
        <f>'Cap Ex Data'!I1187</f>
        <v>0</v>
      </c>
      <c r="J1187" s="15">
        <f>'Cap Ex Data'!J1187</f>
        <v>0</v>
      </c>
      <c r="K1187" s="15">
        <f>'Cap Ex Data'!K1187</f>
        <v>0</v>
      </c>
      <c r="L1187" s="15">
        <f>'Cap Ex Data'!L1187</f>
        <v>0</v>
      </c>
      <c r="M1187" s="15">
        <f>'Cap Ex Data'!M1187</f>
        <v>0</v>
      </c>
      <c r="N1187" s="15">
        <f>'Cap Ex Data'!N1187</f>
        <v>0</v>
      </c>
      <c r="O1187" s="61" t="str">
        <f t="shared" si="18"/>
        <v>0</v>
      </c>
    </row>
    <row r="1188" spans="1:15" x14ac:dyDescent="0.25">
      <c r="A1188" s="15">
        <f>'Cap Ex Data'!A1188</f>
        <v>0</v>
      </c>
      <c r="B1188" s="15">
        <f>'Cap Ex Data'!B1188</f>
        <v>0</v>
      </c>
      <c r="C1188" s="15">
        <f>'Cap Ex Data'!C1188</f>
        <v>0</v>
      </c>
      <c r="D1188" s="15">
        <f>'Cap Ex Data'!D1188</f>
        <v>0</v>
      </c>
      <c r="E1188" s="15">
        <f>'Cap Ex Data'!E1188</f>
        <v>0</v>
      </c>
      <c r="F1188" s="15">
        <f>'Cap Ex Data'!F1188</f>
        <v>0</v>
      </c>
      <c r="G1188" s="15">
        <f>'Cap Ex Data'!G1188</f>
        <v>0</v>
      </c>
      <c r="H1188" s="15">
        <f>'Cap Ex Data'!H1188</f>
        <v>0</v>
      </c>
      <c r="I1188" s="15">
        <f>'Cap Ex Data'!I1188</f>
        <v>0</v>
      </c>
      <c r="J1188" s="15">
        <f>'Cap Ex Data'!J1188</f>
        <v>0</v>
      </c>
      <c r="K1188" s="15">
        <f>'Cap Ex Data'!K1188</f>
        <v>0</v>
      </c>
      <c r="L1188" s="15">
        <f>'Cap Ex Data'!L1188</f>
        <v>0</v>
      </c>
      <c r="M1188" s="15">
        <f>'Cap Ex Data'!M1188</f>
        <v>0</v>
      </c>
      <c r="N1188" s="15">
        <f>'Cap Ex Data'!N1188</f>
        <v>0</v>
      </c>
      <c r="O1188" s="61" t="str">
        <f t="shared" si="18"/>
        <v>0</v>
      </c>
    </row>
    <row r="1189" spans="1:15" x14ac:dyDescent="0.25">
      <c r="A1189" s="15">
        <f>'Cap Ex Data'!A1189</f>
        <v>0</v>
      </c>
      <c r="B1189" s="15">
        <f>'Cap Ex Data'!B1189</f>
        <v>0</v>
      </c>
      <c r="C1189" s="15">
        <f>'Cap Ex Data'!C1189</f>
        <v>0</v>
      </c>
      <c r="D1189" s="15">
        <f>'Cap Ex Data'!D1189</f>
        <v>0</v>
      </c>
      <c r="E1189" s="15">
        <f>'Cap Ex Data'!E1189</f>
        <v>0</v>
      </c>
      <c r="F1189" s="15">
        <f>'Cap Ex Data'!F1189</f>
        <v>0</v>
      </c>
      <c r="G1189" s="15">
        <f>'Cap Ex Data'!G1189</f>
        <v>0</v>
      </c>
      <c r="H1189" s="15">
        <f>'Cap Ex Data'!H1189</f>
        <v>0</v>
      </c>
      <c r="I1189" s="15">
        <f>'Cap Ex Data'!I1189</f>
        <v>0</v>
      </c>
      <c r="J1189" s="15">
        <f>'Cap Ex Data'!J1189</f>
        <v>0</v>
      </c>
      <c r="K1189" s="15">
        <f>'Cap Ex Data'!K1189</f>
        <v>0</v>
      </c>
      <c r="L1189" s="15">
        <f>'Cap Ex Data'!L1189</f>
        <v>0</v>
      </c>
      <c r="M1189" s="15">
        <f>'Cap Ex Data'!M1189</f>
        <v>0</v>
      </c>
      <c r="N1189" s="15">
        <f>'Cap Ex Data'!N1189</f>
        <v>0</v>
      </c>
      <c r="O1189" s="61" t="str">
        <f t="shared" si="18"/>
        <v>0</v>
      </c>
    </row>
    <row r="1190" spans="1:15" x14ac:dyDescent="0.25">
      <c r="A1190" s="15">
        <f>'Cap Ex Data'!A1190</f>
        <v>0</v>
      </c>
      <c r="B1190" s="15">
        <f>'Cap Ex Data'!B1190</f>
        <v>0</v>
      </c>
      <c r="C1190" s="15">
        <f>'Cap Ex Data'!C1190</f>
        <v>0</v>
      </c>
      <c r="D1190" s="15">
        <f>'Cap Ex Data'!D1190</f>
        <v>0</v>
      </c>
      <c r="E1190" s="15">
        <f>'Cap Ex Data'!E1190</f>
        <v>0</v>
      </c>
      <c r="F1190" s="15">
        <f>'Cap Ex Data'!F1190</f>
        <v>0</v>
      </c>
      <c r="G1190" s="15">
        <f>'Cap Ex Data'!G1190</f>
        <v>0</v>
      </c>
      <c r="H1190" s="15">
        <f>'Cap Ex Data'!H1190</f>
        <v>0</v>
      </c>
      <c r="I1190" s="15">
        <f>'Cap Ex Data'!I1190</f>
        <v>0</v>
      </c>
      <c r="J1190" s="15">
        <f>'Cap Ex Data'!J1190</f>
        <v>0</v>
      </c>
      <c r="K1190" s="15">
        <f>'Cap Ex Data'!K1190</f>
        <v>0</v>
      </c>
      <c r="L1190" s="15">
        <f>'Cap Ex Data'!L1190</f>
        <v>0</v>
      </c>
      <c r="M1190" s="15">
        <f>'Cap Ex Data'!M1190</f>
        <v>0</v>
      </c>
      <c r="N1190" s="15">
        <f>'Cap Ex Data'!N1190</f>
        <v>0</v>
      </c>
      <c r="O1190" s="61" t="str">
        <f t="shared" si="18"/>
        <v>0</v>
      </c>
    </row>
    <row r="1191" spans="1:15" x14ac:dyDescent="0.25">
      <c r="A1191" s="15">
        <f>'Cap Ex Data'!A1191</f>
        <v>0</v>
      </c>
      <c r="B1191" s="15">
        <f>'Cap Ex Data'!B1191</f>
        <v>0</v>
      </c>
      <c r="C1191" s="15">
        <f>'Cap Ex Data'!C1191</f>
        <v>0</v>
      </c>
      <c r="D1191" s="15">
        <f>'Cap Ex Data'!D1191</f>
        <v>0</v>
      </c>
      <c r="E1191" s="15">
        <f>'Cap Ex Data'!E1191</f>
        <v>0</v>
      </c>
      <c r="F1191" s="15">
        <f>'Cap Ex Data'!F1191</f>
        <v>0</v>
      </c>
      <c r="G1191" s="15">
        <f>'Cap Ex Data'!G1191</f>
        <v>0</v>
      </c>
      <c r="H1191" s="15">
        <f>'Cap Ex Data'!H1191</f>
        <v>0</v>
      </c>
      <c r="I1191" s="15">
        <f>'Cap Ex Data'!I1191</f>
        <v>0</v>
      </c>
      <c r="J1191" s="15">
        <f>'Cap Ex Data'!J1191</f>
        <v>0</v>
      </c>
      <c r="K1191" s="15">
        <f>'Cap Ex Data'!K1191</f>
        <v>0</v>
      </c>
      <c r="L1191" s="15">
        <f>'Cap Ex Data'!L1191</f>
        <v>0</v>
      </c>
      <c r="M1191" s="15">
        <f>'Cap Ex Data'!M1191</f>
        <v>0</v>
      </c>
      <c r="N1191" s="15">
        <f>'Cap Ex Data'!N1191</f>
        <v>0</v>
      </c>
      <c r="O1191" s="61" t="str">
        <f t="shared" si="18"/>
        <v>0</v>
      </c>
    </row>
    <row r="1192" spans="1:15" x14ac:dyDescent="0.25">
      <c r="A1192" s="15">
        <f>'Cap Ex Data'!A1192</f>
        <v>0</v>
      </c>
      <c r="B1192" s="15">
        <f>'Cap Ex Data'!B1192</f>
        <v>0</v>
      </c>
      <c r="C1192" s="15">
        <f>'Cap Ex Data'!C1192</f>
        <v>0</v>
      </c>
      <c r="D1192" s="15">
        <f>'Cap Ex Data'!D1192</f>
        <v>0</v>
      </c>
      <c r="E1192" s="15">
        <f>'Cap Ex Data'!E1192</f>
        <v>0</v>
      </c>
      <c r="F1192" s="15">
        <f>'Cap Ex Data'!F1192</f>
        <v>0</v>
      </c>
      <c r="G1192" s="15">
        <f>'Cap Ex Data'!G1192</f>
        <v>0</v>
      </c>
      <c r="H1192" s="15">
        <f>'Cap Ex Data'!H1192</f>
        <v>0</v>
      </c>
      <c r="I1192" s="15">
        <f>'Cap Ex Data'!I1192</f>
        <v>0</v>
      </c>
      <c r="J1192" s="15">
        <f>'Cap Ex Data'!J1192</f>
        <v>0</v>
      </c>
      <c r="K1192" s="15">
        <f>'Cap Ex Data'!K1192</f>
        <v>0</v>
      </c>
      <c r="L1192" s="15">
        <f>'Cap Ex Data'!L1192</f>
        <v>0</v>
      </c>
      <c r="M1192" s="15">
        <f>'Cap Ex Data'!M1192</f>
        <v>0</v>
      </c>
      <c r="N1192" s="15">
        <f>'Cap Ex Data'!N1192</f>
        <v>0</v>
      </c>
      <c r="O1192" s="61" t="str">
        <f t="shared" si="18"/>
        <v>0</v>
      </c>
    </row>
    <row r="1193" spans="1:15" x14ac:dyDescent="0.25">
      <c r="A1193" s="15">
        <f>'Cap Ex Data'!A1193</f>
        <v>0</v>
      </c>
      <c r="B1193" s="15">
        <f>'Cap Ex Data'!B1193</f>
        <v>0</v>
      </c>
      <c r="C1193" s="15">
        <f>'Cap Ex Data'!C1193</f>
        <v>0</v>
      </c>
      <c r="D1193" s="15">
        <f>'Cap Ex Data'!D1193</f>
        <v>0</v>
      </c>
      <c r="E1193" s="15">
        <f>'Cap Ex Data'!E1193</f>
        <v>0</v>
      </c>
      <c r="F1193" s="15">
        <f>'Cap Ex Data'!F1193</f>
        <v>0</v>
      </c>
      <c r="G1193" s="15">
        <f>'Cap Ex Data'!G1193</f>
        <v>0</v>
      </c>
      <c r="H1193" s="15">
        <f>'Cap Ex Data'!H1193</f>
        <v>0</v>
      </c>
      <c r="I1193" s="15">
        <f>'Cap Ex Data'!I1193</f>
        <v>0</v>
      </c>
      <c r="J1193" s="15">
        <f>'Cap Ex Data'!J1193</f>
        <v>0</v>
      </c>
      <c r="K1193" s="15">
        <f>'Cap Ex Data'!K1193</f>
        <v>0</v>
      </c>
      <c r="L1193" s="15">
        <f>'Cap Ex Data'!L1193</f>
        <v>0</v>
      </c>
      <c r="M1193" s="15">
        <f>'Cap Ex Data'!M1193</f>
        <v>0</v>
      </c>
      <c r="N1193" s="15">
        <f>'Cap Ex Data'!N1193</f>
        <v>0</v>
      </c>
      <c r="O1193" s="61" t="str">
        <f t="shared" si="18"/>
        <v>0</v>
      </c>
    </row>
    <row r="1194" spans="1:15" x14ac:dyDescent="0.25">
      <c r="A1194" s="15">
        <f>'Cap Ex Data'!A1194</f>
        <v>0</v>
      </c>
      <c r="B1194" s="15">
        <f>'Cap Ex Data'!B1194</f>
        <v>0</v>
      </c>
      <c r="C1194" s="15">
        <f>'Cap Ex Data'!C1194</f>
        <v>0</v>
      </c>
      <c r="D1194" s="15">
        <f>'Cap Ex Data'!D1194</f>
        <v>0</v>
      </c>
      <c r="E1194" s="15">
        <f>'Cap Ex Data'!E1194</f>
        <v>0</v>
      </c>
      <c r="F1194" s="15">
        <f>'Cap Ex Data'!F1194</f>
        <v>0</v>
      </c>
      <c r="G1194" s="15">
        <f>'Cap Ex Data'!G1194</f>
        <v>0</v>
      </c>
      <c r="H1194" s="15">
        <f>'Cap Ex Data'!H1194</f>
        <v>0</v>
      </c>
      <c r="I1194" s="15">
        <f>'Cap Ex Data'!I1194</f>
        <v>0</v>
      </c>
      <c r="J1194" s="15">
        <f>'Cap Ex Data'!J1194</f>
        <v>0</v>
      </c>
      <c r="K1194" s="15">
        <f>'Cap Ex Data'!K1194</f>
        <v>0</v>
      </c>
      <c r="L1194" s="15">
        <f>'Cap Ex Data'!L1194</f>
        <v>0</v>
      </c>
      <c r="M1194" s="15">
        <f>'Cap Ex Data'!M1194</f>
        <v>0</v>
      </c>
      <c r="N1194" s="15">
        <f>'Cap Ex Data'!N1194</f>
        <v>0</v>
      </c>
      <c r="O1194" s="61" t="str">
        <f t="shared" si="18"/>
        <v>0</v>
      </c>
    </row>
    <row r="1195" spans="1:15" x14ac:dyDescent="0.25">
      <c r="A1195" s="15">
        <f>'Cap Ex Data'!A1195</f>
        <v>0</v>
      </c>
      <c r="B1195" s="15">
        <f>'Cap Ex Data'!B1195</f>
        <v>0</v>
      </c>
      <c r="C1195" s="15">
        <f>'Cap Ex Data'!C1195</f>
        <v>0</v>
      </c>
      <c r="D1195" s="15">
        <f>'Cap Ex Data'!D1195</f>
        <v>0</v>
      </c>
      <c r="E1195" s="15">
        <f>'Cap Ex Data'!E1195</f>
        <v>0</v>
      </c>
      <c r="F1195" s="15">
        <f>'Cap Ex Data'!F1195</f>
        <v>0</v>
      </c>
      <c r="G1195" s="15">
        <f>'Cap Ex Data'!G1195</f>
        <v>0</v>
      </c>
      <c r="H1195" s="15">
        <f>'Cap Ex Data'!H1195</f>
        <v>0</v>
      </c>
      <c r="I1195" s="15">
        <f>'Cap Ex Data'!I1195</f>
        <v>0</v>
      </c>
      <c r="J1195" s="15">
        <f>'Cap Ex Data'!J1195</f>
        <v>0</v>
      </c>
      <c r="K1195" s="15">
        <f>'Cap Ex Data'!K1195</f>
        <v>0</v>
      </c>
      <c r="L1195" s="15">
        <f>'Cap Ex Data'!L1195</f>
        <v>0</v>
      </c>
      <c r="M1195" s="15">
        <f>'Cap Ex Data'!M1195</f>
        <v>0</v>
      </c>
      <c r="N1195" s="15">
        <f>'Cap Ex Data'!N1195</f>
        <v>0</v>
      </c>
      <c r="O1195" s="61" t="str">
        <f t="shared" si="18"/>
        <v>0</v>
      </c>
    </row>
    <row r="1196" spans="1:15" x14ac:dyDescent="0.25">
      <c r="A1196" s="15">
        <f>'Cap Ex Data'!A1196</f>
        <v>0</v>
      </c>
      <c r="B1196" s="15">
        <f>'Cap Ex Data'!B1196</f>
        <v>0</v>
      </c>
      <c r="C1196" s="15">
        <f>'Cap Ex Data'!C1196</f>
        <v>0</v>
      </c>
      <c r="D1196" s="15">
        <f>'Cap Ex Data'!D1196</f>
        <v>0</v>
      </c>
      <c r="E1196" s="15">
        <f>'Cap Ex Data'!E1196</f>
        <v>0</v>
      </c>
      <c r="F1196" s="15">
        <f>'Cap Ex Data'!F1196</f>
        <v>0</v>
      </c>
      <c r="G1196" s="15">
        <f>'Cap Ex Data'!G1196</f>
        <v>0</v>
      </c>
      <c r="H1196" s="15">
        <f>'Cap Ex Data'!H1196</f>
        <v>0</v>
      </c>
      <c r="I1196" s="15">
        <f>'Cap Ex Data'!I1196</f>
        <v>0</v>
      </c>
      <c r="J1196" s="15">
        <f>'Cap Ex Data'!J1196</f>
        <v>0</v>
      </c>
      <c r="K1196" s="15">
        <f>'Cap Ex Data'!K1196</f>
        <v>0</v>
      </c>
      <c r="L1196" s="15">
        <f>'Cap Ex Data'!L1196</f>
        <v>0</v>
      </c>
      <c r="M1196" s="15">
        <f>'Cap Ex Data'!M1196</f>
        <v>0</v>
      </c>
      <c r="N1196" s="15">
        <f>'Cap Ex Data'!N1196</f>
        <v>0</v>
      </c>
      <c r="O1196" s="61" t="str">
        <f t="shared" si="18"/>
        <v>0</v>
      </c>
    </row>
    <row r="1197" spans="1:15" x14ac:dyDescent="0.25">
      <c r="A1197" s="15">
        <f>'Cap Ex Data'!A1197</f>
        <v>0</v>
      </c>
      <c r="B1197" s="15">
        <f>'Cap Ex Data'!B1197</f>
        <v>0</v>
      </c>
      <c r="C1197" s="15">
        <f>'Cap Ex Data'!C1197</f>
        <v>0</v>
      </c>
      <c r="D1197" s="15">
        <f>'Cap Ex Data'!D1197</f>
        <v>0</v>
      </c>
      <c r="E1197" s="15">
        <f>'Cap Ex Data'!E1197</f>
        <v>0</v>
      </c>
      <c r="F1197" s="15">
        <f>'Cap Ex Data'!F1197</f>
        <v>0</v>
      </c>
      <c r="G1197" s="15">
        <f>'Cap Ex Data'!G1197</f>
        <v>0</v>
      </c>
      <c r="H1197" s="15">
        <f>'Cap Ex Data'!H1197</f>
        <v>0</v>
      </c>
      <c r="I1197" s="15">
        <f>'Cap Ex Data'!I1197</f>
        <v>0</v>
      </c>
      <c r="J1197" s="15">
        <f>'Cap Ex Data'!J1197</f>
        <v>0</v>
      </c>
      <c r="K1197" s="15">
        <f>'Cap Ex Data'!K1197</f>
        <v>0</v>
      </c>
      <c r="L1197" s="15">
        <f>'Cap Ex Data'!L1197</f>
        <v>0</v>
      </c>
      <c r="M1197" s="15">
        <f>'Cap Ex Data'!M1197</f>
        <v>0</v>
      </c>
      <c r="N1197" s="15">
        <f>'Cap Ex Data'!N1197</f>
        <v>0</v>
      </c>
      <c r="O1197" s="61" t="str">
        <f t="shared" si="18"/>
        <v>0</v>
      </c>
    </row>
    <row r="1198" spans="1:15" x14ac:dyDescent="0.25">
      <c r="A1198" s="15">
        <f>'Cap Ex Data'!A1198</f>
        <v>0</v>
      </c>
      <c r="B1198" s="15">
        <f>'Cap Ex Data'!B1198</f>
        <v>0</v>
      </c>
      <c r="C1198" s="15">
        <f>'Cap Ex Data'!C1198</f>
        <v>0</v>
      </c>
      <c r="D1198" s="15">
        <f>'Cap Ex Data'!D1198</f>
        <v>0</v>
      </c>
      <c r="E1198" s="15">
        <f>'Cap Ex Data'!E1198</f>
        <v>0</v>
      </c>
      <c r="F1198" s="15">
        <f>'Cap Ex Data'!F1198</f>
        <v>0</v>
      </c>
      <c r="G1198" s="15">
        <f>'Cap Ex Data'!G1198</f>
        <v>0</v>
      </c>
      <c r="H1198" s="15">
        <f>'Cap Ex Data'!H1198</f>
        <v>0</v>
      </c>
      <c r="I1198" s="15">
        <f>'Cap Ex Data'!I1198</f>
        <v>0</v>
      </c>
      <c r="J1198" s="15">
        <f>'Cap Ex Data'!J1198</f>
        <v>0</v>
      </c>
      <c r="K1198" s="15">
        <f>'Cap Ex Data'!K1198</f>
        <v>0</v>
      </c>
      <c r="L1198" s="15">
        <f>'Cap Ex Data'!L1198</f>
        <v>0</v>
      </c>
      <c r="M1198" s="15">
        <f>'Cap Ex Data'!M1198</f>
        <v>0</v>
      </c>
      <c r="N1198" s="15">
        <f>'Cap Ex Data'!N1198</f>
        <v>0</v>
      </c>
      <c r="O1198" s="61" t="str">
        <f t="shared" si="18"/>
        <v>0</v>
      </c>
    </row>
    <row r="1199" spans="1:15" x14ac:dyDescent="0.25">
      <c r="A1199" s="15">
        <f>'Cap Ex Data'!A1199</f>
        <v>0</v>
      </c>
      <c r="B1199" s="15">
        <f>'Cap Ex Data'!B1199</f>
        <v>0</v>
      </c>
      <c r="C1199" s="15">
        <f>'Cap Ex Data'!C1199</f>
        <v>0</v>
      </c>
      <c r="D1199" s="15">
        <f>'Cap Ex Data'!D1199</f>
        <v>0</v>
      </c>
      <c r="E1199" s="15">
        <f>'Cap Ex Data'!E1199</f>
        <v>0</v>
      </c>
      <c r="F1199" s="15">
        <f>'Cap Ex Data'!F1199</f>
        <v>0</v>
      </c>
      <c r="G1199" s="15">
        <f>'Cap Ex Data'!G1199</f>
        <v>0</v>
      </c>
      <c r="H1199" s="15">
        <f>'Cap Ex Data'!H1199</f>
        <v>0</v>
      </c>
      <c r="I1199" s="15">
        <f>'Cap Ex Data'!I1199</f>
        <v>0</v>
      </c>
      <c r="J1199" s="15">
        <f>'Cap Ex Data'!J1199</f>
        <v>0</v>
      </c>
      <c r="K1199" s="15">
        <f>'Cap Ex Data'!K1199</f>
        <v>0</v>
      </c>
      <c r="L1199" s="15">
        <f>'Cap Ex Data'!L1199</f>
        <v>0</v>
      </c>
      <c r="M1199" s="15">
        <f>'Cap Ex Data'!M1199</f>
        <v>0</v>
      </c>
      <c r="N1199" s="15">
        <f>'Cap Ex Data'!N1199</f>
        <v>0</v>
      </c>
      <c r="O1199" s="61" t="str">
        <f t="shared" si="18"/>
        <v>0</v>
      </c>
    </row>
    <row r="1200" spans="1:15" x14ac:dyDescent="0.25">
      <c r="A1200" s="15">
        <f>'Cap Ex Data'!A1200</f>
        <v>0</v>
      </c>
      <c r="B1200" s="15">
        <f>'Cap Ex Data'!B1200</f>
        <v>0</v>
      </c>
      <c r="C1200" s="15">
        <f>'Cap Ex Data'!C1200</f>
        <v>0</v>
      </c>
      <c r="D1200" s="15">
        <f>'Cap Ex Data'!D1200</f>
        <v>0</v>
      </c>
      <c r="E1200" s="15">
        <f>'Cap Ex Data'!E1200</f>
        <v>0</v>
      </c>
      <c r="F1200" s="15">
        <f>'Cap Ex Data'!F1200</f>
        <v>0</v>
      </c>
      <c r="G1200" s="15">
        <f>'Cap Ex Data'!G1200</f>
        <v>0</v>
      </c>
      <c r="H1200" s="15">
        <f>'Cap Ex Data'!H1200</f>
        <v>0</v>
      </c>
      <c r="I1200" s="15">
        <f>'Cap Ex Data'!I1200</f>
        <v>0</v>
      </c>
      <c r="J1200" s="15">
        <f>'Cap Ex Data'!J1200</f>
        <v>0</v>
      </c>
      <c r="K1200" s="15">
        <f>'Cap Ex Data'!K1200</f>
        <v>0</v>
      </c>
      <c r="L1200" s="15">
        <f>'Cap Ex Data'!L1200</f>
        <v>0</v>
      </c>
      <c r="M1200" s="15">
        <f>'Cap Ex Data'!M1200</f>
        <v>0</v>
      </c>
      <c r="N1200" s="15">
        <f>'Cap Ex Data'!N1200</f>
        <v>0</v>
      </c>
      <c r="O1200" s="61" t="str">
        <f t="shared" si="18"/>
        <v>0</v>
      </c>
    </row>
    <row r="1201" spans="1:15" x14ac:dyDescent="0.25">
      <c r="A1201" s="15">
        <f>'Cap Ex Data'!A1201</f>
        <v>0</v>
      </c>
      <c r="B1201" s="15">
        <f>'Cap Ex Data'!B1201</f>
        <v>0</v>
      </c>
      <c r="C1201" s="15">
        <f>'Cap Ex Data'!C1201</f>
        <v>0</v>
      </c>
      <c r="D1201" s="15">
        <f>'Cap Ex Data'!D1201</f>
        <v>0</v>
      </c>
      <c r="E1201" s="15">
        <f>'Cap Ex Data'!E1201</f>
        <v>0</v>
      </c>
      <c r="F1201" s="15">
        <f>'Cap Ex Data'!F1201</f>
        <v>0</v>
      </c>
      <c r="G1201" s="15">
        <f>'Cap Ex Data'!G1201</f>
        <v>0</v>
      </c>
      <c r="H1201" s="15">
        <f>'Cap Ex Data'!H1201</f>
        <v>0</v>
      </c>
      <c r="I1201" s="15">
        <f>'Cap Ex Data'!I1201</f>
        <v>0</v>
      </c>
      <c r="J1201" s="15">
        <f>'Cap Ex Data'!J1201</f>
        <v>0</v>
      </c>
      <c r="K1201" s="15">
        <f>'Cap Ex Data'!K1201</f>
        <v>0</v>
      </c>
      <c r="L1201" s="15">
        <f>'Cap Ex Data'!L1201</f>
        <v>0</v>
      </c>
      <c r="M1201" s="15">
        <f>'Cap Ex Data'!M1201</f>
        <v>0</v>
      </c>
      <c r="N1201" s="15">
        <f>'Cap Ex Data'!N1201</f>
        <v>0</v>
      </c>
      <c r="O1201" s="61" t="str">
        <f t="shared" si="18"/>
        <v>0</v>
      </c>
    </row>
    <row r="1202" spans="1:15" x14ac:dyDescent="0.25">
      <c r="A1202" s="15">
        <f>'Cap Ex Data'!A1202</f>
        <v>0</v>
      </c>
      <c r="B1202" s="15">
        <f>'Cap Ex Data'!B1202</f>
        <v>0</v>
      </c>
      <c r="C1202" s="15">
        <f>'Cap Ex Data'!C1202</f>
        <v>0</v>
      </c>
      <c r="D1202" s="15">
        <f>'Cap Ex Data'!D1202</f>
        <v>0</v>
      </c>
      <c r="E1202" s="15">
        <f>'Cap Ex Data'!E1202</f>
        <v>0</v>
      </c>
      <c r="F1202" s="15">
        <f>'Cap Ex Data'!F1202</f>
        <v>0</v>
      </c>
      <c r="G1202" s="15">
        <f>'Cap Ex Data'!G1202</f>
        <v>0</v>
      </c>
      <c r="H1202" s="15">
        <f>'Cap Ex Data'!H1202</f>
        <v>0</v>
      </c>
      <c r="I1202" s="15">
        <f>'Cap Ex Data'!I1202</f>
        <v>0</v>
      </c>
      <c r="J1202" s="15">
        <f>'Cap Ex Data'!J1202</f>
        <v>0</v>
      </c>
      <c r="K1202" s="15">
        <f>'Cap Ex Data'!K1202</f>
        <v>0</v>
      </c>
      <c r="L1202" s="15">
        <f>'Cap Ex Data'!L1202</f>
        <v>0</v>
      </c>
      <c r="M1202" s="15">
        <f>'Cap Ex Data'!M1202</f>
        <v>0</v>
      </c>
      <c r="N1202" s="15">
        <f>'Cap Ex Data'!N1202</f>
        <v>0</v>
      </c>
      <c r="O1202" s="61" t="str">
        <f t="shared" si="18"/>
        <v>0</v>
      </c>
    </row>
    <row r="1203" spans="1:15" x14ac:dyDescent="0.25">
      <c r="A1203" s="15">
        <f>'Cap Ex Data'!A1203</f>
        <v>0</v>
      </c>
      <c r="B1203" s="15">
        <f>'Cap Ex Data'!B1203</f>
        <v>0</v>
      </c>
      <c r="C1203" s="15">
        <f>'Cap Ex Data'!C1203</f>
        <v>0</v>
      </c>
      <c r="D1203" s="15">
        <f>'Cap Ex Data'!D1203</f>
        <v>0</v>
      </c>
      <c r="E1203" s="15">
        <f>'Cap Ex Data'!E1203</f>
        <v>0</v>
      </c>
      <c r="F1203" s="15">
        <f>'Cap Ex Data'!F1203</f>
        <v>0</v>
      </c>
      <c r="G1203" s="15">
        <f>'Cap Ex Data'!G1203</f>
        <v>0</v>
      </c>
      <c r="H1203" s="15">
        <f>'Cap Ex Data'!H1203</f>
        <v>0</v>
      </c>
      <c r="I1203" s="15">
        <f>'Cap Ex Data'!I1203</f>
        <v>0</v>
      </c>
      <c r="J1203" s="15">
        <f>'Cap Ex Data'!J1203</f>
        <v>0</v>
      </c>
      <c r="K1203" s="15">
        <f>'Cap Ex Data'!K1203</f>
        <v>0</v>
      </c>
      <c r="L1203" s="15">
        <f>'Cap Ex Data'!L1203</f>
        <v>0</v>
      </c>
      <c r="M1203" s="15">
        <f>'Cap Ex Data'!M1203</f>
        <v>0</v>
      </c>
      <c r="N1203" s="15">
        <f>'Cap Ex Data'!N1203</f>
        <v>0</v>
      </c>
      <c r="O1203" s="61" t="str">
        <f t="shared" si="18"/>
        <v>0</v>
      </c>
    </row>
    <row r="1204" spans="1:15" x14ac:dyDescent="0.25">
      <c r="A1204" s="15">
        <f>'Cap Ex Data'!A1204</f>
        <v>0</v>
      </c>
      <c r="B1204" s="15">
        <f>'Cap Ex Data'!B1204</f>
        <v>0</v>
      </c>
      <c r="C1204" s="15">
        <f>'Cap Ex Data'!C1204</f>
        <v>0</v>
      </c>
      <c r="D1204" s="15">
        <f>'Cap Ex Data'!D1204</f>
        <v>0</v>
      </c>
      <c r="E1204" s="15">
        <f>'Cap Ex Data'!E1204</f>
        <v>0</v>
      </c>
      <c r="F1204" s="15">
        <f>'Cap Ex Data'!F1204</f>
        <v>0</v>
      </c>
      <c r="G1204" s="15">
        <f>'Cap Ex Data'!G1204</f>
        <v>0</v>
      </c>
      <c r="H1204" s="15">
        <f>'Cap Ex Data'!H1204</f>
        <v>0</v>
      </c>
      <c r="I1204" s="15">
        <f>'Cap Ex Data'!I1204</f>
        <v>0</v>
      </c>
      <c r="J1204" s="15">
        <f>'Cap Ex Data'!J1204</f>
        <v>0</v>
      </c>
      <c r="K1204" s="15">
        <f>'Cap Ex Data'!K1204</f>
        <v>0</v>
      </c>
      <c r="L1204" s="15">
        <f>'Cap Ex Data'!L1204</f>
        <v>0</v>
      </c>
      <c r="M1204" s="15">
        <f>'Cap Ex Data'!M1204</f>
        <v>0</v>
      </c>
      <c r="N1204" s="15">
        <f>'Cap Ex Data'!N1204</f>
        <v>0</v>
      </c>
      <c r="O1204" s="61" t="str">
        <f t="shared" si="18"/>
        <v>0</v>
      </c>
    </row>
    <row r="1205" spans="1:15" x14ac:dyDescent="0.25">
      <c r="A1205" s="15">
        <f>'Cap Ex Data'!A1205</f>
        <v>0</v>
      </c>
      <c r="B1205" s="15">
        <f>'Cap Ex Data'!B1205</f>
        <v>0</v>
      </c>
      <c r="C1205" s="15">
        <f>'Cap Ex Data'!C1205</f>
        <v>0</v>
      </c>
      <c r="D1205" s="15">
        <f>'Cap Ex Data'!D1205</f>
        <v>0</v>
      </c>
      <c r="E1205" s="15">
        <f>'Cap Ex Data'!E1205</f>
        <v>0</v>
      </c>
      <c r="F1205" s="15">
        <f>'Cap Ex Data'!F1205</f>
        <v>0</v>
      </c>
      <c r="G1205" s="15">
        <f>'Cap Ex Data'!G1205</f>
        <v>0</v>
      </c>
      <c r="H1205" s="15">
        <f>'Cap Ex Data'!H1205</f>
        <v>0</v>
      </c>
      <c r="I1205" s="15">
        <f>'Cap Ex Data'!I1205</f>
        <v>0</v>
      </c>
      <c r="J1205" s="15">
        <f>'Cap Ex Data'!J1205</f>
        <v>0</v>
      </c>
      <c r="K1205" s="15">
        <f>'Cap Ex Data'!K1205</f>
        <v>0</v>
      </c>
      <c r="L1205" s="15">
        <f>'Cap Ex Data'!L1205</f>
        <v>0</v>
      </c>
      <c r="M1205" s="15">
        <f>'Cap Ex Data'!M1205</f>
        <v>0</v>
      </c>
      <c r="N1205" s="15">
        <f>'Cap Ex Data'!N1205</f>
        <v>0</v>
      </c>
      <c r="O1205" s="61" t="str">
        <f t="shared" si="18"/>
        <v>0</v>
      </c>
    </row>
    <row r="1206" spans="1:15" x14ac:dyDescent="0.25">
      <c r="A1206" s="15">
        <f>'Cap Ex Data'!A1206</f>
        <v>0</v>
      </c>
      <c r="B1206" s="15">
        <f>'Cap Ex Data'!B1206</f>
        <v>0</v>
      </c>
      <c r="C1206" s="15">
        <f>'Cap Ex Data'!C1206</f>
        <v>0</v>
      </c>
      <c r="D1206" s="15">
        <f>'Cap Ex Data'!D1206</f>
        <v>0</v>
      </c>
      <c r="E1206" s="15">
        <f>'Cap Ex Data'!E1206</f>
        <v>0</v>
      </c>
      <c r="F1206" s="15">
        <f>'Cap Ex Data'!F1206</f>
        <v>0</v>
      </c>
      <c r="G1206" s="15">
        <f>'Cap Ex Data'!G1206</f>
        <v>0</v>
      </c>
      <c r="H1206" s="15">
        <f>'Cap Ex Data'!H1206</f>
        <v>0</v>
      </c>
      <c r="I1206" s="15">
        <f>'Cap Ex Data'!I1206</f>
        <v>0</v>
      </c>
      <c r="J1206" s="15">
        <f>'Cap Ex Data'!J1206</f>
        <v>0</v>
      </c>
      <c r="K1206" s="15">
        <f>'Cap Ex Data'!K1206</f>
        <v>0</v>
      </c>
      <c r="L1206" s="15">
        <f>'Cap Ex Data'!L1206</f>
        <v>0</v>
      </c>
      <c r="M1206" s="15">
        <f>'Cap Ex Data'!M1206</f>
        <v>0</v>
      </c>
      <c r="N1206" s="15">
        <f>'Cap Ex Data'!N1206</f>
        <v>0</v>
      </c>
      <c r="O1206" s="61" t="str">
        <f t="shared" si="18"/>
        <v>0</v>
      </c>
    </row>
    <row r="1207" spans="1:15" x14ac:dyDescent="0.25">
      <c r="A1207" s="15">
        <f>'Cap Ex Data'!A1207</f>
        <v>0</v>
      </c>
      <c r="B1207" s="15">
        <f>'Cap Ex Data'!B1207</f>
        <v>0</v>
      </c>
      <c r="C1207" s="15">
        <f>'Cap Ex Data'!C1207</f>
        <v>0</v>
      </c>
      <c r="D1207" s="15">
        <f>'Cap Ex Data'!D1207</f>
        <v>0</v>
      </c>
      <c r="E1207" s="15">
        <f>'Cap Ex Data'!E1207</f>
        <v>0</v>
      </c>
      <c r="F1207" s="15">
        <f>'Cap Ex Data'!F1207</f>
        <v>0</v>
      </c>
      <c r="G1207" s="15">
        <f>'Cap Ex Data'!G1207</f>
        <v>0</v>
      </c>
      <c r="H1207" s="15">
        <f>'Cap Ex Data'!H1207</f>
        <v>0</v>
      </c>
      <c r="I1207" s="15">
        <f>'Cap Ex Data'!I1207</f>
        <v>0</v>
      </c>
      <c r="J1207" s="15">
        <f>'Cap Ex Data'!J1207</f>
        <v>0</v>
      </c>
      <c r="K1207" s="15">
        <f>'Cap Ex Data'!K1207</f>
        <v>0</v>
      </c>
      <c r="L1207" s="15">
        <f>'Cap Ex Data'!L1207</f>
        <v>0</v>
      </c>
      <c r="M1207" s="15">
        <f>'Cap Ex Data'!M1207</f>
        <v>0</v>
      </c>
      <c r="N1207" s="15">
        <f>'Cap Ex Data'!N1207</f>
        <v>0</v>
      </c>
      <c r="O1207" s="61" t="str">
        <f t="shared" si="18"/>
        <v>0</v>
      </c>
    </row>
    <row r="1208" spans="1:15" x14ac:dyDescent="0.25">
      <c r="A1208" s="15">
        <f>'Cap Ex Data'!A1208</f>
        <v>0</v>
      </c>
      <c r="B1208" s="15">
        <f>'Cap Ex Data'!B1208</f>
        <v>0</v>
      </c>
      <c r="C1208" s="15">
        <f>'Cap Ex Data'!C1208</f>
        <v>0</v>
      </c>
      <c r="D1208" s="15">
        <f>'Cap Ex Data'!D1208</f>
        <v>0</v>
      </c>
      <c r="E1208" s="15">
        <f>'Cap Ex Data'!E1208</f>
        <v>0</v>
      </c>
      <c r="F1208" s="15">
        <f>'Cap Ex Data'!F1208</f>
        <v>0</v>
      </c>
      <c r="G1208" s="15">
        <f>'Cap Ex Data'!G1208</f>
        <v>0</v>
      </c>
      <c r="H1208" s="15">
        <f>'Cap Ex Data'!H1208</f>
        <v>0</v>
      </c>
      <c r="I1208" s="15">
        <f>'Cap Ex Data'!I1208</f>
        <v>0</v>
      </c>
      <c r="J1208" s="15">
        <f>'Cap Ex Data'!J1208</f>
        <v>0</v>
      </c>
      <c r="K1208" s="15">
        <f>'Cap Ex Data'!K1208</f>
        <v>0</v>
      </c>
      <c r="L1208" s="15">
        <f>'Cap Ex Data'!L1208</f>
        <v>0</v>
      </c>
      <c r="M1208" s="15">
        <f>'Cap Ex Data'!M1208</f>
        <v>0</v>
      </c>
      <c r="N1208" s="15">
        <f>'Cap Ex Data'!N1208</f>
        <v>0</v>
      </c>
      <c r="O1208" s="61" t="str">
        <f t="shared" si="18"/>
        <v>0</v>
      </c>
    </row>
    <row r="1209" spans="1:15" x14ac:dyDescent="0.25">
      <c r="A1209" s="15">
        <f>'Cap Ex Data'!A1209</f>
        <v>0</v>
      </c>
      <c r="B1209" s="15">
        <f>'Cap Ex Data'!B1209</f>
        <v>0</v>
      </c>
      <c r="C1209" s="15">
        <f>'Cap Ex Data'!C1209</f>
        <v>0</v>
      </c>
      <c r="D1209" s="15">
        <f>'Cap Ex Data'!D1209</f>
        <v>0</v>
      </c>
      <c r="E1209" s="15">
        <f>'Cap Ex Data'!E1209</f>
        <v>0</v>
      </c>
      <c r="F1209" s="15">
        <f>'Cap Ex Data'!F1209</f>
        <v>0</v>
      </c>
      <c r="G1209" s="15">
        <f>'Cap Ex Data'!G1209</f>
        <v>0</v>
      </c>
      <c r="H1209" s="15">
        <f>'Cap Ex Data'!H1209</f>
        <v>0</v>
      </c>
      <c r="I1209" s="15">
        <f>'Cap Ex Data'!I1209</f>
        <v>0</v>
      </c>
      <c r="J1209" s="15">
        <f>'Cap Ex Data'!J1209</f>
        <v>0</v>
      </c>
      <c r="K1209" s="15">
        <f>'Cap Ex Data'!K1209</f>
        <v>0</v>
      </c>
      <c r="L1209" s="15">
        <f>'Cap Ex Data'!L1209</f>
        <v>0</v>
      </c>
      <c r="M1209" s="15">
        <f>'Cap Ex Data'!M1209</f>
        <v>0</v>
      </c>
      <c r="N1209" s="15">
        <f>'Cap Ex Data'!N1209</f>
        <v>0</v>
      </c>
      <c r="O1209" s="61" t="str">
        <f t="shared" si="18"/>
        <v>0</v>
      </c>
    </row>
    <row r="1210" spans="1:15" x14ac:dyDescent="0.25">
      <c r="A1210" s="15">
        <f>'Cap Ex Data'!A1210</f>
        <v>0</v>
      </c>
      <c r="B1210" s="15">
        <f>'Cap Ex Data'!B1210</f>
        <v>0</v>
      </c>
      <c r="C1210" s="15">
        <f>'Cap Ex Data'!C1210</f>
        <v>0</v>
      </c>
      <c r="D1210" s="15">
        <f>'Cap Ex Data'!D1210</f>
        <v>0</v>
      </c>
      <c r="E1210" s="15">
        <f>'Cap Ex Data'!E1210</f>
        <v>0</v>
      </c>
      <c r="F1210" s="15">
        <f>'Cap Ex Data'!F1210</f>
        <v>0</v>
      </c>
      <c r="G1210" s="15">
        <f>'Cap Ex Data'!G1210</f>
        <v>0</v>
      </c>
      <c r="H1210" s="15">
        <f>'Cap Ex Data'!H1210</f>
        <v>0</v>
      </c>
      <c r="I1210" s="15">
        <f>'Cap Ex Data'!I1210</f>
        <v>0</v>
      </c>
      <c r="J1210" s="15">
        <f>'Cap Ex Data'!J1210</f>
        <v>0</v>
      </c>
      <c r="K1210" s="15">
        <f>'Cap Ex Data'!K1210</f>
        <v>0</v>
      </c>
      <c r="L1210" s="15">
        <f>'Cap Ex Data'!L1210</f>
        <v>0</v>
      </c>
      <c r="M1210" s="15">
        <f>'Cap Ex Data'!M1210</f>
        <v>0</v>
      </c>
      <c r="N1210" s="15">
        <f>'Cap Ex Data'!N1210</f>
        <v>0</v>
      </c>
      <c r="O1210" s="61" t="str">
        <f t="shared" si="18"/>
        <v>0</v>
      </c>
    </row>
    <row r="1211" spans="1:15" x14ac:dyDescent="0.25">
      <c r="A1211" s="15">
        <f>'Cap Ex Data'!A1211</f>
        <v>0</v>
      </c>
      <c r="B1211" s="15">
        <f>'Cap Ex Data'!B1211</f>
        <v>0</v>
      </c>
      <c r="C1211" s="15">
        <f>'Cap Ex Data'!C1211</f>
        <v>0</v>
      </c>
      <c r="D1211" s="15">
        <f>'Cap Ex Data'!D1211</f>
        <v>0</v>
      </c>
      <c r="E1211" s="15">
        <f>'Cap Ex Data'!E1211</f>
        <v>0</v>
      </c>
      <c r="F1211" s="15">
        <f>'Cap Ex Data'!F1211</f>
        <v>0</v>
      </c>
      <c r="G1211" s="15">
        <f>'Cap Ex Data'!G1211</f>
        <v>0</v>
      </c>
      <c r="H1211" s="15">
        <f>'Cap Ex Data'!H1211</f>
        <v>0</v>
      </c>
      <c r="I1211" s="15">
        <f>'Cap Ex Data'!I1211</f>
        <v>0</v>
      </c>
      <c r="J1211" s="15">
        <f>'Cap Ex Data'!J1211</f>
        <v>0</v>
      </c>
      <c r="K1211" s="15">
        <f>'Cap Ex Data'!K1211</f>
        <v>0</v>
      </c>
      <c r="L1211" s="15">
        <f>'Cap Ex Data'!L1211</f>
        <v>0</v>
      </c>
      <c r="M1211" s="15">
        <f>'Cap Ex Data'!M1211</f>
        <v>0</v>
      </c>
      <c r="N1211" s="15">
        <f>'Cap Ex Data'!N1211</f>
        <v>0</v>
      </c>
      <c r="O1211" s="61" t="str">
        <f t="shared" si="18"/>
        <v>0</v>
      </c>
    </row>
    <row r="1212" spans="1:15" x14ac:dyDescent="0.25">
      <c r="A1212" s="15">
        <f>'Cap Ex Data'!A1212</f>
        <v>0</v>
      </c>
      <c r="B1212" s="15">
        <f>'Cap Ex Data'!B1212</f>
        <v>0</v>
      </c>
      <c r="C1212" s="15">
        <f>'Cap Ex Data'!C1212</f>
        <v>0</v>
      </c>
      <c r="D1212" s="15">
        <f>'Cap Ex Data'!D1212</f>
        <v>0</v>
      </c>
      <c r="E1212" s="15">
        <f>'Cap Ex Data'!E1212</f>
        <v>0</v>
      </c>
      <c r="F1212" s="15">
        <f>'Cap Ex Data'!F1212</f>
        <v>0</v>
      </c>
      <c r="G1212" s="15">
        <f>'Cap Ex Data'!G1212</f>
        <v>0</v>
      </c>
      <c r="H1212" s="15">
        <f>'Cap Ex Data'!H1212</f>
        <v>0</v>
      </c>
      <c r="I1212" s="15">
        <f>'Cap Ex Data'!I1212</f>
        <v>0</v>
      </c>
      <c r="J1212" s="15">
        <f>'Cap Ex Data'!J1212</f>
        <v>0</v>
      </c>
      <c r="K1212" s="15">
        <f>'Cap Ex Data'!K1212</f>
        <v>0</v>
      </c>
      <c r="L1212" s="15">
        <f>'Cap Ex Data'!L1212</f>
        <v>0</v>
      </c>
      <c r="M1212" s="15">
        <f>'Cap Ex Data'!M1212</f>
        <v>0</v>
      </c>
      <c r="N1212" s="15">
        <f>'Cap Ex Data'!N1212</f>
        <v>0</v>
      </c>
      <c r="O1212" s="61" t="str">
        <f t="shared" si="18"/>
        <v>0</v>
      </c>
    </row>
    <row r="1213" spans="1:15" x14ac:dyDescent="0.25">
      <c r="A1213" s="15">
        <f>'Cap Ex Data'!A1213</f>
        <v>0</v>
      </c>
      <c r="B1213" s="15">
        <f>'Cap Ex Data'!B1213</f>
        <v>0</v>
      </c>
      <c r="C1213" s="15">
        <f>'Cap Ex Data'!C1213</f>
        <v>0</v>
      </c>
      <c r="D1213" s="15">
        <f>'Cap Ex Data'!D1213</f>
        <v>0</v>
      </c>
      <c r="E1213" s="15">
        <f>'Cap Ex Data'!E1213</f>
        <v>0</v>
      </c>
      <c r="F1213" s="15">
        <f>'Cap Ex Data'!F1213</f>
        <v>0</v>
      </c>
      <c r="G1213" s="15">
        <f>'Cap Ex Data'!G1213</f>
        <v>0</v>
      </c>
      <c r="H1213" s="15">
        <f>'Cap Ex Data'!H1213</f>
        <v>0</v>
      </c>
      <c r="I1213" s="15">
        <f>'Cap Ex Data'!I1213</f>
        <v>0</v>
      </c>
      <c r="J1213" s="15">
        <f>'Cap Ex Data'!J1213</f>
        <v>0</v>
      </c>
      <c r="K1213" s="15">
        <f>'Cap Ex Data'!K1213</f>
        <v>0</v>
      </c>
      <c r="L1213" s="15">
        <f>'Cap Ex Data'!L1213</f>
        <v>0</v>
      </c>
      <c r="M1213" s="15">
        <f>'Cap Ex Data'!M1213</f>
        <v>0</v>
      </c>
      <c r="N1213" s="15">
        <f>'Cap Ex Data'!N1213</f>
        <v>0</v>
      </c>
      <c r="O1213" s="61" t="str">
        <f t="shared" si="18"/>
        <v>0</v>
      </c>
    </row>
    <row r="1214" spans="1:15" x14ac:dyDescent="0.25">
      <c r="A1214" s="15">
        <f>'Cap Ex Data'!A1214</f>
        <v>0</v>
      </c>
      <c r="B1214" s="15">
        <f>'Cap Ex Data'!B1214</f>
        <v>0</v>
      </c>
      <c r="C1214" s="15">
        <f>'Cap Ex Data'!C1214</f>
        <v>0</v>
      </c>
      <c r="D1214" s="15">
        <f>'Cap Ex Data'!D1214</f>
        <v>0</v>
      </c>
      <c r="E1214" s="15">
        <f>'Cap Ex Data'!E1214</f>
        <v>0</v>
      </c>
      <c r="F1214" s="15">
        <f>'Cap Ex Data'!F1214</f>
        <v>0</v>
      </c>
      <c r="G1214" s="15">
        <f>'Cap Ex Data'!G1214</f>
        <v>0</v>
      </c>
      <c r="H1214" s="15">
        <f>'Cap Ex Data'!H1214</f>
        <v>0</v>
      </c>
      <c r="I1214" s="15">
        <f>'Cap Ex Data'!I1214</f>
        <v>0</v>
      </c>
      <c r="J1214" s="15">
        <f>'Cap Ex Data'!J1214</f>
        <v>0</v>
      </c>
      <c r="K1214" s="15">
        <f>'Cap Ex Data'!K1214</f>
        <v>0</v>
      </c>
      <c r="L1214" s="15">
        <f>'Cap Ex Data'!L1214</f>
        <v>0</v>
      </c>
      <c r="M1214" s="15">
        <f>'Cap Ex Data'!M1214</f>
        <v>0</v>
      </c>
      <c r="N1214" s="15">
        <f>'Cap Ex Data'!N1214</f>
        <v>0</v>
      </c>
      <c r="O1214" s="61" t="str">
        <f t="shared" si="18"/>
        <v>0</v>
      </c>
    </row>
    <row r="1215" spans="1:15" x14ac:dyDescent="0.25">
      <c r="A1215" s="15">
        <f>'Cap Ex Data'!A1215</f>
        <v>0</v>
      </c>
      <c r="B1215" s="15">
        <f>'Cap Ex Data'!B1215</f>
        <v>0</v>
      </c>
      <c r="C1215" s="15">
        <f>'Cap Ex Data'!C1215</f>
        <v>0</v>
      </c>
      <c r="D1215" s="15">
        <f>'Cap Ex Data'!D1215</f>
        <v>0</v>
      </c>
      <c r="E1215" s="15">
        <f>'Cap Ex Data'!E1215</f>
        <v>0</v>
      </c>
      <c r="F1215" s="15">
        <f>'Cap Ex Data'!F1215</f>
        <v>0</v>
      </c>
      <c r="G1215" s="15">
        <f>'Cap Ex Data'!G1215</f>
        <v>0</v>
      </c>
      <c r="H1215" s="15">
        <f>'Cap Ex Data'!H1215</f>
        <v>0</v>
      </c>
      <c r="I1215" s="15">
        <f>'Cap Ex Data'!I1215</f>
        <v>0</v>
      </c>
      <c r="J1215" s="15">
        <f>'Cap Ex Data'!J1215</f>
        <v>0</v>
      </c>
      <c r="K1215" s="15">
        <f>'Cap Ex Data'!K1215</f>
        <v>0</v>
      </c>
      <c r="L1215" s="15">
        <f>'Cap Ex Data'!L1215</f>
        <v>0</v>
      </c>
      <c r="M1215" s="15">
        <f>'Cap Ex Data'!M1215</f>
        <v>0</v>
      </c>
      <c r="N1215" s="15">
        <f>'Cap Ex Data'!N1215</f>
        <v>0</v>
      </c>
      <c r="O1215" s="61" t="str">
        <f t="shared" si="18"/>
        <v>0</v>
      </c>
    </row>
    <row r="1216" spans="1:15" x14ac:dyDescent="0.25">
      <c r="A1216" s="15">
        <f>'Cap Ex Data'!A1216</f>
        <v>0</v>
      </c>
      <c r="B1216" s="15">
        <f>'Cap Ex Data'!B1216</f>
        <v>0</v>
      </c>
      <c r="C1216" s="15">
        <f>'Cap Ex Data'!C1216</f>
        <v>0</v>
      </c>
      <c r="D1216" s="15">
        <f>'Cap Ex Data'!D1216</f>
        <v>0</v>
      </c>
      <c r="E1216" s="15">
        <f>'Cap Ex Data'!E1216</f>
        <v>0</v>
      </c>
      <c r="F1216" s="15">
        <f>'Cap Ex Data'!F1216</f>
        <v>0</v>
      </c>
      <c r="G1216" s="15">
        <f>'Cap Ex Data'!G1216</f>
        <v>0</v>
      </c>
      <c r="H1216" s="15">
        <f>'Cap Ex Data'!H1216</f>
        <v>0</v>
      </c>
      <c r="I1216" s="15">
        <f>'Cap Ex Data'!I1216</f>
        <v>0</v>
      </c>
      <c r="J1216" s="15">
        <f>'Cap Ex Data'!J1216</f>
        <v>0</v>
      </c>
      <c r="K1216" s="15">
        <f>'Cap Ex Data'!K1216</f>
        <v>0</v>
      </c>
      <c r="L1216" s="15">
        <f>'Cap Ex Data'!L1216</f>
        <v>0</v>
      </c>
      <c r="M1216" s="15">
        <f>'Cap Ex Data'!M1216</f>
        <v>0</v>
      </c>
      <c r="N1216" s="15">
        <f>'Cap Ex Data'!N1216</f>
        <v>0</v>
      </c>
      <c r="O1216" s="61" t="str">
        <f t="shared" si="18"/>
        <v>0</v>
      </c>
    </row>
    <row r="1217" spans="1:15" x14ac:dyDescent="0.25">
      <c r="A1217" s="15">
        <f>'Cap Ex Data'!A1217</f>
        <v>0</v>
      </c>
      <c r="B1217" s="15">
        <f>'Cap Ex Data'!B1217</f>
        <v>0</v>
      </c>
      <c r="C1217" s="15">
        <f>'Cap Ex Data'!C1217</f>
        <v>0</v>
      </c>
      <c r="D1217" s="15">
        <f>'Cap Ex Data'!D1217</f>
        <v>0</v>
      </c>
      <c r="E1217" s="15">
        <f>'Cap Ex Data'!E1217</f>
        <v>0</v>
      </c>
      <c r="F1217" s="15">
        <f>'Cap Ex Data'!F1217</f>
        <v>0</v>
      </c>
      <c r="G1217" s="15">
        <f>'Cap Ex Data'!G1217</f>
        <v>0</v>
      </c>
      <c r="H1217" s="15">
        <f>'Cap Ex Data'!H1217</f>
        <v>0</v>
      </c>
      <c r="I1217" s="15">
        <f>'Cap Ex Data'!I1217</f>
        <v>0</v>
      </c>
      <c r="J1217" s="15">
        <f>'Cap Ex Data'!J1217</f>
        <v>0</v>
      </c>
      <c r="K1217" s="15">
        <f>'Cap Ex Data'!K1217</f>
        <v>0</v>
      </c>
      <c r="L1217" s="15">
        <f>'Cap Ex Data'!L1217</f>
        <v>0</v>
      </c>
      <c r="M1217" s="15">
        <f>'Cap Ex Data'!M1217</f>
        <v>0</v>
      </c>
      <c r="N1217" s="15">
        <f>'Cap Ex Data'!N1217</f>
        <v>0</v>
      </c>
      <c r="O1217" s="61" t="str">
        <f t="shared" si="18"/>
        <v>0</v>
      </c>
    </row>
    <row r="1218" spans="1:15" x14ac:dyDescent="0.25">
      <c r="A1218" s="15">
        <f>'Cap Ex Data'!A1218</f>
        <v>0</v>
      </c>
      <c r="B1218" s="15">
        <f>'Cap Ex Data'!B1218</f>
        <v>0</v>
      </c>
      <c r="C1218" s="15">
        <f>'Cap Ex Data'!C1218</f>
        <v>0</v>
      </c>
      <c r="D1218" s="15">
        <f>'Cap Ex Data'!D1218</f>
        <v>0</v>
      </c>
      <c r="E1218" s="15">
        <f>'Cap Ex Data'!E1218</f>
        <v>0</v>
      </c>
      <c r="F1218" s="15">
        <f>'Cap Ex Data'!F1218</f>
        <v>0</v>
      </c>
      <c r="G1218" s="15">
        <f>'Cap Ex Data'!G1218</f>
        <v>0</v>
      </c>
      <c r="H1218" s="15">
        <f>'Cap Ex Data'!H1218</f>
        <v>0</v>
      </c>
      <c r="I1218" s="15">
        <f>'Cap Ex Data'!I1218</f>
        <v>0</v>
      </c>
      <c r="J1218" s="15">
        <f>'Cap Ex Data'!J1218</f>
        <v>0</v>
      </c>
      <c r="K1218" s="15">
        <f>'Cap Ex Data'!K1218</f>
        <v>0</v>
      </c>
      <c r="L1218" s="15">
        <f>'Cap Ex Data'!L1218</f>
        <v>0</v>
      </c>
      <c r="M1218" s="15">
        <f>'Cap Ex Data'!M1218</f>
        <v>0</v>
      </c>
      <c r="N1218" s="15">
        <f>'Cap Ex Data'!N1218</f>
        <v>0</v>
      </c>
      <c r="O1218" s="61" t="str">
        <f t="shared" si="18"/>
        <v>0</v>
      </c>
    </row>
    <row r="1219" spans="1:15" x14ac:dyDescent="0.25">
      <c r="A1219" s="15">
        <f>'Cap Ex Data'!A1219</f>
        <v>0</v>
      </c>
      <c r="B1219" s="15">
        <f>'Cap Ex Data'!B1219</f>
        <v>0</v>
      </c>
      <c r="C1219" s="15">
        <f>'Cap Ex Data'!C1219</f>
        <v>0</v>
      </c>
      <c r="D1219" s="15">
        <f>'Cap Ex Data'!D1219</f>
        <v>0</v>
      </c>
      <c r="E1219" s="15">
        <f>'Cap Ex Data'!E1219</f>
        <v>0</v>
      </c>
      <c r="F1219" s="15">
        <f>'Cap Ex Data'!F1219</f>
        <v>0</v>
      </c>
      <c r="G1219" s="15">
        <f>'Cap Ex Data'!G1219</f>
        <v>0</v>
      </c>
      <c r="H1219" s="15">
        <f>'Cap Ex Data'!H1219</f>
        <v>0</v>
      </c>
      <c r="I1219" s="15">
        <f>'Cap Ex Data'!I1219</f>
        <v>0</v>
      </c>
      <c r="J1219" s="15">
        <f>'Cap Ex Data'!J1219</f>
        <v>0</v>
      </c>
      <c r="K1219" s="15">
        <f>'Cap Ex Data'!K1219</f>
        <v>0</v>
      </c>
      <c r="L1219" s="15">
        <f>'Cap Ex Data'!L1219</f>
        <v>0</v>
      </c>
      <c r="M1219" s="15">
        <f>'Cap Ex Data'!M1219</f>
        <v>0</v>
      </c>
      <c r="N1219" s="15">
        <f>'Cap Ex Data'!N1219</f>
        <v>0</v>
      </c>
      <c r="O1219" s="61" t="str">
        <f t="shared" ref="O1219:O1282" si="19">LEFT(B1219,2)</f>
        <v>0</v>
      </c>
    </row>
    <row r="1220" spans="1:15" x14ac:dyDescent="0.25">
      <c r="A1220" s="15">
        <f>'Cap Ex Data'!A1220</f>
        <v>0</v>
      </c>
      <c r="B1220" s="15">
        <f>'Cap Ex Data'!B1220</f>
        <v>0</v>
      </c>
      <c r="C1220" s="15">
        <f>'Cap Ex Data'!C1220</f>
        <v>0</v>
      </c>
      <c r="D1220" s="15">
        <f>'Cap Ex Data'!D1220</f>
        <v>0</v>
      </c>
      <c r="E1220" s="15">
        <f>'Cap Ex Data'!E1220</f>
        <v>0</v>
      </c>
      <c r="F1220" s="15">
        <f>'Cap Ex Data'!F1220</f>
        <v>0</v>
      </c>
      <c r="G1220" s="15">
        <f>'Cap Ex Data'!G1220</f>
        <v>0</v>
      </c>
      <c r="H1220" s="15">
        <f>'Cap Ex Data'!H1220</f>
        <v>0</v>
      </c>
      <c r="I1220" s="15">
        <f>'Cap Ex Data'!I1220</f>
        <v>0</v>
      </c>
      <c r="J1220" s="15">
        <f>'Cap Ex Data'!J1220</f>
        <v>0</v>
      </c>
      <c r="K1220" s="15">
        <f>'Cap Ex Data'!K1220</f>
        <v>0</v>
      </c>
      <c r="L1220" s="15">
        <f>'Cap Ex Data'!L1220</f>
        <v>0</v>
      </c>
      <c r="M1220" s="15">
        <f>'Cap Ex Data'!M1220</f>
        <v>0</v>
      </c>
      <c r="N1220" s="15">
        <f>'Cap Ex Data'!N1220</f>
        <v>0</v>
      </c>
      <c r="O1220" s="61" t="str">
        <f t="shared" si="19"/>
        <v>0</v>
      </c>
    </row>
    <row r="1221" spans="1:15" x14ac:dyDescent="0.25">
      <c r="A1221" s="15">
        <f>'Cap Ex Data'!A1221</f>
        <v>0</v>
      </c>
      <c r="B1221" s="15">
        <f>'Cap Ex Data'!B1221</f>
        <v>0</v>
      </c>
      <c r="C1221" s="15">
        <f>'Cap Ex Data'!C1221</f>
        <v>0</v>
      </c>
      <c r="D1221" s="15">
        <f>'Cap Ex Data'!D1221</f>
        <v>0</v>
      </c>
      <c r="E1221" s="15">
        <f>'Cap Ex Data'!E1221</f>
        <v>0</v>
      </c>
      <c r="F1221" s="15">
        <f>'Cap Ex Data'!F1221</f>
        <v>0</v>
      </c>
      <c r="G1221" s="15">
        <f>'Cap Ex Data'!G1221</f>
        <v>0</v>
      </c>
      <c r="H1221" s="15">
        <f>'Cap Ex Data'!H1221</f>
        <v>0</v>
      </c>
      <c r="I1221" s="15">
        <f>'Cap Ex Data'!I1221</f>
        <v>0</v>
      </c>
      <c r="J1221" s="15">
        <f>'Cap Ex Data'!J1221</f>
        <v>0</v>
      </c>
      <c r="K1221" s="15">
        <f>'Cap Ex Data'!K1221</f>
        <v>0</v>
      </c>
      <c r="L1221" s="15">
        <f>'Cap Ex Data'!L1221</f>
        <v>0</v>
      </c>
      <c r="M1221" s="15">
        <f>'Cap Ex Data'!M1221</f>
        <v>0</v>
      </c>
      <c r="N1221" s="15">
        <f>'Cap Ex Data'!N1221</f>
        <v>0</v>
      </c>
      <c r="O1221" s="61" t="str">
        <f t="shared" si="19"/>
        <v>0</v>
      </c>
    </row>
    <row r="1222" spans="1:15" x14ac:dyDescent="0.25">
      <c r="A1222" s="15">
        <f>'Cap Ex Data'!A1222</f>
        <v>0</v>
      </c>
      <c r="B1222" s="15">
        <f>'Cap Ex Data'!B1222</f>
        <v>0</v>
      </c>
      <c r="C1222" s="15">
        <f>'Cap Ex Data'!C1222</f>
        <v>0</v>
      </c>
      <c r="D1222" s="15">
        <f>'Cap Ex Data'!D1222</f>
        <v>0</v>
      </c>
      <c r="E1222" s="15">
        <f>'Cap Ex Data'!E1222</f>
        <v>0</v>
      </c>
      <c r="F1222" s="15">
        <f>'Cap Ex Data'!F1222</f>
        <v>0</v>
      </c>
      <c r="G1222" s="15">
        <f>'Cap Ex Data'!G1222</f>
        <v>0</v>
      </c>
      <c r="H1222" s="15">
        <f>'Cap Ex Data'!H1222</f>
        <v>0</v>
      </c>
      <c r="I1222" s="15">
        <f>'Cap Ex Data'!I1222</f>
        <v>0</v>
      </c>
      <c r="J1222" s="15">
        <f>'Cap Ex Data'!J1222</f>
        <v>0</v>
      </c>
      <c r="K1222" s="15">
        <f>'Cap Ex Data'!K1222</f>
        <v>0</v>
      </c>
      <c r="L1222" s="15">
        <f>'Cap Ex Data'!L1222</f>
        <v>0</v>
      </c>
      <c r="M1222" s="15">
        <f>'Cap Ex Data'!M1222</f>
        <v>0</v>
      </c>
      <c r="N1222" s="15">
        <f>'Cap Ex Data'!N1222</f>
        <v>0</v>
      </c>
      <c r="O1222" s="61" t="str">
        <f t="shared" si="19"/>
        <v>0</v>
      </c>
    </row>
    <row r="1223" spans="1:15" x14ac:dyDescent="0.25">
      <c r="A1223" s="15">
        <f>'Cap Ex Data'!A1223</f>
        <v>0</v>
      </c>
      <c r="B1223" s="15">
        <f>'Cap Ex Data'!B1223</f>
        <v>0</v>
      </c>
      <c r="C1223" s="15">
        <f>'Cap Ex Data'!C1223</f>
        <v>0</v>
      </c>
      <c r="D1223" s="15">
        <f>'Cap Ex Data'!D1223</f>
        <v>0</v>
      </c>
      <c r="E1223" s="15">
        <f>'Cap Ex Data'!E1223</f>
        <v>0</v>
      </c>
      <c r="F1223" s="15">
        <f>'Cap Ex Data'!F1223</f>
        <v>0</v>
      </c>
      <c r="G1223" s="15">
        <f>'Cap Ex Data'!G1223</f>
        <v>0</v>
      </c>
      <c r="H1223" s="15">
        <f>'Cap Ex Data'!H1223</f>
        <v>0</v>
      </c>
      <c r="I1223" s="15">
        <f>'Cap Ex Data'!I1223</f>
        <v>0</v>
      </c>
      <c r="J1223" s="15">
        <f>'Cap Ex Data'!J1223</f>
        <v>0</v>
      </c>
      <c r="K1223" s="15">
        <f>'Cap Ex Data'!K1223</f>
        <v>0</v>
      </c>
      <c r="L1223" s="15">
        <f>'Cap Ex Data'!L1223</f>
        <v>0</v>
      </c>
      <c r="M1223" s="15">
        <f>'Cap Ex Data'!M1223</f>
        <v>0</v>
      </c>
      <c r="N1223" s="15">
        <f>'Cap Ex Data'!N1223</f>
        <v>0</v>
      </c>
      <c r="O1223" s="61" t="str">
        <f t="shared" si="19"/>
        <v>0</v>
      </c>
    </row>
    <row r="1224" spans="1:15" x14ac:dyDescent="0.25">
      <c r="A1224" s="15">
        <f>'Cap Ex Data'!A1224</f>
        <v>0</v>
      </c>
      <c r="B1224" s="15">
        <f>'Cap Ex Data'!B1224</f>
        <v>0</v>
      </c>
      <c r="C1224" s="15">
        <f>'Cap Ex Data'!C1224</f>
        <v>0</v>
      </c>
      <c r="D1224" s="15">
        <f>'Cap Ex Data'!D1224</f>
        <v>0</v>
      </c>
      <c r="E1224" s="15">
        <f>'Cap Ex Data'!E1224</f>
        <v>0</v>
      </c>
      <c r="F1224" s="15">
        <f>'Cap Ex Data'!F1224</f>
        <v>0</v>
      </c>
      <c r="G1224" s="15">
        <f>'Cap Ex Data'!G1224</f>
        <v>0</v>
      </c>
      <c r="H1224" s="15">
        <f>'Cap Ex Data'!H1224</f>
        <v>0</v>
      </c>
      <c r="I1224" s="15">
        <f>'Cap Ex Data'!I1224</f>
        <v>0</v>
      </c>
      <c r="J1224" s="15">
        <f>'Cap Ex Data'!J1224</f>
        <v>0</v>
      </c>
      <c r="K1224" s="15">
        <f>'Cap Ex Data'!K1224</f>
        <v>0</v>
      </c>
      <c r="L1224" s="15">
        <f>'Cap Ex Data'!L1224</f>
        <v>0</v>
      </c>
      <c r="M1224" s="15">
        <f>'Cap Ex Data'!M1224</f>
        <v>0</v>
      </c>
      <c r="N1224" s="15">
        <f>'Cap Ex Data'!N1224</f>
        <v>0</v>
      </c>
      <c r="O1224" s="61" t="str">
        <f t="shared" si="19"/>
        <v>0</v>
      </c>
    </row>
    <row r="1225" spans="1:15" x14ac:dyDescent="0.25">
      <c r="A1225" s="15">
        <f>'Cap Ex Data'!A1225</f>
        <v>0</v>
      </c>
      <c r="B1225" s="15">
        <f>'Cap Ex Data'!B1225</f>
        <v>0</v>
      </c>
      <c r="C1225" s="15">
        <f>'Cap Ex Data'!C1225</f>
        <v>0</v>
      </c>
      <c r="D1225" s="15">
        <f>'Cap Ex Data'!D1225</f>
        <v>0</v>
      </c>
      <c r="E1225" s="15">
        <f>'Cap Ex Data'!E1225</f>
        <v>0</v>
      </c>
      <c r="F1225" s="15">
        <f>'Cap Ex Data'!F1225</f>
        <v>0</v>
      </c>
      <c r="G1225" s="15">
        <f>'Cap Ex Data'!G1225</f>
        <v>0</v>
      </c>
      <c r="H1225" s="15">
        <f>'Cap Ex Data'!H1225</f>
        <v>0</v>
      </c>
      <c r="I1225" s="15">
        <f>'Cap Ex Data'!I1225</f>
        <v>0</v>
      </c>
      <c r="J1225" s="15">
        <f>'Cap Ex Data'!J1225</f>
        <v>0</v>
      </c>
      <c r="K1225" s="15">
        <f>'Cap Ex Data'!K1225</f>
        <v>0</v>
      </c>
      <c r="L1225" s="15">
        <f>'Cap Ex Data'!L1225</f>
        <v>0</v>
      </c>
      <c r="M1225" s="15">
        <f>'Cap Ex Data'!M1225</f>
        <v>0</v>
      </c>
      <c r="N1225" s="15">
        <f>'Cap Ex Data'!N1225</f>
        <v>0</v>
      </c>
      <c r="O1225" s="61" t="str">
        <f t="shared" si="19"/>
        <v>0</v>
      </c>
    </row>
    <row r="1226" spans="1:15" x14ac:dyDescent="0.25">
      <c r="A1226" s="15">
        <f>'Cap Ex Data'!A1226</f>
        <v>0</v>
      </c>
      <c r="B1226" s="15">
        <f>'Cap Ex Data'!B1226</f>
        <v>0</v>
      </c>
      <c r="C1226" s="15">
        <f>'Cap Ex Data'!C1226</f>
        <v>0</v>
      </c>
      <c r="D1226" s="15">
        <f>'Cap Ex Data'!D1226</f>
        <v>0</v>
      </c>
      <c r="E1226" s="15">
        <f>'Cap Ex Data'!E1226</f>
        <v>0</v>
      </c>
      <c r="F1226" s="15">
        <f>'Cap Ex Data'!F1226</f>
        <v>0</v>
      </c>
      <c r="G1226" s="15">
        <f>'Cap Ex Data'!G1226</f>
        <v>0</v>
      </c>
      <c r="H1226" s="15">
        <f>'Cap Ex Data'!H1226</f>
        <v>0</v>
      </c>
      <c r="I1226" s="15">
        <f>'Cap Ex Data'!I1226</f>
        <v>0</v>
      </c>
      <c r="J1226" s="15">
        <f>'Cap Ex Data'!J1226</f>
        <v>0</v>
      </c>
      <c r="K1226" s="15">
        <f>'Cap Ex Data'!K1226</f>
        <v>0</v>
      </c>
      <c r="L1226" s="15">
        <f>'Cap Ex Data'!L1226</f>
        <v>0</v>
      </c>
      <c r="M1226" s="15">
        <f>'Cap Ex Data'!M1226</f>
        <v>0</v>
      </c>
      <c r="N1226" s="15">
        <f>'Cap Ex Data'!N1226</f>
        <v>0</v>
      </c>
      <c r="O1226" s="61" t="str">
        <f t="shared" si="19"/>
        <v>0</v>
      </c>
    </row>
    <row r="1227" spans="1:15" x14ac:dyDescent="0.25">
      <c r="A1227" s="15">
        <f>'Cap Ex Data'!A1227</f>
        <v>0</v>
      </c>
      <c r="B1227" s="15">
        <f>'Cap Ex Data'!B1227</f>
        <v>0</v>
      </c>
      <c r="C1227" s="15">
        <f>'Cap Ex Data'!C1227</f>
        <v>0</v>
      </c>
      <c r="D1227" s="15">
        <f>'Cap Ex Data'!D1227</f>
        <v>0</v>
      </c>
      <c r="E1227" s="15">
        <f>'Cap Ex Data'!E1227</f>
        <v>0</v>
      </c>
      <c r="F1227" s="15">
        <f>'Cap Ex Data'!F1227</f>
        <v>0</v>
      </c>
      <c r="G1227" s="15">
        <f>'Cap Ex Data'!G1227</f>
        <v>0</v>
      </c>
      <c r="H1227" s="15">
        <f>'Cap Ex Data'!H1227</f>
        <v>0</v>
      </c>
      <c r="I1227" s="15">
        <f>'Cap Ex Data'!I1227</f>
        <v>0</v>
      </c>
      <c r="J1227" s="15">
        <f>'Cap Ex Data'!J1227</f>
        <v>0</v>
      </c>
      <c r="K1227" s="15">
        <f>'Cap Ex Data'!K1227</f>
        <v>0</v>
      </c>
      <c r="L1227" s="15">
        <f>'Cap Ex Data'!L1227</f>
        <v>0</v>
      </c>
      <c r="M1227" s="15">
        <f>'Cap Ex Data'!M1227</f>
        <v>0</v>
      </c>
      <c r="N1227" s="15">
        <f>'Cap Ex Data'!N1227</f>
        <v>0</v>
      </c>
      <c r="O1227" s="61" t="str">
        <f t="shared" si="19"/>
        <v>0</v>
      </c>
    </row>
    <row r="1228" spans="1:15" x14ac:dyDescent="0.25">
      <c r="A1228" s="15">
        <f>'Cap Ex Data'!A1228</f>
        <v>0</v>
      </c>
      <c r="B1228" s="15">
        <f>'Cap Ex Data'!B1228</f>
        <v>0</v>
      </c>
      <c r="C1228" s="15">
        <f>'Cap Ex Data'!C1228</f>
        <v>0</v>
      </c>
      <c r="D1228" s="15">
        <f>'Cap Ex Data'!D1228</f>
        <v>0</v>
      </c>
      <c r="E1228" s="15">
        <f>'Cap Ex Data'!E1228</f>
        <v>0</v>
      </c>
      <c r="F1228" s="15">
        <f>'Cap Ex Data'!F1228</f>
        <v>0</v>
      </c>
      <c r="G1228" s="15">
        <f>'Cap Ex Data'!G1228</f>
        <v>0</v>
      </c>
      <c r="H1228" s="15">
        <f>'Cap Ex Data'!H1228</f>
        <v>0</v>
      </c>
      <c r="I1228" s="15">
        <f>'Cap Ex Data'!I1228</f>
        <v>0</v>
      </c>
      <c r="J1228" s="15">
        <f>'Cap Ex Data'!J1228</f>
        <v>0</v>
      </c>
      <c r="K1228" s="15">
        <f>'Cap Ex Data'!K1228</f>
        <v>0</v>
      </c>
      <c r="L1228" s="15">
        <f>'Cap Ex Data'!L1228</f>
        <v>0</v>
      </c>
      <c r="M1228" s="15">
        <f>'Cap Ex Data'!M1228</f>
        <v>0</v>
      </c>
      <c r="N1228" s="15">
        <f>'Cap Ex Data'!N1228</f>
        <v>0</v>
      </c>
      <c r="O1228" s="61" t="str">
        <f t="shared" si="19"/>
        <v>0</v>
      </c>
    </row>
    <row r="1229" spans="1:15" x14ac:dyDescent="0.25">
      <c r="A1229" s="15">
        <f>'Cap Ex Data'!A1229</f>
        <v>0</v>
      </c>
      <c r="B1229" s="15">
        <f>'Cap Ex Data'!B1229</f>
        <v>0</v>
      </c>
      <c r="C1229" s="15">
        <f>'Cap Ex Data'!C1229</f>
        <v>0</v>
      </c>
      <c r="D1229" s="15">
        <f>'Cap Ex Data'!D1229</f>
        <v>0</v>
      </c>
      <c r="E1229" s="15">
        <f>'Cap Ex Data'!E1229</f>
        <v>0</v>
      </c>
      <c r="F1229" s="15">
        <f>'Cap Ex Data'!F1229</f>
        <v>0</v>
      </c>
      <c r="G1229" s="15">
        <f>'Cap Ex Data'!G1229</f>
        <v>0</v>
      </c>
      <c r="H1229" s="15">
        <f>'Cap Ex Data'!H1229</f>
        <v>0</v>
      </c>
      <c r="I1229" s="15">
        <f>'Cap Ex Data'!I1229</f>
        <v>0</v>
      </c>
      <c r="J1229" s="15">
        <f>'Cap Ex Data'!J1229</f>
        <v>0</v>
      </c>
      <c r="K1229" s="15">
        <f>'Cap Ex Data'!K1229</f>
        <v>0</v>
      </c>
      <c r="L1229" s="15">
        <f>'Cap Ex Data'!L1229</f>
        <v>0</v>
      </c>
      <c r="M1229" s="15">
        <f>'Cap Ex Data'!M1229</f>
        <v>0</v>
      </c>
      <c r="N1229" s="15">
        <f>'Cap Ex Data'!N1229</f>
        <v>0</v>
      </c>
      <c r="O1229" s="61" t="str">
        <f t="shared" si="19"/>
        <v>0</v>
      </c>
    </row>
    <row r="1230" spans="1:15" x14ac:dyDescent="0.25">
      <c r="A1230" s="15">
        <f>'Cap Ex Data'!A1230</f>
        <v>0</v>
      </c>
      <c r="B1230" s="15">
        <f>'Cap Ex Data'!B1230</f>
        <v>0</v>
      </c>
      <c r="C1230" s="15">
        <f>'Cap Ex Data'!C1230</f>
        <v>0</v>
      </c>
      <c r="D1230" s="15">
        <f>'Cap Ex Data'!D1230</f>
        <v>0</v>
      </c>
      <c r="E1230" s="15">
        <f>'Cap Ex Data'!E1230</f>
        <v>0</v>
      </c>
      <c r="F1230" s="15">
        <f>'Cap Ex Data'!F1230</f>
        <v>0</v>
      </c>
      <c r="G1230" s="15">
        <f>'Cap Ex Data'!G1230</f>
        <v>0</v>
      </c>
      <c r="H1230" s="15">
        <f>'Cap Ex Data'!H1230</f>
        <v>0</v>
      </c>
      <c r="I1230" s="15">
        <f>'Cap Ex Data'!I1230</f>
        <v>0</v>
      </c>
      <c r="J1230" s="15">
        <f>'Cap Ex Data'!J1230</f>
        <v>0</v>
      </c>
      <c r="K1230" s="15">
        <f>'Cap Ex Data'!K1230</f>
        <v>0</v>
      </c>
      <c r="L1230" s="15">
        <f>'Cap Ex Data'!L1230</f>
        <v>0</v>
      </c>
      <c r="M1230" s="15">
        <f>'Cap Ex Data'!M1230</f>
        <v>0</v>
      </c>
      <c r="N1230" s="15">
        <f>'Cap Ex Data'!N1230</f>
        <v>0</v>
      </c>
      <c r="O1230" s="61" t="str">
        <f t="shared" si="19"/>
        <v>0</v>
      </c>
    </row>
    <row r="1231" spans="1:15" x14ac:dyDescent="0.25">
      <c r="A1231" s="15">
        <f>'Cap Ex Data'!A1231</f>
        <v>0</v>
      </c>
      <c r="B1231" s="15">
        <f>'Cap Ex Data'!B1231</f>
        <v>0</v>
      </c>
      <c r="C1231" s="15">
        <f>'Cap Ex Data'!C1231</f>
        <v>0</v>
      </c>
      <c r="D1231" s="15">
        <f>'Cap Ex Data'!D1231</f>
        <v>0</v>
      </c>
      <c r="E1231" s="15">
        <f>'Cap Ex Data'!E1231</f>
        <v>0</v>
      </c>
      <c r="F1231" s="15">
        <f>'Cap Ex Data'!F1231</f>
        <v>0</v>
      </c>
      <c r="G1231" s="15">
        <f>'Cap Ex Data'!G1231</f>
        <v>0</v>
      </c>
      <c r="H1231" s="15">
        <f>'Cap Ex Data'!H1231</f>
        <v>0</v>
      </c>
      <c r="I1231" s="15">
        <f>'Cap Ex Data'!I1231</f>
        <v>0</v>
      </c>
      <c r="J1231" s="15">
        <f>'Cap Ex Data'!J1231</f>
        <v>0</v>
      </c>
      <c r="K1231" s="15">
        <f>'Cap Ex Data'!K1231</f>
        <v>0</v>
      </c>
      <c r="L1231" s="15">
        <f>'Cap Ex Data'!L1231</f>
        <v>0</v>
      </c>
      <c r="M1231" s="15">
        <f>'Cap Ex Data'!M1231</f>
        <v>0</v>
      </c>
      <c r="N1231" s="15">
        <f>'Cap Ex Data'!N1231</f>
        <v>0</v>
      </c>
      <c r="O1231" s="61" t="str">
        <f t="shared" si="19"/>
        <v>0</v>
      </c>
    </row>
    <row r="1232" spans="1:15" x14ac:dyDescent="0.25">
      <c r="A1232" s="15">
        <f>'Cap Ex Data'!A1232</f>
        <v>0</v>
      </c>
      <c r="B1232" s="15">
        <f>'Cap Ex Data'!B1232</f>
        <v>0</v>
      </c>
      <c r="C1232" s="15">
        <f>'Cap Ex Data'!C1232</f>
        <v>0</v>
      </c>
      <c r="D1232" s="15">
        <f>'Cap Ex Data'!D1232</f>
        <v>0</v>
      </c>
      <c r="E1232" s="15">
        <f>'Cap Ex Data'!E1232</f>
        <v>0</v>
      </c>
      <c r="F1232" s="15">
        <f>'Cap Ex Data'!F1232</f>
        <v>0</v>
      </c>
      <c r="G1232" s="15">
        <f>'Cap Ex Data'!G1232</f>
        <v>0</v>
      </c>
      <c r="H1232" s="15">
        <f>'Cap Ex Data'!H1232</f>
        <v>0</v>
      </c>
      <c r="I1232" s="15">
        <f>'Cap Ex Data'!I1232</f>
        <v>0</v>
      </c>
      <c r="J1232" s="15">
        <f>'Cap Ex Data'!J1232</f>
        <v>0</v>
      </c>
      <c r="K1232" s="15">
        <f>'Cap Ex Data'!K1232</f>
        <v>0</v>
      </c>
      <c r="L1232" s="15">
        <f>'Cap Ex Data'!L1232</f>
        <v>0</v>
      </c>
      <c r="M1232" s="15">
        <f>'Cap Ex Data'!M1232</f>
        <v>0</v>
      </c>
      <c r="N1232" s="15">
        <f>'Cap Ex Data'!N1232</f>
        <v>0</v>
      </c>
      <c r="O1232" s="61" t="str">
        <f t="shared" si="19"/>
        <v>0</v>
      </c>
    </row>
    <row r="1233" spans="1:15" x14ac:dyDescent="0.25">
      <c r="A1233" s="15">
        <f>'Cap Ex Data'!A1233</f>
        <v>0</v>
      </c>
      <c r="B1233" s="15">
        <f>'Cap Ex Data'!B1233</f>
        <v>0</v>
      </c>
      <c r="C1233" s="15">
        <f>'Cap Ex Data'!C1233</f>
        <v>0</v>
      </c>
      <c r="D1233" s="15">
        <f>'Cap Ex Data'!D1233</f>
        <v>0</v>
      </c>
      <c r="E1233" s="15">
        <f>'Cap Ex Data'!E1233</f>
        <v>0</v>
      </c>
      <c r="F1233" s="15">
        <f>'Cap Ex Data'!F1233</f>
        <v>0</v>
      </c>
      <c r="G1233" s="15">
        <f>'Cap Ex Data'!G1233</f>
        <v>0</v>
      </c>
      <c r="H1233" s="15">
        <f>'Cap Ex Data'!H1233</f>
        <v>0</v>
      </c>
      <c r="I1233" s="15">
        <f>'Cap Ex Data'!I1233</f>
        <v>0</v>
      </c>
      <c r="J1233" s="15">
        <f>'Cap Ex Data'!J1233</f>
        <v>0</v>
      </c>
      <c r="K1233" s="15">
        <f>'Cap Ex Data'!K1233</f>
        <v>0</v>
      </c>
      <c r="L1233" s="15">
        <f>'Cap Ex Data'!L1233</f>
        <v>0</v>
      </c>
      <c r="M1233" s="15">
        <f>'Cap Ex Data'!M1233</f>
        <v>0</v>
      </c>
      <c r="N1233" s="15">
        <f>'Cap Ex Data'!N1233</f>
        <v>0</v>
      </c>
      <c r="O1233" s="61" t="str">
        <f t="shared" si="19"/>
        <v>0</v>
      </c>
    </row>
    <row r="1234" spans="1:15" x14ac:dyDescent="0.25">
      <c r="A1234" s="15">
        <f>'Cap Ex Data'!A1234</f>
        <v>0</v>
      </c>
      <c r="B1234" s="15">
        <f>'Cap Ex Data'!B1234</f>
        <v>0</v>
      </c>
      <c r="C1234" s="15">
        <f>'Cap Ex Data'!C1234</f>
        <v>0</v>
      </c>
      <c r="D1234" s="15">
        <f>'Cap Ex Data'!D1234</f>
        <v>0</v>
      </c>
      <c r="E1234" s="15">
        <f>'Cap Ex Data'!E1234</f>
        <v>0</v>
      </c>
      <c r="F1234" s="15">
        <f>'Cap Ex Data'!F1234</f>
        <v>0</v>
      </c>
      <c r="G1234" s="15">
        <f>'Cap Ex Data'!G1234</f>
        <v>0</v>
      </c>
      <c r="H1234" s="15">
        <f>'Cap Ex Data'!H1234</f>
        <v>0</v>
      </c>
      <c r="I1234" s="15">
        <f>'Cap Ex Data'!I1234</f>
        <v>0</v>
      </c>
      <c r="J1234" s="15">
        <f>'Cap Ex Data'!J1234</f>
        <v>0</v>
      </c>
      <c r="K1234" s="15">
        <f>'Cap Ex Data'!K1234</f>
        <v>0</v>
      </c>
      <c r="L1234" s="15">
        <f>'Cap Ex Data'!L1234</f>
        <v>0</v>
      </c>
      <c r="M1234" s="15">
        <f>'Cap Ex Data'!M1234</f>
        <v>0</v>
      </c>
      <c r="N1234" s="15">
        <f>'Cap Ex Data'!N1234</f>
        <v>0</v>
      </c>
      <c r="O1234" s="61" t="str">
        <f t="shared" si="19"/>
        <v>0</v>
      </c>
    </row>
    <row r="1235" spans="1:15" x14ac:dyDescent="0.25">
      <c r="A1235" s="15">
        <f>'Cap Ex Data'!A1235</f>
        <v>0</v>
      </c>
      <c r="B1235" s="15">
        <f>'Cap Ex Data'!B1235</f>
        <v>0</v>
      </c>
      <c r="C1235" s="15">
        <f>'Cap Ex Data'!C1235</f>
        <v>0</v>
      </c>
      <c r="D1235" s="15">
        <f>'Cap Ex Data'!D1235</f>
        <v>0</v>
      </c>
      <c r="E1235" s="15">
        <f>'Cap Ex Data'!E1235</f>
        <v>0</v>
      </c>
      <c r="F1235" s="15">
        <f>'Cap Ex Data'!F1235</f>
        <v>0</v>
      </c>
      <c r="G1235" s="15">
        <f>'Cap Ex Data'!G1235</f>
        <v>0</v>
      </c>
      <c r="H1235" s="15">
        <f>'Cap Ex Data'!H1235</f>
        <v>0</v>
      </c>
      <c r="I1235" s="15">
        <f>'Cap Ex Data'!I1235</f>
        <v>0</v>
      </c>
      <c r="J1235" s="15">
        <f>'Cap Ex Data'!J1235</f>
        <v>0</v>
      </c>
      <c r="K1235" s="15">
        <f>'Cap Ex Data'!K1235</f>
        <v>0</v>
      </c>
      <c r="L1235" s="15">
        <f>'Cap Ex Data'!L1235</f>
        <v>0</v>
      </c>
      <c r="M1235" s="15">
        <f>'Cap Ex Data'!M1235</f>
        <v>0</v>
      </c>
      <c r="N1235" s="15">
        <f>'Cap Ex Data'!N1235</f>
        <v>0</v>
      </c>
      <c r="O1235" s="61" t="str">
        <f t="shared" si="19"/>
        <v>0</v>
      </c>
    </row>
    <row r="1236" spans="1:15" x14ac:dyDescent="0.25">
      <c r="A1236" s="15">
        <f>'Cap Ex Data'!A1236</f>
        <v>0</v>
      </c>
      <c r="B1236" s="15">
        <f>'Cap Ex Data'!B1236</f>
        <v>0</v>
      </c>
      <c r="C1236" s="15">
        <f>'Cap Ex Data'!C1236</f>
        <v>0</v>
      </c>
      <c r="D1236" s="15">
        <f>'Cap Ex Data'!D1236</f>
        <v>0</v>
      </c>
      <c r="E1236" s="15">
        <f>'Cap Ex Data'!E1236</f>
        <v>0</v>
      </c>
      <c r="F1236" s="15">
        <f>'Cap Ex Data'!F1236</f>
        <v>0</v>
      </c>
      <c r="G1236" s="15">
        <f>'Cap Ex Data'!G1236</f>
        <v>0</v>
      </c>
      <c r="H1236" s="15">
        <f>'Cap Ex Data'!H1236</f>
        <v>0</v>
      </c>
      <c r="I1236" s="15">
        <f>'Cap Ex Data'!I1236</f>
        <v>0</v>
      </c>
      <c r="J1236" s="15">
        <f>'Cap Ex Data'!J1236</f>
        <v>0</v>
      </c>
      <c r="K1236" s="15">
        <f>'Cap Ex Data'!K1236</f>
        <v>0</v>
      </c>
      <c r="L1236" s="15">
        <f>'Cap Ex Data'!L1236</f>
        <v>0</v>
      </c>
      <c r="M1236" s="15">
        <f>'Cap Ex Data'!M1236</f>
        <v>0</v>
      </c>
      <c r="N1236" s="15">
        <f>'Cap Ex Data'!N1236</f>
        <v>0</v>
      </c>
      <c r="O1236" s="61" t="str">
        <f t="shared" si="19"/>
        <v>0</v>
      </c>
    </row>
    <row r="1237" spans="1:15" x14ac:dyDescent="0.25">
      <c r="A1237" s="15">
        <f>'Cap Ex Data'!A1237</f>
        <v>0</v>
      </c>
      <c r="B1237" s="15">
        <f>'Cap Ex Data'!B1237</f>
        <v>0</v>
      </c>
      <c r="C1237" s="15">
        <f>'Cap Ex Data'!C1237</f>
        <v>0</v>
      </c>
      <c r="D1237" s="15">
        <f>'Cap Ex Data'!D1237</f>
        <v>0</v>
      </c>
      <c r="E1237" s="15">
        <f>'Cap Ex Data'!E1237</f>
        <v>0</v>
      </c>
      <c r="F1237" s="15">
        <f>'Cap Ex Data'!F1237</f>
        <v>0</v>
      </c>
      <c r="G1237" s="15">
        <f>'Cap Ex Data'!G1237</f>
        <v>0</v>
      </c>
      <c r="H1237" s="15">
        <f>'Cap Ex Data'!H1237</f>
        <v>0</v>
      </c>
      <c r="I1237" s="15">
        <f>'Cap Ex Data'!I1237</f>
        <v>0</v>
      </c>
      <c r="J1237" s="15">
        <f>'Cap Ex Data'!J1237</f>
        <v>0</v>
      </c>
      <c r="K1237" s="15">
        <f>'Cap Ex Data'!K1237</f>
        <v>0</v>
      </c>
      <c r="L1237" s="15">
        <f>'Cap Ex Data'!L1237</f>
        <v>0</v>
      </c>
      <c r="M1237" s="15">
        <f>'Cap Ex Data'!M1237</f>
        <v>0</v>
      </c>
      <c r="N1237" s="15">
        <f>'Cap Ex Data'!N1237</f>
        <v>0</v>
      </c>
      <c r="O1237" s="61" t="str">
        <f t="shared" si="19"/>
        <v>0</v>
      </c>
    </row>
    <row r="1238" spans="1:15" x14ac:dyDescent="0.25">
      <c r="A1238" s="15">
        <f>'Cap Ex Data'!A1238</f>
        <v>0</v>
      </c>
      <c r="B1238" s="15">
        <f>'Cap Ex Data'!B1238</f>
        <v>0</v>
      </c>
      <c r="C1238" s="15">
        <f>'Cap Ex Data'!C1238</f>
        <v>0</v>
      </c>
      <c r="D1238" s="15">
        <f>'Cap Ex Data'!D1238</f>
        <v>0</v>
      </c>
      <c r="E1238" s="15">
        <f>'Cap Ex Data'!E1238</f>
        <v>0</v>
      </c>
      <c r="F1238" s="15">
        <f>'Cap Ex Data'!F1238</f>
        <v>0</v>
      </c>
      <c r="G1238" s="15">
        <f>'Cap Ex Data'!G1238</f>
        <v>0</v>
      </c>
      <c r="H1238" s="15">
        <f>'Cap Ex Data'!H1238</f>
        <v>0</v>
      </c>
      <c r="I1238" s="15">
        <f>'Cap Ex Data'!I1238</f>
        <v>0</v>
      </c>
      <c r="J1238" s="15">
        <f>'Cap Ex Data'!J1238</f>
        <v>0</v>
      </c>
      <c r="K1238" s="15">
        <f>'Cap Ex Data'!K1238</f>
        <v>0</v>
      </c>
      <c r="L1238" s="15">
        <f>'Cap Ex Data'!L1238</f>
        <v>0</v>
      </c>
      <c r="M1238" s="15">
        <f>'Cap Ex Data'!M1238</f>
        <v>0</v>
      </c>
      <c r="N1238" s="15">
        <f>'Cap Ex Data'!N1238</f>
        <v>0</v>
      </c>
      <c r="O1238" s="61" t="str">
        <f t="shared" si="19"/>
        <v>0</v>
      </c>
    </row>
    <row r="1239" spans="1:15" x14ac:dyDescent="0.25">
      <c r="A1239" s="15">
        <f>'Cap Ex Data'!A1239</f>
        <v>0</v>
      </c>
      <c r="B1239" s="15">
        <f>'Cap Ex Data'!B1239</f>
        <v>0</v>
      </c>
      <c r="C1239" s="15">
        <f>'Cap Ex Data'!C1239</f>
        <v>0</v>
      </c>
      <c r="D1239" s="15">
        <f>'Cap Ex Data'!D1239</f>
        <v>0</v>
      </c>
      <c r="E1239" s="15">
        <f>'Cap Ex Data'!E1239</f>
        <v>0</v>
      </c>
      <c r="F1239" s="15">
        <f>'Cap Ex Data'!F1239</f>
        <v>0</v>
      </c>
      <c r="G1239" s="15">
        <f>'Cap Ex Data'!G1239</f>
        <v>0</v>
      </c>
      <c r="H1239" s="15">
        <f>'Cap Ex Data'!H1239</f>
        <v>0</v>
      </c>
      <c r="I1239" s="15">
        <f>'Cap Ex Data'!I1239</f>
        <v>0</v>
      </c>
      <c r="J1239" s="15">
        <f>'Cap Ex Data'!J1239</f>
        <v>0</v>
      </c>
      <c r="K1239" s="15">
        <f>'Cap Ex Data'!K1239</f>
        <v>0</v>
      </c>
      <c r="L1239" s="15">
        <f>'Cap Ex Data'!L1239</f>
        <v>0</v>
      </c>
      <c r="M1239" s="15">
        <f>'Cap Ex Data'!M1239</f>
        <v>0</v>
      </c>
      <c r="N1239" s="15">
        <f>'Cap Ex Data'!N1239</f>
        <v>0</v>
      </c>
      <c r="O1239" s="61" t="str">
        <f t="shared" si="19"/>
        <v>0</v>
      </c>
    </row>
    <row r="1240" spans="1:15" x14ac:dyDescent="0.25">
      <c r="A1240" s="15">
        <f>'Cap Ex Data'!A1240</f>
        <v>0</v>
      </c>
      <c r="B1240" s="15">
        <f>'Cap Ex Data'!B1240</f>
        <v>0</v>
      </c>
      <c r="C1240" s="15">
        <f>'Cap Ex Data'!C1240</f>
        <v>0</v>
      </c>
      <c r="D1240" s="15">
        <f>'Cap Ex Data'!D1240</f>
        <v>0</v>
      </c>
      <c r="E1240" s="15">
        <f>'Cap Ex Data'!E1240</f>
        <v>0</v>
      </c>
      <c r="F1240" s="15">
        <f>'Cap Ex Data'!F1240</f>
        <v>0</v>
      </c>
      <c r="G1240" s="15">
        <f>'Cap Ex Data'!G1240</f>
        <v>0</v>
      </c>
      <c r="H1240" s="15">
        <f>'Cap Ex Data'!H1240</f>
        <v>0</v>
      </c>
      <c r="I1240" s="15">
        <f>'Cap Ex Data'!I1240</f>
        <v>0</v>
      </c>
      <c r="J1240" s="15">
        <f>'Cap Ex Data'!J1240</f>
        <v>0</v>
      </c>
      <c r="K1240" s="15">
        <f>'Cap Ex Data'!K1240</f>
        <v>0</v>
      </c>
      <c r="L1240" s="15">
        <f>'Cap Ex Data'!L1240</f>
        <v>0</v>
      </c>
      <c r="M1240" s="15">
        <f>'Cap Ex Data'!M1240</f>
        <v>0</v>
      </c>
      <c r="N1240" s="15">
        <f>'Cap Ex Data'!N1240</f>
        <v>0</v>
      </c>
      <c r="O1240" s="61" t="str">
        <f t="shared" si="19"/>
        <v>0</v>
      </c>
    </row>
    <row r="1241" spans="1:15" x14ac:dyDescent="0.25">
      <c r="A1241" s="15">
        <f>'Cap Ex Data'!A1241</f>
        <v>0</v>
      </c>
      <c r="B1241" s="15">
        <f>'Cap Ex Data'!B1241</f>
        <v>0</v>
      </c>
      <c r="C1241" s="15">
        <f>'Cap Ex Data'!C1241</f>
        <v>0</v>
      </c>
      <c r="D1241" s="15">
        <f>'Cap Ex Data'!D1241</f>
        <v>0</v>
      </c>
      <c r="E1241" s="15">
        <f>'Cap Ex Data'!E1241</f>
        <v>0</v>
      </c>
      <c r="F1241" s="15">
        <f>'Cap Ex Data'!F1241</f>
        <v>0</v>
      </c>
      <c r="G1241" s="15">
        <f>'Cap Ex Data'!G1241</f>
        <v>0</v>
      </c>
      <c r="H1241" s="15">
        <f>'Cap Ex Data'!H1241</f>
        <v>0</v>
      </c>
      <c r="I1241" s="15">
        <f>'Cap Ex Data'!I1241</f>
        <v>0</v>
      </c>
      <c r="J1241" s="15">
        <f>'Cap Ex Data'!J1241</f>
        <v>0</v>
      </c>
      <c r="K1241" s="15">
        <f>'Cap Ex Data'!K1241</f>
        <v>0</v>
      </c>
      <c r="L1241" s="15">
        <f>'Cap Ex Data'!L1241</f>
        <v>0</v>
      </c>
      <c r="M1241" s="15">
        <f>'Cap Ex Data'!M1241</f>
        <v>0</v>
      </c>
      <c r="N1241" s="15">
        <f>'Cap Ex Data'!N1241</f>
        <v>0</v>
      </c>
      <c r="O1241" s="61" t="str">
        <f t="shared" si="19"/>
        <v>0</v>
      </c>
    </row>
    <row r="1242" spans="1:15" x14ac:dyDescent="0.25">
      <c r="A1242" s="15">
        <f>'Cap Ex Data'!A1242</f>
        <v>0</v>
      </c>
      <c r="B1242" s="15">
        <f>'Cap Ex Data'!B1242</f>
        <v>0</v>
      </c>
      <c r="C1242" s="15">
        <f>'Cap Ex Data'!C1242</f>
        <v>0</v>
      </c>
      <c r="D1242" s="15">
        <f>'Cap Ex Data'!D1242</f>
        <v>0</v>
      </c>
      <c r="E1242" s="15">
        <f>'Cap Ex Data'!E1242</f>
        <v>0</v>
      </c>
      <c r="F1242" s="15">
        <f>'Cap Ex Data'!F1242</f>
        <v>0</v>
      </c>
      <c r="G1242" s="15">
        <f>'Cap Ex Data'!G1242</f>
        <v>0</v>
      </c>
      <c r="H1242" s="15">
        <f>'Cap Ex Data'!H1242</f>
        <v>0</v>
      </c>
      <c r="I1242" s="15">
        <f>'Cap Ex Data'!I1242</f>
        <v>0</v>
      </c>
      <c r="J1242" s="15">
        <f>'Cap Ex Data'!J1242</f>
        <v>0</v>
      </c>
      <c r="K1242" s="15">
        <f>'Cap Ex Data'!K1242</f>
        <v>0</v>
      </c>
      <c r="L1242" s="15">
        <f>'Cap Ex Data'!L1242</f>
        <v>0</v>
      </c>
      <c r="M1242" s="15">
        <f>'Cap Ex Data'!M1242</f>
        <v>0</v>
      </c>
      <c r="N1242" s="15">
        <f>'Cap Ex Data'!N1242</f>
        <v>0</v>
      </c>
      <c r="O1242" s="61" t="str">
        <f t="shared" si="19"/>
        <v>0</v>
      </c>
    </row>
    <row r="1243" spans="1:15" x14ac:dyDescent="0.25">
      <c r="A1243" s="15">
        <f>'Cap Ex Data'!A1243</f>
        <v>0</v>
      </c>
      <c r="B1243" s="15">
        <f>'Cap Ex Data'!B1243</f>
        <v>0</v>
      </c>
      <c r="C1243" s="15">
        <f>'Cap Ex Data'!C1243</f>
        <v>0</v>
      </c>
      <c r="D1243" s="15">
        <f>'Cap Ex Data'!D1243</f>
        <v>0</v>
      </c>
      <c r="E1243" s="15">
        <f>'Cap Ex Data'!E1243</f>
        <v>0</v>
      </c>
      <c r="F1243" s="15">
        <f>'Cap Ex Data'!F1243</f>
        <v>0</v>
      </c>
      <c r="G1243" s="15">
        <f>'Cap Ex Data'!G1243</f>
        <v>0</v>
      </c>
      <c r="H1243" s="15">
        <f>'Cap Ex Data'!H1243</f>
        <v>0</v>
      </c>
      <c r="I1243" s="15">
        <f>'Cap Ex Data'!I1243</f>
        <v>0</v>
      </c>
      <c r="J1243" s="15">
        <f>'Cap Ex Data'!J1243</f>
        <v>0</v>
      </c>
      <c r="K1243" s="15">
        <f>'Cap Ex Data'!K1243</f>
        <v>0</v>
      </c>
      <c r="L1243" s="15">
        <f>'Cap Ex Data'!L1243</f>
        <v>0</v>
      </c>
      <c r="M1243" s="15">
        <f>'Cap Ex Data'!M1243</f>
        <v>0</v>
      </c>
      <c r="N1243" s="15">
        <f>'Cap Ex Data'!N1243</f>
        <v>0</v>
      </c>
      <c r="O1243" s="61" t="str">
        <f t="shared" si="19"/>
        <v>0</v>
      </c>
    </row>
    <row r="1244" spans="1:15" x14ac:dyDescent="0.25">
      <c r="A1244" s="15">
        <f>'Cap Ex Data'!A1244</f>
        <v>0</v>
      </c>
      <c r="B1244" s="15">
        <f>'Cap Ex Data'!B1244</f>
        <v>0</v>
      </c>
      <c r="C1244" s="15">
        <f>'Cap Ex Data'!C1244</f>
        <v>0</v>
      </c>
      <c r="D1244" s="15">
        <f>'Cap Ex Data'!D1244</f>
        <v>0</v>
      </c>
      <c r="E1244" s="15">
        <f>'Cap Ex Data'!E1244</f>
        <v>0</v>
      </c>
      <c r="F1244" s="15">
        <f>'Cap Ex Data'!F1244</f>
        <v>0</v>
      </c>
      <c r="G1244" s="15">
        <f>'Cap Ex Data'!G1244</f>
        <v>0</v>
      </c>
      <c r="H1244" s="15">
        <f>'Cap Ex Data'!H1244</f>
        <v>0</v>
      </c>
      <c r="I1244" s="15">
        <f>'Cap Ex Data'!I1244</f>
        <v>0</v>
      </c>
      <c r="J1244" s="15">
        <f>'Cap Ex Data'!J1244</f>
        <v>0</v>
      </c>
      <c r="K1244" s="15">
        <f>'Cap Ex Data'!K1244</f>
        <v>0</v>
      </c>
      <c r="L1244" s="15">
        <f>'Cap Ex Data'!L1244</f>
        <v>0</v>
      </c>
      <c r="M1244" s="15">
        <f>'Cap Ex Data'!M1244</f>
        <v>0</v>
      </c>
      <c r="N1244" s="15">
        <f>'Cap Ex Data'!N1244</f>
        <v>0</v>
      </c>
      <c r="O1244" s="61" t="str">
        <f t="shared" si="19"/>
        <v>0</v>
      </c>
    </row>
    <row r="1245" spans="1:15" x14ac:dyDescent="0.25">
      <c r="A1245" s="15">
        <f>'Cap Ex Data'!A1245</f>
        <v>0</v>
      </c>
      <c r="B1245" s="15">
        <f>'Cap Ex Data'!B1245</f>
        <v>0</v>
      </c>
      <c r="C1245" s="15">
        <f>'Cap Ex Data'!C1245</f>
        <v>0</v>
      </c>
      <c r="D1245" s="15">
        <f>'Cap Ex Data'!D1245</f>
        <v>0</v>
      </c>
      <c r="E1245" s="15">
        <f>'Cap Ex Data'!E1245</f>
        <v>0</v>
      </c>
      <c r="F1245" s="15">
        <f>'Cap Ex Data'!F1245</f>
        <v>0</v>
      </c>
      <c r="G1245" s="15">
        <f>'Cap Ex Data'!G1245</f>
        <v>0</v>
      </c>
      <c r="H1245" s="15">
        <f>'Cap Ex Data'!H1245</f>
        <v>0</v>
      </c>
      <c r="I1245" s="15">
        <f>'Cap Ex Data'!I1245</f>
        <v>0</v>
      </c>
      <c r="J1245" s="15">
        <f>'Cap Ex Data'!J1245</f>
        <v>0</v>
      </c>
      <c r="K1245" s="15">
        <f>'Cap Ex Data'!K1245</f>
        <v>0</v>
      </c>
      <c r="L1245" s="15">
        <f>'Cap Ex Data'!L1245</f>
        <v>0</v>
      </c>
      <c r="M1245" s="15">
        <f>'Cap Ex Data'!M1245</f>
        <v>0</v>
      </c>
      <c r="N1245" s="15">
        <f>'Cap Ex Data'!N1245</f>
        <v>0</v>
      </c>
      <c r="O1245" s="61" t="str">
        <f t="shared" si="19"/>
        <v>0</v>
      </c>
    </row>
    <row r="1246" spans="1:15" x14ac:dyDescent="0.25">
      <c r="A1246" s="15">
        <f>'Cap Ex Data'!A1246</f>
        <v>0</v>
      </c>
      <c r="B1246" s="15">
        <f>'Cap Ex Data'!B1246</f>
        <v>0</v>
      </c>
      <c r="C1246" s="15">
        <f>'Cap Ex Data'!C1246</f>
        <v>0</v>
      </c>
      <c r="D1246" s="15">
        <f>'Cap Ex Data'!D1246</f>
        <v>0</v>
      </c>
      <c r="E1246" s="15">
        <f>'Cap Ex Data'!E1246</f>
        <v>0</v>
      </c>
      <c r="F1246" s="15">
        <f>'Cap Ex Data'!F1246</f>
        <v>0</v>
      </c>
      <c r="G1246" s="15">
        <f>'Cap Ex Data'!G1246</f>
        <v>0</v>
      </c>
      <c r="H1246" s="15">
        <f>'Cap Ex Data'!H1246</f>
        <v>0</v>
      </c>
      <c r="I1246" s="15">
        <f>'Cap Ex Data'!I1246</f>
        <v>0</v>
      </c>
      <c r="J1246" s="15">
        <f>'Cap Ex Data'!J1246</f>
        <v>0</v>
      </c>
      <c r="K1246" s="15">
        <f>'Cap Ex Data'!K1246</f>
        <v>0</v>
      </c>
      <c r="L1246" s="15">
        <f>'Cap Ex Data'!L1246</f>
        <v>0</v>
      </c>
      <c r="M1246" s="15">
        <f>'Cap Ex Data'!M1246</f>
        <v>0</v>
      </c>
      <c r="N1246" s="15">
        <f>'Cap Ex Data'!N1246</f>
        <v>0</v>
      </c>
      <c r="O1246" s="61" t="str">
        <f t="shared" si="19"/>
        <v>0</v>
      </c>
    </row>
    <row r="1247" spans="1:15" x14ac:dyDescent="0.25">
      <c r="A1247" s="15">
        <f>'Cap Ex Data'!A1247</f>
        <v>0</v>
      </c>
      <c r="B1247" s="15">
        <f>'Cap Ex Data'!B1247</f>
        <v>0</v>
      </c>
      <c r="C1247" s="15">
        <f>'Cap Ex Data'!C1247</f>
        <v>0</v>
      </c>
      <c r="D1247" s="15">
        <f>'Cap Ex Data'!D1247</f>
        <v>0</v>
      </c>
      <c r="E1247" s="15">
        <f>'Cap Ex Data'!E1247</f>
        <v>0</v>
      </c>
      <c r="F1247" s="15">
        <f>'Cap Ex Data'!F1247</f>
        <v>0</v>
      </c>
      <c r="G1247" s="15">
        <f>'Cap Ex Data'!G1247</f>
        <v>0</v>
      </c>
      <c r="H1247" s="15">
        <f>'Cap Ex Data'!H1247</f>
        <v>0</v>
      </c>
      <c r="I1247" s="15">
        <f>'Cap Ex Data'!I1247</f>
        <v>0</v>
      </c>
      <c r="J1247" s="15">
        <f>'Cap Ex Data'!J1247</f>
        <v>0</v>
      </c>
      <c r="K1247" s="15">
        <f>'Cap Ex Data'!K1247</f>
        <v>0</v>
      </c>
      <c r="L1247" s="15">
        <f>'Cap Ex Data'!L1247</f>
        <v>0</v>
      </c>
      <c r="M1247" s="15">
        <f>'Cap Ex Data'!M1247</f>
        <v>0</v>
      </c>
      <c r="N1247" s="15">
        <f>'Cap Ex Data'!N1247</f>
        <v>0</v>
      </c>
      <c r="O1247" s="61" t="str">
        <f t="shared" si="19"/>
        <v>0</v>
      </c>
    </row>
    <row r="1248" spans="1:15" x14ac:dyDescent="0.25">
      <c r="A1248" s="15">
        <f>'Cap Ex Data'!A1248</f>
        <v>0</v>
      </c>
      <c r="B1248" s="15">
        <f>'Cap Ex Data'!B1248</f>
        <v>0</v>
      </c>
      <c r="C1248" s="15">
        <f>'Cap Ex Data'!C1248</f>
        <v>0</v>
      </c>
      <c r="D1248" s="15">
        <f>'Cap Ex Data'!D1248</f>
        <v>0</v>
      </c>
      <c r="E1248" s="15">
        <f>'Cap Ex Data'!E1248</f>
        <v>0</v>
      </c>
      <c r="F1248" s="15">
        <f>'Cap Ex Data'!F1248</f>
        <v>0</v>
      </c>
      <c r="G1248" s="15">
        <f>'Cap Ex Data'!G1248</f>
        <v>0</v>
      </c>
      <c r="H1248" s="15">
        <f>'Cap Ex Data'!H1248</f>
        <v>0</v>
      </c>
      <c r="I1248" s="15">
        <f>'Cap Ex Data'!I1248</f>
        <v>0</v>
      </c>
      <c r="J1248" s="15">
        <f>'Cap Ex Data'!J1248</f>
        <v>0</v>
      </c>
      <c r="K1248" s="15">
        <f>'Cap Ex Data'!K1248</f>
        <v>0</v>
      </c>
      <c r="L1248" s="15">
        <f>'Cap Ex Data'!L1248</f>
        <v>0</v>
      </c>
      <c r="M1248" s="15">
        <f>'Cap Ex Data'!M1248</f>
        <v>0</v>
      </c>
      <c r="N1248" s="15">
        <f>'Cap Ex Data'!N1248</f>
        <v>0</v>
      </c>
      <c r="O1248" s="61" t="str">
        <f t="shared" si="19"/>
        <v>0</v>
      </c>
    </row>
    <row r="1249" spans="1:15" x14ac:dyDescent="0.25">
      <c r="A1249" s="15">
        <f>'Cap Ex Data'!A1249</f>
        <v>0</v>
      </c>
      <c r="B1249" s="15">
        <f>'Cap Ex Data'!B1249</f>
        <v>0</v>
      </c>
      <c r="C1249" s="15">
        <f>'Cap Ex Data'!C1249</f>
        <v>0</v>
      </c>
      <c r="D1249" s="15">
        <f>'Cap Ex Data'!D1249</f>
        <v>0</v>
      </c>
      <c r="E1249" s="15">
        <f>'Cap Ex Data'!E1249</f>
        <v>0</v>
      </c>
      <c r="F1249" s="15">
        <f>'Cap Ex Data'!F1249</f>
        <v>0</v>
      </c>
      <c r="G1249" s="15">
        <f>'Cap Ex Data'!G1249</f>
        <v>0</v>
      </c>
      <c r="H1249" s="15">
        <f>'Cap Ex Data'!H1249</f>
        <v>0</v>
      </c>
      <c r="I1249" s="15">
        <f>'Cap Ex Data'!I1249</f>
        <v>0</v>
      </c>
      <c r="J1249" s="15">
        <f>'Cap Ex Data'!J1249</f>
        <v>0</v>
      </c>
      <c r="K1249" s="15">
        <f>'Cap Ex Data'!K1249</f>
        <v>0</v>
      </c>
      <c r="L1249" s="15">
        <f>'Cap Ex Data'!L1249</f>
        <v>0</v>
      </c>
      <c r="M1249" s="15">
        <f>'Cap Ex Data'!M1249</f>
        <v>0</v>
      </c>
      <c r="N1249" s="15">
        <f>'Cap Ex Data'!N1249</f>
        <v>0</v>
      </c>
      <c r="O1249" s="61" t="str">
        <f t="shared" si="19"/>
        <v>0</v>
      </c>
    </row>
    <row r="1250" spans="1:15" x14ac:dyDescent="0.25">
      <c r="A1250" s="15">
        <f>'Cap Ex Data'!A1250</f>
        <v>0</v>
      </c>
      <c r="B1250" s="15">
        <f>'Cap Ex Data'!B1250</f>
        <v>0</v>
      </c>
      <c r="C1250" s="15">
        <f>'Cap Ex Data'!C1250</f>
        <v>0</v>
      </c>
      <c r="D1250" s="15">
        <f>'Cap Ex Data'!D1250</f>
        <v>0</v>
      </c>
      <c r="E1250" s="15">
        <f>'Cap Ex Data'!E1250</f>
        <v>0</v>
      </c>
      <c r="F1250" s="15">
        <f>'Cap Ex Data'!F1250</f>
        <v>0</v>
      </c>
      <c r="G1250" s="15">
        <f>'Cap Ex Data'!G1250</f>
        <v>0</v>
      </c>
      <c r="H1250" s="15">
        <f>'Cap Ex Data'!H1250</f>
        <v>0</v>
      </c>
      <c r="I1250" s="15">
        <f>'Cap Ex Data'!I1250</f>
        <v>0</v>
      </c>
      <c r="J1250" s="15">
        <f>'Cap Ex Data'!J1250</f>
        <v>0</v>
      </c>
      <c r="K1250" s="15">
        <f>'Cap Ex Data'!K1250</f>
        <v>0</v>
      </c>
      <c r="L1250" s="15">
        <f>'Cap Ex Data'!L1250</f>
        <v>0</v>
      </c>
      <c r="M1250" s="15">
        <f>'Cap Ex Data'!M1250</f>
        <v>0</v>
      </c>
      <c r="N1250" s="15">
        <f>'Cap Ex Data'!N1250</f>
        <v>0</v>
      </c>
      <c r="O1250" s="61" t="str">
        <f t="shared" si="19"/>
        <v>0</v>
      </c>
    </row>
    <row r="1251" spans="1:15" x14ac:dyDescent="0.25">
      <c r="A1251" s="15">
        <f>'Cap Ex Data'!A1251</f>
        <v>0</v>
      </c>
      <c r="B1251" s="15">
        <f>'Cap Ex Data'!B1251</f>
        <v>0</v>
      </c>
      <c r="C1251" s="15">
        <f>'Cap Ex Data'!C1251</f>
        <v>0</v>
      </c>
      <c r="D1251" s="15">
        <f>'Cap Ex Data'!D1251</f>
        <v>0</v>
      </c>
      <c r="E1251" s="15">
        <f>'Cap Ex Data'!E1251</f>
        <v>0</v>
      </c>
      <c r="F1251" s="15">
        <f>'Cap Ex Data'!F1251</f>
        <v>0</v>
      </c>
      <c r="G1251" s="15">
        <f>'Cap Ex Data'!G1251</f>
        <v>0</v>
      </c>
      <c r="H1251" s="15">
        <f>'Cap Ex Data'!H1251</f>
        <v>0</v>
      </c>
      <c r="I1251" s="15">
        <f>'Cap Ex Data'!I1251</f>
        <v>0</v>
      </c>
      <c r="J1251" s="15">
        <f>'Cap Ex Data'!J1251</f>
        <v>0</v>
      </c>
      <c r="K1251" s="15">
        <f>'Cap Ex Data'!K1251</f>
        <v>0</v>
      </c>
      <c r="L1251" s="15">
        <f>'Cap Ex Data'!L1251</f>
        <v>0</v>
      </c>
      <c r="M1251" s="15">
        <f>'Cap Ex Data'!M1251</f>
        <v>0</v>
      </c>
      <c r="N1251" s="15">
        <f>'Cap Ex Data'!N1251</f>
        <v>0</v>
      </c>
      <c r="O1251" s="61" t="str">
        <f t="shared" si="19"/>
        <v>0</v>
      </c>
    </row>
    <row r="1252" spans="1:15" x14ac:dyDescent="0.25">
      <c r="A1252" s="15">
        <f>'Cap Ex Data'!A1252</f>
        <v>0</v>
      </c>
      <c r="B1252" s="15">
        <f>'Cap Ex Data'!B1252</f>
        <v>0</v>
      </c>
      <c r="C1252" s="15">
        <f>'Cap Ex Data'!C1252</f>
        <v>0</v>
      </c>
      <c r="D1252" s="15">
        <f>'Cap Ex Data'!D1252</f>
        <v>0</v>
      </c>
      <c r="E1252" s="15">
        <f>'Cap Ex Data'!E1252</f>
        <v>0</v>
      </c>
      <c r="F1252" s="15">
        <f>'Cap Ex Data'!F1252</f>
        <v>0</v>
      </c>
      <c r="G1252" s="15">
        <f>'Cap Ex Data'!G1252</f>
        <v>0</v>
      </c>
      <c r="H1252" s="15">
        <f>'Cap Ex Data'!H1252</f>
        <v>0</v>
      </c>
      <c r="I1252" s="15">
        <f>'Cap Ex Data'!I1252</f>
        <v>0</v>
      </c>
      <c r="J1252" s="15">
        <f>'Cap Ex Data'!J1252</f>
        <v>0</v>
      </c>
      <c r="K1252" s="15">
        <f>'Cap Ex Data'!K1252</f>
        <v>0</v>
      </c>
      <c r="L1252" s="15">
        <f>'Cap Ex Data'!L1252</f>
        <v>0</v>
      </c>
      <c r="M1252" s="15">
        <f>'Cap Ex Data'!M1252</f>
        <v>0</v>
      </c>
      <c r="N1252" s="15">
        <f>'Cap Ex Data'!N1252</f>
        <v>0</v>
      </c>
      <c r="O1252" s="61" t="str">
        <f t="shared" si="19"/>
        <v>0</v>
      </c>
    </row>
    <row r="1253" spans="1:15" x14ac:dyDescent="0.25">
      <c r="A1253" s="15">
        <f>'Cap Ex Data'!A1253</f>
        <v>0</v>
      </c>
      <c r="B1253" s="15">
        <f>'Cap Ex Data'!B1253</f>
        <v>0</v>
      </c>
      <c r="C1253" s="15">
        <f>'Cap Ex Data'!C1253</f>
        <v>0</v>
      </c>
      <c r="D1253" s="15">
        <f>'Cap Ex Data'!D1253</f>
        <v>0</v>
      </c>
      <c r="E1253" s="15">
        <f>'Cap Ex Data'!E1253</f>
        <v>0</v>
      </c>
      <c r="F1253" s="15">
        <f>'Cap Ex Data'!F1253</f>
        <v>0</v>
      </c>
      <c r="G1253" s="15">
        <f>'Cap Ex Data'!G1253</f>
        <v>0</v>
      </c>
      <c r="H1253" s="15">
        <f>'Cap Ex Data'!H1253</f>
        <v>0</v>
      </c>
      <c r="I1253" s="15">
        <f>'Cap Ex Data'!I1253</f>
        <v>0</v>
      </c>
      <c r="J1253" s="15">
        <f>'Cap Ex Data'!J1253</f>
        <v>0</v>
      </c>
      <c r="K1253" s="15">
        <f>'Cap Ex Data'!K1253</f>
        <v>0</v>
      </c>
      <c r="L1253" s="15">
        <f>'Cap Ex Data'!L1253</f>
        <v>0</v>
      </c>
      <c r="M1253" s="15">
        <f>'Cap Ex Data'!M1253</f>
        <v>0</v>
      </c>
      <c r="N1253" s="15">
        <f>'Cap Ex Data'!N1253</f>
        <v>0</v>
      </c>
      <c r="O1253" s="61" t="str">
        <f t="shared" si="19"/>
        <v>0</v>
      </c>
    </row>
    <row r="1254" spans="1:15" x14ac:dyDescent="0.25">
      <c r="A1254" s="15">
        <f>'Cap Ex Data'!A1254</f>
        <v>0</v>
      </c>
      <c r="B1254" s="15">
        <f>'Cap Ex Data'!B1254</f>
        <v>0</v>
      </c>
      <c r="C1254" s="15">
        <f>'Cap Ex Data'!C1254</f>
        <v>0</v>
      </c>
      <c r="D1254" s="15">
        <f>'Cap Ex Data'!D1254</f>
        <v>0</v>
      </c>
      <c r="E1254" s="15">
        <f>'Cap Ex Data'!E1254</f>
        <v>0</v>
      </c>
      <c r="F1254" s="15">
        <f>'Cap Ex Data'!F1254</f>
        <v>0</v>
      </c>
      <c r="G1254" s="15">
        <f>'Cap Ex Data'!G1254</f>
        <v>0</v>
      </c>
      <c r="H1254" s="15">
        <f>'Cap Ex Data'!H1254</f>
        <v>0</v>
      </c>
      <c r="I1254" s="15">
        <f>'Cap Ex Data'!I1254</f>
        <v>0</v>
      </c>
      <c r="J1254" s="15">
        <f>'Cap Ex Data'!J1254</f>
        <v>0</v>
      </c>
      <c r="K1254" s="15">
        <f>'Cap Ex Data'!K1254</f>
        <v>0</v>
      </c>
      <c r="L1254" s="15">
        <f>'Cap Ex Data'!L1254</f>
        <v>0</v>
      </c>
      <c r="M1254" s="15">
        <f>'Cap Ex Data'!M1254</f>
        <v>0</v>
      </c>
      <c r="N1254" s="15">
        <f>'Cap Ex Data'!N1254</f>
        <v>0</v>
      </c>
      <c r="O1254" s="61" t="str">
        <f t="shared" si="19"/>
        <v>0</v>
      </c>
    </row>
    <row r="1255" spans="1:15" x14ac:dyDescent="0.25">
      <c r="A1255" s="15">
        <f>'Cap Ex Data'!A1255</f>
        <v>0</v>
      </c>
      <c r="B1255" s="15">
        <f>'Cap Ex Data'!B1255</f>
        <v>0</v>
      </c>
      <c r="C1255" s="15">
        <f>'Cap Ex Data'!C1255</f>
        <v>0</v>
      </c>
      <c r="D1255" s="15">
        <f>'Cap Ex Data'!D1255</f>
        <v>0</v>
      </c>
      <c r="E1255" s="15">
        <f>'Cap Ex Data'!E1255</f>
        <v>0</v>
      </c>
      <c r="F1255" s="15">
        <f>'Cap Ex Data'!F1255</f>
        <v>0</v>
      </c>
      <c r="G1255" s="15">
        <f>'Cap Ex Data'!G1255</f>
        <v>0</v>
      </c>
      <c r="H1255" s="15">
        <f>'Cap Ex Data'!H1255</f>
        <v>0</v>
      </c>
      <c r="I1255" s="15">
        <f>'Cap Ex Data'!I1255</f>
        <v>0</v>
      </c>
      <c r="J1255" s="15">
        <f>'Cap Ex Data'!J1255</f>
        <v>0</v>
      </c>
      <c r="K1255" s="15">
        <f>'Cap Ex Data'!K1255</f>
        <v>0</v>
      </c>
      <c r="L1255" s="15">
        <f>'Cap Ex Data'!L1255</f>
        <v>0</v>
      </c>
      <c r="M1255" s="15">
        <f>'Cap Ex Data'!M1255</f>
        <v>0</v>
      </c>
      <c r="N1255" s="15">
        <f>'Cap Ex Data'!N1255</f>
        <v>0</v>
      </c>
      <c r="O1255" s="61" t="str">
        <f t="shared" si="19"/>
        <v>0</v>
      </c>
    </row>
    <row r="1256" spans="1:15" x14ac:dyDescent="0.25">
      <c r="A1256" s="15">
        <f>'Cap Ex Data'!A1256</f>
        <v>0</v>
      </c>
      <c r="B1256" s="15">
        <f>'Cap Ex Data'!B1256</f>
        <v>0</v>
      </c>
      <c r="C1256" s="15">
        <f>'Cap Ex Data'!C1256</f>
        <v>0</v>
      </c>
      <c r="D1256" s="15">
        <f>'Cap Ex Data'!D1256</f>
        <v>0</v>
      </c>
      <c r="E1256" s="15">
        <f>'Cap Ex Data'!E1256</f>
        <v>0</v>
      </c>
      <c r="F1256" s="15">
        <f>'Cap Ex Data'!F1256</f>
        <v>0</v>
      </c>
      <c r="G1256" s="15">
        <f>'Cap Ex Data'!G1256</f>
        <v>0</v>
      </c>
      <c r="H1256" s="15">
        <f>'Cap Ex Data'!H1256</f>
        <v>0</v>
      </c>
      <c r="I1256" s="15">
        <f>'Cap Ex Data'!I1256</f>
        <v>0</v>
      </c>
      <c r="J1256" s="15">
        <f>'Cap Ex Data'!J1256</f>
        <v>0</v>
      </c>
      <c r="K1256" s="15">
        <f>'Cap Ex Data'!K1256</f>
        <v>0</v>
      </c>
      <c r="L1256" s="15">
        <f>'Cap Ex Data'!L1256</f>
        <v>0</v>
      </c>
      <c r="M1256" s="15">
        <f>'Cap Ex Data'!M1256</f>
        <v>0</v>
      </c>
      <c r="N1256" s="15">
        <f>'Cap Ex Data'!N1256</f>
        <v>0</v>
      </c>
      <c r="O1256" s="61" t="str">
        <f t="shared" si="19"/>
        <v>0</v>
      </c>
    </row>
    <row r="1257" spans="1:15" x14ac:dyDescent="0.25">
      <c r="A1257" s="15">
        <f>'Cap Ex Data'!A1257</f>
        <v>0</v>
      </c>
      <c r="B1257" s="15">
        <f>'Cap Ex Data'!B1257</f>
        <v>0</v>
      </c>
      <c r="C1257" s="15">
        <f>'Cap Ex Data'!C1257</f>
        <v>0</v>
      </c>
      <c r="D1257" s="15">
        <f>'Cap Ex Data'!D1257</f>
        <v>0</v>
      </c>
      <c r="E1257" s="15">
        <f>'Cap Ex Data'!E1257</f>
        <v>0</v>
      </c>
      <c r="F1257" s="15">
        <f>'Cap Ex Data'!F1257</f>
        <v>0</v>
      </c>
      <c r="G1257" s="15">
        <f>'Cap Ex Data'!G1257</f>
        <v>0</v>
      </c>
      <c r="H1257" s="15">
        <f>'Cap Ex Data'!H1257</f>
        <v>0</v>
      </c>
      <c r="I1257" s="15">
        <f>'Cap Ex Data'!I1257</f>
        <v>0</v>
      </c>
      <c r="J1257" s="15">
        <f>'Cap Ex Data'!J1257</f>
        <v>0</v>
      </c>
      <c r="K1257" s="15">
        <f>'Cap Ex Data'!K1257</f>
        <v>0</v>
      </c>
      <c r="L1257" s="15">
        <f>'Cap Ex Data'!L1257</f>
        <v>0</v>
      </c>
      <c r="M1257" s="15">
        <f>'Cap Ex Data'!M1257</f>
        <v>0</v>
      </c>
      <c r="N1257" s="15">
        <f>'Cap Ex Data'!N1257</f>
        <v>0</v>
      </c>
      <c r="O1257" s="61" t="str">
        <f t="shared" si="19"/>
        <v>0</v>
      </c>
    </row>
    <row r="1258" spans="1:15" x14ac:dyDescent="0.25">
      <c r="A1258" s="15">
        <f>'Cap Ex Data'!A1258</f>
        <v>0</v>
      </c>
      <c r="B1258" s="15">
        <f>'Cap Ex Data'!B1258</f>
        <v>0</v>
      </c>
      <c r="C1258" s="15">
        <f>'Cap Ex Data'!C1258</f>
        <v>0</v>
      </c>
      <c r="D1258" s="15">
        <f>'Cap Ex Data'!D1258</f>
        <v>0</v>
      </c>
      <c r="E1258" s="15">
        <f>'Cap Ex Data'!E1258</f>
        <v>0</v>
      </c>
      <c r="F1258" s="15">
        <f>'Cap Ex Data'!F1258</f>
        <v>0</v>
      </c>
      <c r="G1258" s="15">
        <f>'Cap Ex Data'!G1258</f>
        <v>0</v>
      </c>
      <c r="H1258" s="15">
        <f>'Cap Ex Data'!H1258</f>
        <v>0</v>
      </c>
      <c r="I1258" s="15">
        <f>'Cap Ex Data'!I1258</f>
        <v>0</v>
      </c>
      <c r="J1258" s="15">
        <f>'Cap Ex Data'!J1258</f>
        <v>0</v>
      </c>
      <c r="K1258" s="15">
        <f>'Cap Ex Data'!K1258</f>
        <v>0</v>
      </c>
      <c r="L1258" s="15">
        <f>'Cap Ex Data'!L1258</f>
        <v>0</v>
      </c>
      <c r="M1258" s="15">
        <f>'Cap Ex Data'!M1258</f>
        <v>0</v>
      </c>
      <c r="N1258" s="15">
        <f>'Cap Ex Data'!N1258</f>
        <v>0</v>
      </c>
      <c r="O1258" s="61" t="str">
        <f t="shared" si="19"/>
        <v>0</v>
      </c>
    </row>
    <row r="1259" spans="1:15" x14ac:dyDescent="0.25">
      <c r="A1259" s="15">
        <f>'Cap Ex Data'!A1259</f>
        <v>0</v>
      </c>
      <c r="B1259" s="15">
        <f>'Cap Ex Data'!B1259</f>
        <v>0</v>
      </c>
      <c r="C1259" s="15">
        <f>'Cap Ex Data'!C1259</f>
        <v>0</v>
      </c>
      <c r="D1259" s="15">
        <f>'Cap Ex Data'!D1259</f>
        <v>0</v>
      </c>
      <c r="E1259" s="15">
        <f>'Cap Ex Data'!E1259</f>
        <v>0</v>
      </c>
      <c r="F1259" s="15">
        <f>'Cap Ex Data'!F1259</f>
        <v>0</v>
      </c>
      <c r="G1259" s="15">
        <f>'Cap Ex Data'!G1259</f>
        <v>0</v>
      </c>
      <c r="H1259" s="15">
        <f>'Cap Ex Data'!H1259</f>
        <v>0</v>
      </c>
      <c r="I1259" s="15">
        <f>'Cap Ex Data'!I1259</f>
        <v>0</v>
      </c>
      <c r="J1259" s="15">
        <f>'Cap Ex Data'!J1259</f>
        <v>0</v>
      </c>
      <c r="K1259" s="15">
        <f>'Cap Ex Data'!K1259</f>
        <v>0</v>
      </c>
      <c r="L1259" s="15">
        <f>'Cap Ex Data'!L1259</f>
        <v>0</v>
      </c>
      <c r="M1259" s="15">
        <f>'Cap Ex Data'!M1259</f>
        <v>0</v>
      </c>
      <c r="N1259" s="15">
        <f>'Cap Ex Data'!N1259</f>
        <v>0</v>
      </c>
      <c r="O1259" s="61" t="str">
        <f t="shared" si="19"/>
        <v>0</v>
      </c>
    </row>
    <row r="1260" spans="1:15" x14ac:dyDescent="0.25">
      <c r="A1260" s="15">
        <f>'Cap Ex Data'!A1260</f>
        <v>0</v>
      </c>
      <c r="B1260" s="15">
        <f>'Cap Ex Data'!B1260</f>
        <v>0</v>
      </c>
      <c r="C1260" s="15">
        <f>'Cap Ex Data'!C1260</f>
        <v>0</v>
      </c>
      <c r="D1260" s="15">
        <f>'Cap Ex Data'!D1260</f>
        <v>0</v>
      </c>
      <c r="E1260" s="15">
        <f>'Cap Ex Data'!E1260</f>
        <v>0</v>
      </c>
      <c r="F1260" s="15">
        <f>'Cap Ex Data'!F1260</f>
        <v>0</v>
      </c>
      <c r="G1260" s="15">
        <f>'Cap Ex Data'!G1260</f>
        <v>0</v>
      </c>
      <c r="H1260" s="15">
        <f>'Cap Ex Data'!H1260</f>
        <v>0</v>
      </c>
      <c r="I1260" s="15">
        <f>'Cap Ex Data'!I1260</f>
        <v>0</v>
      </c>
      <c r="J1260" s="15">
        <f>'Cap Ex Data'!J1260</f>
        <v>0</v>
      </c>
      <c r="K1260" s="15">
        <f>'Cap Ex Data'!K1260</f>
        <v>0</v>
      </c>
      <c r="L1260" s="15">
        <f>'Cap Ex Data'!L1260</f>
        <v>0</v>
      </c>
      <c r="M1260" s="15">
        <f>'Cap Ex Data'!M1260</f>
        <v>0</v>
      </c>
      <c r="N1260" s="15">
        <f>'Cap Ex Data'!N1260</f>
        <v>0</v>
      </c>
      <c r="O1260" s="61" t="str">
        <f t="shared" si="19"/>
        <v>0</v>
      </c>
    </row>
    <row r="1261" spans="1:15" x14ac:dyDescent="0.25">
      <c r="A1261" s="15">
        <f>'Cap Ex Data'!A1261</f>
        <v>0</v>
      </c>
      <c r="B1261" s="15">
        <f>'Cap Ex Data'!B1261</f>
        <v>0</v>
      </c>
      <c r="C1261" s="15">
        <f>'Cap Ex Data'!C1261</f>
        <v>0</v>
      </c>
      <c r="D1261" s="15">
        <f>'Cap Ex Data'!D1261</f>
        <v>0</v>
      </c>
      <c r="E1261" s="15">
        <f>'Cap Ex Data'!E1261</f>
        <v>0</v>
      </c>
      <c r="F1261" s="15">
        <f>'Cap Ex Data'!F1261</f>
        <v>0</v>
      </c>
      <c r="G1261" s="15">
        <f>'Cap Ex Data'!G1261</f>
        <v>0</v>
      </c>
      <c r="H1261" s="15">
        <f>'Cap Ex Data'!H1261</f>
        <v>0</v>
      </c>
      <c r="I1261" s="15">
        <f>'Cap Ex Data'!I1261</f>
        <v>0</v>
      </c>
      <c r="J1261" s="15">
        <f>'Cap Ex Data'!J1261</f>
        <v>0</v>
      </c>
      <c r="K1261" s="15">
        <f>'Cap Ex Data'!K1261</f>
        <v>0</v>
      </c>
      <c r="L1261" s="15">
        <f>'Cap Ex Data'!L1261</f>
        <v>0</v>
      </c>
      <c r="M1261" s="15">
        <f>'Cap Ex Data'!M1261</f>
        <v>0</v>
      </c>
      <c r="N1261" s="15">
        <f>'Cap Ex Data'!N1261</f>
        <v>0</v>
      </c>
      <c r="O1261" s="61" t="str">
        <f t="shared" si="19"/>
        <v>0</v>
      </c>
    </row>
    <row r="1262" spans="1:15" x14ac:dyDescent="0.25">
      <c r="A1262" s="15">
        <f>'Cap Ex Data'!A1262</f>
        <v>0</v>
      </c>
      <c r="B1262" s="15">
        <f>'Cap Ex Data'!B1262</f>
        <v>0</v>
      </c>
      <c r="C1262" s="15">
        <f>'Cap Ex Data'!C1262</f>
        <v>0</v>
      </c>
      <c r="D1262" s="15">
        <f>'Cap Ex Data'!D1262</f>
        <v>0</v>
      </c>
      <c r="E1262" s="15">
        <f>'Cap Ex Data'!E1262</f>
        <v>0</v>
      </c>
      <c r="F1262" s="15">
        <f>'Cap Ex Data'!F1262</f>
        <v>0</v>
      </c>
      <c r="G1262" s="15">
        <f>'Cap Ex Data'!G1262</f>
        <v>0</v>
      </c>
      <c r="H1262" s="15">
        <f>'Cap Ex Data'!H1262</f>
        <v>0</v>
      </c>
      <c r="I1262" s="15">
        <f>'Cap Ex Data'!I1262</f>
        <v>0</v>
      </c>
      <c r="J1262" s="15">
        <f>'Cap Ex Data'!J1262</f>
        <v>0</v>
      </c>
      <c r="K1262" s="15">
        <f>'Cap Ex Data'!K1262</f>
        <v>0</v>
      </c>
      <c r="L1262" s="15">
        <f>'Cap Ex Data'!L1262</f>
        <v>0</v>
      </c>
      <c r="M1262" s="15">
        <f>'Cap Ex Data'!M1262</f>
        <v>0</v>
      </c>
      <c r="N1262" s="15">
        <f>'Cap Ex Data'!N1262</f>
        <v>0</v>
      </c>
      <c r="O1262" s="61" t="str">
        <f t="shared" si="19"/>
        <v>0</v>
      </c>
    </row>
    <row r="1263" spans="1:15" x14ac:dyDescent="0.25">
      <c r="A1263" s="15">
        <f>'Cap Ex Data'!A1263</f>
        <v>0</v>
      </c>
      <c r="B1263" s="15">
        <f>'Cap Ex Data'!B1263</f>
        <v>0</v>
      </c>
      <c r="C1263" s="15">
        <f>'Cap Ex Data'!C1263</f>
        <v>0</v>
      </c>
      <c r="D1263" s="15">
        <f>'Cap Ex Data'!D1263</f>
        <v>0</v>
      </c>
      <c r="E1263" s="15">
        <f>'Cap Ex Data'!E1263</f>
        <v>0</v>
      </c>
      <c r="F1263" s="15">
        <f>'Cap Ex Data'!F1263</f>
        <v>0</v>
      </c>
      <c r="G1263" s="15">
        <f>'Cap Ex Data'!G1263</f>
        <v>0</v>
      </c>
      <c r="H1263" s="15">
        <f>'Cap Ex Data'!H1263</f>
        <v>0</v>
      </c>
      <c r="I1263" s="15">
        <f>'Cap Ex Data'!I1263</f>
        <v>0</v>
      </c>
      <c r="J1263" s="15">
        <f>'Cap Ex Data'!J1263</f>
        <v>0</v>
      </c>
      <c r="K1263" s="15">
        <f>'Cap Ex Data'!K1263</f>
        <v>0</v>
      </c>
      <c r="L1263" s="15">
        <f>'Cap Ex Data'!L1263</f>
        <v>0</v>
      </c>
      <c r="M1263" s="15">
        <f>'Cap Ex Data'!M1263</f>
        <v>0</v>
      </c>
      <c r="N1263" s="15">
        <f>'Cap Ex Data'!N1263</f>
        <v>0</v>
      </c>
      <c r="O1263" s="61" t="str">
        <f t="shared" si="19"/>
        <v>0</v>
      </c>
    </row>
    <row r="1264" spans="1:15" x14ac:dyDescent="0.25">
      <c r="A1264" s="15">
        <f>'Cap Ex Data'!A1264</f>
        <v>0</v>
      </c>
      <c r="B1264" s="15">
        <f>'Cap Ex Data'!B1264</f>
        <v>0</v>
      </c>
      <c r="C1264" s="15">
        <f>'Cap Ex Data'!C1264</f>
        <v>0</v>
      </c>
      <c r="D1264" s="15">
        <f>'Cap Ex Data'!D1264</f>
        <v>0</v>
      </c>
      <c r="E1264" s="15">
        <f>'Cap Ex Data'!E1264</f>
        <v>0</v>
      </c>
      <c r="F1264" s="15">
        <f>'Cap Ex Data'!F1264</f>
        <v>0</v>
      </c>
      <c r="G1264" s="15">
        <f>'Cap Ex Data'!G1264</f>
        <v>0</v>
      </c>
      <c r="H1264" s="15">
        <f>'Cap Ex Data'!H1264</f>
        <v>0</v>
      </c>
      <c r="I1264" s="15">
        <f>'Cap Ex Data'!I1264</f>
        <v>0</v>
      </c>
      <c r="J1264" s="15">
        <f>'Cap Ex Data'!J1264</f>
        <v>0</v>
      </c>
      <c r="K1264" s="15">
        <f>'Cap Ex Data'!K1264</f>
        <v>0</v>
      </c>
      <c r="L1264" s="15">
        <f>'Cap Ex Data'!L1264</f>
        <v>0</v>
      </c>
      <c r="M1264" s="15">
        <f>'Cap Ex Data'!M1264</f>
        <v>0</v>
      </c>
      <c r="N1264" s="15">
        <f>'Cap Ex Data'!N1264</f>
        <v>0</v>
      </c>
      <c r="O1264" s="61" t="str">
        <f t="shared" si="19"/>
        <v>0</v>
      </c>
    </row>
    <row r="1265" spans="1:15" x14ac:dyDescent="0.25">
      <c r="A1265" s="15">
        <f>'Cap Ex Data'!A1265</f>
        <v>0</v>
      </c>
      <c r="B1265" s="15">
        <f>'Cap Ex Data'!B1265</f>
        <v>0</v>
      </c>
      <c r="C1265" s="15">
        <f>'Cap Ex Data'!C1265</f>
        <v>0</v>
      </c>
      <c r="D1265" s="15">
        <f>'Cap Ex Data'!D1265</f>
        <v>0</v>
      </c>
      <c r="E1265" s="15">
        <f>'Cap Ex Data'!E1265</f>
        <v>0</v>
      </c>
      <c r="F1265" s="15">
        <f>'Cap Ex Data'!F1265</f>
        <v>0</v>
      </c>
      <c r="G1265" s="15">
        <f>'Cap Ex Data'!G1265</f>
        <v>0</v>
      </c>
      <c r="H1265" s="15">
        <f>'Cap Ex Data'!H1265</f>
        <v>0</v>
      </c>
      <c r="I1265" s="15">
        <f>'Cap Ex Data'!I1265</f>
        <v>0</v>
      </c>
      <c r="J1265" s="15">
        <f>'Cap Ex Data'!J1265</f>
        <v>0</v>
      </c>
      <c r="K1265" s="15">
        <f>'Cap Ex Data'!K1265</f>
        <v>0</v>
      </c>
      <c r="L1265" s="15">
        <f>'Cap Ex Data'!L1265</f>
        <v>0</v>
      </c>
      <c r="M1265" s="15">
        <f>'Cap Ex Data'!M1265</f>
        <v>0</v>
      </c>
      <c r="N1265" s="15">
        <f>'Cap Ex Data'!N1265</f>
        <v>0</v>
      </c>
      <c r="O1265" s="61" t="str">
        <f t="shared" si="19"/>
        <v>0</v>
      </c>
    </row>
    <row r="1266" spans="1:15" x14ac:dyDescent="0.25">
      <c r="A1266" s="15">
        <f>'Cap Ex Data'!A1266</f>
        <v>0</v>
      </c>
      <c r="B1266" s="15">
        <f>'Cap Ex Data'!B1266</f>
        <v>0</v>
      </c>
      <c r="C1266" s="15">
        <f>'Cap Ex Data'!C1266</f>
        <v>0</v>
      </c>
      <c r="D1266" s="15">
        <f>'Cap Ex Data'!D1266</f>
        <v>0</v>
      </c>
      <c r="E1266" s="15">
        <f>'Cap Ex Data'!E1266</f>
        <v>0</v>
      </c>
      <c r="F1266" s="15">
        <f>'Cap Ex Data'!F1266</f>
        <v>0</v>
      </c>
      <c r="G1266" s="15">
        <f>'Cap Ex Data'!G1266</f>
        <v>0</v>
      </c>
      <c r="H1266" s="15">
        <f>'Cap Ex Data'!H1266</f>
        <v>0</v>
      </c>
      <c r="I1266" s="15">
        <f>'Cap Ex Data'!I1266</f>
        <v>0</v>
      </c>
      <c r="J1266" s="15">
        <f>'Cap Ex Data'!J1266</f>
        <v>0</v>
      </c>
      <c r="K1266" s="15">
        <f>'Cap Ex Data'!K1266</f>
        <v>0</v>
      </c>
      <c r="L1266" s="15">
        <f>'Cap Ex Data'!L1266</f>
        <v>0</v>
      </c>
      <c r="M1266" s="15">
        <f>'Cap Ex Data'!M1266</f>
        <v>0</v>
      </c>
      <c r="N1266" s="15">
        <f>'Cap Ex Data'!N1266</f>
        <v>0</v>
      </c>
      <c r="O1266" s="61" t="str">
        <f t="shared" si="19"/>
        <v>0</v>
      </c>
    </row>
    <row r="1267" spans="1:15" x14ac:dyDescent="0.25">
      <c r="A1267" s="15">
        <f>'Cap Ex Data'!A1267</f>
        <v>0</v>
      </c>
      <c r="B1267" s="15">
        <f>'Cap Ex Data'!B1267</f>
        <v>0</v>
      </c>
      <c r="C1267" s="15">
        <f>'Cap Ex Data'!C1267</f>
        <v>0</v>
      </c>
      <c r="D1267" s="15">
        <f>'Cap Ex Data'!D1267</f>
        <v>0</v>
      </c>
      <c r="E1267" s="15">
        <f>'Cap Ex Data'!E1267</f>
        <v>0</v>
      </c>
      <c r="F1267" s="15">
        <f>'Cap Ex Data'!F1267</f>
        <v>0</v>
      </c>
      <c r="G1267" s="15">
        <f>'Cap Ex Data'!G1267</f>
        <v>0</v>
      </c>
      <c r="H1267" s="15">
        <f>'Cap Ex Data'!H1267</f>
        <v>0</v>
      </c>
      <c r="I1267" s="15">
        <f>'Cap Ex Data'!I1267</f>
        <v>0</v>
      </c>
      <c r="J1267" s="15">
        <f>'Cap Ex Data'!J1267</f>
        <v>0</v>
      </c>
      <c r="K1267" s="15">
        <f>'Cap Ex Data'!K1267</f>
        <v>0</v>
      </c>
      <c r="L1267" s="15">
        <f>'Cap Ex Data'!L1267</f>
        <v>0</v>
      </c>
      <c r="M1267" s="15">
        <f>'Cap Ex Data'!M1267</f>
        <v>0</v>
      </c>
      <c r="N1267" s="15">
        <f>'Cap Ex Data'!N1267</f>
        <v>0</v>
      </c>
      <c r="O1267" s="61" t="str">
        <f t="shared" si="19"/>
        <v>0</v>
      </c>
    </row>
    <row r="1268" spans="1:15" x14ac:dyDescent="0.25">
      <c r="A1268" s="15">
        <f>'Cap Ex Data'!A1268</f>
        <v>0</v>
      </c>
      <c r="B1268" s="15">
        <f>'Cap Ex Data'!B1268</f>
        <v>0</v>
      </c>
      <c r="C1268" s="15">
        <f>'Cap Ex Data'!C1268</f>
        <v>0</v>
      </c>
      <c r="D1268" s="15">
        <f>'Cap Ex Data'!D1268</f>
        <v>0</v>
      </c>
      <c r="E1268" s="15">
        <f>'Cap Ex Data'!E1268</f>
        <v>0</v>
      </c>
      <c r="F1268" s="15">
        <f>'Cap Ex Data'!F1268</f>
        <v>0</v>
      </c>
      <c r="G1268" s="15">
        <f>'Cap Ex Data'!G1268</f>
        <v>0</v>
      </c>
      <c r="H1268" s="15">
        <f>'Cap Ex Data'!H1268</f>
        <v>0</v>
      </c>
      <c r="I1268" s="15">
        <f>'Cap Ex Data'!I1268</f>
        <v>0</v>
      </c>
      <c r="J1268" s="15">
        <f>'Cap Ex Data'!J1268</f>
        <v>0</v>
      </c>
      <c r="K1268" s="15">
        <f>'Cap Ex Data'!K1268</f>
        <v>0</v>
      </c>
      <c r="L1268" s="15">
        <f>'Cap Ex Data'!L1268</f>
        <v>0</v>
      </c>
      <c r="M1268" s="15">
        <f>'Cap Ex Data'!M1268</f>
        <v>0</v>
      </c>
      <c r="N1268" s="15">
        <f>'Cap Ex Data'!N1268</f>
        <v>0</v>
      </c>
      <c r="O1268" s="61" t="str">
        <f t="shared" si="19"/>
        <v>0</v>
      </c>
    </row>
    <row r="1269" spans="1:15" x14ac:dyDescent="0.25">
      <c r="A1269" s="15">
        <f>'Cap Ex Data'!A1269</f>
        <v>0</v>
      </c>
      <c r="B1269" s="15">
        <f>'Cap Ex Data'!B1269</f>
        <v>0</v>
      </c>
      <c r="C1269" s="15">
        <f>'Cap Ex Data'!C1269</f>
        <v>0</v>
      </c>
      <c r="D1269" s="15">
        <f>'Cap Ex Data'!D1269</f>
        <v>0</v>
      </c>
      <c r="E1269" s="15">
        <f>'Cap Ex Data'!E1269</f>
        <v>0</v>
      </c>
      <c r="F1269" s="15">
        <f>'Cap Ex Data'!F1269</f>
        <v>0</v>
      </c>
      <c r="G1269" s="15">
        <f>'Cap Ex Data'!G1269</f>
        <v>0</v>
      </c>
      <c r="H1269" s="15">
        <f>'Cap Ex Data'!H1269</f>
        <v>0</v>
      </c>
      <c r="I1269" s="15">
        <f>'Cap Ex Data'!I1269</f>
        <v>0</v>
      </c>
      <c r="J1269" s="15">
        <f>'Cap Ex Data'!J1269</f>
        <v>0</v>
      </c>
      <c r="K1269" s="15">
        <f>'Cap Ex Data'!K1269</f>
        <v>0</v>
      </c>
      <c r="L1269" s="15">
        <f>'Cap Ex Data'!L1269</f>
        <v>0</v>
      </c>
      <c r="M1269" s="15">
        <f>'Cap Ex Data'!M1269</f>
        <v>0</v>
      </c>
      <c r="N1269" s="15">
        <f>'Cap Ex Data'!N1269</f>
        <v>0</v>
      </c>
      <c r="O1269" s="61" t="str">
        <f t="shared" si="19"/>
        <v>0</v>
      </c>
    </row>
    <row r="1270" spans="1:15" x14ac:dyDescent="0.25">
      <c r="A1270" s="15">
        <f>'Cap Ex Data'!A1270</f>
        <v>0</v>
      </c>
      <c r="B1270" s="15">
        <f>'Cap Ex Data'!B1270</f>
        <v>0</v>
      </c>
      <c r="C1270" s="15">
        <f>'Cap Ex Data'!C1270</f>
        <v>0</v>
      </c>
      <c r="D1270" s="15">
        <f>'Cap Ex Data'!D1270</f>
        <v>0</v>
      </c>
      <c r="E1270" s="15">
        <f>'Cap Ex Data'!E1270</f>
        <v>0</v>
      </c>
      <c r="F1270" s="15">
        <f>'Cap Ex Data'!F1270</f>
        <v>0</v>
      </c>
      <c r="G1270" s="15">
        <f>'Cap Ex Data'!G1270</f>
        <v>0</v>
      </c>
      <c r="H1270" s="15">
        <f>'Cap Ex Data'!H1270</f>
        <v>0</v>
      </c>
      <c r="I1270" s="15">
        <f>'Cap Ex Data'!I1270</f>
        <v>0</v>
      </c>
      <c r="J1270" s="15">
        <f>'Cap Ex Data'!J1270</f>
        <v>0</v>
      </c>
      <c r="K1270" s="15">
        <f>'Cap Ex Data'!K1270</f>
        <v>0</v>
      </c>
      <c r="L1270" s="15">
        <f>'Cap Ex Data'!L1270</f>
        <v>0</v>
      </c>
      <c r="M1270" s="15">
        <f>'Cap Ex Data'!M1270</f>
        <v>0</v>
      </c>
      <c r="N1270" s="15">
        <f>'Cap Ex Data'!N1270</f>
        <v>0</v>
      </c>
      <c r="O1270" s="61" t="str">
        <f t="shared" si="19"/>
        <v>0</v>
      </c>
    </row>
    <row r="1271" spans="1:15" x14ac:dyDescent="0.25">
      <c r="A1271" s="15">
        <f>'Cap Ex Data'!A1271</f>
        <v>0</v>
      </c>
      <c r="B1271" s="15">
        <f>'Cap Ex Data'!B1271</f>
        <v>0</v>
      </c>
      <c r="C1271" s="15">
        <f>'Cap Ex Data'!C1271</f>
        <v>0</v>
      </c>
      <c r="D1271" s="15">
        <f>'Cap Ex Data'!D1271</f>
        <v>0</v>
      </c>
      <c r="E1271" s="15">
        <f>'Cap Ex Data'!E1271</f>
        <v>0</v>
      </c>
      <c r="F1271" s="15">
        <f>'Cap Ex Data'!F1271</f>
        <v>0</v>
      </c>
      <c r="G1271" s="15">
        <f>'Cap Ex Data'!G1271</f>
        <v>0</v>
      </c>
      <c r="H1271" s="15">
        <f>'Cap Ex Data'!H1271</f>
        <v>0</v>
      </c>
      <c r="I1271" s="15">
        <f>'Cap Ex Data'!I1271</f>
        <v>0</v>
      </c>
      <c r="J1271" s="15">
        <f>'Cap Ex Data'!J1271</f>
        <v>0</v>
      </c>
      <c r="K1271" s="15">
        <f>'Cap Ex Data'!K1271</f>
        <v>0</v>
      </c>
      <c r="L1271" s="15">
        <f>'Cap Ex Data'!L1271</f>
        <v>0</v>
      </c>
      <c r="M1271" s="15">
        <f>'Cap Ex Data'!M1271</f>
        <v>0</v>
      </c>
      <c r="N1271" s="15">
        <f>'Cap Ex Data'!N1271</f>
        <v>0</v>
      </c>
      <c r="O1271" s="61" t="str">
        <f t="shared" si="19"/>
        <v>0</v>
      </c>
    </row>
    <row r="1272" spans="1:15" x14ac:dyDescent="0.25">
      <c r="A1272" s="15">
        <f>'Cap Ex Data'!A1272</f>
        <v>0</v>
      </c>
      <c r="B1272" s="15">
        <f>'Cap Ex Data'!B1272</f>
        <v>0</v>
      </c>
      <c r="C1272" s="15">
        <f>'Cap Ex Data'!C1272</f>
        <v>0</v>
      </c>
      <c r="D1272" s="15">
        <f>'Cap Ex Data'!D1272</f>
        <v>0</v>
      </c>
      <c r="E1272" s="15">
        <f>'Cap Ex Data'!E1272</f>
        <v>0</v>
      </c>
      <c r="F1272" s="15">
        <f>'Cap Ex Data'!F1272</f>
        <v>0</v>
      </c>
      <c r="G1272" s="15">
        <f>'Cap Ex Data'!G1272</f>
        <v>0</v>
      </c>
      <c r="H1272" s="15">
        <f>'Cap Ex Data'!H1272</f>
        <v>0</v>
      </c>
      <c r="I1272" s="15">
        <f>'Cap Ex Data'!I1272</f>
        <v>0</v>
      </c>
      <c r="J1272" s="15">
        <f>'Cap Ex Data'!J1272</f>
        <v>0</v>
      </c>
      <c r="K1272" s="15">
        <f>'Cap Ex Data'!K1272</f>
        <v>0</v>
      </c>
      <c r="L1272" s="15">
        <f>'Cap Ex Data'!L1272</f>
        <v>0</v>
      </c>
      <c r="M1272" s="15">
        <f>'Cap Ex Data'!M1272</f>
        <v>0</v>
      </c>
      <c r="N1272" s="15">
        <f>'Cap Ex Data'!N1272</f>
        <v>0</v>
      </c>
      <c r="O1272" s="61" t="str">
        <f t="shared" si="19"/>
        <v>0</v>
      </c>
    </row>
    <row r="1273" spans="1:15" x14ac:dyDescent="0.25">
      <c r="A1273" s="15">
        <f>'Cap Ex Data'!A1273</f>
        <v>0</v>
      </c>
      <c r="B1273" s="15">
        <f>'Cap Ex Data'!B1273</f>
        <v>0</v>
      </c>
      <c r="C1273" s="15">
        <f>'Cap Ex Data'!C1273</f>
        <v>0</v>
      </c>
      <c r="D1273" s="15">
        <f>'Cap Ex Data'!D1273</f>
        <v>0</v>
      </c>
      <c r="E1273" s="15">
        <f>'Cap Ex Data'!E1273</f>
        <v>0</v>
      </c>
      <c r="F1273" s="15">
        <f>'Cap Ex Data'!F1273</f>
        <v>0</v>
      </c>
      <c r="G1273" s="15">
        <f>'Cap Ex Data'!G1273</f>
        <v>0</v>
      </c>
      <c r="H1273" s="15">
        <f>'Cap Ex Data'!H1273</f>
        <v>0</v>
      </c>
      <c r="I1273" s="15">
        <f>'Cap Ex Data'!I1273</f>
        <v>0</v>
      </c>
      <c r="J1273" s="15">
        <f>'Cap Ex Data'!J1273</f>
        <v>0</v>
      </c>
      <c r="K1273" s="15">
        <f>'Cap Ex Data'!K1273</f>
        <v>0</v>
      </c>
      <c r="L1273" s="15">
        <f>'Cap Ex Data'!L1273</f>
        <v>0</v>
      </c>
      <c r="M1273" s="15">
        <f>'Cap Ex Data'!M1273</f>
        <v>0</v>
      </c>
      <c r="N1273" s="15">
        <f>'Cap Ex Data'!N1273</f>
        <v>0</v>
      </c>
      <c r="O1273" s="61" t="str">
        <f t="shared" si="19"/>
        <v>0</v>
      </c>
    </row>
    <row r="1274" spans="1:15" x14ac:dyDescent="0.25">
      <c r="A1274" s="15">
        <f>'Cap Ex Data'!A1274</f>
        <v>0</v>
      </c>
      <c r="B1274" s="15">
        <f>'Cap Ex Data'!B1274</f>
        <v>0</v>
      </c>
      <c r="C1274" s="15">
        <f>'Cap Ex Data'!C1274</f>
        <v>0</v>
      </c>
      <c r="D1274" s="15">
        <f>'Cap Ex Data'!D1274</f>
        <v>0</v>
      </c>
      <c r="E1274" s="15">
        <f>'Cap Ex Data'!E1274</f>
        <v>0</v>
      </c>
      <c r="F1274" s="15">
        <f>'Cap Ex Data'!F1274</f>
        <v>0</v>
      </c>
      <c r="G1274" s="15">
        <f>'Cap Ex Data'!G1274</f>
        <v>0</v>
      </c>
      <c r="H1274" s="15">
        <f>'Cap Ex Data'!H1274</f>
        <v>0</v>
      </c>
      <c r="I1274" s="15">
        <f>'Cap Ex Data'!I1274</f>
        <v>0</v>
      </c>
      <c r="J1274" s="15">
        <f>'Cap Ex Data'!J1274</f>
        <v>0</v>
      </c>
      <c r="K1274" s="15">
        <f>'Cap Ex Data'!K1274</f>
        <v>0</v>
      </c>
      <c r="L1274" s="15">
        <f>'Cap Ex Data'!L1274</f>
        <v>0</v>
      </c>
      <c r="M1274" s="15">
        <f>'Cap Ex Data'!M1274</f>
        <v>0</v>
      </c>
      <c r="N1274" s="15">
        <f>'Cap Ex Data'!N1274</f>
        <v>0</v>
      </c>
      <c r="O1274" s="61" t="str">
        <f t="shared" si="19"/>
        <v>0</v>
      </c>
    </row>
    <row r="1275" spans="1:15" x14ac:dyDescent="0.25">
      <c r="A1275" s="15">
        <f>'Cap Ex Data'!A1275</f>
        <v>0</v>
      </c>
      <c r="B1275" s="15">
        <f>'Cap Ex Data'!B1275</f>
        <v>0</v>
      </c>
      <c r="C1275" s="15">
        <f>'Cap Ex Data'!C1275</f>
        <v>0</v>
      </c>
      <c r="D1275" s="15">
        <f>'Cap Ex Data'!D1275</f>
        <v>0</v>
      </c>
      <c r="E1275" s="15">
        <f>'Cap Ex Data'!E1275</f>
        <v>0</v>
      </c>
      <c r="F1275" s="15">
        <f>'Cap Ex Data'!F1275</f>
        <v>0</v>
      </c>
      <c r="G1275" s="15">
        <f>'Cap Ex Data'!G1275</f>
        <v>0</v>
      </c>
      <c r="H1275" s="15">
        <f>'Cap Ex Data'!H1275</f>
        <v>0</v>
      </c>
      <c r="I1275" s="15">
        <f>'Cap Ex Data'!I1275</f>
        <v>0</v>
      </c>
      <c r="J1275" s="15">
        <f>'Cap Ex Data'!J1275</f>
        <v>0</v>
      </c>
      <c r="K1275" s="15">
        <f>'Cap Ex Data'!K1275</f>
        <v>0</v>
      </c>
      <c r="L1275" s="15">
        <f>'Cap Ex Data'!L1275</f>
        <v>0</v>
      </c>
      <c r="M1275" s="15">
        <f>'Cap Ex Data'!M1275</f>
        <v>0</v>
      </c>
      <c r="N1275" s="15">
        <f>'Cap Ex Data'!N1275</f>
        <v>0</v>
      </c>
      <c r="O1275" s="61" t="str">
        <f t="shared" si="19"/>
        <v>0</v>
      </c>
    </row>
    <row r="1276" spans="1:15" x14ac:dyDescent="0.25">
      <c r="A1276" s="15">
        <f>'Cap Ex Data'!A1276</f>
        <v>0</v>
      </c>
      <c r="B1276" s="15">
        <f>'Cap Ex Data'!B1276</f>
        <v>0</v>
      </c>
      <c r="C1276" s="15">
        <f>'Cap Ex Data'!C1276</f>
        <v>0</v>
      </c>
      <c r="D1276" s="15">
        <f>'Cap Ex Data'!D1276</f>
        <v>0</v>
      </c>
      <c r="E1276" s="15">
        <f>'Cap Ex Data'!E1276</f>
        <v>0</v>
      </c>
      <c r="F1276" s="15">
        <f>'Cap Ex Data'!F1276</f>
        <v>0</v>
      </c>
      <c r="G1276" s="15">
        <f>'Cap Ex Data'!G1276</f>
        <v>0</v>
      </c>
      <c r="H1276" s="15">
        <f>'Cap Ex Data'!H1276</f>
        <v>0</v>
      </c>
      <c r="I1276" s="15">
        <f>'Cap Ex Data'!I1276</f>
        <v>0</v>
      </c>
      <c r="J1276" s="15">
        <f>'Cap Ex Data'!J1276</f>
        <v>0</v>
      </c>
      <c r="K1276" s="15">
        <f>'Cap Ex Data'!K1276</f>
        <v>0</v>
      </c>
      <c r="L1276" s="15">
        <f>'Cap Ex Data'!L1276</f>
        <v>0</v>
      </c>
      <c r="M1276" s="15">
        <f>'Cap Ex Data'!M1276</f>
        <v>0</v>
      </c>
      <c r="N1276" s="15">
        <f>'Cap Ex Data'!N1276</f>
        <v>0</v>
      </c>
      <c r="O1276" s="61" t="str">
        <f t="shared" si="19"/>
        <v>0</v>
      </c>
    </row>
    <row r="1277" spans="1:15" x14ac:dyDescent="0.25">
      <c r="A1277" s="15">
        <f>'Cap Ex Data'!A1277</f>
        <v>0</v>
      </c>
      <c r="B1277" s="15">
        <f>'Cap Ex Data'!B1277</f>
        <v>0</v>
      </c>
      <c r="C1277" s="15">
        <f>'Cap Ex Data'!C1277</f>
        <v>0</v>
      </c>
      <c r="D1277" s="15">
        <f>'Cap Ex Data'!D1277</f>
        <v>0</v>
      </c>
      <c r="E1277" s="15">
        <f>'Cap Ex Data'!E1277</f>
        <v>0</v>
      </c>
      <c r="F1277" s="15">
        <f>'Cap Ex Data'!F1277</f>
        <v>0</v>
      </c>
      <c r="G1277" s="15">
        <f>'Cap Ex Data'!G1277</f>
        <v>0</v>
      </c>
      <c r="H1277" s="15">
        <f>'Cap Ex Data'!H1277</f>
        <v>0</v>
      </c>
      <c r="I1277" s="15">
        <f>'Cap Ex Data'!I1277</f>
        <v>0</v>
      </c>
      <c r="J1277" s="15">
        <f>'Cap Ex Data'!J1277</f>
        <v>0</v>
      </c>
      <c r="K1277" s="15">
        <f>'Cap Ex Data'!K1277</f>
        <v>0</v>
      </c>
      <c r="L1277" s="15">
        <f>'Cap Ex Data'!L1277</f>
        <v>0</v>
      </c>
      <c r="M1277" s="15">
        <f>'Cap Ex Data'!M1277</f>
        <v>0</v>
      </c>
      <c r="N1277" s="15">
        <f>'Cap Ex Data'!N1277</f>
        <v>0</v>
      </c>
      <c r="O1277" s="61" t="str">
        <f t="shared" si="19"/>
        <v>0</v>
      </c>
    </row>
    <row r="1278" spans="1:15" x14ac:dyDescent="0.25">
      <c r="A1278" s="15">
        <f>'Cap Ex Data'!A1278</f>
        <v>0</v>
      </c>
      <c r="B1278" s="15">
        <f>'Cap Ex Data'!B1278</f>
        <v>0</v>
      </c>
      <c r="C1278" s="15">
        <f>'Cap Ex Data'!C1278</f>
        <v>0</v>
      </c>
      <c r="D1278" s="15">
        <f>'Cap Ex Data'!D1278</f>
        <v>0</v>
      </c>
      <c r="E1278" s="15">
        <f>'Cap Ex Data'!E1278</f>
        <v>0</v>
      </c>
      <c r="F1278" s="15">
        <f>'Cap Ex Data'!F1278</f>
        <v>0</v>
      </c>
      <c r="G1278" s="15">
        <f>'Cap Ex Data'!G1278</f>
        <v>0</v>
      </c>
      <c r="H1278" s="15">
        <f>'Cap Ex Data'!H1278</f>
        <v>0</v>
      </c>
      <c r="I1278" s="15">
        <f>'Cap Ex Data'!I1278</f>
        <v>0</v>
      </c>
      <c r="J1278" s="15">
        <f>'Cap Ex Data'!J1278</f>
        <v>0</v>
      </c>
      <c r="K1278" s="15">
        <f>'Cap Ex Data'!K1278</f>
        <v>0</v>
      </c>
      <c r="L1278" s="15">
        <f>'Cap Ex Data'!L1278</f>
        <v>0</v>
      </c>
      <c r="M1278" s="15">
        <f>'Cap Ex Data'!M1278</f>
        <v>0</v>
      </c>
      <c r="N1278" s="15">
        <f>'Cap Ex Data'!N1278</f>
        <v>0</v>
      </c>
      <c r="O1278" s="61" t="str">
        <f t="shared" si="19"/>
        <v>0</v>
      </c>
    </row>
    <row r="1279" spans="1:15" x14ac:dyDescent="0.25">
      <c r="A1279" s="15">
        <f>'Cap Ex Data'!A1279</f>
        <v>0</v>
      </c>
      <c r="B1279" s="15">
        <f>'Cap Ex Data'!B1279</f>
        <v>0</v>
      </c>
      <c r="C1279" s="15">
        <f>'Cap Ex Data'!C1279</f>
        <v>0</v>
      </c>
      <c r="D1279" s="15">
        <f>'Cap Ex Data'!D1279</f>
        <v>0</v>
      </c>
      <c r="E1279" s="15">
        <f>'Cap Ex Data'!E1279</f>
        <v>0</v>
      </c>
      <c r="F1279" s="15">
        <f>'Cap Ex Data'!F1279</f>
        <v>0</v>
      </c>
      <c r="G1279" s="15">
        <f>'Cap Ex Data'!G1279</f>
        <v>0</v>
      </c>
      <c r="H1279" s="15">
        <f>'Cap Ex Data'!H1279</f>
        <v>0</v>
      </c>
      <c r="I1279" s="15">
        <f>'Cap Ex Data'!I1279</f>
        <v>0</v>
      </c>
      <c r="J1279" s="15">
        <f>'Cap Ex Data'!J1279</f>
        <v>0</v>
      </c>
      <c r="K1279" s="15">
        <f>'Cap Ex Data'!K1279</f>
        <v>0</v>
      </c>
      <c r="L1279" s="15">
        <f>'Cap Ex Data'!L1279</f>
        <v>0</v>
      </c>
      <c r="M1279" s="15">
        <f>'Cap Ex Data'!M1279</f>
        <v>0</v>
      </c>
      <c r="N1279" s="15">
        <f>'Cap Ex Data'!N1279</f>
        <v>0</v>
      </c>
      <c r="O1279" s="61" t="str">
        <f t="shared" si="19"/>
        <v>0</v>
      </c>
    </row>
    <row r="1280" spans="1:15" x14ac:dyDescent="0.25">
      <c r="A1280" s="15">
        <f>'Cap Ex Data'!A1280</f>
        <v>0</v>
      </c>
      <c r="B1280" s="15">
        <f>'Cap Ex Data'!B1280</f>
        <v>0</v>
      </c>
      <c r="C1280" s="15">
        <f>'Cap Ex Data'!C1280</f>
        <v>0</v>
      </c>
      <c r="D1280" s="15">
        <f>'Cap Ex Data'!D1280</f>
        <v>0</v>
      </c>
      <c r="E1280" s="15">
        <f>'Cap Ex Data'!E1280</f>
        <v>0</v>
      </c>
      <c r="F1280" s="15">
        <f>'Cap Ex Data'!F1280</f>
        <v>0</v>
      </c>
      <c r="G1280" s="15">
        <f>'Cap Ex Data'!G1280</f>
        <v>0</v>
      </c>
      <c r="H1280" s="15">
        <f>'Cap Ex Data'!H1280</f>
        <v>0</v>
      </c>
      <c r="I1280" s="15">
        <f>'Cap Ex Data'!I1280</f>
        <v>0</v>
      </c>
      <c r="J1280" s="15">
        <f>'Cap Ex Data'!J1280</f>
        <v>0</v>
      </c>
      <c r="K1280" s="15">
        <f>'Cap Ex Data'!K1280</f>
        <v>0</v>
      </c>
      <c r="L1280" s="15">
        <f>'Cap Ex Data'!L1280</f>
        <v>0</v>
      </c>
      <c r="M1280" s="15">
        <f>'Cap Ex Data'!M1280</f>
        <v>0</v>
      </c>
      <c r="N1280" s="15">
        <f>'Cap Ex Data'!N1280</f>
        <v>0</v>
      </c>
      <c r="O1280" s="61" t="str">
        <f t="shared" si="19"/>
        <v>0</v>
      </c>
    </row>
    <row r="1281" spans="1:15" x14ac:dyDescent="0.25">
      <c r="A1281" s="15">
        <f>'Cap Ex Data'!A1281</f>
        <v>0</v>
      </c>
      <c r="B1281" s="15">
        <f>'Cap Ex Data'!B1281</f>
        <v>0</v>
      </c>
      <c r="C1281" s="15">
        <f>'Cap Ex Data'!C1281</f>
        <v>0</v>
      </c>
      <c r="D1281" s="15">
        <f>'Cap Ex Data'!D1281</f>
        <v>0</v>
      </c>
      <c r="E1281" s="15">
        <f>'Cap Ex Data'!E1281</f>
        <v>0</v>
      </c>
      <c r="F1281" s="15">
        <f>'Cap Ex Data'!F1281</f>
        <v>0</v>
      </c>
      <c r="G1281" s="15">
        <f>'Cap Ex Data'!G1281</f>
        <v>0</v>
      </c>
      <c r="H1281" s="15">
        <f>'Cap Ex Data'!H1281</f>
        <v>0</v>
      </c>
      <c r="I1281" s="15">
        <f>'Cap Ex Data'!I1281</f>
        <v>0</v>
      </c>
      <c r="J1281" s="15">
        <f>'Cap Ex Data'!J1281</f>
        <v>0</v>
      </c>
      <c r="K1281" s="15">
        <f>'Cap Ex Data'!K1281</f>
        <v>0</v>
      </c>
      <c r="L1281" s="15">
        <f>'Cap Ex Data'!L1281</f>
        <v>0</v>
      </c>
      <c r="M1281" s="15">
        <f>'Cap Ex Data'!M1281</f>
        <v>0</v>
      </c>
      <c r="N1281" s="15">
        <f>'Cap Ex Data'!N1281</f>
        <v>0</v>
      </c>
      <c r="O1281" s="61" t="str">
        <f t="shared" si="19"/>
        <v>0</v>
      </c>
    </row>
    <row r="1282" spans="1:15" x14ac:dyDescent="0.25">
      <c r="A1282" s="15">
        <f>'Cap Ex Data'!A1282</f>
        <v>0</v>
      </c>
      <c r="B1282" s="15">
        <f>'Cap Ex Data'!B1282</f>
        <v>0</v>
      </c>
      <c r="C1282" s="15">
        <f>'Cap Ex Data'!C1282</f>
        <v>0</v>
      </c>
      <c r="D1282" s="15">
        <f>'Cap Ex Data'!D1282</f>
        <v>0</v>
      </c>
      <c r="E1282" s="15">
        <f>'Cap Ex Data'!E1282</f>
        <v>0</v>
      </c>
      <c r="F1282" s="15">
        <f>'Cap Ex Data'!F1282</f>
        <v>0</v>
      </c>
      <c r="G1282" s="15">
        <f>'Cap Ex Data'!G1282</f>
        <v>0</v>
      </c>
      <c r="H1282" s="15">
        <f>'Cap Ex Data'!H1282</f>
        <v>0</v>
      </c>
      <c r="I1282" s="15">
        <f>'Cap Ex Data'!I1282</f>
        <v>0</v>
      </c>
      <c r="J1282" s="15">
        <f>'Cap Ex Data'!J1282</f>
        <v>0</v>
      </c>
      <c r="K1282" s="15">
        <f>'Cap Ex Data'!K1282</f>
        <v>0</v>
      </c>
      <c r="L1282" s="15">
        <f>'Cap Ex Data'!L1282</f>
        <v>0</v>
      </c>
      <c r="M1282" s="15">
        <f>'Cap Ex Data'!M1282</f>
        <v>0</v>
      </c>
      <c r="N1282" s="15">
        <f>'Cap Ex Data'!N1282</f>
        <v>0</v>
      </c>
      <c r="O1282" s="61" t="str">
        <f t="shared" si="19"/>
        <v>0</v>
      </c>
    </row>
    <row r="1283" spans="1:15" x14ac:dyDescent="0.25">
      <c r="A1283" s="15">
        <f>'Cap Ex Data'!A1283</f>
        <v>0</v>
      </c>
      <c r="B1283" s="15">
        <f>'Cap Ex Data'!B1283</f>
        <v>0</v>
      </c>
      <c r="C1283" s="15">
        <f>'Cap Ex Data'!C1283</f>
        <v>0</v>
      </c>
      <c r="D1283" s="15">
        <f>'Cap Ex Data'!D1283</f>
        <v>0</v>
      </c>
      <c r="E1283" s="15">
        <f>'Cap Ex Data'!E1283</f>
        <v>0</v>
      </c>
      <c r="F1283" s="15">
        <f>'Cap Ex Data'!F1283</f>
        <v>0</v>
      </c>
      <c r="G1283" s="15">
        <f>'Cap Ex Data'!G1283</f>
        <v>0</v>
      </c>
      <c r="H1283" s="15">
        <f>'Cap Ex Data'!H1283</f>
        <v>0</v>
      </c>
      <c r="I1283" s="15">
        <f>'Cap Ex Data'!I1283</f>
        <v>0</v>
      </c>
      <c r="J1283" s="15">
        <f>'Cap Ex Data'!J1283</f>
        <v>0</v>
      </c>
      <c r="K1283" s="15">
        <f>'Cap Ex Data'!K1283</f>
        <v>0</v>
      </c>
      <c r="L1283" s="15">
        <f>'Cap Ex Data'!L1283</f>
        <v>0</v>
      </c>
      <c r="M1283" s="15">
        <f>'Cap Ex Data'!M1283</f>
        <v>0</v>
      </c>
      <c r="N1283" s="15">
        <f>'Cap Ex Data'!N1283</f>
        <v>0</v>
      </c>
      <c r="O1283" s="61" t="str">
        <f t="shared" ref="O1283:O1346" si="20">LEFT(B1283,2)</f>
        <v>0</v>
      </c>
    </row>
    <row r="1284" spans="1:15" x14ac:dyDescent="0.25">
      <c r="A1284" s="15">
        <f>'Cap Ex Data'!A1284</f>
        <v>0</v>
      </c>
      <c r="B1284" s="15">
        <f>'Cap Ex Data'!B1284</f>
        <v>0</v>
      </c>
      <c r="C1284" s="15">
        <f>'Cap Ex Data'!C1284</f>
        <v>0</v>
      </c>
      <c r="D1284" s="15">
        <f>'Cap Ex Data'!D1284</f>
        <v>0</v>
      </c>
      <c r="E1284" s="15">
        <f>'Cap Ex Data'!E1284</f>
        <v>0</v>
      </c>
      <c r="F1284" s="15">
        <f>'Cap Ex Data'!F1284</f>
        <v>0</v>
      </c>
      <c r="G1284" s="15">
        <f>'Cap Ex Data'!G1284</f>
        <v>0</v>
      </c>
      <c r="H1284" s="15">
        <f>'Cap Ex Data'!H1284</f>
        <v>0</v>
      </c>
      <c r="I1284" s="15">
        <f>'Cap Ex Data'!I1284</f>
        <v>0</v>
      </c>
      <c r="J1284" s="15">
        <f>'Cap Ex Data'!J1284</f>
        <v>0</v>
      </c>
      <c r="K1284" s="15">
        <f>'Cap Ex Data'!K1284</f>
        <v>0</v>
      </c>
      <c r="L1284" s="15">
        <f>'Cap Ex Data'!L1284</f>
        <v>0</v>
      </c>
      <c r="M1284" s="15">
        <f>'Cap Ex Data'!M1284</f>
        <v>0</v>
      </c>
      <c r="N1284" s="15">
        <f>'Cap Ex Data'!N1284</f>
        <v>0</v>
      </c>
      <c r="O1284" s="61" t="str">
        <f t="shared" si="20"/>
        <v>0</v>
      </c>
    </row>
    <row r="1285" spans="1:15" x14ac:dyDescent="0.25">
      <c r="A1285" s="15">
        <f>'Cap Ex Data'!A1285</f>
        <v>0</v>
      </c>
      <c r="B1285" s="15">
        <f>'Cap Ex Data'!B1285</f>
        <v>0</v>
      </c>
      <c r="C1285" s="15">
        <f>'Cap Ex Data'!C1285</f>
        <v>0</v>
      </c>
      <c r="D1285" s="15">
        <f>'Cap Ex Data'!D1285</f>
        <v>0</v>
      </c>
      <c r="E1285" s="15">
        <f>'Cap Ex Data'!E1285</f>
        <v>0</v>
      </c>
      <c r="F1285" s="15">
        <f>'Cap Ex Data'!F1285</f>
        <v>0</v>
      </c>
      <c r="G1285" s="15">
        <f>'Cap Ex Data'!G1285</f>
        <v>0</v>
      </c>
      <c r="H1285" s="15">
        <f>'Cap Ex Data'!H1285</f>
        <v>0</v>
      </c>
      <c r="I1285" s="15">
        <f>'Cap Ex Data'!I1285</f>
        <v>0</v>
      </c>
      <c r="J1285" s="15">
        <f>'Cap Ex Data'!J1285</f>
        <v>0</v>
      </c>
      <c r="K1285" s="15">
        <f>'Cap Ex Data'!K1285</f>
        <v>0</v>
      </c>
      <c r="L1285" s="15">
        <f>'Cap Ex Data'!L1285</f>
        <v>0</v>
      </c>
      <c r="M1285" s="15">
        <f>'Cap Ex Data'!M1285</f>
        <v>0</v>
      </c>
      <c r="N1285" s="15">
        <f>'Cap Ex Data'!N1285</f>
        <v>0</v>
      </c>
      <c r="O1285" s="61" t="str">
        <f t="shared" si="20"/>
        <v>0</v>
      </c>
    </row>
    <row r="1286" spans="1:15" x14ac:dyDescent="0.25">
      <c r="A1286" s="15">
        <f>'Cap Ex Data'!A1286</f>
        <v>0</v>
      </c>
      <c r="B1286" s="15">
        <f>'Cap Ex Data'!B1286</f>
        <v>0</v>
      </c>
      <c r="C1286" s="15">
        <f>'Cap Ex Data'!C1286</f>
        <v>0</v>
      </c>
      <c r="D1286" s="15">
        <f>'Cap Ex Data'!D1286</f>
        <v>0</v>
      </c>
      <c r="E1286" s="15">
        <f>'Cap Ex Data'!E1286</f>
        <v>0</v>
      </c>
      <c r="F1286" s="15">
        <f>'Cap Ex Data'!F1286</f>
        <v>0</v>
      </c>
      <c r="G1286" s="15">
        <f>'Cap Ex Data'!G1286</f>
        <v>0</v>
      </c>
      <c r="H1286" s="15">
        <f>'Cap Ex Data'!H1286</f>
        <v>0</v>
      </c>
      <c r="I1286" s="15">
        <f>'Cap Ex Data'!I1286</f>
        <v>0</v>
      </c>
      <c r="J1286" s="15">
        <f>'Cap Ex Data'!J1286</f>
        <v>0</v>
      </c>
      <c r="K1286" s="15">
        <f>'Cap Ex Data'!K1286</f>
        <v>0</v>
      </c>
      <c r="L1286" s="15">
        <f>'Cap Ex Data'!L1286</f>
        <v>0</v>
      </c>
      <c r="M1286" s="15">
        <f>'Cap Ex Data'!M1286</f>
        <v>0</v>
      </c>
      <c r="N1286" s="15">
        <f>'Cap Ex Data'!N1286</f>
        <v>0</v>
      </c>
      <c r="O1286" s="61" t="str">
        <f t="shared" si="20"/>
        <v>0</v>
      </c>
    </row>
    <row r="1287" spans="1:15" x14ac:dyDescent="0.25">
      <c r="A1287" s="15">
        <f>'Cap Ex Data'!A1287</f>
        <v>0</v>
      </c>
      <c r="B1287" s="15">
        <f>'Cap Ex Data'!B1287</f>
        <v>0</v>
      </c>
      <c r="C1287" s="15">
        <f>'Cap Ex Data'!C1287</f>
        <v>0</v>
      </c>
      <c r="D1287" s="15">
        <f>'Cap Ex Data'!D1287</f>
        <v>0</v>
      </c>
      <c r="E1287" s="15">
        <f>'Cap Ex Data'!E1287</f>
        <v>0</v>
      </c>
      <c r="F1287" s="15">
        <f>'Cap Ex Data'!F1287</f>
        <v>0</v>
      </c>
      <c r="G1287" s="15">
        <f>'Cap Ex Data'!G1287</f>
        <v>0</v>
      </c>
      <c r="H1287" s="15">
        <f>'Cap Ex Data'!H1287</f>
        <v>0</v>
      </c>
      <c r="I1287" s="15">
        <f>'Cap Ex Data'!I1287</f>
        <v>0</v>
      </c>
      <c r="J1287" s="15">
        <f>'Cap Ex Data'!J1287</f>
        <v>0</v>
      </c>
      <c r="K1287" s="15">
        <f>'Cap Ex Data'!K1287</f>
        <v>0</v>
      </c>
      <c r="L1287" s="15">
        <f>'Cap Ex Data'!L1287</f>
        <v>0</v>
      </c>
      <c r="M1287" s="15">
        <f>'Cap Ex Data'!M1287</f>
        <v>0</v>
      </c>
      <c r="N1287" s="15">
        <f>'Cap Ex Data'!N1287</f>
        <v>0</v>
      </c>
      <c r="O1287" s="61" t="str">
        <f t="shared" si="20"/>
        <v>0</v>
      </c>
    </row>
    <row r="1288" spans="1:15" x14ac:dyDescent="0.25">
      <c r="A1288" s="15">
        <f>'Cap Ex Data'!A1288</f>
        <v>0</v>
      </c>
      <c r="B1288" s="15">
        <f>'Cap Ex Data'!B1288</f>
        <v>0</v>
      </c>
      <c r="C1288" s="15">
        <f>'Cap Ex Data'!C1288</f>
        <v>0</v>
      </c>
      <c r="D1288" s="15">
        <f>'Cap Ex Data'!D1288</f>
        <v>0</v>
      </c>
      <c r="E1288" s="15">
        <f>'Cap Ex Data'!E1288</f>
        <v>0</v>
      </c>
      <c r="F1288" s="15">
        <f>'Cap Ex Data'!F1288</f>
        <v>0</v>
      </c>
      <c r="G1288" s="15">
        <f>'Cap Ex Data'!G1288</f>
        <v>0</v>
      </c>
      <c r="H1288" s="15">
        <f>'Cap Ex Data'!H1288</f>
        <v>0</v>
      </c>
      <c r="I1288" s="15">
        <f>'Cap Ex Data'!I1288</f>
        <v>0</v>
      </c>
      <c r="J1288" s="15">
        <f>'Cap Ex Data'!J1288</f>
        <v>0</v>
      </c>
      <c r="K1288" s="15">
        <f>'Cap Ex Data'!K1288</f>
        <v>0</v>
      </c>
      <c r="L1288" s="15">
        <f>'Cap Ex Data'!L1288</f>
        <v>0</v>
      </c>
      <c r="M1288" s="15">
        <f>'Cap Ex Data'!M1288</f>
        <v>0</v>
      </c>
      <c r="N1288" s="15">
        <f>'Cap Ex Data'!N1288</f>
        <v>0</v>
      </c>
      <c r="O1288" s="61" t="str">
        <f t="shared" si="20"/>
        <v>0</v>
      </c>
    </row>
    <row r="1289" spans="1:15" x14ac:dyDescent="0.25">
      <c r="A1289" s="15">
        <f>'Cap Ex Data'!A1289</f>
        <v>0</v>
      </c>
      <c r="B1289" s="15">
        <f>'Cap Ex Data'!B1289</f>
        <v>0</v>
      </c>
      <c r="C1289" s="15">
        <f>'Cap Ex Data'!C1289</f>
        <v>0</v>
      </c>
      <c r="D1289" s="15">
        <f>'Cap Ex Data'!D1289</f>
        <v>0</v>
      </c>
      <c r="E1289" s="15">
        <f>'Cap Ex Data'!E1289</f>
        <v>0</v>
      </c>
      <c r="F1289" s="15">
        <f>'Cap Ex Data'!F1289</f>
        <v>0</v>
      </c>
      <c r="G1289" s="15">
        <f>'Cap Ex Data'!G1289</f>
        <v>0</v>
      </c>
      <c r="H1289" s="15">
        <f>'Cap Ex Data'!H1289</f>
        <v>0</v>
      </c>
      <c r="I1289" s="15">
        <f>'Cap Ex Data'!I1289</f>
        <v>0</v>
      </c>
      <c r="J1289" s="15">
        <f>'Cap Ex Data'!J1289</f>
        <v>0</v>
      </c>
      <c r="K1289" s="15">
        <f>'Cap Ex Data'!K1289</f>
        <v>0</v>
      </c>
      <c r="L1289" s="15">
        <f>'Cap Ex Data'!L1289</f>
        <v>0</v>
      </c>
      <c r="M1289" s="15">
        <f>'Cap Ex Data'!M1289</f>
        <v>0</v>
      </c>
      <c r="N1289" s="15">
        <f>'Cap Ex Data'!N1289</f>
        <v>0</v>
      </c>
      <c r="O1289" s="61" t="str">
        <f t="shared" si="20"/>
        <v>0</v>
      </c>
    </row>
    <row r="1290" spans="1:15" x14ac:dyDescent="0.25">
      <c r="A1290" s="15">
        <f>'Cap Ex Data'!A1290</f>
        <v>0</v>
      </c>
      <c r="B1290" s="15">
        <f>'Cap Ex Data'!B1290</f>
        <v>0</v>
      </c>
      <c r="C1290" s="15">
        <f>'Cap Ex Data'!C1290</f>
        <v>0</v>
      </c>
      <c r="D1290" s="15">
        <f>'Cap Ex Data'!D1290</f>
        <v>0</v>
      </c>
      <c r="E1290" s="15">
        <f>'Cap Ex Data'!E1290</f>
        <v>0</v>
      </c>
      <c r="F1290" s="15">
        <f>'Cap Ex Data'!F1290</f>
        <v>0</v>
      </c>
      <c r="G1290" s="15">
        <f>'Cap Ex Data'!G1290</f>
        <v>0</v>
      </c>
      <c r="H1290" s="15">
        <f>'Cap Ex Data'!H1290</f>
        <v>0</v>
      </c>
      <c r="I1290" s="15">
        <f>'Cap Ex Data'!I1290</f>
        <v>0</v>
      </c>
      <c r="J1290" s="15">
        <f>'Cap Ex Data'!J1290</f>
        <v>0</v>
      </c>
      <c r="K1290" s="15">
        <f>'Cap Ex Data'!K1290</f>
        <v>0</v>
      </c>
      <c r="L1290" s="15">
        <f>'Cap Ex Data'!L1290</f>
        <v>0</v>
      </c>
      <c r="M1290" s="15">
        <f>'Cap Ex Data'!M1290</f>
        <v>0</v>
      </c>
      <c r="N1290" s="15">
        <f>'Cap Ex Data'!N1290</f>
        <v>0</v>
      </c>
      <c r="O1290" s="61" t="str">
        <f t="shared" si="20"/>
        <v>0</v>
      </c>
    </row>
    <row r="1291" spans="1:15" x14ac:dyDescent="0.25">
      <c r="A1291" s="15">
        <f>'Cap Ex Data'!A1291</f>
        <v>0</v>
      </c>
      <c r="B1291" s="15">
        <f>'Cap Ex Data'!B1291</f>
        <v>0</v>
      </c>
      <c r="C1291" s="15">
        <f>'Cap Ex Data'!C1291</f>
        <v>0</v>
      </c>
      <c r="D1291" s="15">
        <f>'Cap Ex Data'!D1291</f>
        <v>0</v>
      </c>
      <c r="E1291" s="15">
        <f>'Cap Ex Data'!E1291</f>
        <v>0</v>
      </c>
      <c r="F1291" s="15">
        <f>'Cap Ex Data'!F1291</f>
        <v>0</v>
      </c>
      <c r="G1291" s="15">
        <f>'Cap Ex Data'!G1291</f>
        <v>0</v>
      </c>
      <c r="H1291" s="15">
        <f>'Cap Ex Data'!H1291</f>
        <v>0</v>
      </c>
      <c r="I1291" s="15">
        <f>'Cap Ex Data'!I1291</f>
        <v>0</v>
      </c>
      <c r="J1291" s="15">
        <f>'Cap Ex Data'!J1291</f>
        <v>0</v>
      </c>
      <c r="K1291" s="15">
        <f>'Cap Ex Data'!K1291</f>
        <v>0</v>
      </c>
      <c r="L1291" s="15">
        <f>'Cap Ex Data'!L1291</f>
        <v>0</v>
      </c>
      <c r="M1291" s="15">
        <f>'Cap Ex Data'!M1291</f>
        <v>0</v>
      </c>
      <c r="N1291" s="15">
        <f>'Cap Ex Data'!N1291</f>
        <v>0</v>
      </c>
      <c r="O1291" s="61" t="str">
        <f t="shared" si="20"/>
        <v>0</v>
      </c>
    </row>
    <row r="1292" spans="1:15" x14ac:dyDescent="0.25">
      <c r="A1292" s="15">
        <f>'Cap Ex Data'!A1292</f>
        <v>0</v>
      </c>
      <c r="B1292" s="15">
        <f>'Cap Ex Data'!B1292</f>
        <v>0</v>
      </c>
      <c r="C1292" s="15">
        <f>'Cap Ex Data'!C1292</f>
        <v>0</v>
      </c>
      <c r="D1292" s="15">
        <f>'Cap Ex Data'!D1292</f>
        <v>0</v>
      </c>
      <c r="E1292" s="15">
        <f>'Cap Ex Data'!E1292</f>
        <v>0</v>
      </c>
      <c r="F1292" s="15">
        <f>'Cap Ex Data'!F1292</f>
        <v>0</v>
      </c>
      <c r="G1292" s="15">
        <f>'Cap Ex Data'!G1292</f>
        <v>0</v>
      </c>
      <c r="H1292" s="15">
        <f>'Cap Ex Data'!H1292</f>
        <v>0</v>
      </c>
      <c r="I1292" s="15">
        <f>'Cap Ex Data'!I1292</f>
        <v>0</v>
      </c>
      <c r="J1292" s="15">
        <f>'Cap Ex Data'!J1292</f>
        <v>0</v>
      </c>
      <c r="K1292" s="15">
        <f>'Cap Ex Data'!K1292</f>
        <v>0</v>
      </c>
      <c r="L1292" s="15">
        <f>'Cap Ex Data'!L1292</f>
        <v>0</v>
      </c>
      <c r="M1292" s="15">
        <f>'Cap Ex Data'!M1292</f>
        <v>0</v>
      </c>
      <c r="N1292" s="15">
        <f>'Cap Ex Data'!N1292</f>
        <v>0</v>
      </c>
      <c r="O1292" s="61" t="str">
        <f t="shared" si="20"/>
        <v>0</v>
      </c>
    </row>
    <row r="1293" spans="1:15" x14ac:dyDescent="0.25">
      <c r="A1293" s="15">
        <f>'Cap Ex Data'!A1293</f>
        <v>0</v>
      </c>
      <c r="B1293" s="15">
        <f>'Cap Ex Data'!B1293</f>
        <v>0</v>
      </c>
      <c r="C1293" s="15">
        <f>'Cap Ex Data'!C1293</f>
        <v>0</v>
      </c>
      <c r="D1293" s="15">
        <f>'Cap Ex Data'!D1293</f>
        <v>0</v>
      </c>
      <c r="E1293" s="15">
        <f>'Cap Ex Data'!E1293</f>
        <v>0</v>
      </c>
      <c r="F1293" s="15">
        <f>'Cap Ex Data'!F1293</f>
        <v>0</v>
      </c>
      <c r="G1293" s="15">
        <f>'Cap Ex Data'!G1293</f>
        <v>0</v>
      </c>
      <c r="H1293" s="15">
        <f>'Cap Ex Data'!H1293</f>
        <v>0</v>
      </c>
      <c r="I1293" s="15">
        <f>'Cap Ex Data'!I1293</f>
        <v>0</v>
      </c>
      <c r="J1293" s="15">
        <f>'Cap Ex Data'!J1293</f>
        <v>0</v>
      </c>
      <c r="K1293" s="15">
        <f>'Cap Ex Data'!K1293</f>
        <v>0</v>
      </c>
      <c r="L1293" s="15">
        <f>'Cap Ex Data'!L1293</f>
        <v>0</v>
      </c>
      <c r="M1293" s="15">
        <f>'Cap Ex Data'!M1293</f>
        <v>0</v>
      </c>
      <c r="N1293" s="15">
        <f>'Cap Ex Data'!N1293</f>
        <v>0</v>
      </c>
      <c r="O1293" s="61" t="str">
        <f t="shared" si="20"/>
        <v>0</v>
      </c>
    </row>
    <row r="1294" spans="1:15" x14ac:dyDescent="0.25">
      <c r="A1294" s="15">
        <f>'Cap Ex Data'!A1294</f>
        <v>0</v>
      </c>
      <c r="B1294" s="15">
        <f>'Cap Ex Data'!B1294</f>
        <v>0</v>
      </c>
      <c r="C1294" s="15">
        <f>'Cap Ex Data'!C1294</f>
        <v>0</v>
      </c>
      <c r="D1294" s="15">
        <f>'Cap Ex Data'!D1294</f>
        <v>0</v>
      </c>
      <c r="E1294" s="15">
        <f>'Cap Ex Data'!E1294</f>
        <v>0</v>
      </c>
      <c r="F1294" s="15">
        <f>'Cap Ex Data'!F1294</f>
        <v>0</v>
      </c>
      <c r="G1294" s="15">
        <f>'Cap Ex Data'!G1294</f>
        <v>0</v>
      </c>
      <c r="H1294" s="15">
        <f>'Cap Ex Data'!H1294</f>
        <v>0</v>
      </c>
      <c r="I1294" s="15">
        <f>'Cap Ex Data'!I1294</f>
        <v>0</v>
      </c>
      <c r="J1294" s="15">
        <f>'Cap Ex Data'!J1294</f>
        <v>0</v>
      </c>
      <c r="K1294" s="15">
        <f>'Cap Ex Data'!K1294</f>
        <v>0</v>
      </c>
      <c r="L1294" s="15">
        <f>'Cap Ex Data'!L1294</f>
        <v>0</v>
      </c>
      <c r="M1294" s="15">
        <f>'Cap Ex Data'!M1294</f>
        <v>0</v>
      </c>
      <c r="N1294" s="15">
        <f>'Cap Ex Data'!N1294</f>
        <v>0</v>
      </c>
      <c r="O1294" s="61" t="str">
        <f t="shared" si="20"/>
        <v>0</v>
      </c>
    </row>
    <row r="1295" spans="1:15" x14ac:dyDescent="0.25">
      <c r="A1295" s="15">
        <f>'Cap Ex Data'!A1295</f>
        <v>0</v>
      </c>
      <c r="B1295" s="15">
        <f>'Cap Ex Data'!B1295</f>
        <v>0</v>
      </c>
      <c r="C1295" s="15">
        <f>'Cap Ex Data'!C1295</f>
        <v>0</v>
      </c>
      <c r="D1295" s="15">
        <f>'Cap Ex Data'!D1295</f>
        <v>0</v>
      </c>
      <c r="E1295" s="15">
        <f>'Cap Ex Data'!E1295</f>
        <v>0</v>
      </c>
      <c r="F1295" s="15">
        <f>'Cap Ex Data'!F1295</f>
        <v>0</v>
      </c>
      <c r="G1295" s="15">
        <f>'Cap Ex Data'!G1295</f>
        <v>0</v>
      </c>
      <c r="H1295" s="15">
        <f>'Cap Ex Data'!H1295</f>
        <v>0</v>
      </c>
      <c r="I1295" s="15">
        <f>'Cap Ex Data'!I1295</f>
        <v>0</v>
      </c>
      <c r="J1295" s="15">
        <f>'Cap Ex Data'!J1295</f>
        <v>0</v>
      </c>
      <c r="K1295" s="15">
        <f>'Cap Ex Data'!K1295</f>
        <v>0</v>
      </c>
      <c r="L1295" s="15">
        <f>'Cap Ex Data'!L1295</f>
        <v>0</v>
      </c>
      <c r="M1295" s="15">
        <f>'Cap Ex Data'!M1295</f>
        <v>0</v>
      </c>
      <c r="N1295" s="15">
        <f>'Cap Ex Data'!N1295</f>
        <v>0</v>
      </c>
      <c r="O1295" s="61" t="str">
        <f t="shared" si="20"/>
        <v>0</v>
      </c>
    </row>
    <row r="1296" spans="1:15" x14ac:dyDescent="0.25">
      <c r="A1296" s="15">
        <f>'Cap Ex Data'!A1296</f>
        <v>0</v>
      </c>
      <c r="B1296" s="15">
        <f>'Cap Ex Data'!B1296</f>
        <v>0</v>
      </c>
      <c r="C1296" s="15">
        <f>'Cap Ex Data'!C1296</f>
        <v>0</v>
      </c>
      <c r="D1296" s="15">
        <f>'Cap Ex Data'!D1296</f>
        <v>0</v>
      </c>
      <c r="E1296" s="15">
        <f>'Cap Ex Data'!E1296</f>
        <v>0</v>
      </c>
      <c r="F1296" s="15">
        <f>'Cap Ex Data'!F1296</f>
        <v>0</v>
      </c>
      <c r="G1296" s="15">
        <f>'Cap Ex Data'!G1296</f>
        <v>0</v>
      </c>
      <c r="H1296" s="15">
        <f>'Cap Ex Data'!H1296</f>
        <v>0</v>
      </c>
      <c r="I1296" s="15">
        <f>'Cap Ex Data'!I1296</f>
        <v>0</v>
      </c>
      <c r="J1296" s="15">
        <f>'Cap Ex Data'!J1296</f>
        <v>0</v>
      </c>
      <c r="K1296" s="15">
        <f>'Cap Ex Data'!K1296</f>
        <v>0</v>
      </c>
      <c r="L1296" s="15">
        <f>'Cap Ex Data'!L1296</f>
        <v>0</v>
      </c>
      <c r="M1296" s="15">
        <f>'Cap Ex Data'!M1296</f>
        <v>0</v>
      </c>
      <c r="N1296" s="15">
        <f>'Cap Ex Data'!N1296</f>
        <v>0</v>
      </c>
      <c r="O1296" s="61" t="str">
        <f t="shared" si="20"/>
        <v>0</v>
      </c>
    </row>
    <row r="1297" spans="1:15" x14ac:dyDescent="0.25">
      <c r="A1297" s="15">
        <f>'Cap Ex Data'!A1297</f>
        <v>0</v>
      </c>
      <c r="B1297" s="15">
        <f>'Cap Ex Data'!B1297</f>
        <v>0</v>
      </c>
      <c r="C1297" s="15">
        <f>'Cap Ex Data'!C1297</f>
        <v>0</v>
      </c>
      <c r="D1297" s="15">
        <f>'Cap Ex Data'!D1297</f>
        <v>0</v>
      </c>
      <c r="E1297" s="15">
        <f>'Cap Ex Data'!E1297</f>
        <v>0</v>
      </c>
      <c r="F1297" s="15">
        <f>'Cap Ex Data'!F1297</f>
        <v>0</v>
      </c>
      <c r="G1297" s="15">
        <f>'Cap Ex Data'!G1297</f>
        <v>0</v>
      </c>
      <c r="H1297" s="15">
        <f>'Cap Ex Data'!H1297</f>
        <v>0</v>
      </c>
      <c r="I1297" s="15">
        <f>'Cap Ex Data'!I1297</f>
        <v>0</v>
      </c>
      <c r="J1297" s="15">
        <f>'Cap Ex Data'!J1297</f>
        <v>0</v>
      </c>
      <c r="K1297" s="15">
        <f>'Cap Ex Data'!K1297</f>
        <v>0</v>
      </c>
      <c r="L1297" s="15">
        <f>'Cap Ex Data'!L1297</f>
        <v>0</v>
      </c>
      <c r="M1297" s="15">
        <f>'Cap Ex Data'!M1297</f>
        <v>0</v>
      </c>
      <c r="N1297" s="15">
        <f>'Cap Ex Data'!N1297</f>
        <v>0</v>
      </c>
      <c r="O1297" s="61" t="str">
        <f t="shared" si="20"/>
        <v>0</v>
      </c>
    </row>
    <row r="1298" spans="1:15" x14ac:dyDescent="0.25">
      <c r="A1298" s="15">
        <f>'Cap Ex Data'!A1298</f>
        <v>0</v>
      </c>
      <c r="B1298" s="15">
        <f>'Cap Ex Data'!B1298</f>
        <v>0</v>
      </c>
      <c r="C1298" s="15">
        <f>'Cap Ex Data'!C1298</f>
        <v>0</v>
      </c>
      <c r="D1298" s="15">
        <f>'Cap Ex Data'!D1298</f>
        <v>0</v>
      </c>
      <c r="E1298" s="15">
        <f>'Cap Ex Data'!E1298</f>
        <v>0</v>
      </c>
      <c r="F1298" s="15">
        <f>'Cap Ex Data'!F1298</f>
        <v>0</v>
      </c>
      <c r="G1298" s="15">
        <f>'Cap Ex Data'!G1298</f>
        <v>0</v>
      </c>
      <c r="H1298" s="15">
        <f>'Cap Ex Data'!H1298</f>
        <v>0</v>
      </c>
      <c r="I1298" s="15">
        <f>'Cap Ex Data'!I1298</f>
        <v>0</v>
      </c>
      <c r="J1298" s="15">
        <f>'Cap Ex Data'!J1298</f>
        <v>0</v>
      </c>
      <c r="K1298" s="15">
        <f>'Cap Ex Data'!K1298</f>
        <v>0</v>
      </c>
      <c r="L1298" s="15">
        <f>'Cap Ex Data'!L1298</f>
        <v>0</v>
      </c>
      <c r="M1298" s="15">
        <f>'Cap Ex Data'!M1298</f>
        <v>0</v>
      </c>
      <c r="N1298" s="15">
        <f>'Cap Ex Data'!N1298</f>
        <v>0</v>
      </c>
      <c r="O1298" s="61" t="str">
        <f t="shared" si="20"/>
        <v>0</v>
      </c>
    </row>
    <row r="1299" spans="1:15" x14ac:dyDescent="0.25">
      <c r="A1299" s="15">
        <f>'Cap Ex Data'!A1299</f>
        <v>0</v>
      </c>
      <c r="B1299" s="15">
        <f>'Cap Ex Data'!B1299</f>
        <v>0</v>
      </c>
      <c r="C1299" s="15">
        <f>'Cap Ex Data'!C1299</f>
        <v>0</v>
      </c>
      <c r="D1299" s="15">
        <f>'Cap Ex Data'!D1299</f>
        <v>0</v>
      </c>
      <c r="E1299" s="15">
        <f>'Cap Ex Data'!E1299</f>
        <v>0</v>
      </c>
      <c r="F1299" s="15">
        <f>'Cap Ex Data'!F1299</f>
        <v>0</v>
      </c>
      <c r="G1299" s="15">
        <f>'Cap Ex Data'!G1299</f>
        <v>0</v>
      </c>
      <c r="H1299" s="15">
        <f>'Cap Ex Data'!H1299</f>
        <v>0</v>
      </c>
      <c r="I1299" s="15">
        <f>'Cap Ex Data'!I1299</f>
        <v>0</v>
      </c>
      <c r="J1299" s="15">
        <f>'Cap Ex Data'!J1299</f>
        <v>0</v>
      </c>
      <c r="K1299" s="15">
        <f>'Cap Ex Data'!K1299</f>
        <v>0</v>
      </c>
      <c r="L1299" s="15">
        <f>'Cap Ex Data'!L1299</f>
        <v>0</v>
      </c>
      <c r="M1299" s="15">
        <f>'Cap Ex Data'!M1299</f>
        <v>0</v>
      </c>
      <c r="N1299" s="15">
        <f>'Cap Ex Data'!N1299</f>
        <v>0</v>
      </c>
      <c r="O1299" s="61" t="str">
        <f t="shared" si="20"/>
        <v>0</v>
      </c>
    </row>
    <row r="1300" spans="1:15" x14ac:dyDescent="0.25">
      <c r="A1300" s="15">
        <f>'Cap Ex Data'!A1300</f>
        <v>0</v>
      </c>
      <c r="B1300" s="15">
        <f>'Cap Ex Data'!B1300</f>
        <v>0</v>
      </c>
      <c r="C1300" s="15">
        <f>'Cap Ex Data'!C1300</f>
        <v>0</v>
      </c>
      <c r="D1300" s="15">
        <f>'Cap Ex Data'!D1300</f>
        <v>0</v>
      </c>
      <c r="E1300" s="15">
        <f>'Cap Ex Data'!E1300</f>
        <v>0</v>
      </c>
      <c r="F1300" s="15">
        <f>'Cap Ex Data'!F1300</f>
        <v>0</v>
      </c>
      <c r="G1300" s="15">
        <f>'Cap Ex Data'!G1300</f>
        <v>0</v>
      </c>
      <c r="H1300" s="15">
        <f>'Cap Ex Data'!H1300</f>
        <v>0</v>
      </c>
      <c r="I1300" s="15">
        <f>'Cap Ex Data'!I1300</f>
        <v>0</v>
      </c>
      <c r="J1300" s="15">
        <f>'Cap Ex Data'!J1300</f>
        <v>0</v>
      </c>
      <c r="K1300" s="15">
        <f>'Cap Ex Data'!K1300</f>
        <v>0</v>
      </c>
      <c r="L1300" s="15">
        <f>'Cap Ex Data'!L1300</f>
        <v>0</v>
      </c>
      <c r="M1300" s="15">
        <f>'Cap Ex Data'!M1300</f>
        <v>0</v>
      </c>
      <c r="N1300" s="15">
        <f>'Cap Ex Data'!N1300</f>
        <v>0</v>
      </c>
      <c r="O1300" s="61" t="str">
        <f t="shared" si="20"/>
        <v>0</v>
      </c>
    </row>
    <row r="1301" spans="1:15" x14ac:dyDescent="0.25">
      <c r="A1301" s="15">
        <f>'Cap Ex Data'!A1301</f>
        <v>0</v>
      </c>
      <c r="B1301" s="15">
        <f>'Cap Ex Data'!B1301</f>
        <v>0</v>
      </c>
      <c r="C1301" s="15">
        <f>'Cap Ex Data'!C1301</f>
        <v>0</v>
      </c>
      <c r="D1301" s="15">
        <f>'Cap Ex Data'!D1301</f>
        <v>0</v>
      </c>
      <c r="E1301" s="15">
        <f>'Cap Ex Data'!E1301</f>
        <v>0</v>
      </c>
      <c r="F1301" s="15">
        <f>'Cap Ex Data'!F1301</f>
        <v>0</v>
      </c>
      <c r="G1301" s="15">
        <f>'Cap Ex Data'!G1301</f>
        <v>0</v>
      </c>
      <c r="H1301" s="15">
        <f>'Cap Ex Data'!H1301</f>
        <v>0</v>
      </c>
      <c r="I1301" s="15">
        <f>'Cap Ex Data'!I1301</f>
        <v>0</v>
      </c>
      <c r="J1301" s="15">
        <f>'Cap Ex Data'!J1301</f>
        <v>0</v>
      </c>
      <c r="K1301" s="15">
        <f>'Cap Ex Data'!K1301</f>
        <v>0</v>
      </c>
      <c r="L1301" s="15">
        <f>'Cap Ex Data'!L1301</f>
        <v>0</v>
      </c>
      <c r="M1301" s="15">
        <f>'Cap Ex Data'!M1301</f>
        <v>0</v>
      </c>
      <c r="N1301" s="15">
        <f>'Cap Ex Data'!N1301</f>
        <v>0</v>
      </c>
      <c r="O1301" s="61" t="str">
        <f t="shared" si="20"/>
        <v>0</v>
      </c>
    </row>
    <row r="1302" spans="1:15" x14ac:dyDescent="0.25">
      <c r="A1302" s="15">
        <f>'Cap Ex Data'!A1302</f>
        <v>0</v>
      </c>
      <c r="B1302" s="15">
        <f>'Cap Ex Data'!B1302</f>
        <v>0</v>
      </c>
      <c r="C1302" s="15">
        <f>'Cap Ex Data'!C1302</f>
        <v>0</v>
      </c>
      <c r="D1302" s="15">
        <f>'Cap Ex Data'!D1302</f>
        <v>0</v>
      </c>
      <c r="E1302" s="15">
        <f>'Cap Ex Data'!E1302</f>
        <v>0</v>
      </c>
      <c r="F1302" s="15">
        <f>'Cap Ex Data'!F1302</f>
        <v>0</v>
      </c>
      <c r="G1302" s="15">
        <f>'Cap Ex Data'!G1302</f>
        <v>0</v>
      </c>
      <c r="H1302" s="15">
        <f>'Cap Ex Data'!H1302</f>
        <v>0</v>
      </c>
      <c r="I1302" s="15">
        <f>'Cap Ex Data'!I1302</f>
        <v>0</v>
      </c>
      <c r="J1302" s="15">
        <f>'Cap Ex Data'!J1302</f>
        <v>0</v>
      </c>
      <c r="K1302" s="15">
        <f>'Cap Ex Data'!K1302</f>
        <v>0</v>
      </c>
      <c r="L1302" s="15">
        <f>'Cap Ex Data'!L1302</f>
        <v>0</v>
      </c>
      <c r="M1302" s="15">
        <f>'Cap Ex Data'!M1302</f>
        <v>0</v>
      </c>
      <c r="N1302" s="15">
        <f>'Cap Ex Data'!N1302</f>
        <v>0</v>
      </c>
      <c r="O1302" s="61" t="str">
        <f t="shared" si="20"/>
        <v>0</v>
      </c>
    </row>
    <row r="1303" spans="1:15" x14ac:dyDescent="0.25">
      <c r="A1303" s="15">
        <f>'Cap Ex Data'!A1303</f>
        <v>0</v>
      </c>
      <c r="B1303" s="15">
        <f>'Cap Ex Data'!B1303</f>
        <v>0</v>
      </c>
      <c r="C1303" s="15">
        <f>'Cap Ex Data'!C1303</f>
        <v>0</v>
      </c>
      <c r="D1303" s="15">
        <f>'Cap Ex Data'!D1303</f>
        <v>0</v>
      </c>
      <c r="E1303" s="15">
        <f>'Cap Ex Data'!E1303</f>
        <v>0</v>
      </c>
      <c r="F1303" s="15">
        <f>'Cap Ex Data'!F1303</f>
        <v>0</v>
      </c>
      <c r="G1303" s="15">
        <f>'Cap Ex Data'!G1303</f>
        <v>0</v>
      </c>
      <c r="H1303" s="15">
        <f>'Cap Ex Data'!H1303</f>
        <v>0</v>
      </c>
      <c r="I1303" s="15">
        <f>'Cap Ex Data'!I1303</f>
        <v>0</v>
      </c>
      <c r="J1303" s="15">
        <f>'Cap Ex Data'!J1303</f>
        <v>0</v>
      </c>
      <c r="K1303" s="15">
        <f>'Cap Ex Data'!K1303</f>
        <v>0</v>
      </c>
      <c r="L1303" s="15">
        <f>'Cap Ex Data'!L1303</f>
        <v>0</v>
      </c>
      <c r="M1303" s="15">
        <f>'Cap Ex Data'!M1303</f>
        <v>0</v>
      </c>
      <c r="N1303" s="15">
        <f>'Cap Ex Data'!N1303</f>
        <v>0</v>
      </c>
      <c r="O1303" s="61" t="str">
        <f t="shared" si="20"/>
        <v>0</v>
      </c>
    </row>
    <row r="1304" spans="1:15" x14ac:dyDescent="0.25">
      <c r="A1304" s="15">
        <f>'Cap Ex Data'!A1304</f>
        <v>0</v>
      </c>
      <c r="B1304" s="15">
        <f>'Cap Ex Data'!B1304</f>
        <v>0</v>
      </c>
      <c r="C1304" s="15">
        <f>'Cap Ex Data'!C1304</f>
        <v>0</v>
      </c>
      <c r="D1304" s="15">
        <f>'Cap Ex Data'!D1304</f>
        <v>0</v>
      </c>
      <c r="E1304" s="15">
        <f>'Cap Ex Data'!E1304</f>
        <v>0</v>
      </c>
      <c r="F1304" s="15">
        <f>'Cap Ex Data'!F1304</f>
        <v>0</v>
      </c>
      <c r="G1304" s="15">
        <f>'Cap Ex Data'!G1304</f>
        <v>0</v>
      </c>
      <c r="H1304" s="15">
        <f>'Cap Ex Data'!H1304</f>
        <v>0</v>
      </c>
      <c r="I1304" s="15">
        <f>'Cap Ex Data'!I1304</f>
        <v>0</v>
      </c>
      <c r="J1304" s="15">
        <f>'Cap Ex Data'!J1304</f>
        <v>0</v>
      </c>
      <c r="K1304" s="15">
        <f>'Cap Ex Data'!K1304</f>
        <v>0</v>
      </c>
      <c r="L1304" s="15">
        <f>'Cap Ex Data'!L1304</f>
        <v>0</v>
      </c>
      <c r="M1304" s="15">
        <f>'Cap Ex Data'!M1304</f>
        <v>0</v>
      </c>
      <c r="N1304" s="15">
        <f>'Cap Ex Data'!N1304</f>
        <v>0</v>
      </c>
      <c r="O1304" s="61" t="str">
        <f t="shared" si="20"/>
        <v>0</v>
      </c>
    </row>
    <row r="1305" spans="1:15" x14ac:dyDescent="0.25">
      <c r="A1305" s="15">
        <f>'Cap Ex Data'!A1305</f>
        <v>0</v>
      </c>
      <c r="B1305" s="15">
        <f>'Cap Ex Data'!B1305</f>
        <v>0</v>
      </c>
      <c r="C1305" s="15">
        <f>'Cap Ex Data'!C1305</f>
        <v>0</v>
      </c>
      <c r="D1305" s="15">
        <f>'Cap Ex Data'!D1305</f>
        <v>0</v>
      </c>
      <c r="E1305" s="15">
        <f>'Cap Ex Data'!E1305</f>
        <v>0</v>
      </c>
      <c r="F1305" s="15">
        <f>'Cap Ex Data'!F1305</f>
        <v>0</v>
      </c>
      <c r="G1305" s="15">
        <f>'Cap Ex Data'!G1305</f>
        <v>0</v>
      </c>
      <c r="H1305" s="15">
        <f>'Cap Ex Data'!H1305</f>
        <v>0</v>
      </c>
      <c r="I1305" s="15">
        <f>'Cap Ex Data'!I1305</f>
        <v>0</v>
      </c>
      <c r="J1305" s="15">
        <f>'Cap Ex Data'!J1305</f>
        <v>0</v>
      </c>
      <c r="K1305" s="15">
        <f>'Cap Ex Data'!K1305</f>
        <v>0</v>
      </c>
      <c r="L1305" s="15">
        <f>'Cap Ex Data'!L1305</f>
        <v>0</v>
      </c>
      <c r="M1305" s="15">
        <f>'Cap Ex Data'!M1305</f>
        <v>0</v>
      </c>
      <c r="N1305" s="15">
        <f>'Cap Ex Data'!N1305</f>
        <v>0</v>
      </c>
      <c r="O1305" s="61" t="str">
        <f t="shared" si="20"/>
        <v>0</v>
      </c>
    </row>
    <row r="1306" spans="1:15" x14ac:dyDescent="0.25">
      <c r="A1306" s="15">
        <f>'Cap Ex Data'!A1306</f>
        <v>0</v>
      </c>
      <c r="B1306" s="15">
        <f>'Cap Ex Data'!B1306</f>
        <v>0</v>
      </c>
      <c r="C1306" s="15">
        <f>'Cap Ex Data'!C1306</f>
        <v>0</v>
      </c>
      <c r="D1306" s="15">
        <f>'Cap Ex Data'!D1306</f>
        <v>0</v>
      </c>
      <c r="E1306" s="15">
        <f>'Cap Ex Data'!E1306</f>
        <v>0</v>
      </c>
      <c r="F1306" s="15">
        <f>'Cap Ex Data'!F1306</f>
        <v>0</v>
      </c>
      <c r="G1306" s="15">
        <f>'Cap Ex Data'!G1306</f>
        <v>0</v>
      </c>
      <c r="H1306" s="15">
        <f>'Cap Ex Data'!H1306</f>
        <v>0</v>
      </c>
      <c r="I1306" s="15">
        <f>'Cap Ex Data'!I1306</f>
        <v>0</v>
      </c>
      <c r="J1306" s="15">
        <f>'Cap Ex Data'!J1306</f>
        <v>0</v>
      </c>
      <c r="K1306" s="15">
        <f>'Cap Ex Data'!K1306</f>
        <v>0</v>
      </c>
      <c r="L1306" s="15">
        <f>'Cap Ex Data'!L1306</f>
        <v>0</v>
      </c>
      <c r="M1306" s="15">
        <f>'Cap Ex Data'!M1306</f>
        <v>0</v>
      </c>
      <c r="N1306" s="15">
        <f>'Cap Ex Data'!N1306</f>
        <v>0</v>
      </c>
      <c r="O1306" s="61" t="str">
        <f t="shared" si="20"/>
        <v>0</v>
      </c>
    </row>
    <row r="1307" spans="1:15" x14ac:dyDescent="0.25">
      <c r="A1307" s="15">
        <f>'Cap Ex Data'!A1307</f>
        <v>0</v>
      </c>
      <c r="B1307" s="15">
        <f>'Cap Ex Data'!B1307</f>
        <v>0</v>
      </c>
      <c r="C1307" s="15">
        <f>'Cap Ex Data'!C1307</f>
        <v>0</v>
      </c>
      <c r="D1307" s="15">
        <f>'Cap Ex Data'!D1307</f>
        <v>0</v>
      </c>
      <c r="E1307" s="15">
        <f>'Cap Ex Data'!E1307</f>
        <v>0</v>
      </c>
      <c r="F1307" s="15">
        <f>'Cap Ex Data'!F1307</f>
        <v>0</v>
      </c>
      <c r="G1307" s="15">
        <f>'Cap Ex Data'!G1307</f>
        <v>0</v>
      </c>
      <c r="H1307" s="15">
        <f>'Cap Ex Data'!H1307</f>
        <v>0</v>
      </c>
      <c r="I1307" s="15">
        <f>'Cap Ex Data'!I1307</f>
        <v>0</v>
      </c>
      <c r="J1307" s="15">
        <f>'Cap Ex Data'!J1307</f>
        <v>0</v>
      </c>
      <c r="K1307" s="15">
        <f>'Cap Ex Data'!K1307</f>
        <v>0</v>
      </c>
      <c r="L1307" s="15">
        <f>'Cap Ex Data'!L1307</f>
        <v>0</v>
      </c>
      <c r="M1307" s="15">
        <f>'Cap Ex Data'!M1307</f>
        <v>0</v>
      </c>
      <c r="N1307" s="15">
        <f>'Cap Ex Data'!N1307</f>
        <v>0</v>
      </c>
      <c r="O1307" s="61" t="str">
        <f t="shared" si="20"/>
        <v>0</v>
      </c>
    </row>
    <row r="1308" spans="1:15" x14ac:dyDescent="0.25">
      <c r="A1308" s="15">
        <f>'Cap Ex Data'!A1308</f>
        <v>0</v>
      </c>
      <c r="B1308" s="15">
        <f>'Cap Ex Data'!B1308</f>
        <v>0</v>
      </c>
      <c r="C1308" s="15">
        <f>'Cap Ex Data'!C1308</f>
        <v>0</v>
      </c>
      <c r="D1308" s="15">
        <f>'Cap Ex Data'!D1308</f>
        <v>0</v>
      </c>
      <c r="E1308" s="15">
        <f>'Cap Ex Data'!E1308</f>
        <v>0</v>
      </c>
      <c r="F1308" s="15">
        <f>'Cap Ex Data'!F1308</f>
        <v>0</v>
      </c>
      <c r="G1308" s="15">
        <f>'Cap Ex Data'!G1308</f>
        <v>0</v>
      </c>
      <c r="H1308" s="15">
        <f>'Cap Ex Data'!H1308</f>
        <v>0</v>
      </c>
      <c r="I1308" s="15">
        <f>'Cap Ex Data'!I1308</f>
        <v>0</v>
      </c>
      <c r="J1308" s="15">
        <f>'Cap Ex Data'!J1308</f>
        <v>0</v>
      </c>
      <c r="K1308" s="15">
        <f>'Cap Ex Data'!K1308</f>
        <v>0</v>
      </c>
      <c r="L1308" s="15">
        <f>'Cap Ex Data'!L1308</f>
        <v>0</v>
      </c>
      <c r="M1308" s="15">
        <f>'Cap Ex Data'!M1308</f>
        <v>0</v>
      </c>
      <c r="N1308" s="15">
        <f>'Cap Ex Data'!N1308</f>
        <v>0</v>
      </c>
      <c r="O1308" s="61" t="str">
        <f t="shared" si="20"/>
        <v>0</v>
      </c>
    </row>
    <row r="1309" spans="1:15" x14ac:dyDescent="0.25">
      <c r="A1309" s="15">
        <f>'Cap Ex Data'!A1309</f>
        <v>0</v>
      </c>
      <c r="B1309" s="15">
        <f>'Cap Ex Data'!B1309</f>
        <v>0</v>
      </c>
      <c r="C1309" s="15">
        <f>'Cap Ex Data'!C1309</f>
        <v>0</v>
      </c>
      <c r="D1309" s="15">
        <f>'Cap Ex Data'!D1309</f>
        <v>0</v>
      </c>
      <c r="E1309" s="15">
        <f>'Cap Ex Data'!E1309</f>
        <v>0</v>
      </c>
      <c r="F1309" s="15">
        <f>'Cap Ex Data'!F1309</f>
        <v>0</v>
      </c>
      <c r="G1309" s="15">
        <f>'Cap Ex Data'!G1309</f>
        <v>0</v>
      </c>
      <c r="H1309" s="15">
        <f>'Cap Ex Data'!H1309</f>
        <v>0</v>
      </c>
      <c r="I1309" s="15">
        <f>'Cap Ex Data'!I1309</f>
        <v>0</v>
      </c>
      <c r="J1309" s="15">
        <f>'Cap Ex Data'!J1309</f>
        <v>0</v>
      </c>
      <c r="K1309" s="15">
        <f>'Cap Ex Data'!K1309</f>
        <v>0</v>
      </c>
      <c r="L1309" s="15">
        <f>'Cap Ex Data'!L1309</f>
        <v>0</v>
      </c>
      <c r="M1309" s="15">
        <f>'Cap Ex Data'!M1309</f>
        <v>0</v>
      </c>
      <c r="N1309" s="15">
        <f>'Cap Ex Data'!N1309</f>
        <v>0</v>
      </c>
      <c r="O1309" s="61" t="str">
        <f t="shared" si="20"/>
        <v>0</v>
      </c>
    </row>
    <row r="1310" spans="1:15" x14ac:dyDescent="0.25">
      <c r="A1310" s="15">
        <f>'Cap Ex Data'!A1310</f>
        <v>0</v>
      </c>
      <c r="B1310" s="15">
        <f>'Cap Ex Data'!B1310</f>
        <v>0</v>
      </c>
      <c r="C1310" s="15">
        <f>'Cap Ex Data'!C1310</f>
        <v>0</v>
      </c>
      <c r="D1310" s="15">
        <f>'Cap Ex Data'!D1310</f>
        <v>0</v>
      </c>
      <c r="E1310" s="15">
        <f>'Cap Ex Data'!E1310</f>
        <v>0</v>
      </c>
      <c r="F1310" s="15">
        <f>'Cap Ex Data'!F1310</f>
        <v>0</v>
      </c>
      <c r="G1310" s="15">
        <f>'Cap Ex Data'!G1310</f>
        <v>0</v>
      </c>
      <c r="H1310" s="15">
        <f>'Cap Ex Data'!H1310</f>
        <v>0</v>
      </c>
      <c r="I1310" s="15">
        <f>'Cap Ex Data'!I1310</f>
        <v>0</v>
      </c>
      <c r="J1310" s="15">
        <f>'Cap Ex Data'!J1310</f>
        <v>0</v>
      </c>
      <c r="K1310" s="15">
        <f>'Cap Ex Data'!K1310</f>
        <v>0</v>
      </c>
      <c r="L1310" s="15">
        <f>'Cap Ex Data'!L1310</f>
        <v>0</v>
      </c>
      <c r="M1310" s="15">
        <f>'Cap Ex Data'!M1310</f>
        <v>0</v>
      </c>
      <c r="N1310" s="15">
        <f>'Cap Ex Data'!N1310</f>
        <v>0</v>
      </c>
      <c r="O1310" s="61" t="str">
        <f t="shared" si="20"/>
        <v>0</v>
      </c>
    </row>
    <row r="1311" spans="1:15" x14ac:dyDescent="0.25">
      <c r="A1311" s="15">
        <f>'Cap Ex Data'!A1311</f>
        <v>0</v>
      </c>
      <c r="B1311" s="15">
        <f>'Cap Ex Data'!B1311</f>
        <v>0</v>
      </c>
      <c r="C1311" s="15">
        <f>'Cap Ex Data'!C1311</f>
        <v>0</v>
      </c>
      <c r="D1311" s="15">
        <f>'Cap Ex Data'!D1311</f>
        <v>0</v>
      </c>
      <c r="E1311" s="15">
        <f>'Cap Ex Data'!E1311</f>
        <v>0</v>
      </c>
      <c r="F1311" s="15">
        <f>'Cap Ex Data'!F1311</f>
        <v>0</v>
      </c>
      <c r="G1311" s="15">
        <f>'Cap Ex Data'!G1311</f>
        <v>0</v>
      </c>
      <c r="H1311" s="15">
        <f>'Cap Ex Data'!H1311</f>
        <v>0</v>
      </c>
      <c r="I1311" s="15">
        <f>'Cap Ex Data'!I1311</f>
        <v>0</v>
      </c>
      <c r="J1311" s="15">
        <f>'Cap Ex Data'!J1311</f>
        <v>0</v>
      </c>
      <c r="K1311" s="15">
        <f>'Cap Ex Data'!K1311</f>
        <v>0</v>
      </c>
      <c r="L1311" s="15">
        <f>'Cap Ex Data'!L1311</f>
        <v>0</v>
      </c>
      <c r="M1311" s="15">
        <f>'Cap Ex Data'!M1311</f>
        <v>0</v>
      </c>
      <c r="N1311" s="15">
        <f>'Cap Ex Data'!N1311</f>
        <v>0</v>
      </c>
      <c r="O1311" s="61" t="str">
        <f t="shared" si="20"/>
        <v>0</v>
      </c>
    </row>
    <row r="1312" spans="1:15" x14ac:dyDescent="0.25">
      <c r="A1312" s="15">
        <f>'Cap Ex Data'!A1312</f>
        <v>0</v>
      </c>
      <c r="B1312" s="15">
        <f>'Cap Ex Data'!B1312</f>
        <v>0</v>
      </c>
      <c r="C1312" s="15">
        <f>'Cap Ex Data'!C1312</f>
        <v>0</v>
      </c>
      <c r="D1312" s="15">
        <f>'Cap Ex Data'!D1312</f>
        <v>0</v>
      </c>
      <c r="E1312" s="15">
        <f>'Cap Ex Data'!E1312</f>
        <v>0</v>
      </c>
      <c r="F1312" s="15">
        <f>'Cap Ex Data'!F1312</f>
        <v>0</v>
      </c>
      <c r="G1312" s="15">
        <f>'Cap Ex Data'!G1312</f>
        <v>0</v>
      </c>
      <c r="H1312" s="15">
        <f>'Cap Ex Data'!H1312</f>
        <v>0</v>
      </c>
      <c r="I1312" s="15">
        <f>'Cap Ex Data'!I1312</f>
        <v>0</v>
      </c>
      <c r="J1312" s="15">
        <f>'Cap Ex Data'!J1312</f>
        <v>0</v>
      </c>
      <c r="K1312" s="15">
        <f>'Cap Ex Data'!K1312</f>
        <v>0</v>
      </c>
      <c r="L1312" s="15">
        <f>'Cap Ex Data'!L1312</f>
        <v>0</v>
      </c>
      <c r="M1312" s="15">
        <f>'Cap Ex Data'!M1312</f>
        <v>0</v>
      </c>
      <c r="N1312" s="15">
        <f>'Cap Ex Data'!N1312</f>
        <v>0</v>
      </c>
      <c r="O1312" s="61" t="str">
        <f t="shared" si="20"/>
        <v>0</v>
      </c>
    </row>
    <row r="1313" spans="1:15" x14ac:dyDescent="0.25">
      <c r="A1313" s="15">
        <f>'Cap Ex Data'!A1313</f>
        <v>0</v>
      </c>
      <c r="B1313" s="15">
        <f>'Cap Ex Data'!B1313</f>
        <v>0</v>
      </c>
      <c r="C1313" s="15">
        <f>'Cap Ex Data'!C1313</f>
        <v>0</v>
      </c>
      <c r="D1313" s="15">
        <f>'Cap Ex Data'!D1313</f>
        <v>0</v>
      </c>
      <c r="E1313" s="15">
        <f>'Cap Ex Data'!E1313</f>
        <v>0</v>
      </c>
      <c r="F1313" s="15">
        <f>'Cap Ex Data'!F1313</f>
        <v>0</v>
      </c>
      <c r="G1313" s="15">
        <f>'Cap Ex Data'!G1313</f>
        <v>0</v>
      </c>
      <c r="H1313" s="15">
        <f>'Cap Ex Data'!H1313</f>
        <v>0</v>
      </c>
      <c r="I1313" s="15">
        <f>'Cap Ex Data'!I1313</f>
        <v>0</v>
      </c>
      <c r="J1313" s="15">
        <f>'Cap Ex Data'!J1313</f>
        <v>0</v>
      </c>
      <c r="K1313" s="15">
        <f>'Cap Ex Data'!K1313</f>
        <v>0</v>
      </c>
      <c r="L1313" s="15">
        <f>'Cap Ex Data'!L1313</f>
        <v>0</v>
      </c>
      <c r="M1313" s="15">
        <f>'Cap Ex Data'!M1313</f>
        <v>0</v>
      </c>
      <c r="N1313" s="15">
        <f>'Cap Ex Data'!N1313</f>
        <v>0</v>
      </c>
      <c r="O1313" s="61" t="str">
        <f t="shared" si="20"/>
        <v>0</v>
      </c>
    </row>
    <row r="1314" spans="1:15" x14ac:dyDescent="0.25">
      <c r="A1314" s="15">
        <f>'Cap Ex Data'!A1314</f>
        <v>0</v>
      </c>
      <c r="B1314" s="15">
        <f>'Cap Ex Data'!B1314</f>
        <v>0</v>
      </c>
      <c r="C1314" s="15">
        <f>'Cap Ex Data'!C1314</f>
        <v>0</v>
      </c>
      <c r="D1314" s="15">
        <f>'Cap Ex Data'!D1314</f>
        <v>0</v>
      </c>
      <c r="E1314" s="15">
        <f>'Cap Ex Data'!E1314</f>
        <v>0</v>
      </c>
      <c r="F1314" s="15">
        <f>'Cap Ex Data'!F1314</f>
        <v>0</v>
      </c>
      <c r="G1314" s="15">
        <f>'Cap Ex Data'!G1314</f>
        <v>0</v>
      </c>
      <c r="H1314" s="15">
        <f>'Cap Ex Data'!H1314</f>
        <v>0</v>
      </c>
      <c r="I1314" s="15">
        <f>'Cap Ex Data'!I1314</f>
        <v>0</v>
      </c>
      <c r="J1314" s="15">
        <f>'Cap Ex Data'!J1314</f>
        <v>0</v>
      </c>
      <c r="K1314" s="15">
        <f>'Cap Ex Data'!K1314</f>
        <v>0</v>
      </c>
      <c r="L1314" s="15">
        <f>'Cap Ex Data'!L1314</f>
        <v>0</v>
      </c>
      <c r="M1314" s="15">
        <f>'Cap Ex Data'!M1314</f>
        <v>0</v>
      </c>
      <c r="N1314" s="15">
        <f>'Cap Ex Data'!N1314</f>
        <v>0</v>
      </c>
      <c r="O1314" s="61" t="str">
        <f t="shared" si="20"/>
        <v>0</v>
      </c>
    </row>
    <row r="1315" spans="1:15" x14ac:dyDescent="0.25">
      <c r="A1315" s="15">
        <f>'Cap Ex Data'!A1315</f>
        <v>0</v>
      </c>
      <c r="B1315" s="15">
        <f>'Cap Ex Data'!B1315</f>
        <v>0</v>
      </c>
      <c r="C1315" s="15">
        <f>'Cap Ex Data'!C1315</f>
        <v>0</v>
      </c>
      <c r="D1315" s="15">
        <f>'Cap Ex Data'!D1315</f>
        <v>0</v>
      </c>
      <c r="E1315" s="15">
        <f>'Cap Ex Data'!E1315</f>
        <v>0</v>
      </c>
      <c r="F1315" s="15">
        <f>'Cap Ex Data'!F1315</f>
        <v>0</v>
      </c>
      <c r="G1315" s="15">
        <f>'Cap Ex Data'!G1315</f>
        <v>0</v>
      </c>
      <c r="H1315" s="15">
        <f>'Cap Ex Data'!H1315</f>
        <v>0</v>
      </c>
      <c r="I1315" s="15">
        <f>'Cap Ex Data'!I1315</f>
        <v>0</v>
      </c>
      <c r="J1315" s="15">
        <f>'Cap Ex Data'!J1315</f>
        <v>0</v>
      </c>
      <c r="K1315" s="15">
        <f>'Cap Ex Data'!K1315</f>
        <v>0</v>
      </c>
      <c r="L1315" s="15">
        <f>'Cap Ex Data'!L1315</f>
        <v>0</v>
      </c>
      <c r="M1315" s="15">
        <f>'Cap Ex Data'!M1315</f>
        <v>0</v>
      </c>
      <c r="N1315" s="15">
        <f>'Cap Ex Data'!N1315</f>
        <v>0</v>
      </c>
      <c r="O1315" s="61" t="str">
        <f t="shared" si="20"/>
        <v>0</v>
      </c>
    </row>
    <row r="1316" spans="1:15" x14ac:dyDescent="0.25">
      <c r="A1316" s="15">
        <f>'Cap Ex Data'!A1316</f>
        <v>0</v>
      </c>
      <c r="B1316" s="15">
        <f>'Cap Ex Data'!B1316</f>
        <v>0</v>
      </c>
      <c r="C1316" s="15">
        <f>'Cap Ex Data'!C1316</f>
        <v>0</v>
      </c>
      <c r="D1316" s="15">
        <f>'Cap Ex Data'!D1316</f>
        <v>0</v>
      </c>
      <c r="E1316" s="15">
        <f>'Cap Ex Data'!E1316</f>
        <v>0</v>
      </c>
      <c r="F1316" s="15">
        <f>'Cap Ex Data'!F1316</f>
        <v>0</v>
      </c>
      <c r="G1316" s="15">
        <f>'Cap Ex Data'!G1316</f>
        <v>0</v>
      </c>
      <c r="H1316" s="15">
        <f>'Cap Ex Data'!H1316</f>
        <v>0</v>
      </c>
      <c r="I1316" s="15">
        <f>'Cap Ex Data'!I1316</f>
        <v>0</v>
      </c>
      <c r="J1316" s="15">
        <f>'Cap Ex Data'!J1316</f>
        <v>0</v>
      </c>
      <c r="K1316" s="15">
        <f>'Cap Ex Data'!K1316</f>
        <v>0</v>
      </c>
      <c r="L1316" s="15">
        <f>'Cap Ex Data'!L1316</f>
        <v>0</v>
      </c>
      <c r="M1316" s="15">
        <f>'Cap Ex Data'!M1316</f>
        <v>0</v>
      </c>
      <c r="N1316" s="15">
        <f>'Cap Ex Data'!N1316</f>
        <v>0</v>
      </c>
      <c r="O1316" s="61" t="str">
        <f t="shared" si="20"/>
        <v>0</v>
      </c>
    </row>
    <row r="1317" spans="1:15" x14ac:dyDescent="0.25">
      <c r="A1317" s="15">
        <f>'Cap Ex Data'!A1317</f>
        <v>0</v>
      </c>
      <c r="B1317" s="15">
        <f>'Cap Ex Data'!B1317</f>
        <v>0</v>
      </c>
      <c r="C1317" s="15">
        <f>'Cap Ex Data'!C1317</f>
        <v>0</v>
      </c>
      <c r="D1317" s="15">
        <f>'Cap Ex Data'!D1317</f>
        <v>0</v>
      </c>
      <c r="E1317" s="15">
        <f>'Cap Ex Data'!E1317</f>
        <v>0</v>
      </c>
      <c r="F1317" s="15">
        <f>'Cap Ex Data'!F1317</f>
        <v>0</v>
      </c>
      <c r="G1317" s="15">
        <f>'Cap Ex Data'!G1317</f>
        <v>0</v>
      </c>
      <c r="H1317" s="15">
        <f>'Cap Ex Data'!H1317</f>
        <v>0</v>
      </c>
      <c r="I1317" s="15">
        <f>'Cap Ex Data'!I1317</f>
        <v>0</v>
      </c>
      <c r="J1317" s="15">
        <f>'Cap Ex Data'!J1317</f>
        <v>0</v>
      </c>
      <c r="K1317" s="15">
        <f>'Cap Ex Data'!K1317</f>
        <v>0</v>
      </c>
      <c r="L1317" s="15">
        <f>'Cap Ex Data'!L1317</f>
        <v>0</v>
      </c>
      <c r="M1317" s="15">
        <f>'Cap Ex Data'!M1317</f>
        <v>0</v>
      </c>
      <c r="N1317" s="15">
        <f>'Cap Ex Data'!N1317</f>
        <v>0</v>
      </c>
      <c r="O1317" s="61" t="str">
        <f t="shared" si="20"/>
        <v>0</v>
      </c>
    </row>
    <row r="1318" spans="1:15" x14ac:dyDescent="0.25">
      <c r="A1318" s="15">
        <f>'Cap Ex Data'!A1318</f>
        <v>0</v>
      </c>
      <c r="B1318" s="15">
        <f>'Cap Ex Data'!B1318</f>
        <v>0</v>
      </c>
      <c r="C1318" s="15">
        <f>'Cap Ex Data'!C1318</f>
        <v>0</v>
      </c>
      <c r="D1318" s="15">
        <f>'Cap Ex Data'!D1318</f>
        <v>0</v>
      </c>
      <c r="E1318" s="15">
        <f>'Cap Ex Data'!E1318</f>
        <v>0</v>
      </c>
      <c r="F1318" s="15">
        <f>'Cap Ex Data'!F1318</f>
        <v>0</v>
      </c>
      <c r="G1318" s="15">
        <f>'Cap Ex Data'!G1318</f>
        <v>0</v>
      </c>
      <c r="H1318" s="15">
        <f>'Cap Ex Data'!H1318</f>
        <v>0</v>
      </c>
      <c r="I1318" s="15">
        <f>'Cap Ex Data'!I1318</f>
        <v>0</v>
      </c>
      <c r="J1318" s="15">
        <f>'Cap Ex Data'!J1318</f>
        <v>0</v>
      </c>
      <c r="K1318" s="15">
        <f>'Cap Ex Data'!K1318</f>
        <v>0</v>
      </c>
      <c r="L1318" s="15">
        <f>'Cap Ex Data'!L1318</f>
        <v>0</v>
      </c>
      <c r="M1318" s="15">
        <f>'Cap Ex Data'!M1318</f>
        <v>0</v>
      </c>
      <c r="N1318" s="15">
        <f>'Cap Ex Data'!N1318</f>
        <v>0</v>
      </c>
      <c r="O1318" s="61" t="str">
        <f t="shared" si="20"/>
        <v>0</v>
      </c>
    </row>
    <row r="1319" spans="1:15" x14ac:dyDescent="0.25">
      <c r="A1319" s="15">
        <f>'Cap Ex Data'!A1319</f>
        <v>0</v>
      </c>
      <c r="B1319" s="15">
        <f>'Cap Ex Data'!B1319</f>
        <v>0</v>
      </c>
      <c r="C1319" s="15">
        <f>'Cap Ex Data'!C1319</f>
        <v>0</v>
      </c>
      <c r="D1319" s="15">
        <f>'Cap Ex Data'!D1319</f>
        <v>0</v>
      </c>
      <c r="E1319" s="15">
        <f>'Cap Ex Data'!E1319</f>
        <v>0</v>
      </c>
      <c r="F1319" s="15">
        <f>'Cap Ex Data'!F1319</f>
        <v>0</v>
      </c>
      <c r="G1319" s="15">
        <f>'Cap Ex Data'!G1319</f>
        <v>0</v>
      </c>
      <c r="H1319" s="15">
        <f>'Cap Ex Data'!H1319</f>
        <v>0</v>
      </c>
      <c r="I1319" s="15">
        <f>'Cap Ex Data'!I1319</f>
        <v>0</v>
      </c>
      <c r="J1319" s="15">
        <f>'Cap Ex Data'!J1319</f>
        <v>0</v>
      </c>
      <c r="K1319" s="15">
        <f>'Cap Ex Data'!K1319</f>
        <v>0</v>
      </c>
      <c r="L1319" s="15">
        <f>'Cap Ex Data'!L1319</f>
        <v>0</v>
      </c>
      <c r="M1319" s="15">
        <f>'Cap Ex Data'!M1319</f>
        <v>0</v>
      </c>
      <c r="N1319" s="15">
        <f>'Cap Ex Data'!N1319</f>
        <v>0</v>
      </c>
      <c r="O1319" s="61" t="str">
        <f t="shared" si="20"/>
        <v>0</v>
      </c>
    </row>
    <row r="1320" spans="1:15" x14ac:dyDescent="0.25">
      <c r="A1320" s="15">
        <f>'Cap Ex Data'!A1320</f>
        <v>0</v>
      </c>
      <c r="B1320" s="15">
        <f>'Cap Ex Data'!B1320</f>
        <v>0</v>
      </c>
      <c r="C1320" s="15">
        <f>'Cap Ex Data'!C1320</f>
        <v>0</v>
      </c>
      <c r="D1320" s="15">
        <f>'Cap Ex Data'!D1320</f>
        <v>0</v>
      </c>
      <c r="E1320" s="15">
        <f>'Cap Ex Data'!E1320</f>
        <v>0</v>
      </c>
      <c r="F1320" s="15">
        <f>'Cap Ex Data'!F1320</f>
        <v>0</v>
      </c>
      <c r="G1320" s="15">
        <f>'Cap Ex Data'!G1320</f>
        <v>0</v>
      </c>
      <c r="H1320" s="15">
        <f>'Cap Ex Data'!H1320</f>
        <v>0</v>
      </c>
      <c r="I1320" s="15">
        <f>'Cap Ex Data'!I1320</f>
        <v>0</v>
      </c>
      <c r="J1320" s="15">
        <f>'Cap Ex Data'!J1320</f>
        <v>0</v>
      </c>
      <c r="K1320" s="15">
        <f>'Cap Ex Data'!K1320</f>
        <v>0</v>
      </c>
      <c r="L1320" s="15">
        <f>'Cap Ex Data'!L1320</f>
        <v>0</v>
      </c>
      <c r="M1320" s="15">
        <f>'Cap Ex Data'!M1320</f>
        <v>0</v>
      </c>
      <c r="N1320" s="15">
        <f>'Cap Ex Data'!N1320</f>
        <v>0</v>
      </c>
      <c r="O1320" s="61" t="str">
        <f t="shared" si="20"/>
        <v>0</v>
      </c>
    </row>
    <row r="1321" spans="1:15" x14ac:dyDescent="0.25">
      <c r="A1321" s="15">
        <f>'Cap Ex Data'!A1321</f>
        <v>0</v>
      </c>
      <c r="B1321" s="15">
        <f>'Cap Ex Data'!B1321</f>
        <v>0</v>
      </c>
      <c r="C1321" s="15">
        <f>'Cap Ex Data'!C1321</f>
        <v>0</v>
      </c>
      <c r="D1321" s="15">
        <f>'Cap Ex Data'!D1321</f>
        <v>0</v>
      </c>
      <c r="E1321" s="15">
        <f>'Cap Ex Data'!E1321</f>
        <v>0</v>
      </c>
      <c r="F1321" s="15">
        <f>'Cap Ex Data'!F1321</f>
        <v>0</v>
      </c>
      <c r="G1321" s="15">
        <f>'Cap Ex Data'!G1321</f>
        <v>0</v>
      </c>
      <c r="H1321" s="15">
        <f>'Cap Ex Data'!H1321</f>
        <v>0</v>
      </c>
      <c r="I1321" s="15">
        <f>'Cap Ex Data'!I1321</f>
        <v>0</v>
      </c>
      <c r="J1321" s="15">
        <f>'Cap Ex Data'!J1321</f>
        <v>0</v>
      </c>
      <c r="K1321" s="15">
        <f>'Cap Ex Data'!K1321</f>
        <v>0</v>
      </c>
      <c r="L1321" s="15">
        <f>'Cap Ex Data'!L1321</f>
        <v>0</v>
      </c>
      <c r="M1321" s="15">
        <f>'Cap Ex Data'!M1321</f>
        <v>0</v>
      </c>
      <c r="N1321" s="15">
        <f>'Cap Ex Data'!N1321</f>
        <v>0</v>
      </c>
      <c r="O1321" s="61" t="str">
        <f t="shared" si="20"/>
        <v>0</v>
      </c>
    </row>
    <row r="1322" spans="1:15" x14ac:dyDescent="0.25">
      <c r="A1322" s="15">
        <f>'Cap Ex Data'!A1322</f>
        <v>0</v>
      </c>
      <c r="B1322" s="15">
        <f>'Cap Ex Data'!B1322</f>
        <v>0</v>
      </c>
      <c r="C1322" s="15">
        <f>'Cap Ex Data'!C1322</f>
        <v>0</v>
      </c>
      <c r="D1322" s="15">
        <f>'Cap Ex Data'!D1322</f>
        <v>0</v>
      </c>
      <c r="E1322" s="15">
        <f>'Cap Ex Data'!E1322</f>
        <v>0</v>
      </c>
      <c r="F1322" s="15">
        <f>'Cap Ex Data'!F1322</f>
        <v>0</v>
      </c>
      <c r="G1322" s="15">
        <f>'Cap Ex Data'!G1322</f>
        <v>0</v>
      </c>
      <c r="H1322" s="15">
        <f>'Cap Ex Data'!H1322</f>
        <v>0</v>
      </c>
      <c r="I1322" s="15">
        <f>'Cap Ex Data'!I1322</f>
        <v>0</v>
      </c>
      <c r="J1322" s="15">
        <f>'Cap Ex Data'!J1322</f>
        <v>0</v>
      </c>
      <c r="K1322" s="15">
        <f>'Cap Ex Data'!K1322</f>
        <v>0</v>
      </c>
      <c r="L1322" s="15">
        <f>'Cap Ex Data'!L1322</f>
        <v>0</v>
      </c>
      <c r="M1322" s="15">
        <f>'Cap Ex Data'!M1322</f>
        <v>0</v>
      </c>
      <c r="N1322" s="15">
        <f>'Cap Ex Data'!N1322</f>
        <v>0</v>
      </c>
      <c r="O1322" s="61" t="str">
        <f t="shared" si="20"/>
        <v>0</v>
      </c>
    </row>
    <row r="1323" spans="1:15" x14ac:dyDescent="0.25">
      <c r="A1323" s="15">
        <f>'Cap Ex Data'!A1323</f>
        <v>0</v>
      </c>
      <c r="B1323" s="15">
        <f>'Cap Ex Data'!B1323</f>
        <v>0</v>
      </c>
      <c r="C1323" s="15">
        <f>'Cap Ex Data'!C1323</f>
        <v>0</v>
      </c>
      <c r="D1323" s="15">
        <f>'Cap Ex Data'!D1323</f>
        <v>0</v>
      </c>
      <c r="E1323" s="15">
        <f>'Cap Ex Data'!E1323</f>
        <v>0</v>
      </c>
      <c r="F1323" s="15">
        <f>'Cap Ex Data'!F1323</f>
        <v>0</v>
      </c>
      <c r="G1323" s="15">
        <f>'Cap Ex Data'!G1323</f>
        <v>0</v>
      </c>
      <c r="H1323" s="15">
        <f>'Cap Ex Data'!H1323</f>
        <v>0</v>
      </c>
      <c r="I1323" s="15">
        <f>'Cap Ex Data'!I1323</f>
        <v>0</v>
      </c>
      <c r="J1323" s="15">
        <f>'Cap Ex Data'!J1323</f>
        <v>0</v>
      </c>
      <c r="K1323" s="15">
        <f>'Cap Ex Data'!K1323</f>
        <v>0</v>
      </c>
      <c r="L1323" s="15">
        <f>'Cap Ex Data'!L1323</f>
        <v>0</v>
      </c>
      <c r="M1323" s="15">
        <f>'Cap Ex Data'!M1323</f>
        <v>0</v>
      </c>
      <c r="N1323" s="15">
        <f>'Cap Ex Data'!N1323</f>
        <v>0</v>
      </c>
      <c r="O1323" s="61" t="str">
        <f t="shared" si="20"/>
        <v>0</v>
      </c>
    </row>
    <row r="1324" spans="1:15" x14ac:dyDescent="0.25">
      <c r="A1324" s="15">
        <f>'Cap Ex Data'!A1324</f>
        <v>0</v>
      </c>
      <c r="B1324" s="15">
        <f>'Cap Ex Data'!B1324</f>
        <v>0</v>
      </c>
      <c r="C1324" s="15">
        <f>'Cap Ex Data'!C1324</f>
        <v>0</v>
      </c>
      <c r="D1324" s="15">
        <f>'Cap Ex Data'!D1324</f>
        <v>0</v>
      </c>
      <c r="E1324" s="15">
        <f>'Cap Ex Data'!E1324</f>
        <v>0</v>
      </c>
      <c r="F1324" s="15">
        <f>'Cap Ex Data'!F1324</f>
        <v>0</v>
      </c>
      <c r="G1324" s="15">
        <f>'Cap Ex Data'!G1324</f>
        <v>0</v>
      </c>
      <c r="H1324" s="15">
        <f>'Cap Ex Data'!H1324</f>
        <v>0</v>
      </c>
      <c r="I1324" s="15">
        <f>'Cap Ex Data'!I1324</f>
        <v>0</v>
      </c>
      <c r="J1324" s="15">
        <f>'Cap Ex Data'!J1324</f>
        <v>0</v>
      </c>
      <c r="K1324" s="15">
        <f>'Cap Ex Data'!K1324</f>
        <v>0</v>
      </c>
      <c r="L1324" s="15">
        <f>'Cap Ex Data'!L1324</f>
        <v>0</v>
      </c>
      <c r="M1324" s="15">
        <f>'Cap Ex Data'!M1324</f>
        <v>0</v>
      </c>
      <c r="N1324" s="15">
        <f>'Cap Ex Data'!N1324</f>
        <v>0</v>
      </c>
      <c r="O1324" s="61" t="str">
        <f t="shared" si="20"/>
        <v>0</v>
      </c>
    </row>
    <row r="1325" spans="1:15" x14ac:dyDescent="0.25">
      <c r="A1325" s="15">
        <f>'Cap Ex Data'!A1325</f>
        <v>0</v>
      </c>
      <c r="B1325" s="15">
        <f>'Cap Ex Data'!B1325</f>
        <v>0</v>
      </c>
      <c r="C1325" s="15">
        <f>'Cap Ex Data'!C1325</f>
        <v>0</v>
      </c>
      <c r="D1325" s="15">
        <f>'Cap Ex Data'!D1325</f>
        <v>0</v>
      </c>
      <c r="E1325" s="15">
        <f>'Cap Ex Data'!E1325</f>
        <v>0</v>
      </c>
      <c r="F1325" s="15">
        <f>'Cap Ex Data'!F1325</f>
        <v>0</v>
      </c>
      <c r="G1325" s="15">
        <f>'Cap Ex Data'!G1325</f>
        <v>0</v>
      </c>
      <c r="H1325" s="15">
        <f>'Cap Ex Data'!H1325</f>
        <v>0</v>
      </c>
      <c r="I1325" s="15">
        <f>'Cap Ex Data'!I1325</f>
        <v>0</v>
      </c>
      <c r="J1325" s="15">
        <f>'Cap Ex Data'!J1325</f>
        <v>0</v>
      </c>
      <c r="K1325" s="15">
        <f>'Cap Ex Data'!K1325</f>
        <v>0</v>
      </c>
      <c r="L1325" s="15">
        <f>'Cap Ex Data'!L1325</f>
        <v>0</v>
      </c>
      <c r="M1325" s="15">
        <f>'Cap Ex Data'!M1325</f>
        <v>0</v>
      </c>
      <c r="N1325" s="15">
        <f>'Cap Ex Data'!N1325</f>
        <v>0</v>
      </c>
      <c r="O1325" s="61" t="str">
        <f t="shared" si="20"/>
        <v>0</v>
      </c>
    </row>
    <row r="1326" spans="1:15" x14ac:dyDescent="0.25">
      <c r="A1326" s="15">
        <f>'Cap Ex Data'!A1326</f>
        <v>0</v>
      </c>
      <c r="B1326" s="15">
        <f>'Cap Ex Data'!B1326</f>
        <v>0</v>
      </c>
      <c r="C1326" s="15">
        <f>'Cap Ex Data'!C1326</f>
        <v>0</v>
      </c>
      <c r="D1326" s="15">
        <f>'Cap Ex Data'!D1326</f>
        <v>0</v>
      </c>
      <c r="E1326" s="15">
        <f>'Cap Ex Data'!E1326</f>
        <v>0</v>
      </c>
      <c r="F1326" s="15">
        <f>'Cap Ex Data'!F1326</f>
        <v>0</v>
      </c>
      <c r="G1326" s="15">
        <f>'Cap Ex Data'!G1326</f>
        <v>0</v>
      </c>
      <c r="H1326" s="15">
        <f>'Cap Ex Data'!H1326</f>
        <v>0</v>
      </c>
      <c r="I1326" s="15">
        <f>'Cap Ex Data'!I1326</f>
        <v>0</v>
      </c>
      <c r="J1326" s="15">
        <f>'Cap Ex Data'!J1326</f>
        <v>0</v>
      </c>
      <c r="K1326" s="15">
        <f>'Cap Ex Data'!K1326</f>
        <v>0</v>
      </c>
      <c r="L1326" s="15">
        <f>'Cap Ex Data'!L1326</f>
        <v>0</v>
      </c>
      <c r="M1326" s="15">
        <f>'Cap Ex Data'!M1326</f>
        <v>0</v>
      </c>
      <c r="N1326" s="15">
        <f>'Cap Ex Data'!N1326</f>
        <v>0</v>
      </c>
      <c r="O1326" s="61" t="str">
        <f t="shared" si="20"/>
        <v>0</v>
      </c>
    </row>
    <row r="1327" spans="1:15" x14ac:dyDescent="0.25">
      <c r="A1327" s="15">
        <f>'Cap Ex Data'!A1327</f>
        <v>0</v>
      </c>
      <c r="B1327" s="15">
        <f>'Cap Ex Data'!B1327</f>
        <v>0</v>
      </c>
      <c r="C1327" s="15">
        <f>'Cap Ex Data'!C1327</f>
        <v>0</v>
      </c>
      <c r="D1327" s="15">
        <f>'Cap Ex Data'!D1327</f>
        <v>0</v>
      </c>
      <c r="E1327" s="15">
        <f>'Cap Ex Data'!E1327</f>
        <v>0</v>
      </c>
      <c r="F1327" s="15">
        <f>'Cap Ex Data'!F1327</f>
        <v>0</v>
      </c>
      <c r="G1327" s="15">
        <f>'Cap Ex Data'!G1327</f>
        <v>0</v>
      </c>
      <c r="H1327" s="15">
        <f>'Cap Ex Data'!H1327</f>
        <v>0</v>
      </c>
      <c r="I1327" s="15">
        <f>'Cap Ex Data'!I1327</f>
        <v>0</v>
      </c>
      <c r="J1327" s="15">
        <f>'Cap Ex Data'!J1327</f>
        <v>0</v>
      </c>
      <c r="K1327" s="15">
        <f>'Cap Ex Data'!K1327</f>
        <v>0</v>
      </c>
      <c r="L1327" s="15">
        <f>'Cap Ex Data'!L1327</f>
        <v>0</v>
      </c>
      <c r="M1327" s="15">
        <f>'Cap Ex Data'!M1327</f>
        <v>0</v>
      </c>
      <c r="N1327" s="15">
        <f>'Cap Ex Data'!N1327</f>
        <v>0</v>
      </c>
      <c r="O1327" s="61" t="str">
        <f t="shared" si="20"/>
        <v>0</v>
      </c>
    </row>
    <row r="1328" spans="1:15" x14ac:dyDescent="0.25">
      <c r="A1328" s="15">
        <f>'Cap Ex Data'!A1328</f>
        <v>0</v>
      </c>
      <c r="B1328" s="15">
        <f>'Cap Ex Data'!B1328</f>
        <v>0</v>
      </c>
      <c r="C1328" s="15">
        <f>'Cap Ex Data'!C1328</f>
        <v>0</v>
      </c>
      <c r="D1328" s="15">
        <f>'Cap Ex Data'!D1328</f>
        <v>0</v>
      </c>
      <c r="E1328" s="15">
        <f>'Cap Ex Data'!E1328</f>
        <v>0</v>
      </c>
      <c r="F1328" s="15">
        <f>'Cap Ex Data'!F1328</f>
        <v>0</v>
      </c>
      <c r="G1328" s="15">
        <f>'Cap Ex Data'!G1328</f>
        <v>0</v>
      </c>
      <c r="H1328" s="15">
        <f>'Cap Ex Data'!H1328</f>
        <v>0</v>
      </c>
      <c r="I1328" s="15">
        <f>'Cap Ex Data'!I1328</f>
        <v>0</v>
      </c>
      <c r="J1328" s="15">
        <f>'Cap Ex Data'!J1328</f>
        <v>0</v>
      </c>
      <c r="K1328" s="15">
        <f>'Cap Ex Data'!K1328</f>
        <v>0</v>
      </c>
      <c r="L1328" s="15">
        <f>'Cap Ex Data'!L1328</f>
        <v>0</v>
      </c>
      <c r="M1328" s="15">
        <f>'Cap Ex Data'!M1328</f>
        <v>0</v>
      </c>
      <c r="N1328" s="15">
        <f>'Cap Ex Data'!N1328</f>
        <v>0</v>
      </c>
      <c r="O1328" s="61" t="str">
        <f t="shared" si="20"/>
        <v>0</v>
      </c>
    </row>
    <row r="1329" spans="1:15" x14ac:dyDescent="0.25">
      <c r="A1329" s="15">
        <f>'Cap Ex Data'!A1329</f>
        <v>0</v>
      </c>
      <c r="B1329" s="15">
        <f>'Cap Ex Data'!B1329</f>
        <v>0</v>
      </c>
      <c r="C1329" s="15">
        <f>'Cap Ex Data'!C1329</f>
        <v>0</v>
      </c>
      <c r="D1329" s="15">
        <f>'Cap Ex Data'!D1329</f>
        <v>0</v>
      </c>
      <c r="E1329" s="15">
        <f>'Cap Ex Data'!E1329</f>
        <v>0</v>
      </c>
      <c r="F1329" s="15">
        <f>'Cap Ex Data'!F1329</f>
        <v>0</v>
      </c>
      <c r="G1329" s="15">
        <f>'Cap Ex Data'!G1329</f>
        <v>0</v>
      </c>
      <c r="H1329" s="15">
        <f>'Cap Ex Data'!H1329</f>
        <v>0</v>
      </c>
      <c r="I1329" s="15">
        <f>'Cap Ex Data'!I1329</f>
        <v>0</v>
      </c>
      <c r="J1329" s="15">
        <f>'Cap Ex Data'!J1329</f>
        <v>0</v>
      </c>
      <c r="K1329" s="15">
        <f>'Cap Ex Data'!K1329</f>
        <v>0</v>
      </c>
      <c r="L1329" s="15">
        <f>'Cap Ex Data'!L1329</f>
        <v>0</v>
      </c>
      <c r="M1329" s="15">
        <f>'Cap Ex Data'!M1329</f>
        <v>0</v>
      </c>
      <c r="N1329" s="15">
        <f>'Cap Ex Data'!N1329</f>
        <v>0</v>
      </c>
      <c r="O1329" s="61" t="str">
        <f t="shared" si="20"/>
        <v>0</v>
      </c>
    </row>
    <row r="1330" spans="1:15" x14ac:dyDescent="0.25">
      <c r="A1330" s="15">
        <f>'Cap Ex Data'!A1330</f>
        <v>0</v>
      </c>
      <c r="B1330" s="15">
        <f>'Cap Ex Data'!B1330</f>
        <v>0</v>
      </c>
      <c r="C1330" s="15">
        <f>'Cap Ex Data'!C1330</f>
        <v>0</v>
      </c>
      <c r="D1330" s="15">
        <f>'Cap Ex Data'!D1330</f>
        <v>0</v>
      </c>
      <c r="E1330" s="15">
        <f>'Cap Ex Data'!E1330</f>
        <v>0</v>
      </c>
      <c r="F1330" s="15">
        <f>'Cap Ex Data'!F1330</f>
        <v>0</v>
      </c>
      <c r="G1330" s="15">
        <f>'Cap Ex Data'!G1330</f>
        <v>0</v>
      </c>
      <c r="H1330" s="15">
        <f>'Cap Ex Data'!H1330</f>
        <v>0</v>
      </c>
      <c r="I1330" s="15">
        <f>'Cap Ex Data'!I1330</f>
        <v>0</v>
      </c>
      <c r="J1330" s="15">
        <f>'Cap Ex Data'!J1330</f>
        <v>0</v>
      </c>
      <c r="K1330" s="15">
        <f>'Cap Ex Data'!K1330</f>
        <v>0</v>
      </c>
      <c r="L1330" s="15">
        <f>'Cap Ex Data'!L1330</f>
        <v>0</v>
      </c>
      <c r="M1330" s="15">
        <f>'Cap Ex Data'!M1330</f>
        <v>0</v>
      </c>
      <c r="N1330" s="15">
        <f>'Cap Ex Data'!N1330</f>
        <v>0</v>
      </c>
      <c r="O1330" s="61" t="str">
        <f t="shared" si="20"/>
        <v>0</v>
      </c>
    </row>
    <row r="1331" spans="1:15" x14ac:dyDescent="0.25">
      <c r="A1331" s="15">
        <f>'Cap Ex Data'!A1331</f>
        <v>0</v>
      </c>
      <c r="B1331" s="15">
        <f>'Cap Ex Data'!B1331</f>
        <v>0</v>
      </c>
      <c r="C1331" s="15">
        <f>'Cap Ex Data'!C1331</f>
        <v>0</v>
      </c>
      <c r="D1331" s="15">
        <f>'Cap Ex Data'!D1331</f>
        <v>0</v>
      </c>
      <c r="E1331" s="15">
        <f>'Cap Ex Data'!E1331</f>
        <v>0</v>
      </c>
      <c r="F1331" s="15">
        <f>'Cap Ex Data'!F1331</f>
        <v>0</v>
      </c>
      <c r="G1331" s="15">
        <f>'Cap Ex Data'!G1331</f>
        <v>0</v>
      </c>
      <c r="H1331" s="15">
        <f>'Cap Ex Data'!H1331</f>
        <v>0</v>
      </c>
      <c r="I1331" s="15">
        <f>'Cap Ex Data'!I1331</f>
        <v>0</v>
      </c>
      <c r="J1331" s="15">
        <f>'Cap Ex Data'!J1331</f>
        <v>0</v>
      </c>
      <c r="K1331" s="15">
        <f>'Cap Ex Data'!K1331</f>
        <v>0</v>
      </c>
      <c r="L1331" s="15">
        <f>'Cap Ex Data'!L1331</f>
        <v>0</v>
      </c>
      <c r="M1331" s="15">
        <f>'Cap Ex Data'!M1331</f>
        <v>0</v>
      </c>
      <c r="N1331" s="15">
        <f>'Cap Ex Data'!N1331</f>
        <v>0</v>
      </c>
      <c r="O1331" s="61" t="str">
        <f t="shared" si="20"/>
        <v>0</v>
      </c>
    </row>
    <row r="1332" spans="1:15" x14ac:dyDescent="0.25">
      <c r="A1332" s="15">
        <f>'Cap Ex Data'!A1332</f>
        <v>0</v>
      </c>
      <c r="B1332" s="15">
        <f>'Cap Ex Data'!B1332</f>
        <v>0</v>
      </c>
      <c r="C1332" s="15">
        <f>'Cap Ex Data'!C1332</f>
        <v>0</v>
      </c>
      <c r="D1332" s="15">
        <f>'Cap Ex Data'!D1332</f>
        <v>0</v>
      </c>
      <c r="E1332" s="15">
        <f>'Cap Ex Data'!E1332</f>
        <v>0</v>
      </c>
      <c r="F1332" s="15">
        <f>'Cap Ex Data'!F1332</f>
        <v>0</v>
      </c>
      <c r="G1332" s="15">
        <f>'Cap Ex Data'!G1332</f>
        <v>0</v>
      </c>
      <c r="H1332" s="15">
        <f>'Cap Ex Data'!H1332</f>
        <v>0</v>
      </c>
      <c r="I1332" s="15">
        <f>'Cap Ex Data'!I1332</f>
        <v>0</v>
      </c>
      <c r="J1332" s="15">
        <f>'Cap Ex Data'!J1332</f>
        <v>0</v>
      </c>
      <c r="K1332" s="15">
        <f>'Cap Ex Data'!K1332</f>
        <v>0</v>
      </c>
      <c r="L1332" s="15">
        <f>'Cap Ex Data'!L1332</f>
        <v>0</v>
      </c>
      <c r="M1332" s="15">
        <f>'Cap Ex Data'!M1332</f>
        <v>0</v>
      </c>
      <c r="N1332" s="15">
        <f>'Cap Ex Data'!N1332</f>
        <v>0</v>
      </c>
      <c r="O1332" s="61" t="str">
        <f t="shared" si="20"/>
        <v>0</v>
      </c>
    </row>
    <row r="1333" spans="1:15" x14ac:dyDescent="0.25">
      <c r="A1333" s="15">
        <f>'Cap Ex Data'!A1333</f>
        <v>0</v>
      </c>
      <c r="B1333" s="15">
        <f>'Cap Ex Data'!B1333</f>
        <v>0</v>
      </c>
      <c r="C1333" s="15">
        <f>'Cap Ex Data'!C1333</f>
        <v>0</v>
      </c>
      <c r="D1333" s="15">
        <f>'Cap Ex Data'!D1333</f>
        <v>0</v>
      </c>
      <c r="E1333" s="15">
        <f>'Cap Ex Data'!E1333</f>
        <v>0</v>
      </c>
      <c r="F1333" s="15">
        <f>'Cap Ex Data'!F1333</f>
        <v>0</v>
      </c>
      <c r="G1333" s="15">
        <f>'Cap Ex Data'!G1333</f>
        <v>0</v>
      </c>
      <c r="H1333" s="15">
        <f>'Cap Ex Data'!H1333</f>
        <v>0</v>
      </c>
      <c r="I1333" s="15">
        <f>'Cap Ex Data'!I1333</f>
        <v>0</v>
      </c>
      <c r="J1333" s="15">
        <f>'Cap Ex Data'!J1333</f>
        <v>0</v>
      </c>
      <c r="K1333" s="15">
        <f>'Cap Ex Data'!K1333</f>
        <v>0</v>
      </c>
      <c r="L1333" s="15">
        <f>'Cap Ex Data'!L1333</f>
        <v>0</v>
      </c>
      <c r="M1333" s="15">
        <f>'Cap Ex Data'!M1333</f>
        <v>0</v>
      </c>
      <c r="N1333" s="15">
        <f>'Cap Ex Data'!N1333</f>
        <v>0</v>
      </c>
      <c r="O1333" s="61" t="str">
        <f t="shared" si="20"/>
        <v>0</v>
      </c>
    </row>
    <row r="1334" spans="1:15" x14ac:dyDescent="0.25">
      <c r="A1334" s="15">
        <f>'Cap Ex Data'!A1334</f>
        <v>0</v>
      </c>
      <c r="B1334" s="15">
        <f>'Cap Ex Data'!B1334</f>
        <v>0</v>
      </c>
      <c r="C1334" s="15">
        <f>'Cap Ex Data'!C1334</f>
        <v>0</v>
      </c>
      <c r="D1334" s="15">
        <f>'Cap Ex Data'!D1334</f>
        <v>0</v>
      </c>
      <c r="E1334" s="15">
        <f>'Cap Ex Data'!E1334</f>
        <v>0</v>
      </c>
      <c r="F1334" s="15">
        <f>'Cap Ex Data'!F1334</f>
        <v>0</v>
      </c>
      <c r="G1334" s="15">
        <f>'Cap Ex Data'!G1334</f>
        <v>0</v>
      </c>
      <c r="H1334" s="15">
        <f>'Cap Ex Data'!H1334</f>
        <v>0</v>
      </c>
      <c r="I1334" s="15">
        <f>'Cap Ex Data'!I1334</f>
        <v>0</v>
      </c>
      <c r="J1334" s="15">
        <f>'Cap Ex Data'!J1334</f>
        <v>0</v>
      </c>
      <c r="K1334" s="15">
        <f>'Cap Ex Data'!K1334</f>
        <v>0</v>
      </c>
      <c r="L1334" s="15">
        <f>'Cap Ex Data'!L1334</f>
        <v>0</v>
      </c>
      <c r="M1334" s="15">
        <f>'Cap Ex Data'!M1334</f>
        <v>0</v>
      </c>
      <c r="N1334" s="15">
        <f>'Cap Ex Data'!N1334</f>
        <v>0</v>
      </c>
      <c r="O1334" s="61" t="str">
        <f t="shared" si="20"/>
        <v>0</v>
      </c>
    </row>
    <row r="1335" spans="1:15" x14ac:dyDescent="0.25">
      <c r="A1335" s="15">
        <f>'Cap Ex Data'!A1335</f>
        <v>0</v>
      </c>
      <c r="B1335" s="15">
        <f>'Cap Ex Data'!B1335</f>
        <v>0</v>
      </c>
      <c r="C1335" s="15">
        <f>'Cap Ex Data'!C1335</f>
        <v>0</v>
      </c>
      <c r="D1335" s="15">
        <f>'Cap Ex Data'!D1335</f>
        <v>0</v>
      </c>
      <c r="E1335" s="15">
        <f>'Cap Ex Data'!E1335</f>
        <v>0</v>
      </c>
      <c r="F1335" s="15">
        <f>'Cap Ex Data'!F1335</f>
        <v>0</v>
      </c>
      <c r="G1335" s="15">
        <f>'Cap Ex Data'!G1335</f>
        <v>0</v>
      </c>
      <c r="H1335" s="15">
        <f>'Cap Ex Data'!H1335</f>
        <v>0</v>
      </c>
      <c r="I1335" s="15">
        <f>'Cap Ex Data'!I1335</f>
        <v>0</v>
      </c>
      <c r="J1335" s="15">
        <f>'Cap Ex Data'!J1335</f>
        <v>0</v>
      </c>
      <c r="K1335" s="15">
        <f>'Cap Ex Data'!K1335</f>
        <v>0</v>
      </c>
      <c r="L1335" s="15">
        <f>'Cap Ex Data'!L1335</f>
        <v>0</v>
      </c>
      <c r="M1335" s="15">
        <f>'Cap Ex Data'!M1335</f>
        <v>0</v>
      </c>
      <c r="N1335" s="15">
        <f>'Cap Ex Data'!N1335</f>
        <v>0</v>
      </c>
      <c r="O1335" s="61" t="str">
        <f t="shared" si="20"/>
        <v>0</v>
      </c>
    </row>
    <row r="1336" spans="1:15" x14ac:dyDescent="0.25">
      <c r="A1336" s="15">
        <f>'Cap Ex Data'!A1336</f>
        <v>0</v>
      </c>
      <c r="B1336" s="15">
        <f>'Cap Ex Data'!B1336</f>
        <v>0</v>
      </c>
      <c r="C1336" s="15">
        <f>'Cap Ex Data'!C1336</f>
        <v>0</v>
      </c>
      <c r="D1336" s="15">
        <f>'Cap Ex Data'!D1336</f>
        <v>0</v>
      </c>
      <c r="E1336" s="15">
        <f>'Cap Ex Data'!E1336</f>
        <v>0</v>
      </c>
      <c r="F1336" s="15">
        <f>'Cap Ex Data'!F1336</f>
        <v>0</v>
      </c>
      <c r="G1336" s="15">
        <f>'Cap Ex Data'!G1336</f>
        <v>0</v>
      </c>
      <c r="H1336" s="15">
        <f>'Cap Ex Data'!H1336</f>
        <v>0</v>
      </c>
      <c r="I1336" s="15">
        <f>'Cap Ex Data'!I1336</f>
        <v>0</v>
      </c>
      <c r="J1336" s="15">
        <f>'Cap Ex Data'!J1336</f>
        <v>0</v>
      </c>
      <c r="K1336" s="15">
        <f>'Cap Ex Data'!K1336</f>
        <v>0</v>
      </c>
      <c r="L1336" s="15">
        <f>'Cap Ex Data'!L1336</f>
        <v>0</v>
      </c>
      <c r="M1336" s="15">
        <f>'Cap Ex Data'!M1336</f>
        <v>0</v>
      </c>
      <c r="N1336" s="15">
        <f>'Cap Ex Data'!N1336</f>
        <v>0</v>
      </c>
      <c r="O1336" s="61" t="str">
        <f t="shared" si="20"/>
        <v>0</v>
      </c>
    </row>
    <row r="1337" spans="1:15" x14ac:dyDescent="0.25">
      <c r="A1337" s="15">
        <f>'Cap Ex Data'!A1337</f>
        <v>0</v>
      </c>
      <c r="B1337" s="15">
        <f>'Cap Ex Data'!B1337</f>
        <v>0</v>
      </c>
      <c r="C1337" s="15">
        <f>'Cap Ex Data'!C1337</f>
        <v>0</v>
      </c>
      <c r="D1337" s="15">
        <f>'Cap Ex Data'!D1337</f>
        <v>0</v>
      </c>
      <c r="E1337" s="15">
        <f>'Cap Ex Data'!E1337</f>
        <v>0</v>
      </c>
      <c r="F1337" s="15">
        <f>'Cap Ex Data'!F1337</f>
        <v>0</v>
      </c>
      <c r="G1337" s="15">
        <f>'Cap Ex Data'!G1337</f>
        <v>0</v>
      </c>
      <c r="H1337" s="15">
        <f>'Cap Ex Data'!H1337</f>
        <v>0</v>
      </c>
      <c r="I1337" s="15">
        <f>'Cap Ex Data'!I1337</f>
        <v>0</v>
      </c>
      <c r="J1337" s="15">
        <f>'Cap Ex Data'!J1337</f>
        <v>0</v>
      </c>
      <c r="K1337" s="15">
        <f>'Cap Ex Data'!K1337</f>
        <v>0</v>
      </c>
      <c r="L1337" s="15">
        <f>'Cap Ex Data'!L1337</f>
        <v>0</v>
      </c>
      <c r="M1337" s="15">
        <f>'Cap Ex Data'!M1337</f>
        <v>0</v>
      </c>
      <c r="N1337" s="15">
        <f>'Cap Ex Data'!N1337</f>
        <v>0</v>
      </c>
      <c r="O1337" s="61" t="str">
        <f t="shared" si="20"/>
        <v>0</v>
      </c>
    </row>
    <row r="1338" spans="1:15" x14ac:dyDescent="0.25">
      <c r="A1338" s="15">
        <f>'Cap Ex Data'!A1338</f>
        <v>0</v>
      </c>
      <c r="B1338" s="15">
        <f>'Cap Ex Data'!B1338</f>
        <v>0</v>
      </c>
      <c r="C1338" s="15">
        <f>'Cap Ex Data'!C1338</f>
        <v>0</v>
      </c>
      <c r="D1338" s="15">
        <f>'Cap Ex Data'!D1338</f>
        <v>0</v>
      </c>
      <c r="E1338" s="15">
        <f>'Cap Ex Data'!E1338</f>
        <v>0</v>
      </c>
      <c r="F1338" s="15">
        <f>'Cap Ex Data'!F1338</f>
        <v>0</v>
      </c>
      <c r="G1338" s="15">
        <f>'Cap Ex Data'!G1338</f>
        <v>0</v>
      </c>
      <c r="H1338" s="15">
        <f>'Cap Ex Data'!H1338</f>
        <v>0</v>
      </c>
      <c r="I1338" s="15">
        <f>'Cap Ex Data'!I1338</f>
        <v>0</v>
      </c>
      <c r="J1338" s="15">
        <f>'Cap Ex Data'!J1338</f>
        <v>0</v>
      </c>
      <c r="K1338" s="15">
        <f>'Cap Ex Data'!K1338</f>
        <v>0</v>
      </c>
      <c r="L1338" s="15">
        <f>'Cap Ex Data'!L1338</f>
        <v>0</v>
      </c>
      <c r="M1338" s="15">
        <f>'Cap Ex Data'!M1338</f>
        <v>0</v>
      </c>
      <c r="N1338" s="15">
        <f>'Cap Ex Data'!N1338</f>
        <v>0</v>
      </c>
      <c r="O1338" s="61" t="str">
        <f t="shared" si="20"/>
        <v>0</v>
      </c>
    </row>
    <row r="1339" spans="1:15" x14ac:dyDescent="0.25">
      <c r="A1339" s="15">
        <f>'Cap Ex Data'!A1339</f>
        <v>0</v>
      </c>
      <c r="B1339" s="15">
        <f>'Cap Ex Data'!B1339</f>
        <v>0</v>
      </c>
      <c r="C1339" s="15">
        <f>'Cap Ex Data'!C1339</f>
        <v>0</v>
      </c>
      <c r="D1339" s="15">
        <f>'Cap Ex Data'!D1339</f>
        <v>0</v>
      </c>
      <c r="E1339" s="15">
        <f>'Cap Ex Data'!E1339</f>
        <v>0</v>
      </c>
      <c r="F1339" s="15">
        <f>'Cap Ex Data'!F1339</f>
        <v>0</v>
      </c>
      <c r="G1339" s="15">
        <f>'Cap Ex Data'!G1339</f>
        <v>0</v>
      </c>
      <c r="H1339" s="15">
        <f>'Cap Ex Data'!H1339</f>
        <v>0</v>
      </c>
      <c r="I1339" s="15">
        <f>'Cap Ex Data'!I1339</f>
        <v>0</v>
      </c>
      <c r="J1339" s="15">
        <f>'Cap Ex Data'!J1339</f>
        <v>0</v>
      </c>
      <c r="K1339" s="15">
        <f>'Cap Ex Data'!K1339</f>
        <v>0</v>
      </c>
      <c r="L1339" s="15">
        <f>'Cap Ex Data'!L1339</f>
        <v>0</v>
      </c>
      <c r="M1339" s="15">
        <f>'Cap Ex Data'!M1339</f>
        <v>0</v>
      </c>
      <c r="N1339" s="15">
        <f>'Cap Ex Data'!N1339</f>
        <v>0</v>
      </c>
      <c r="O1339" s="61" t="str">
        <f t="shared" si="20"/>
        <v>0</v>
      </c>
    </row>
    <row r="1340" spans="1:15" x14ac:dyDescent="0.25">
      <c r="A1340" s="15">
        <f>'Cap Ex Data'!A1340</f>
        <v>0</v>
      </c>
      <c r="B1340" s="15">
        <f>'Cap Ex Data'!B1340</f>
        <v>0</v>
      </c>
      <c r="C1340" s="15">
        <f>'Cap Ex Data'!C1340</f>
        <v>0</v>
      </c>
      <c r="D1340" s="15">
        <f>'Cap Ex Data'!D1340</f>
        <v>0</v>
      </c>
      <c r="E1340" s="15">
        <f>'Cap Ex Data'!E1340</f>
        <v>0</v>
      </c>
      <c r="F1340" s="15">
        <f>'Cap Ex Data'!F1340</f>
        <v>0</v>
      </c>
      <c r="G1340" s="15">
        <f>'Cap Ex Data'!G1340</f>
        <v>0</v>
      </c>
      <c r="H1340" s="15">
        <f>'Cap Ex Data'!H1340</f>
        <v>0</v>
      </c>
      <c r="I1340" s="15">
        <f>'Cap Ex Data'!I1340</f>
        <v>0</v>
      </c>
      <c r="J1340" s="15">
        <f>'Cap Ex Data'!J1340</f>
        <v>0</v>
      </c>
      <c r="K1340" s="15">
        <f>'Cap Ex Data'!K1340</f>
        <v>0</v>
      </c>
      <c r="L1340" s="15">
        <f>'Cap Ex Data'!L1340</f>
        <v>0</v>
      </c>
      <c r="M1340" s="15">
        <f>'Cap Ex Data'!M1340</f>
        <v>0</v>
      </c>
      <c r="N1340" s="15">
        <f>'Cap Ex Data'!N1340</f>
        <v>0</v>
      </c>
      <c r="O1340" s="61" t="str">
        <f t="shared" si="20"/>
        <v>0</v>
      </c>
    </row>
    <row r="1341" spans="1:15" x14ac:dyDescent="0.25">
      <c r="A1341" s="15">
        <f>'Cap Ex Data'!A1341</f>
        <v>0</v>
      </c>
      <c r="B1341" s="15">
        <f>'Cap Ex Data'!B1341</f>
        <v>0</v>
      </c>
      <c r="C1341" s="15">
        <f>'Cap Ex Data'!C1341</f>
        <v>0</v>
      </c>
      <c r="D1341" s="15">
        <f>'Cap Ex Data'!D1341</f>
        <v>0</v>
      </c>
      <c r="E1341" s="15">
        <f>'Cap Ex Data'!E1341</f>
        <v>0</v>
      </c>
      <c r="F1341" s="15">
        <f>'Cap Ex Data'!F1341</f>
        <v>0</v>
      </c>
      <c r="G1341" s="15">
        <f>'Cap Ex Data'!G1341</f>
        <v>0</v>
      </c>
      <c r="H1341" s="15">
        <f>'Cap Ex Data'!H1341</f>
        <v>0</v>
      </c>
      <c r="I1341" s="15">
        <f>'Cap Ex Data'!I1341</f>
        <v>0</v>
      </c>
      <c r="J1341" s="15">
        <f>'Cap Ex Data'!J1341</f>
        <v>0</v>
      </c>
      <c r="K1341" s="15">
        <f>'Cap Ex Data'!K1341</f>
        <v>0</v>
      </c>
      <c r="L1341" s="15">
        <f>'Cap Ex Data'!L1341</f>
        <v>0</v>
      </c>
      <c r="M1341" s="15">
        <f>'Cap Ex Data'!M1341</f>
        <v>0</v>
      </c>
      <c r="N1341" s="15">
        <f>'Cap Ex Data'!N1341</f>
        <v>0</v>
      </c>
      <c r="O1341" s="61" t="str">
        <f t="shared" si="20"/>
        <v>0</v>
      </c>
    </row>
    <row r="1342" spans="1:15" x14ac:dyDescent="0.25">
      <c r="A1342" s="15">
        <f>'Cap Ex Data'!A1342</f>
        <v>0</v>
      </c>
      <c r="B1342" s="15">
        <f>'Cap Ex Data'!B1342</f>
        <v>0</v>
      </c>
      <c r="C1342" s="15">
        <f>'Cap Ex Data'!C1342</f>
        <v>0</v>
      </c>
      <c r="D1342" s="15">
        <f>'Cap Ex Data'!D1342</f>
        <v>0</v>
      </c>
      <c r="E1342" s="15">
        <f>'Cap Ex Data'!E1342</f>
        <v>0</v>
      </c>
      <c r="F1342" s="15">
        <f>'Cap Ex Data'!F1342</f>
        <v>0</v>
      </c>
      <c r="G1342" s="15">
        <f>'Cap Ex Data'!G1342</f>
        <v>0</v>
      </c>
      <c r="H1342" s="15">
        <f>'Cap Ex Data'!H1342</f>
        <v>0</v>
      </c>
      <c r="I1342" s="15">
        <f>'Cap Ex Data'!I1342</f>
        <v>0</v>
      </c>
      <c r="J1342" s="15">
        <f>'Cap Ex Data'!J1342</f>
        <v>0</v>
      </c>
      <c r="K1342" s="15">
        <f>'Cap Ex Data'!K1342</f>
        <v>0</v>
      </c>
      <c r="L1342" s="15">
        <f>'Cap Ex Data'!L1342</f>
        <v>0</v>
      </c>
      <c r="M1342" s="15">
        <f>'Cap Ex Data'!M1342</f>
        <v>0</v>
      </c>
      <c r="N1342" s="15">
        <f>'Cap Ex Data'!N1342</f>
        <v>0</v>
      </c>
      <c r="O1342" s="61" t="str">
        <f t="shared" si="20"/>
        <v>0</v>
      </c>
    </row>
    <row r="1343" spans="1:15" x14ac:dyDescent="0.25">
      <c r="A1343" s="15">
        <f>'Cap Ex Data'!A1343</f>
        <v>0</v>
      </c>
      <c r="B1343" s="15">
        <f>'Cap Ex Data'!B1343</f>
        <v>0</v>
      </c>
      <c r="C1343" s="15">
        <f>'Cap Ex Data'!C1343</f>
        <v>0</v>
      </c>
      <c r="D1343" s="15">
        <f>'Cap Ex Data'!D1343</f>
        <v>0</v>
      </c>
      <c r="E1343" s="15">
        <f>'Cap Ex Data'!E1343</f>
        <v>0</v>
      </c>
      <c r="F1343" s="15">
        <f>'Cap Ex Data'!F1343</f>
        <v>0</v>
      </c>
      <c r="G1343" s="15">
        <f>'Cap Ex Data'!G1343</f>
        <v>0</v>
      </c>
      <c r="H1343" s="15">
        <f>'Cap Ex Data'!H1343</f>
        <v>0</v>
      </c>
      <c r="I1343" s="15">
        <f>'Cap Ex Data'!I1343</f>
        <v>0</v>
      </c>
      <c r="J1343" s="15">
        <f>'Cap Ex Data'!J1343</f>
        <v>0</v>
      </c>
      <c r="K1343" s="15">
        <f>'Cap Ex Data'!K1343</f>
        <v>0</v>
      </c>
      <c r="L1343" s="15">
        <f>'Cap Ex Data'!L1343</f>
        <v>0</v>
      </c>
      <c r="M1343" s="15">
        <f>'Cap Ex Data'!M1343</f>
        <v>0</v>
      </c>
      <c r="N1343" s="15">
        <f>'Cap Ex Data'!N1343</f>
        <v>0</v>
      </c>
      <c r="O1343" s="61" t="str">
        <f t="shared" si="20"/>
        <v>0</v>
      </c>
    </row>
    <row r="1344" spans="1:15" x14ac:dyDescent="0.25">
      <c r="A1344" s="15">
        <f>'Cap Ex Data'!A1344</f>
        <v>0</v>
      </c>
      <c r="B1344" s="15">
        <f>'Cap Ex Data'!B1344</f>
        <v>0</v>
      </c>
      <c r="C1344" s="15">
        <f>'Cap Ex Data'!C1344</f>
        <v>0</v>
      </c>
      <c r="D1344" s="15">
        <f>'Cap Ex Data'!D1344</f>
        <v>0</v>
      </c>
      <c r="E1344" s="15">
        <f>'Cap Ex Data'!E1344</f>
        <v>0</v>
      </c>
      <c r="F1344" s="15">
        <f>'Cap Ex Data'!F1344</f>
        <v>0</v>
      </c>
      <c r="G1344" s="15">
        <f>'Cap Ex Data'!G1344</f>
        <v>0</v>
      </c>
      <c r="H1344" s="15">
        <f>'Cap Ex Data'!H1344</f>
        <v>0</v>
      </c>
      <c r="I1344" s="15">
        <f>'Cap Ex Data'!I1344</f>
        <v>0</v>
      </c>
      <c r="J1344" s="15">
        <f>'Cap Ex Data'!J1344</f>
        <v>0</v>
      </c>
      <c r="K1344" s="15">
        <f>'Cap Ex Data'!K1344</f>
        <v>0</v>
      </c>
      <c r="L1344" s="15">
        <f>'Cap Ex Data'!L1344</f>
        <v>0</v>
      </c>
      <c r="M1344" s="15">
        <f>'Cap Ex Data'!M1344</f>
        <v>0</v>
      </c>
      <c r="N1344" s="15">
        <f>'Cap Ex Data'!N1344</f>
        <v>0</v>
      </c>
      <c r="O1344" s="61" t="str">
        <f t="shared" si="20"/>
        <v>0</v>
      </c>
    </row>
    <row r="1345" spans="1:15" x14ac:dyDescent="0.25">
      <c r="A1345" s="15">
        <f>'Cap Ex Data'!A1345</f>
        <v>0</v>
      </c>
      <c r="B1345" s="15">
        <f>'Cap Ex Data'!B1345</f>
        <v>0</v>
      </c>
      <c r="C1345" s="15">
        <f>'Cap Ex Data'!C1345</f>
        <v>0</v>
      </c>
      <c r="D1345" s="15">
        <f>'Cap Ex Data'!D1345</f>
        <v>0</v>
      </c>
      <c r="E1345" s="15">
        <f>'Cap Ex Data'!E1345</f>
        <v>0</v>
      </c>
      <c r="F1345" s="15">
        <f>'Cap Ex Data'!F1345</f>
        <v>0</v>
      </c>
      <c r="G1345" s="15">
        <f>'Cap Ex Data'!G1345</f>
        <v>0</v>
      </c>
      <c r="H1345" s="15">
        <f>'Cap Ex Data'!H1345</f>
        <v>0</v>
      </c>
      <c r="I1345" s="15">
        <f>'Cap Ex Data'!I1345</f>
        <v>0</v>
      </c>
      <c r="J1345" s="15">
        <f>'Cap Ex Data'!J1345</f>
        <v>0</v>
      </c>
      <c r="K1345" s="15">
        <f>'Cap Ex Data'!K1345</f>
        <v>0</v>
      </c>
      <c r="L1345" s="15">
        <f>'Cap Ex Data'!L1345</f>
        <v>0</v>
      </c>
      <c r="M1345" s="15">
        <f>'Cap Ex Data'!M1345</f>
        <v>0</v>
      </c>
      <c r="N1345" s="15">
        <f>'Cap Ex Data'!N1345</f>
        <v>0</v>
      </c>
      <c r="O1345" s="61" t="str">
        <f t="shared" si="20"/>
        <v>0</v>
      </c>
    </row>
    <row r="1346" spans="1:15" x14ac:dyDescent="0.25">
      <c r="A1346" s="15">
        <f>'Cap Ex Data'!A1346</f>
        <v>0</v>
      </c>
      <c r="B1346" s="15">
        <f>'Cap Ex Data'!B1346</f>
        <v>0</v>
      </c>
      <c r="C1346" s="15">
        <f>'Cap Ex Data'!C1346</f>
        <v>0</v>
      </c>
      <c r="D1346" s="15">
        <f>'Cap Ex Data'!D1346</f>
        <v>0</v>
      </c>
      <c r="E1346" s="15">
        <f>'Cap Ex Data'!E1346</f>
        <v>0</v>
      </c>
      <c r="F1346" s="15">
        <f>'Cap Ex Data'!F1346</f>
        <v>0</v>
      </c>
      <c r="G1346" s="15">
        <f>'Cap Ex Data'!G1346</f>
        <v>0</v>
      </c>
      <c r="H1346" s="15">
        <f>'Cap Ex Data'!H1346</f>
        <v>0</v>
      </c>
      <c r="I1346" s="15">
        <f>'Cap Ex Data'!I1346</f>
        <v>0</v>
      </c>
      <c r="J1346" s="15">
        <f>'Cap Ex Data'!J1346</f>
        <v>0</v>
      </c>
      <c r="K1346" s="15">
        <f>'Cap Ex Data'!K1346</f>
        <v>0</v>
      </c>
      <c r="L1346" s="15">
        <f>'Cap Ex Data'!L1346</f>
        <v>0</v>
      </c>
      <c r="M1346" s="15">
        <f>'Cap Ex Data'!M1346</f>
        <v>0</v>
      </c>
      <c r="N1346" s="15">
        <f>'Cap Ex Data'!N1346</f>
        <v>0</v>
      </c>
      <c r="O1346" s="61" t="str">
        <f t="shared" si="20"/>
        <v>0</v>
      </c>
    </row>
    <row r="1347" spans="1:15" x14ac:dyDescent="0.25">
      <c r="A1347" s="15">
        <f>'Cap Ex Data'!A1347</f>
        <v>0</v>
      </c>
      <c r="B1347" s="15">
        <f>'Cap Ex Data'!B1347</f>
        <v>0</v>
      </c>
      <c r="C1347" s="15">
        <f>'Cap Ex Data'!C1347</f>
        <v>0</v>
      </c>
      <c r="D1347" s="15">
        <f>'Cap Ex Data'!D1347</f>
        <v>0</v>
      </c>
      <c r="E1347" s="15">
        <f>'Cap Ex Data'!E1347</f>
        <v>0</v>
      </c>
      <c r="F1347" s="15">
        <f>'Cap Ex Data'!F1347</f>
        <v>0</v>
      </c>
      <c r="G1347" s="15">
        <f>'Cap Ex Data'!G1347</f>
        <v>0</v>
      </c>
      <c r="H1347" s="15">
        <f>'Cap Ex Data'!H1347</f>
        <v>0</v>
      </c>
      <c r="I1347" s="15">
        <f>'Cap Ex Data'!I1347</f>
        <v>0</v>
      </c>
      <c r="J1347" s="15">
        <f>'Cap Ex Data'!J1347</f>
        <v>0</v>
      </c>
      <c r="K1347" s="15">
        <f>'Cap Ex Data'!K1347</f>
        <v>0</v>
      </c>
      <c r="L1347" s="15">
        <f>'Cap Ex Data'!L1347</f>
        <v>0</v>
      </c>
      <c r="M1347" s="15">
        <f>'Cap Ex Data'!M1347</f>
        <v>0</v>
      </c>
      <c r="N1347" s="15">
        <f>'Cap Ex Data'!N1347</f>
        <v>0</v>
      </c>
      <c r="O1347" s="61" t="str">
        <f t="shared" ref="O1347:O1410" si="21">LEFT(B1347,2)</f>
        <v>0</v>
      </c>
    </row>
    <row r="1348" spans="1:15" x14ac:dyDescent="0.25">
      <c r="A1348" s="15">
        <f>'Cap Ex Data'!A1348</f>
        <v>0</v>
      </c>
      <c r="B1348" s="15">
        <f>'Cap Ex Data'!B1348</f>
        <v>0</v>
      </c>
      <c r="C1348" s="15">
        <f>'Cap Ex Data'!C1348</f>
        <v>0</v>
      </c>
      <c r="D1348" s="15">
        <f>'Cap Ex Data'!D1348</f>
        <v>0</v>
      </c>
      <c r="E1348" s="15">
        <f>'Cap Ex Data'!E1348</f>
        <v>0</v>
      </c>
      <c r="F1348" s="15">
        <f>'Cap Ex Data'!F1348</f>
        <v>0</v>
      </c>
      <c r="G1348" s="15">
        <f>'Cap Ex Data'!G1348</f>
        <v>0</v>
      </c>
      <c r="H1348" s="15">
        <f>'Cap Ex Data'!H1348</f>
        <v>0</v>
      </c>
      <c r="I1348" s="15">
        <f>'Cap Ex Data'!I1348</f>
        <v>0</v>
      </c>
      <c r="J1348" s="15">
        <f>'Cap Ex Data'!J1348</f>
        <v>0</v>
      </c>
      <c r="K1348" s="15">
        <f>'Cap Ex Data'!K1348</f>
        <v>0</v>
      </c>
      <c r="L1348" s="15">
        <f>'Cap Ex Data'!L1348</f>
        <v>0</v>
      </c>
      <c r="M1348" s="15">
        <f>'Cap Ex Data'!M1348</f>
        <v>0</v>
      </c>
      <c r="N1348" s="15">
        <f>'Cap Ex Data'!N1348</f>
        <v>0</v>
      </c>
      <c r="O1348" s="61" t="str">
        <f t="shared" si="21"/>
        <v>0</v>
      </c>
    </row>
    <row r="1349" spans="1:15" x14ac:dyDescent="0.25">
      <c r="A1349" s="15">
        <f>'Cap Ex Data'!A1349</f>
        <v>0</v>
      </c>
      <c r="B1349" s="15">
        <f>'Cap Ex Data'!B1349</f>
        <v>0</v>
      </c>
      <c r="C1349" s="15">
        <f>'Cap Ex Data'!C1349</f>
        <v>0</v>
      </c>
      <c r="D1349" s="15">
        <f>'Cap Ex Data'!D1349</f>
        <v>0</v>
      </c>
      <c r="E1349" s="15">
        <f>'Cap Ex Data'!E1349</f>
        <v>0</v>
      </c>
      <c r="F1349" s="15">
        <f>'Cap Ex Data'!F1349</f>
        <v>0</v>
      </c>
      <c r="G1349" s="15">
        <f>'Cap Ex Data'!G1349</f>
        <v>0</v>
      </c>
      <c r="H1349" s="15">
        <f>'Cap Ex Data'!H1349</f>
        <v>0</v>
      </c>
      <c r="I1349" s="15">
        <f>'Cap Ex Data'!I1349</f>
        <v>0</v>
      </c>
      <c r="J1349" s="15">
        <f>'Cap Ex Data'!J1349</f>
        <v>0</v>
      </c>
      <c r="K1349" s="15">
        <f>'Cap Ex Data'!K1349</f>
        <v>0</v>
      </c>
      <c r="L1349" s="15">
        <f>'Cap Ex Data'!L1349</f>
        <v>0</v>
      </c>
      <c r="M1349" s="15">
        <f>'Cap Ex Data'!M1349</f>
        <v>0</v>
      </c>
      <c r="N1349" s="15">
        <f>'Cap Ex Data'!N1349</f>
        <v>0</v>
      </c>
      <c r="O1349" s="61" t="str">
        <f t="shared" si="21"/>
        <v>0</v>
      </c>
    </row>
    <row r="1350" spans="1:15" x14ac:dyDescent="0.25">
      <c r="A1350" s="15">
        <f>'Cap Ex Data'!A1350</f>
        <v>0</v>
      </c>
      <c r="B1350" s="15">
        <f>'Cap Ex Data'!B1350</f>
        <v>0</v>
      </c>
      <c r="C1350" s="15">
        <f>'Cap Ex Data'!C1350</f>
        <v>0</v>
      </c>
      <c r="D1350" s="15">
        <f>'Cap Ex Data'!D1350</f>
        <v>0</v>
      </c>
      <c r="E1350" s="15">
        <f>'Cap Ex Data'!E1350</f>
        <v>0</v>
      </c>
      <c r="F1350" s="15">
        <f>'Cap Ex Data'!F1350</f>
        <v>0</v>
      </c>
      <c r="G1350" s="15">
        <f>'Cap Ex Data'!G1350</f>
        <v>0</v>
      </c>
      <c r="H1350" s="15">
        <f>'Cap Ex Data'!H1350</f>
        <v>0</v>
      </c>
      <c r="I1350" s="15">
        <f>'Cap Ex Data'!I1350</f>
        <v>0</v>
      </c>
      <c r="J1350" s="15">
        <f>'Cap Ex Data'!J1350</f>
        <v>0</v>
      </c>
      <c r="K1350" s="15">
        <f>'Cap Ex Data'!K1350</f>
        <v>0</v>
      </c>
      <c r="L1350" s="15">
        <f>'Cap Ex Data'!L1350</f>
        <v>0</v>
      </c>
      <c r="M1350" s="15">
        <f>'Cap Ex Data'!M1350</f>
        <v>0</v>
      </c>
      <c r="N1350" s="15">
        <f>'Cap Ex Data'!N1350</f>
        <v>0</v>
      </c>
      <c r="O1350" s="61" t="str">
        <f t="shared" si="21"/>
        <v>0</v>
      </c>
    </row>
    <row r="1351" spans="1:15" x14ac:dyDescent="0.25">
      <c r="A1351" s="15">
        <f>'Cap Ex Data'!A1351</f>
        <v>0</v>
      </c>
      <c r="B1351" s="15">
        <f>'Cap Ex Data'!B1351</f>
        <v>0</v>
      </c>
      <c r="C1351" s="15">
        <f>'Cap Ex Data'!C1351</f>
        <v>0</v>
      </c>
      <c r="D1351" s="15">
        <f>'Cap Ex Data'!D1351</f>
        <v>0</v>
      </c>
      <c r="E1351" s="15">
        <f>'Cap Ex Data'!E1351</f>
        <v>0</v>
      </c>
      <c r="F1351" s="15">
        <f>'Cap Ex Data'!F1351</f>
        <v>0</v>
      </c>
      <c r="G1351" s="15">
        <f>'Cap Ex Data'!G1351</f>
        <v>0</v>
      </c>
      <c r="H1351" s="15">
        <f>'Cap Ex Data'!H1351</f>
        <v>0</v>
      </c>
      <c r="I1351" s="15">
        <f>'Cap Ex Data'!I1351</f>
        <v>0</v>
      </c>
      <c r="J1351" s="15">
        <f>'Cap Ex Data'!J1351</f>
        <v>0</v>
      </c>
      <c r="K1351" s="15">
        <f>'Cap Ex Data'!K1351</f>
        <v>0</v>
      </c>
      <c r="L1351" s="15">
        <f>'Cap Ex Data'!L1351</f>
        <v>0</v>
      </c>
      <c r="M1351" s="15">
        <f>'Cap Ex Data'!M1351</f>
        <v>0</v>
      </c>
      <c r="N1351" s="15">
        <f>'Cap Ex Data'!N1351</f>
        <v>0</v>
      </c>
      <c r="O1351" s="61" t="str">
        <f t="shared" si="21"/>
        <v>0</v>
      </c>
    </row>
    <row r="1352" spans="1:15" x14ac:dyDescent="0.25">
      <c r="A1352" s="15">
        <f>'Cap Ex Data'!A1352</f>
        <v>0</v>
      </c>
      <c r="B1352" s="15">
        <f>'Cap Ex Data'!B1352</f>
        <v>0</v>
      </c>
      <c r="C1352" s="15">
        <f>'Cap Ex Data'!C1352</f>
        <v>0</v>
      </c>
      <c r="D1352" s="15">
        <f>'Cap Ex Data'!D1352</f>
        <v>0</v>
      </c>
      <c r="E1352" s="15">
        <f>'Cap Ex Data'!E1352</f>
        <v>0</v>
      </c>
      <c r="F1352" s="15">
        <f>'Cap Ex Data'!F1352</f>
        <v>0</v>
      </c>
      <c r="G1352" s="15">
        <f>'Cap Ex Data'!G1352</f>
        <v>0</v>
      </c>
      <c r="H1352" s="15">
        <f>'Cap Ex Data'!H1352</f>
        <v>0</v>
      </c>
      <c r="I1352" s="15">
        <f>'Cap Ex Data'!I1352</f>
        <v>0</v>
      </c>
      <c r="J1352" s="15">
        <f>'Cap Ex Data'!J1352</f>
        <v>0</v>
      </c>
      <c r="K1352" s="15">
        <f>'Cap Ex Data'!K1352</f>
        <v>0</v>
      </c>
      <c r="L1352" s="15">
        <f>'Cap Ex Data'!L1352</f>
        <v>0</v>
      </c>
      <c r="M1352" s="15">
        <f>'Cap Ex Data'!M1352</f>
        <v>0</v>
      </c>
      <c r="N1352" s="15">
        <f>'Cap Ex Data'!N1352</f>
        <v>0</v>
      </c>
      <c r="O1352" s="61" t="str">
        <f t="shared" si="21"/>
        <v>0</v>
      </c>
    </row>
    <row r="1353" spans="1:15" x14ac:dyDescent="0.25">
      <c r="A1353" s="15">
        <f>'Cap Ex Data'!A1353</f>
        <v>0</v>
      </c>
      <c r="B1353" s="15">
        <f>'Cap Ex Data'!B1353</f>
        <v>0</v>
      </c>
      <c r="C1353" s="15">
        <f>'Cap Ex Data'!C1353</f>
        <v>0</v>
      </c>
      <c r="D1353" s="15">
        <f>'Cap Ex Data'!D1353</f>
        <v>0</v>
      </c>
      <c r="E1353" s="15">
        <f>'Cap Ex Data'!E1353</f>
        <v>0</v>
      </c>
      <c r="F1353" s="15">
        <f>'Cap Ex Data'!F1353</f>
        <v>0</v>
      </c>
      <c r="G1353" s="15">
        <f>'Cap Ex Data'!G1353</f>
        <v>0</v>
      </c>
      <c r="H1353" s="15">
        <f>'Cap Ex Data'!H1353</f>
        <v>0</v>
      </c>
      <c r="I1353" s="15">
        <f>'Cap Ex Data'!I1353</f>
        <v>0</v>
      </c>
      <c r="J1353" s="15">
        <f>'Cap Ex Data'!J1353</f>
        <v>0</v>
      </c>
      <c r="K1353" s="15">
        <f>'Cap Ex Data'!K1353</f>
        <v>0</v>
      </c>
      <c r="L1353" s="15">
        <f>'Cap Ex Data'!L1353</f>
        <v>0</v>
      </c>
      <c r="M1353" s="15">
        <f>'Cap Ex Data'!M1353</f>
        <v>0</v>
      </c>
      <c r="N1353" s="15">
        <f>'Cap Ex Data'!N1353</f>
        <v>0</v>
      </c>
      <c r="O1353" s="61" t="str">
        <f t="shared" si="21"/>
        <v>0</v>
      </c>
    </row>
    <row r="1354" spans="1:15" x14ac:dyDescent="0.25">
      <c r="A1354" s="15">
        <f>'Cap Ex Data'!A1354</f>
        <v>0</v>
      </c>
      <c r="B1354" s="15">
        <f>'Cap Ex Data'!B1354</f>
        <v>0</v>
      </c>
      <c r="C1354" s="15">
        <f>'Cap Ex Data'!C1354</f>
        <v>0</v>
      </c>
      <c r="D1354" s="15">
        <f>'Cap Ex Data'!D1354</f>
        <v>0</v>
      </c>
      <c r="E1354" s="15">
        <f>'Cap Ex Data'!E1354</f>
        <v>0</v>
      </c>
      <c r="F1354" s="15">
        <f>'Cap Ex Data'!F1354</f>
        <v>0</v>
      </c>
      <c r="G1354" s="15">
        <f>'Cap Ex Data'!G1354</f>
        <v>0</v>
      </c>
      <c r="H1354" s="15">
        <f>'Cap Ex Data'!H1354</f>
        <v>0</v>
      </c>
      <c r="I1354" s="15">
        <f>'Cap Ex Data'!I1354</f>
        <v>0</v>
      </c>
      <c r="J1354" s="15">
        <f>'Cap Ex Data'!J1354</f>
        <v>0</v>
      </c>
      <c r="K1354" s="15">
        <f>'Cap Ex Data'!K1354</f>
        <v>0</v>
      </c>
      <c r="L1354" s="15">
        <f>'Cap Ex Data'!L1354</f>
        <v>0</v>
      </c>
      <c r="M1354" s="15">
        <f>'Cap Ex Data'!M1354</f>
        <v>0</v>
      </c>
      <c r="N1354" s="15">
        <f>'Cap Ex Data'!N1354</f>
        <v>0</v>
      </c>
      <c r="O1354" s="61" t="str">
        <f t="shared" si="21"/>
        <v>0</v>
      </c>
    </row>
    <row r="1355" spans="1:15" x14ac:dyDescent="0.25">
      <c r="A1355" s="15">
        <f>'Cap Ex Data'!A1355</f>
        <v>0</v>
      </c>
      <c r="B1355" s="15">
        <f>'Cap Ex Data'!B1355</f>
        <v>0</v>
      </c>
      <c r="C1355" s="15">
        <f>'Cap Ex Data'!C1355</f>
        <v>0</v>
      </c>
      <c r="D1355" s="15">
        <f>'Cap Ex Data'!D1355</f>
        <v>0</v>
      </c>
      <c r="E1355" s="15">
        <f>'Cap Ex Data'!E1355</f>
        <v>0</v>
      </c>
      <c r="F1355" s="15">
        <f>'Cap Ex Data'!F1355</f>
        <v>0</v>
      </c>
      <c r="G1355" s="15">
        <f>'Cap Ex Data'!G1355</f>
        <v>0</v>
      </c>
      <c r="H1355" s="15">
        <f>'Cap Ex Data'!H1355</f>
        <v>0</v>
      </c>
      <c r="I1355" s="15">
        <f>'Cap Ex Data'!I1355</f>
        <v>0</v>
      </c>
      <c r="J1355" s="15">
        <f>'Cap Ex Data'!J1355</f>
        <v>0</v>
      </c>
      <c r="K1355" s="15">
        <f>'Cap Ex Data'!K1355</f>
        <v>0</v>
      </c>
      <c r="L1355" s="15">
        <f>'Cap Ex Data'!L1355</f>
        <v>0</v>
      </c>
      <c r="M1355" s="15">
        <f>'Cap Ex Data'!M1355</f>
        <v>0</v>
      </c>
      <c r="N1355" s="15">
        <f>'Cap Ex Data'!N1355</f>
        <v>0</v>
      </c>
      <c r="O1355" s="61" t="str">
        <f t="shared" si="21"/>
        <v>0</v>
      </c>
    </row>
    <row r="1356" spans="1:15" x14ac:dyDescent="0.25">
      <c r="A1356" s="15">
        <f>'Cap Ex Data'!A1356</f>
        <v>0</v>
      </c>
      <c r="B1356" s="15">
        <f>'Cap Ex Data'!B1356</f>
        <v>0</v>
      </c>
      <c r="C1356" s="15">
        <f>'Cap Ex Data'!C1356</f>
        <v>0</v>
      </c>
      <c r="D1356" s="15">
        <f>'Cap Ex Data'!D1356</f>
        <v>0</v>
      </c>
      <c r="E1356" s="15">
        <f>'Cap Ex Data'!E1356</f>
        <v>0</v>
      </c>
      <c r="F1356" s="15">
        <f>'Cap Ex Data'!F1356</f>
        <v>0</v>
      </c>
      <c r="G1356" s="15">
        <f>'Cap Ex Data'!G1356</f>
        <v>0</v>
      </c>
      <c r="H1356" s="15">
        <f>'Cap Ex Data'!H1356</f>
        <v>0</v>
      </c>
      <c r="I1356" s="15">
        <f>'Cap Ex Data'!I1356</f>
        <v>0</v>
      </c>
      <c r="J1356" s="15">
        <f>'Cap Ex Data'!J1356</f>
        <v>0</v>
      </c>
      <c r="K1356" s="15">
        <f>'Cap Ex Data'!K1356</f>
        <v>0</v>
      </c>
      <c r="L1356" s="15">
        <f>'Cap Ex Data'!L1356</f>
        <v>0</v>
      </c>
      <c r="M1356" s="15">
        <f>'Cap Ex Data'!M1356</f>
        <v>0</v>
      </c>
      <c r="N1356" s="15">
        <f>'Cap Ex Data'!N1356</f>
        <v>0</v>
      </c>
      <c r="O1356" s="61" t="str">
        <f t="shared" si="21"/>
        <v>0</v>
      </c>
    </row>
    <row r="1357" spans="1:15" x14ac:dyDescent="0.25">
      <c r="A1357" s="15">
        <f>'Cap Ex Data'!A1357</f>
        <v>0</v>
      </c>
      <c r="B1357" s="15">
        <f>'Cap Ex Data'!B1357</f>
        <v>0</v>
      </c>
      <c r="C1357" s="15">
        <f>'Cap Ex Data'!C1357</f>
        <v>0</v>
      </c>
      <c r="D1357" s="15">
        <f>'Cap Ex Data'!D1357</f>
        <v>0</v>
      </c>
      <c r="E1357" s="15">
        <f>'Cap Ex Data'!E1357</f>
        <v>0</v>
      </c>
      <c r="F1357" s="15">
        <f>'Cap Ex Data'!F1357</f>
        <v>0</v>
      </c>
      <c r="G1357" s="15">
        <f>'Cap Ex Data'!G1357</f>
        <v>0</v>
      </c>
      <c r="H1357" s="15">
        <f>'Cap Ex Data'!H1357</f>
        <v>0</v>
      </c>
      <c r="I1357" s="15">
        <f>'Cap Ex Data'!I1357</f>
        <v>0</v>
      </c>
      <c r="J1357" s="15">
        <f>'Cap Ex Data'!J1357</f>
        <v>0</v>
      </c>
      <c r="K1357" s="15">
        <f>'Cap Ex Data'!K1357</f>
        <v>0</v>
      </c>
      <c r="L1357" s="15">
        <f>'Cap Ex Data'!L1357</f>
        <v>0</v>
      </c>
      <c r="M1357" s="15">
        <f>'Cap Ex Data'!M1357</f>
        <v>0</v>
      </c>
      <c r="N1357" s="15">
        <f>'Cap Ex Data'!N1357</f>
        <v>0</v>
      </c>
      <c r="O1357" s="61" t="str">
        <f t="shared" si="21"/>
        <v>0</v>
      </c>
    </row>
    <row r="1358" spans="1:15" x14ac:dyDescent="0.25">
      <c r="A1358" s="15">
        <f>'Cap Ex Data'!A1358</f>
        <v>0</v>
      </c>
      <c r="B1358" s="15">
        <f>'Cap Ex Data'!B1358</f>
        <v>0</v>
      </c>
      <c r="C1358" s="15">
        <f>'Cap Ex Data'!C1358</f>
        <v>0</v>
      </c>
      <c r="D1358" s="15">
        <f>'Cap Ex Data'!D1358</f>
        <v>0</v>
      </c>
      <c r="E1358" s="15">
        <f>'Cap Ex Data'!E1358</f>
        <v>0</v>
      </c>
      <c r="F1358" s="15">
        <f>'Cap Ex Data'!F1358</f>
        <v>0</v>
      </c>
      <c r="G1358" s="15">
        <f>'Cap Ex Data'!G1358</f>
        <v>0</v>
      </c>
      <c r="H1358" s="15">
        <f>'Cap Ex Data'!H1358</f>
        <v>0</v>
      </c>
      <c r="I1358" s="15">
        <f>'Cap Ex Data'!I1358</f>
        <v>0</v>
      </c>
      <c r="J1358" s="15">
        <f>'Cap Ex Data'!J1358</f>
        <v>0</v>
      </c>
      <c r="K1358" s="15">
        <f>'Cap Ex Data'!K1358</f>
        <v>0</v>
      </c>
      <c r="L1358" s="15">
        <f>'Cap Ex Data'!L1358</f>
        <v>0</v>
      </c>
      <c r="M1358" s="15">
        <f>'Cap Ex Data'!M1358</f>
        <v>0</v>
      </c>
      <c r="N1358" s="15">
        <f>'Cap Ex Data'!N1358</f>
        <v>0</v>
      </c>
      <c r="O1358" s="61" t="str">
        <f t="shared" si="21"/>
        <v>0</v>
      </c>
    </row>
    <row r="1359" spans="1:15" x14ac:dyDescent="0.25">
      <c r="A1359" s="15">
        <f>'Cap Ex Data'!A1359</f>
        <v>0</v>
      </c>
      <c r="B1359" s="15">
        <f>'Cap Ex Data'!B1359</f>
        <v>0</v>
      </c>
      <c r="C1359" s="15">
        <f>'Cap Ex Data'!C1359</f>
        <v>0</v>
      </c>
      <c r="D1359" s="15">
        <f>'Cap Ex Data'!D1359</f>
        <v>0</v>
      </c>
      <c r="E1359" s="15">
        <f>'Cap Ex Data'!E1359</f>
        <v>0</v>
      </c>
      <c r="F1359" s="15">
        <f>'Cap Ex Data'!F1359</f>
        <v>0</v>
      </c>
      <c r="G1359" s="15">
        <f>'Cap Ex Data'!G1359</f>
        <v>0</v>
      </c>
      <c r="H1359" s="15">
        <f>'Cap Ex Data'!H1359</f>
        <v>0</v>
      </c>
      <c r="I1359" s="15">
        <f>'Cap Ex Data'!I1359</f>
        <v>0</v>
      </c>
      <c r="J1359" s="15">
        <f>'Cap Ex Data'!J1359</f>
        <v>0</v>
      </c>
      <c r="K1359" s="15">
        <f>'Cap Ex Data'!K1359</f>
        <v>0</v>
      </c>
      <c r="L1359" s="15">
        <f>'Cap Ex Data'!L1359</f>
        <v>0</v>
      </c>
      <c r="M1359" s="15">
        <f>'Cap Ex Data'!M1359</f>
        <v>0</v>
      </c>
      <c r="N1359" s="15">
        <f>'Cap Ex Data'!N1359</f>
        <v>0</v>
      </c>
      <c r="O1359" s="61" t="str">
        <f t="shared" si="21"/>
        <v>0</v>
      </c>
    </row>
    <row r="1360" spans="1:15" x14ac:dyDescent="0.25">
      <c r="A1360" s="15">
        <f>'Cap Ex Data'!A1360</f>
        <v>0</v>
      </c>
      <c r="B1360" s="15">
        <f>'Cap Ex Data'!B1360</f>
        <v>0</v>
      </c>
      <c r="C1360" s="15">
        <f>'Cap Ex Data'!C1360</f>
        <v>0</v>
      </c>
      <c r="D1360" s="15">
        <f>'Cap Ex Data'!D1360</f>
        <v>0</v>
      </c>
      <c r="E1360" s="15">
        <f>'Cap Ex Data'!E1360</f>
        <v>0</v>
      </c>
      <c r="F1360" s="15">
        <f>'Cap Ex Data'!F1360</f>
        <v>0</v>
      </c>
      <c r="G1360" s="15">
        <f>'Cap Ex Data'!G1360</f>
        <v>0</v>
      </c>
      <c r="H1360" s="15">
        <f>'Cap Ex Data'!H1360</f>
        <v>0</v>
      </c>
      <c r="I1360" s="15">
        <f>'Cap Ex Data'!I1360</f>
        <v>0</v>
      </c>
      <c r="J1360" s="15">
        <f>'Cap Ex Data'!J1360</f>
        <v>0</v>
      </c>
      <c r="K1360" s="15">
        <f>'Cap Ex Data'!K1360</f>
        <v>0</v>
      </c>
      <c r="L1360" s="15">
        <f>'Cap Ex Data'!L1360</f>
        <v>0</v>
      </c>
      <c r="M1360" s="15">
        <f>'Cap Ex Data'!M1360</f>
        <v>0</v>
      </c>
      <c r="N1360" s="15">
        <f>'Cap Ex Data'!N1360</f>
        <v>0</v>
      </c>
      <c r="O1360" s="61" t="str">
        <f t="shared" si="21"/>
        <v>0</v>
      </c>
    </row>
    <row r="1361" spans="1:15" x14ac:dyDescent="0.25">
      <c r="A1361" s="15">
        <f>'Cap Ex Data'!A1361</f>
        <v>0</v>
      </c>
      <c r="B1361" s="15">
        <f>'Cap Ex Data'!B1361</f>
        <v>0</v>
      </c>
      <c r="C1361" s="15">
        <f>'Cap Ex Data'!C1361</f>
        <v>0</v>
      </c>
      <c r="D1361" s="15">
        <f>'Cap Ex Data'!D1361</f>
        <v>0</v>
      </c>
      <c r="E1361" s="15">
        <f>'Cap Ex Data'!E1361</f>
        <v>0</v>
      </c>
      <c r="F1361" s="15">
        <f>'Cap Ex Data'!F1361</f>
        <v>0</v>
      </c>
      <c r="G1361" s="15">
        <f>'Cap Ex Data'!G1361</f>
        <v>0</v>
      </c>
      <c r="H1361" s="15">
        <f>'Cap Ex Data'!H1361</f>
        <v>0</v>
      </c>
      <c r="I1361" s="15">
        <f>'Cap Ex Data'!I1361</f>
        <v>0</v>
      </c>
      <c r="J1361" s="15">
        <f>'Cap Ex Data'!J1361</f>
        <v>0</v>
      </c>
      <c r="K1361" s="15">
        <f>'Cap Ex Data'!K1361</f>
        <v>0</v>
      </c>
      <c r="L1361" s="15">
        <f>'Cap Ex Data'!L1361</f>
        <v>0</v>
      </c>
      <c r="M1361" s="15">
        <f>'Cap Ex Data'!M1361</f>
        <v>0</v>
      </c>
      <c r="N1361" s="15">
        <f>'Cap Ex Data'!N1361</f>
        <v>0</v>
      </c>
      <c r="O1361" s="61" t="str">
        <f t="shared" si="21"/>
        <v>0</v>
      </c>
    </row>
    <row r="1362" spans="1:15" x14ac:dyDescent="0.25">
      <c r="A1362" s="15">
        <f>'Cap Ex Data'!A1362</f>
        <v>0</v>
      </c>
      <c r="B1362" s="15">
        <f>'Cap Ex Data'!B1362</f>
        <v>0</v>
      </c>
      <c r="C1362" s="15">
        <f>'Cap Ex Data'!C1362</f>
        <v>0</v>
      </c>
      <c r="D1362" s="15">
        <f>'Cap Ex Data'!D1362</f>
        <v>0</v>
      </c>
      <c r="E1362" s="15">
        <f>'Cap Ex Data'!E1362</f>
        <v>0</v>
      </c>
      <c r="F1362" s="15">
        <f>'Cap Ex Data'!F1362</f>
        <v>0</v>
      </c>
      <c r="G1362" s="15">
        <f>'Cap Ex Data'!G1362</f>
        <v>0</v>
      </c>
      <c r="H1362" s="15">
        <f>'Cap Ex Data'!H1362</f>
        <v>0</v>
      </c>
      <c r="I1362" s="15">
        <f>'Cap Ex Data'!I1362</f>
        <v>0</v>
      </c>
      <c r="J1362" s="15">
        <f>'Cap Ex Data'!J1362</f>
        <v>0</v>
      </c>
      <c r="K1362" s="15">
        <f>'Cap Ex Data'!K1362</f>
        <v>0</v>
      </c>
      <c r="L1362" s="15">
        <f>'Cap Ex Data'!L1362</f>
        <v>0</v>
      </c>
      <c r="M1362" s="15">
        <f>'Cap Ex Data'!M1362</f>
        <v>0</v>
      </c>
      <c r="N1362" s="15">
        <f>'Cap Ex Data'!N1362</f>
        <v>0</v>
      </c>
      <c r="O1362" s="61" t="str">
        <f t="shared" si="21"/>
        <v>0</v>
      </c>
    </row>
    <row r="1363" spans="1:15" x14ac:dyDescent="0.25">
      <c r="A1363" s="15">
        <f>'Cap Ex Data'!A1363</f>
        <v>0</v>
      </c>
      <c r="B1363" s="15">
        <f>'Cap Ex Data'!B1363</f>
        <v>0</v>
      </c>
      <c r="C1363" s="15">
        <f>'Cap Ex Data'!C1363</f>
        <v>0</v>
      </c>
      <c r="D1363" s="15">
        <f>'Cap Ex Data'!D1363</f>
        <v>0</v>
      </c>
      <c r="E1363" s="15">
        <f>'Cap Ex Data'!E1363</f>
        <v>0</v>
      </c>
      <c r="F1363" s="15">
        <f>'Cap Ex Data'!F1363</f>
        <v>0</v>
      </c>
      <c r="G1363" s="15">
        <f>'Cap Ex Data'!G1363</f>
        <v>0</v>
      </c>
      <c r="H1363" s="15">
        <f>'Cap Ex Data'!H1363</f>
        <v>0</v>
      </c>
      <c r="I1363" s="15">
        <f>'Cap Ex Data'!I1363</f>
        <v>0</v>
      </c>
      <c r="J1363" s="15">
        <f>'Cap Ex Data'!J1363</f>
        <v>0</v>
      </c>
      <c r="K1363" s="15">
        <f>'Cap Ex Data'!K1363</f>
        <v>0</v>
      </c>
      <c r="L1363" s="15">
        <f>'Cap Ex Data'!L1363</f>
        <v>0</v>
      </c>
      <c r="M1363" s="15">
        <f>'Cap Ex Data'!M1363</f>
        <v>0</v>
      </c>
      <c r="N1363" s="15">
        <f>'Cap Ex Data'!N1363</f>
        <v>0</v>
      </c>
      <c r="O1363" s="61" t="str">
        <f t="shared" si="21"/>
        <v>0</v>
      </c>
    </row>
    <row r="1364" spans="1:15" x14ac:dyDescent="0.25">
      <c r="A1364" s="15">
        <f>'Cap Ex Data'!A1364</f>
        <v>0</v>
      </c>
      <c r="B1364" s="15">
        <f>'Cap Ex Data'!B1364</f>
        <v>0</v>
      </c>
      <c r="C1364" s="15">
        <f>'Cap Ex Data'!C1364</f>
        <v>0</v>
      </c>
      <c r="D1364" s="15">
        <f>'Cap Ex Data'!D1364</f>
        <v>0</v>
      </c>
      <c r="E1364" s="15">
        <f>'Cap Ex Data'!E1364</f>
        <v>0</v>
      </c>
      <c r="F1364" s="15">
        <f>'Cap Ex Data'!F1364</f>
        <v>0</v>
      </c>
      <c r="G1364" s="15">
        <f>'Cap Ex Data'!G1364</f>
        <v>0</v>
      </c>
      <c r="H1364" s="15">
        <f>'Cap Ex Data'!H1364</f>
        <v>0</v>
      </c>
      <c r="I1364" s="15">
        <f>'Cap Ex Data'!I1364</f>
        <v>0</v>
      </c>
      <c r="J1364" s="15">
        <f>'Cap Ex Data'!J1364</f>
        <v>0</v>
      </c>
      <c r="K1364" s="15">
        <f>'Cap Ex Data'!K1364</f>
        <v>0</v>
      </c>
      <c r="L1364" s="15">
        <f>'Cap Ex Data'!L1364</f>
        <v>0</v>
      </c>
      <c r="M1364" s="15">
        <f>'Cap Ex Data'!M1364</f>
        <v>0</v>
      </c>
      <c r="N1364" s="15">
        <f>'Cap Ex Data'!N1364</f>
        <v>0</v>
      </c>
      <c r="O1364" s="61" t="str">
        <f t="shared" si="21"/>
        <v>0</v>
      </c>
    </row>
    <row r="1365" spans="1:15" x14ac:dyDescent="0.25">
      <c r="A1365" s="15">
        <f>'Cap Ex Data'!A1365</f>
        <v>0</v>
      </c>
      <c r="B1365" s="15">
        <f>'Cap Ex Data'!B1365</f>
        <v>0</v>
      </c>
      <c r="C1365" s="15">
        <f>'Cap Ex Data'!C1365</f>
        <v>0</v>
      </c>
      <c r="D1365" s="15">
        <f>'Cap Ex Data'!D1365</f>
        <v>0</v>
      </c>
      <c r="E1365" s="15">
        <f>'Cap Ex Data'!E1365</f>
        <v>0</v>
      </c>
      <c r="F1365" s="15">
        <f>'Cap Ex Data'!F1365</f>
        <v>0</v>
      </c>
      <c r="G1365" s="15">
        <f>'Cap Ex Data'!G1365</f>
        <v>0</v>
      </c>
      <c r="H1365" s="15">
        <f>'Cap Ex Data'!H1365</f>
        <v>0</v>
      </c>
      <c r="I1365" s="15">
        <f>'Cap Ex Data'!I1365</f>
        <v>0</v>
      </c>
      <c r="J1365" s="15">
        <f>'Cap Ex Data'!J1365</f>
        <v>0</v>
      </c>
      <c r="K1365" s="15">
        <f>'Cap Ex Data'!K1365</f>
        <v>0</v>
      </c>
      <c r="L1365" s="15">
        <f>'Cap Ex Data'!L1365</f>
        <v>0</v>
      </c>
      <c r="M1365" s="15">
        <f>'Cap Ex Data'!M1365</f>
        <v>0</v>
      </c>
      <c r="N1365" s="15">
        <f>'Cap Ex Data'!N1365</f>
        <v>0</v>
      </c>
      <c r="O1365" s="61" t="str">
        <f t="shared" si="21"/>
        <v>0</v>
      </c>
    </row>
    <row r="1366" spans="1:15" x14ac:dyDescent="0.25">
      <c r="A1366" s="15">
        <f>'Cap Ex Data'!A1366</f>
        <v>0</v>
      </c>
      <c r="B1366" s="15">
        <f>'Cap Ex Data'!B1366</f>
        <v>0</v>
      </c>
      <c r="C1366" s="15">
        <f>'Cap Ex Data'!C1366</f>
        <v>0</v>
      </c>
      <c r="D1366" s="15">
        <f>'Cap Ex Data'!D1366</f>
        <v>0</v>
      </c>
      <c r="E1366" s="15">
        <f>'Cap Ex Data'!E1366</f>
        <v>0</v>
      </c>
      <c r="F1366" s="15">
        <f>'Cap Ex Data'!F1366</f>
        <v>0</v>
      </c>
      <c r="G1366" s="15">
        <f>'Cap Ex Data'!G1366</f>
        <v>0</v>
      </c>
      <c r="H1366" s="15">
        <f>'Cap Ex Data'!H1366</f>
        <v>0</v>
      </c>
      <c r="I1366" s="15">
        <f>'Cap Ex Data'!I1366</f>
        <v>0</v>
      </c>
      <c r="J1366" s="15">
        <f>'Cap Ex Data'!J1366</f>
        <v>0</v>
      </c>
      <c r="K1366" s="15">
        <f>'Cap Ex Data'!K1366</f>
        <v>0</v>
      </c>
      <c r="L1366" s="15">
        <f>'Cap Ex Data'!L1366</f>
        <v>0</v>
      </c>
      <c r="M1366" s="15">
        <f>'Cap Ex Data'!M1366</f>
        <v>0</v>
      </c>
      <c r="N1366" s="15">
        <f>'Cap Ex Data'!N1366</f>
        <v>0</v>
      </c>
      <c r="O1366" s="61" t="str">
        <f t="shared" si="21"/>
        <v>0</v>
      </c>
    </row>
    <row r="1367" spans="1:15" x14ac:dyDescent="0.25">
      <c r="A1367" s="15">
        <f>'Cap Ex Data'!A1367</f>
        <v>0</v>
      </c>
      <c r="B1367" s="15">
        <f>'Cap Ex Data'!B1367</f>
        <v>0</v>
      </c>
      <c r="C1367" s="15">
        <f>'Cap Ex Data'!C1367</f>
        <v>0</v>
      </c>
      <c r="D1367" s="15">
        <f>'Cap Ex Data'!D1367</f>
        <v>0</v>
      </c>
      <c r="E1367" s="15">
        <f>'Cap Ex Data'!E1367</f>
        <v>0</v>
      </c>
      <c r="F1367" s="15">
        <f>'Cap Ex Data'!F1367</f>
        <v>0</v>
      </c>
      <c r="G1367" s="15">
        <f>'Cap Ex Data'!G1367</f>
        <v>0</v>
      </c>
      <c r="H1367" s="15">
        <f>'Cap Ex Data'!H1367</f>
        <v>0</v>
      </c>
      <c r="I1367" s="15">
        <f>'Cap Ex Data'!I1367</f>
        <v>0</v>
      </c>
      <c r="J1367" s="15">
        <f>'Cap Ex Data'!J1367</f>
        <v>0</v>
      </c>
      <c r="K1367" s="15">
        <f>'Cap Ex Data'!K1367</f>
        <v>0</v>
      </c>
      <c r="L1367" s="15">
        <f>'Cap Ex Data'!L1367</f>
        <v>0</v>
      </c>
      <c r="M1367" s="15">
        <f>'Cap Ex Data'!M1367</f>
        <v>0</v>
      </c>
      <c r="N1367" s="15">
        <f>'Cap Ex Data'!N1367</f>
        <v>0</v>
      </c>
      <c r="O1367" s="61" t="str">
        <f t="shared" si="21"/>
        <v>0</v>
      </c>
    </row>
    <row r="1368" spans="1:15" x14ac:dyDescent="0.25">
      <c r="A1368" s="15">
        <f>'Cap Ex Data'!A1368</f>
        <v>0</v>
      </c>
      <c r="B1368" s="15">
        <f>'Cap Ex Data'!B1368</f>
        <v>0</v>
      </c>
      <c r="C1368" s="15">
        <f>'Cap Ex Data'!C1368</f>
        <v>0</v>
      </c>
      <c r="D1368" s="15">
        <f>'Cap Ex Data'!D1368</f>
        <v>0</v>
      </c>
      <c r="E1368" s="15">
        <f>'Cap Ex Data'!E1368</f>
        <v>0</v>
      </c>
      <c r="F1368" s="15">
        <f>'Cap Ex Data'!F1368</f>
        <v>0</v>
      </c>
      <c r="G1368" s="15">
        <f>'Cap Ex Data'!G1368</f>
        <v>0</v>
      </c>
      <c r="H1368" s="15">
        <f>'Cap Ex Data'!H1368</f>
        <v>0</v>
      </c>
      <c r="I1368" s="15">
        <f>'Cap Ex Data'!I1368</f>
        <v>0</v>
      </c>
      <c r="J1368" s="15">
        <f>'Cap Ex Data'!J1368</f>
        <v>0</v>
      </c>
      <c r="K1368" s="15">
        <f>'Cap Ex Data'!K1368</f>
        <v>0</v>
      </c>
      <c r="L1368" s="15">
        <f>'Cap Ex Data'!L1368</f>
        <v>0</v>
      </c>
      <c r="M1368" s="15">
        <f>'Cap Ex Data'!M1368</f>
        <v>0</v>
      </c>
      <c r="N1368" s="15">
        <f>'Cap Ex Data'!N1368</f>
        <v>0</v>
      </c>
      <c r="O1368" s="61" t="str">
        <f t="shared" si="21"/>
        <v>0</v>
      </c>
    </row>
    <row r="1369" spans="1:15" x14ac:dyDescent="0.25">
      <c r="A1369" s="15">
        <f>'Cap Ex Data'!A1369</f>
        <v>0</v>
      </c>
      <c r="B1369" s="15">
        <f>'Cap Ex Data'!B1369</f>
        <v>0</v>
      </c>
      <c r="C1369" s="15">
        <f>'Cap Ex Data'!C1369</f>
        <v>0</v>
      </c>
      <c r="D1369" s="15">
        <f>'Cap Ex Data'!D1369</f>
        <v>0</v>
      </c>
      <c r="E1369" s="15">
        <f>'Cap Ex Data'!E1369</f>
        <v>0</v>
      </c>
      <c r="F1369" s="15">
        <f>'Cap Ex Data'!F1369</f>
        <v>0</v>
      </c>
      <c r="G1369" s="15">
        <f>'Cap Ex Data'!G1369</f>
        <v>0</v>
      </c>
      <c r="H1369" s="15">
        <f>'Cap Ex Data'!H1369</f>
        <v>0</v>
      </c>
      <c r="I1369" s="15">
        <f>'Cap Ex Data'!I1369</f>
        <v>0</v>
      </c>
      <c r="J1369" s="15">
        <f>'Cap Ex Data'!J1369</f>
        <v>0</v>
      </c>
      <c r="K1369" s="15">
        <f>'Cap Ex Data'!K1369</f>
        <v>0</v>
      </c>
      <c r="L1369" s="15">
        <f>'Cap Ex Data'!L1369</f>
        <v>0</v>
      </c>
      <c r="M1369" s="15">
        <f>'Cap Ex Data'!M1369</f>
        <v>0</v>
      </c>
      <c r="N1369" s="15">
        <f>'Cap Ex Data'!N1369</f>
        <v>0</v>
      </c>
      <c r="O1369" s="61" t="str">
        <f t="shared" si="21"/>
        <v>0</v>
      </c>
    </row>
    <row r="1370" spans="1:15" x14ac:dyDescent="0.25">
      <c r="A1370" s="15">
        <f>'Cap Ex Data'!A1370</f>
        <v>0</v>
      </c>
      <c r="B1370" s="15">
        <f>'Cap Ex Data'!B1370</f>
        <v>0</v>
      </c>
      <c r="C1370" s="15">
        <f>'Cap Ex Data'!C1370</f>
        <v>0</v>
      </c>
      <c r="D1370" s="15">
        <f>'Cap Ex Data'!D1370</f>
        <v>0</v>
      </c>
      <c r="E1370" s="15">
        <f>'Cap Ex Data'!E1370</f>
        <v>0</v>
      </c>
      <c r="F1370" s="15">
        <f>'Cap Ex Data'!F1370</f>
        <v>0</v>
      </c>
      <c r="G1370" s="15">
        <f>'Cap Ex Data'!G1370</f>
        <v>0</v>
      </c>
      <c r="H1370" s="15">
        <f>'Cap Ex Data'!H1370</f>
        <v>0</v>
      </c>
      <c r="I1370" s="15">
        <f>'Cap Ex Data'!I1370</f>
        <v>0</v>
      </c>
      <c r="J1370" s="15">
        <f>'Cap Ex Data'!J1370</f>
        <v>0</v>
      </c>
      <c r="K1370" s="15">
        <f>'Cap Ex Data'!K1370</f>
        <v>0</v>
      </c>
      <c r="L1370" s="15">
        <f>'Cap Ex Data'!L1370</f>
        <v>0</v>
      </c>
      <c r="M1370" s="15">
        <f>'Cap Ex Data'!M1370</f>
        <v>0</v>
      </c>
      <c r="N1370" s="15">
        <f>'Cap Ex Data'!N1370</f>
        <v>0</v>
      </c>
      <c r="O1370" s="61" t="str">
        <f t="shared" si="21"/>
        <v>0</v>
      </c>
    </row>
    <row r="1371" spans="1:15" x14ac:dyDescent="0.25">
      <c r="A1371" s="15">
        <f>'Cap Ex Data'!A1371</f>
        <v>0</v>
      </c>
      <c r="B1371" s="15">
        <f>'Cap Ex Data'!B1371</f>
        <v>0</v>
      </c>
      <c r="C1371" s="15">
        <f>'Cap Ex Data'!C1371</f>
        <v>0</v>
      </c>
      <c r="D1371" s="15">
        <f>'Cap Ex Data'!D1371</f>
        <v>0</v>
      </c>
      <c r="E1371" s="15">
        <f>'Cap Ex Data'!E1371</f>
        <v>0</v>
      </c>
      <c r="F1371" s="15">
        <f>'Cap Ex Data'!F1371</f>
        <v>0</v>
      </c>
      <c r="G1371" s="15">
        <f>'Cap Ex Data'!G1371</f>
        <v>0</v>
      </c>
      <c r="H1371" s="15">
        <f>'Cap Ex Data'!H1371</f>
        <v>0</v>
      </c>
      <c r="I1371" s="15">
        <f>'Cap Ex Data'!I1371</f>
        <v>0</v>
      </c>
      <c r="J1371" s="15">
        <f>'Cap Ex Data'!J1371</f>
        <v>0</v>
      </c>
      <c r="K1371" s="15">
        <f>'Cap Ex Data'!K1371</f>
        <v>0</v>
      </c>
      <c r="L1371" s="15">
        <f>'Cap Ex Data'!L1371</f>
        <v>0</v>
      </c>
      <c r="M1371" s="15">
        <f>'Cap Ex Data'!M1371</f>
        <v>0</v>
      </c>
      <c r="N1371" s="15">
        <f>'Cap Ex Data'!N1371</f>
        <v>0</v>
      </c>
      <c r="O1371" s="61" t="str">
        <f t="shared" si="21"/>
        <v>0</v>
      </c>
    </row>
    <row r="1372" spans="1:15" x14ac:dyDescent="0.25">
      <c r="A1372" s="15">
        <f>'Cap Ex Data'!A1372</f>
        <v>0</v>
      </c>
      <c r="B1372" s="15">
        <f>'Cap Ex Data'!B1372</f>
        <v>0</v>
      </c>
      <c r="C1372" s="15">
        <f>'Cap Ex Data'!C1372</f>
        <v>0</v>
      </c>
      <c r="D1372" s="15">
        <f>'Cap Ex Data'!D1372</f>
        <v>0</v>
      </c>
      <c r="E1372" s="15">
        <f>'Cap Ex Data'!E1372</f>
        <v>0</v>
      </c>
      <c r="F1372" s="15">
        <f>'Cap Ex Data'!F1372</f>
        <v>0</v>
      </c>
      <c r="G1372" s="15">
        <f>'Cap Ex Data'!G1372</f>
        <v>0</v>
      </c>
      <c r="H1372" s="15">
        <f>'Cap Ex Data'!H1372</f>
        <v>0</v>
      </c>
      <c r="I1372" s="15">
        <f>'Cap Ex Data'!I1372</f>
        <v>0</v>
      </c>
      <c r="J1372" s="15">
        <f>'Cap Ex Data'!J1372</f>
        <v>0</v>
      </c>
      <c r="K1372" s="15">
        <f>'Cap Ex Data'!K1372</f>
        <v>0</v>
      </c>
      <c r="L1372" s="15">
        <f>'Cap Ex Data'!L1372</f>
        <v>0</v>
      </c>
      <c r="M1372" s="15">
        <f>'Cap Ex Data'!M1372</f>
        <v>0</v>
      </c>
      <c r="N1372" s="15">
        <f>'Cap Ex Data'!N1372</f>
        <v>0</v>
      </c>
      <c r="O1372" s="61" t="str">
        <f t="shared" si="21"/>
        <v>0</v>
      </c>
    </row>
    <row r="1373" spans="1:15" x14ac:dyDescent="0.25">
      <c r="A1373" s="15">
        <f>'Cap Ex Data'!A1373</f>
        <v>0</v>
      </c>
      <c r="B1373" s="15">
        <f>'Cap Ex Data'!B1373</f>
        <v>0</v>
      </c>
      <c r="C1373" s="15">
        <f>'Cap Ex Data'!C1373</f>
        <v>0</v>
      </c>
      <c r="D1373" s="15">
        <f>'Cap Ex Data'!D1373</f>
        <v>0</v>
      </c>
      <c r="E1373" s="15">
        <f>'Cap Ex Data'!E1373</f>
        <v>0</v>
      </c>
      <c r="F1373" s="15">
        <f>'Cap Ex Data'!F1373</f>
        <v>0</v>
      </c>
      <c r="G1373" s="15">
        <f>'Cap Ex Data'!G1373</f>
        <v>0</v>
      </c>
      <c r="H1373" s="15">
        <f>'Cap Ex Data'!H1373</f>
        <v>0</v>
      </c>
      <c r="I1373" s="15">
        <f>'Cap Ex Data'!I1373</f>
        <v>0</v>
      </c>
      <c r="J1373" s="15">
        <f>'Cap Ex Data'!J1373</f>
        <v>0</v>
      </c>
      <c r="K1373" s="15">
        <f>'Cap Ex Data'!K1373</f>
        <v>0</v>
      </c>
      <c r="L1373" s="15">
        <f>'Cap Ex Data'!L1373</f>
        <v>0</v>
      </c>
      <c r="M1373" s="15">
        <f>'Cap Ex Data'!M1373</f>
        <v>0</v>
      </c>
      <c r="N1373" s="15">
        <f>'Cap Ex Data'!N1373</f>
        <v>0</v>
      </c>
      <c r="O1373" s="61" t="str">
        <f t="shared" si="21"/>
        <v>0</v>
      </c>
    </row>
    <row r="1374" spans="1:15" x14ac:dyDescent="0.25">
      <c r="A1374" s="15">
        <f>'Cap Ex Data'!A1374</f>
        <v>0</v>
      </c>
      <c r="B1374" s="15">
        <f>'Cap Ex Data'!B1374</f>
        <v>0</v>
      </c>
      <c r="C1374" s="15">
        <f>'Cap Ex Data'!C1374</f>
        <v>0</v>
      </c>
      <c r="D1374" s="15">
        <f>'Cap Ex Data'!D1374</f>
        <v>0</v>
      </c>
      <c r="E1374" s="15">
        <f>'Cap Ex Data'!E1374</f>
        <v>0</v>
      </c>
      <c r="F1374" s="15">
        <f>'Cap Ex Data'!F1374</f>
        <v>0</v>
      </c>
      <c r="G1374" s="15">
        <f>'Cap Ex Data'!G1374</f>
        <v>0</v>
      </c>
      <c r="H1374" s="15">
        <f>'Cap Ex Data'!H1374</f>
        <v>0</v>
      </c>
      <c r="I1374" s="15">
        <f>'Cap Ex Data'!I1374</f>
        <v>0</v>
      </c>
      <c r="J1374" s="15">
        <f>'Cap Ex Data'!J1374</f>
        <v>0</v>
      </c>
      <c r="K1374" s="15">
        <f>'Cap Ex Data'!K1374</f>
        <v>0</v>
      </c>
      <c r="L1374" s="15">
        <f>'Cap Ex Data'!L1374</f>
        <v>0</v>
      </c>
      <c r="M1374" s="15">
        <f>'Cap Ex Data'!M1374</f>
        <v>0</v>
      </c>
      <c r="N1374" s="15">
        <f>'Cap Ex Data'!N1374</f>
        <v>0</v>
      </c>
      <c r="O1374" s="61" t="str">
        <f t="shared" si="21"/>
        <v>0</v>
      </c>
    </row>
    <row r="1375" spans="1:15" x14ac:dyDescent="0.25">
      <c r="A1375" s="15">
        <f>'Cap Ex Data'!A1375</f>
        <v>0</v>
      </c>
      <c r="B1375" s="15">
        <f>'Cap Ex Data'!B1375</f>
        <v>0</v>
      </c>
      <c r="C1375" s="15">
        <f>'Cap Ex Data'!C1375</f>
        <v>0</v>
      </c>
      <c r="D1375" s="15">
        <f>'Cap Ex Data'!D1375</f>
        <v>0</v>
      </c>
      <c r="E1375" s="15">
        <f>'Cap Ex Data'!E1375</f>
        <v>0</v>
      </c>
      <c r="F1375" s="15">
        <f>'Cap Ex Data'!F1375</f>
        <v>0</v>
      </c>
      <c r="G1375" s="15">
        <f>'Cap Ex Data'!G1375</f>
        <v>0</v>
      </c>
      <c r="H1375" s="15">
        <f>'Cap Ex Data'!H1375</f>
        <v>0</v>
      </c>
      <c r="I1375" s="15">
        <f>'Cap Ex Data'!I1375</f>
        <v>0</v>
      </c>
      <c r="J1375" s="15">
        <f>'Cap Ex Data'!J1375</f>
        <v>0</v>
      </c>
      <c r="K1375" s="15">
        <f>'Cap Ex Data'!K1375</f>
        <v>0</v>
      </c>
      <c r="L1375" s="15">
        <f>'Cap Ex Data'!L1375</f>
        <v>0</v>
      </c>
      <c r="M1375" s="15">
        <f>'Cap Ex Data'!M1375</f>
        <v>0</v>
      </c>
      <c r="N1375" s="15">
        <f>'Cap Ex Data'!N1375</f>
        <v>0</v>
      </c>
      <c r="O1375" s="61" t="str">
        <f t="shared" si="21"/>
        <v>0</v>
      </c>
    </row>
    <row r="1376" spans="1:15" x14ac:dyDescent="0.25">
      <c r="A1376" s="15">
        <f>'Cap Ex Data'!A1376</f>
        <v>0</v>
      </c>
      <c r="B1376" s="15">
        <f>'Cap Ex Data'!B1376</f>
        <v>0</v>
      </c>
      <c r="C1376" s="15">
        <f>'Cap Ex Data'!C1376</f>
        <v>0</v>
      </c>
      <c r="D1376" s="15">
        <f>'Cap Ex Data'!D1376</f>
        <v>0</v>
      </c>
      <c r="E1376" s="15">
        <f>'Cap Ex Data'!E1376</f>
        <v>0</v>
      </c>
      <c r="F1376" s="15">
        <f>'Cap Ex Data'!F1376</f>
        <v>0</v>
      </c>
      <c r="G1376" s="15">
        <f>'Cap Ex Data'!G1376</f>
        <v>0</v>
      </c>
      <c r="H1376" s="15">
        <f>'Cap Ex Data'!H1376</f>
        <v>0</v>
      </c>
      <c r="I1376" s="15">
        <f>'Cap Ex Data'!I1376</f>
        <v>0</v>
      </c>
      <c r="J1376" s="15">
        <f>'Cap Ex Data'!J1376</f>
        <v>0</v>
      </c>
      <c r="K1376" s="15">
        <f>'Cap Ex Data'!K1376</f>
        <v>0</v>
      </c>
      <c r="L1376" s="15">
        <f>'Cap Ex Data'!L1376</f>
        <v>0</v>
      </c>
      <c r="M1376" s="15">
        <f>'Cap Ex Data'!M1376</f>
        <v>0</v>
      </c>
      <c r="N1376" s="15">
        <f>'Cap Ex Data'!N1376</f>
        <v>0</v>
      </c>
      <c r="O1376" s="61" t="str">
        <f t="shared" si="21"/>
        <v>0</v>
      </c>
    </row>
    <row r="1377" spans="1:15" x14ac:dyDescent="0.25">
      <c r="A1377" s="15">
        <f>'Cap Ex Data'!A1377</f>
        <v>0</v>
      </c>
      <c r="B1377" s="15">
        <f>'Cap Ex Data'!B1377</f>
        <v>0</v>
      </c>
      <c r="C1377" s="15">
        <f>'Cap Ex Data'!C1377</f>
        <v>0</v>
      </c>
      <c r="D1377" s="15">
        <f>'Cap Ex Data'!D1377</f>
        <v>0</v>
      </c>
      <c r="E1377" s="15">
        <f>'Cap Ex Data'!E1377</f>
        <v>0</v>
      </c>
      <c r="F1377" s="15">
        <f>'Cap Ex Data'!F1377</f>
        <v>0</v>
      </c>
      <c r="G1377" s="15">
        <f>'Cap Ex Data'!G1377</f>
        <v>0</v>
      </c>
      <c r="H1377" s="15">
        <f>'Cap Ex Data'!H1377</f>
        <v>0</v>
      </c>
      <c r="I1377" s="15">
        <f>'Cap Ex Data'!I1377</f>
        <v>0</v>
      </c>
      <c r="J1377" s="15">
        <f>'Cap Ex Data'!J1377</f>
        <v>0</v>
      </c>
      <c r="K1377" s="15">
        <f>'Cap Ex Data'!K1377</f>
        <v>0</v>
      </c>
      <c r="L1377" s="15">
        <f>'Cap Ex Data'!L1377</f>
        <v>0</v>
      </c>
      <c r="M1377" s="15">
        <f>'Cap Ex Data'!M1377</f>
        <v>0</v>
      </c>
      <c r="N1377" s="15">
        <f>'Cap Ex Data'!N1377</f>
        <v>0</v>
      </c>
      <c r="O1377" s="61" t="str">
        <f t="shared" si="21"/>
        <v>0</v>
      </c>
    </row>
    <row r="1378" spans="1:15" x14ac:dyDescent="0.25">
      <c r="A1378" s="15">
        <f>'Cap Ex Data'!A1378</f>
        <v>0</v>
      </c>
      <c r="B1378" s="15">
        <f>'Cap Ex Data'!B1378</f>
        <v>0</v>
      </c>
      <c r="C1378" s="15">
        <f>'Cap Ex Data'!C1378</f>
        <v>0</v>
      </c>
      <c r="D1378" s="15">
        <f>'Cap Ex Data'!D1378</f>
        <v>0</v>
      </c>
      <c r="E1378" s="15">
        <f>'Cap Ex Data'!E1378</f>
        <v>0</v>
      </c>
      <c r="F1378" s="15">
        <f>'Cap Ex Data'!F1378</f>
        <v>0</v>
      </c>
      <c r="G1378" s="15">
        <f>'Cap Ex Data'!G1378</f>
        <v>0</v>
      </c>
      <c r="H1378" s="15">
        <f>'Cap Ex Data'!H1378</f>
        <v>0</v>
      </c>
      <c r="I1378" s="15">
        <f>'Cap Ex Data'!I1378</f>
        <v>0</v>
      </c>
      <c r="J1378" s="15">
        <f>'Cap Ex Data'!J1378</f>
        <v>0</v>
      </c>
      <c r="K1378" s="15">
        <f>'Cap Ex Data'!K1378</f>
        <v>0</v>
      </c>
      <c r="L1378" s="15">
        <f>'Cap Ex Data'!L1378</f>
        <v>0</v>
      </c>
      <c r="M1378" s="15">
        <f>'Cap Ex Data'!M1378</f>
        <v>0</v>
      </c>
      <c r="N1378" s="15">
        <f>'Cap Ex Data'!N1378</f>
        <v>0</v>
      </c>
      <c r="O1378" s="61" t="str">
        <f t="shared" si="21"/>
        <v>0</v>
      </c>
    </row>
    <row r="1379" spans="1:15" x14ac:dyDescent="0.25">
      <c r="A1379" s="15">
        <f>'Cap Ex Data'!A1379</f>
        <v>0</v>
      </c>
      <c r="B1379" s="15">
        <f>'Cap Ex Data'!B1379</f>
        <v>0</v>
      </c>
      <c r="C1379" s="15">
        <f>'Cap Ex Data'!C1379</f>
        <v>0</v>
      </c>
      <c r="D1379" s="15">
        <f>'Cap Ex Data'!D1379</f>
        <v>0</v>
      </c>
      <c r="E1379" s="15">
        <f>'Cap Ex Data'!E1379</f>
        <v>0</v>
      </c>
      <c r="F1379" s="15">
        <f>'Cap Ex Data'!F1379</f>
        <v>0</v>
      </c>
      <c r="G1379" s="15">
        <f>'Cap Ex Data'!G1379</f>
        <v>0</v>
      </c>
      <c r="H1379" s="15">
        <f>'Cap Ex Data'!H1379</f>
        <v>0</v>
      </c>
      <c r="I1379" s="15">
        <f>'Cap Ex Data'!I1379</f>
        <v>0</v>
      </c>
      <c r="J1379" s="15">
        <f>'Cap Ex Data'!J1379</f>
        <v>0</v>
      </c>
      <c r="K1379" s="15">
        <f>'Cap Ex Data'!K1379</f>
        <v>0</v>
      </c>
      <c r="L1379" s="15">
        <f>'Cap Ex Data'!L1379</f>
        <v>0</v>
      </c>
      <c r="M1379" s="15">
        <f>'Cap Ex Data'!M1379</f>
        <v>0</v>
      </c>
      <c r="N1379" s="15">
        <f>'Cap Ex Data'!N1379</f>
        <v>0</v>
      </c>
      <c r="O1379" s="61" t="str">
        <f t="shared" si="21"/>
        <v>0</v>
      </c>
    </row>
    <row r="1380" spans="1:15" x14ac:dyDescent="0.25">
      <c r="A1380" s="15">
        <f>'Cap Ex Data'!A1380</f>
        <v>0</v>
      </c>
      <c r="B1380" s="15">
        <f>'Cap Ex Data'!B1380</f>
        <v>0</v>
      </c>
      <c r="C1380" s="15">
        <f>'Cap Ex Data'!C1380</f>
        <v>0</v>
      </c>
      <c r="D1380" s="15">
        <f>'Cap Ex Data'!D1380</f>
        <v>0</v>
      </c>
      <c r="E1380" s="15">
        <f>'Cap Ex Data'!E1380</f>
        <v>0</v>
      </c>
      <c r="F1380" s="15">
        <f>'Cap Ex Data'!F1380</f>
        <v>0</v>
      </c>
      <c r="G1380" s="15">
        <f>'Cap Ex Data'!G1380</f>
        <v>0</v>
      </c>
      <c r="H1380" s="15">
        <f>'Cap Ex Data'!H1380</f>
        <v>0</v>
      </c>
      <c r="I1380" s="15">
        <f>'Cap Ex Data'!I1380</f>
        <v>0</v>
      </c>
      <c r="J1380" s="15">
        <f>'Cap Ex Data'!J1380</f>
        <v>0</v>
      </c>
      <c r="K1380" s="15">
        <f>'Cap Ex Data'!K1380</f>
        <v>0</v>
      </c>
      <c r="L1380" s="15">
        <f>'Cap Ex Data'!L1380</f>
        <v>0</v>
      </c>
      <c r="M1380" s="15">
        <f>'Cap Ex Data'!M1380</f>
        <v>0</v>
      </c>
      <c r="N1380" s="15">
        <f>'Cap Ex Data'!N1380</f>
        <v>0</v>
      </c>
      <c r="O1380" s="61" t="str">
        <f t="shared" si="21"/>
        <v>0</v>
      </c>
    </row>
    <row r="1381" spans="1:15" x14ac:dyDescent="0.25">
      <c r="A1381" s="15">
        <f>'Cap Ex Data'!A1381</f>
        <v>0</v>
      </c>
      <c r="B1381" s="15">
        <f>'Cap Ex Data'!B1381</f>
        <v>0</v>
      </c>
      <c r="C1381" s="15">
        <f>'Cap Ex Data'!C1381</f>
        <v>0</v>
      </c>
      <c r="D1381" s="15">
        <f>'Cap Ex Data'!D1381</f>
        <v>0</v>
      </c>
      <c r="E1381" s="15">
        <f>'Cap Ex Data'!E1381</f>
        <v>0</v>
      </c>
      <c r="F1381" s="15">
        <f>'Cap Ex Data'!F1381</f>
        <v>0</v>
      </c>
      <c r="G1381" s="15">
        <f>'Cap Ex Data'!G1381</f>
        <v>0</v>
      </c>
      <c r="H1381" s="15">
        <f>'Cap Ex Data'!H1381</f>
        <v>0</v>
      </c>
      <c r="I1381" s="15">
        <f>'Cap Ex Data'!I1381</f>
        <v>0</v>
      </c>
      <c r="J1381" s="15">
        <f>'Cap Ex Data'!J1381</f>
        <v>0</v>
      </c>
      <c r="K1381" s="15">
        <f>'Cap Ex Data'!K1381</f>
        <v>0</v>
      </c>
      <c r="L1381" s="15">
        <f>'Cap Ex Data'!L1381</f>
        <v>0</v>
      </c>
      <c r="M1381" s="15">
        <f>'Cap Ex Data'!M1381</f>
        <v>0</v>
      </c>
      <c r="N1381" s="15">
        <f>'Cap Ex Data'!N1381</f>
        <v>0</v>
      </c>
      <c r="O1381" s="61" t="str">
        <f t="shared" si="21"/>
        <v>0</v>
      </c>
    </row>
    <row r="1382" spans="1:15" x14ac:dyDescent="0.25">
      <c r="A1382" s="15">
        <f>'Cap Ex Data'!A1382</f>
        <v>0</v>
      </c>
      <c r="B1382" s="15">
        <f>'Cap Ex Data'!B1382</f>
        <v>0</v>
      </c>
      <c r="C1382" s="15">
        <f>'Cap Ex Data'!C1382</f>
        <v>0</v>
      </c>
      <c r="D1382" s="15">
        <f>'Cap Ex Data'!D1382</f>
        <v>0</v>
      </c>
      <c r="E1382" s="15">
        <f>'Cap Ex Data'!E1382</f>
        <v>0</v>
      </c>
      <c r="F1382" s="15">
        <f>'Cap Ex Data'!F1382</f>
        <v>0</v>
      </c>
      <c r="G1382" s="15">
        <f>'Cap Ex Data'!G1382</f>
        <v>0</v>
      </c>
      <c r="H1382" s="15">
        <f>'Cap Ex Data'!H1382</f>
        <v>0</v>
      </c>
      <c r="I1382" s="15">
        <f>'Cap Ex Data'!I1382</f>
        <v>0</v>
      </c>
      <c r="J1382" s="15">
        <f>'Cap Ex Data'!J1382</f>
        <v>0</v>
      </c>
      <c r="K1382" s="15">
        <f>'Cap Ex Data'!K1382</f>
        <v>0</v>
      </c>
      <c r="L1382" s="15">
        <f>'Cap Ex Data'!L1382</f>
        <v>0</v>
      </c>
      <c r="M1382" s="15">
        <f>'Cap Ex Data'!M1382</f>
        <v>0</v>
      </c>
      <c r="N1382" s="15">
        <f>'Cap Ex Data'!N1382</f>
        <v>0</v>
      </c>
      <c r="O1382" s="61" t="str">
        <f t="shared" si="21"/>
        <v>0</v>
      </c>
    </row>
    <row r="1383" spans="1:15" x14ac:dyDescent="0.25">
      <c r="A1383" s="15">
        <f>'Cap Ex Data'!A1383</f>
        <v>0</v>
      </c>
      <c r="B1383" s="15">
        <f>'Cap Ex Data'!B1383</f>
        <v>0</v>
      </c>
      <c r="C1383" s="15">
        <f>'Cap Ex Data'!C1383</f>
        <v>0</v>
      </c>
      <c r="D1383" s="15">
        <f>'Cap Ex Data'!D1383</f>
        <v>0</v>
      </c>
      <c r="E1383" s="15">
        <f>'Cap Ex Data'!E1383</f>
        <v>0</v>
      </c>
      <c r="F1383" s="15">
        <f>'Cap Ex Data'!F1383</f>
        <v>0</v>
      </c>
      <c r="G1383" s="15">
        <f>'Cap Ex Data'!G1383</f>
        <v>0</v>
      </c>
      <c r="H1383" s="15">
        <f>'Cap Ex Data'!H1383</f>
        <v>0</v>
      </c>
      <c r="I1383" s="15">
        <f>'Cap Ex Data'!I1383</f>
        <v>0</v>
      </c>
      <c r="J1383" s="15">
        <f>'Cap Ex Data'!J1383</f>
        <v>0</v>
      </c>
      <c r="K1383" s="15">
        <f>'Cap Ex Data'!K1383</f>
        <v>0</v>
      </c>
      <c r="L1383" s="15">
        <f>'Cap Ex Data'!L1383</f>
        <v>0</v>
      </c>
      <c r="M1383" s="15">
        <f>'Cap Ex Data'!M1383</f>
        <v>0</v>
      </c>
      <c r="N1383" s="15">
        <f>'Cap Ex Data'!N1383</f>
        <v>0</v>
      </c>
      <c r="O1383" s="61" t="str">
        <f t="shared" si="21"/>
        <v>0</v>
      </c>
    </row>
    <row r="1384" spans="1:15" x14ac:dyDescent="0.25">
      <c r="A1384" s="15">
        <f>'Cap Ex Data'!A1384</f>
        <v>0</v>
      </c>
      <c r="B1384" s="15">
        <f>'Cap Ex Data'!B1384</f>
        <v>0</v>
      </c>
      <c r="C1384" s="15">
        <f>'Cap Ex Data'!C1384</f>
        <v>0</v>
      </c>
      <c r="D1384" s="15">
        <f>'Cap Ex Data'!D1384</f>
        <v>0</v>
      </c>
      <c r="E1384" s="15">
        <f>'Cap Ex Data'!E1384</f>
        <v>0</v>
      </c>
      <c r="F1384" s="15">
        <f>'Cap Ex Data'!F1384</f>
        <v>0</v>
      </c>
      <c r="G1384" s="15">
        <f>'Cap Ex Data'!G1384</f>
        <v>0</v>
      </c>
      <c r="H1384" s="15">
        <f>'Cap Ex Data'!H1384</f>
        <v>0</v>
      </c>
      <c r="I1384" s="15">
        <f>'Cap Ex Data'!I1384</f>
        <v>0</v>
      </c>
      <c r="J1384" s="15">
        <f>'Cap Ex Data'!J1384</f>
        <v>0</v>
      </c>
      <c r="K1384" s="15">
        <f>'Cap Ex Data'!K1384</f>
        <v>0</v>
      </c>
      <c r="L1384" s="15">
        <f>'Cap Ex Data'!L1384</f>
        <v>0</v>
      </c>
      <c r="M1384" s="15">
        <f>'Cap Ex Data'!M1384</f>
        <v>0</v>
      </c>
      <c r="N1384" s="15">
        <f>'Cap Ex Data'!N1384</f>
        <v>0</v>
      </c>
      <c r="O1384" s="61" t="str">
        <f t="shared" si="21"/>
        <v>0</v>
      </c>
    </row>
    <row r="1385" spans="1:15" x14ac:dyDescent="0.25">
      <c r="A1385" s="15">
        <f>'Cap Ex Data'!A1385</f>
        <v>0</v>
      </c>
      <c r="B1385" s="15">
        <f>'Cap Ex Data'!B1385</f>
        <v>0</v>
      </c>
      <c r="C1385" s="15">
        <f>'Cap Ex Data'!C1385</f>
        <v>0</v>
      </c>
      <c r="D1385" s="15">
        <f>'Cap Ex Data'!D1385</f>
        <v>0</v>
      </c>
      <c r="E1385" s="15">
        <f>'Cap Ex Data'!E1385</f>
        <v>0</v>
      </c>
      <c r="F1385" s="15">
        <f>'Cap Ex Data'!F1385</f>
        <v>0</v>
      </c>
      <c r="G1385" s="15">
        <f>'Cap Ex Data'!G1385</f>
        <v>0</v>
      </c>
      <c r="H1385" s="15">
        <f>'Cap Ex Data'!H1385</f>
        <v>0</v>
      </c>
      <c r="I1385" s="15">
        <f>'Cap Ex Data'!I1385</f>
        <v>0</v>
      </c>
      <c r="J1385" s="15">
        <f>'Cap Ex Data'!J1385</f>
        <v>0</v>
      </c>
      <c r="K1385" s="15">
        <f>'Cap Ex Data'!K1385</f>
        <v>0</v>
      </c>
      <c r="L1385" s="15">
        <f>'Cap Ex Data'!L1385</f>
        <v>0</v>
      </c>
      <c r="M1385" s="15">
        <f>'Cap Ex Data'!M1385</f>
        <v>0</v>
      </c>
      <c r="N1385" s="15">
        <f>'Cap Ex Data'!N1385</f>
        <v>0</v>
      </c>
      <c r="O1385" s="61" t="str">
        <f t="shared" si="21"/>
        <v>0</v>
      </c>
    </row>
    <row r="1386" spans="1:15" x14ac:dyDescent="0.25">
      <c r="A1386" s="15">
        <f>'Cap Ex Data'!A1386</f>
        <v>0</v>
      </c>
      <c r="B1386" s="15">
        <f>'Cap Ex Data'!B1386</f>
        <v>0</v>
      </c>
      <c r="C1386" s="15">
        <f>'Cap Ex Data'!C1386</f>
        <v>0</v>
      </c>
      <c r="D1386" s="15">
        <f>'Cap Ex Data'!D1386</f>
        <v>0</v>
      </c>
      <c r="E1386" s="15">
        <f>'Cap Ex Data'!E1386</f>
        <v>0</v>
      </c>
      <c r="F1386" s="15">
        <f>'Cap Ex Data'!F1386</f>
        <v>0</v>
      </c>
      <c r="G1386" s="15">
        <f>'Cap Ex Data'!G1386</f>
        <v>0</v>
      </c>
      <c r="H1386" s="15">
        <f>'Cap Ex Data'!H1386</f>
        <v>0</v>
      </c>
      <c r="I1386" s="15">
        <f>'Cap Ex Data'!I1386</f>
        <v>0</v>
      </c>
      <c r="J1386" s="15">
        <f>'Cap Ex Data'!J1386</f>
        <v>0</v>
      </c>
      <c r="K1386" s="15">
        <f>'Cap Ex Data'!K1386</f>
        <v>0</v>
      </c>
      <c r="L1386" s="15">
        <f>'Cap Ex Data'!L1386</f>
        <v>0</v>
      </c>
      <c r="M1386" s="15">
        <f>'Cap Ex Data'!M1386</f>
        <v>0</v>
      </c>
      <c r="N1386" s="15">
        <f>'Cap Ex Data'!N1386</f>
        <v>0</v>
      </c>
      <c r="O1386" s="61" t="str">
        <f t="shared" si="21"/>
        <v>0</v>
      </c>
    </row>
    <row r="1387" spans="1:15" x14ac:dyDescent="0.25">
      <c r="A1387" s="15">
        <f>'Cap Ex Data'!A1387</f>
        <v>0</v>
      </c>
      <c r="B1387" s="15">
        <f>'Cap Ex Data'!B1387</f>
        <v>0</v>
      </c>
      <c r="C1387" s="15">
        <f>'Cap Ex Data'!C1387</f>
        <v>0</v>
      </c>
      <c r="D1387" s="15">
        <f>'Cap Ex Data'!D1387</f>
        <v>0</v>
      </c>
      <c r="E1387" s="15">
        <f>'Cap Ex Data'!E1387</f>
        <v>0</v>
      </c>
      <c r="F1387" s="15">
        <f>'Cap Ex Data'!F1387</f>
        <v>0</v>
      </c>
      <c r="G1387" s="15">
        <f>'Cap Ex Data'!G1387</f>
        <v>0</v>
      </c>
      <c r="H1387" s="15">
        <f>'Cap Ex Data'!H1387</f>
        <v>0</v>
      </c>
      <c r="I1387" s="15">
        <f>'Cap Ex Data'!I1387</f>
        <v>0</v>
      </c>
      <c r="J1387" s="15">
        <f>'Cap Ex Data'!J1387</f>
        <v>0</v>
      </c>
      <c r="K1387" s="15">
        <f>'Cap Ex Data'!K1387</f>
        <v>0</v>
      </c>
      <c r="L1387" s="15">
        <f>'Cap Ex Data'!L1387</f>
        <v>0</v>
      </c>
      <c r="M1387" s="15">
        <f>'Cap Ex Data'!M1387</f>
        <v>0</v>
      </c>
      <c r="N1387" s="15">
        <f>'Cap Ex Data'!N1387</f>
        <v>0</v>
      </c>
      <c r="O1387" s="61" t="str">
        <f t="shared" si="21"/>
        <v>0</v>
      </c>
    </row>
    <row r="1388" spans="1:15" x14ac:dyDescent="0.25">
      <c r="A1388" s="15">
        <f>'Cap Ex Data'!A1388</f>
        <v>0</v>
      </c>
      <c r="B1388" s="15">
        <f>'Cap Ex Data'!B1388</f>
        <v>0</v>
      </c>
      <c r="C1388" s="15">
        <f>'Cap Ex Data'!C1388</f>
        <v>0</v>
      </c>
      <c r="D1388" s="15">
        <f>'Cap Ex Data'!D1388</f>
        <v>0</v>
      </c>
      <c r="E1388" s="15">
        <f>'Cap Ex Data'!E1388</f>
        <v>0</v>
      </c>
      <c r="F1388" s="15">
        <f>'Cap Ex Data'!F1388</f>
        <v>0</v>
      </c>
      <c r="G1388" s="15">
        <f>'Cap Ex Data'!G1388</f>
        <v>0</v>
      </c>
      <c r="H1388" s="15">
        <f>'Cap Ex Data'!H1388</f>
        <v>0</v>
      </c>
      <c r="I1388" s="15">
        <f>'Cap Ex Data'!I1388</f>
        <v>0</v>
      </c>
      <c r="J1388" s="15">
        <f>'Cap Ex Data'!J1388</f>
        <v>0</v>
      </c>
      <c r="K1388" s="15">
        <f>'Cap Ex Data'!K1388</f>
        <v>0</v>
      </c>
      <c r="L1388" s="15">
        <f>'Cap Ex Data'!L1388</f>
        <v>0</v>
      </c>
      <c r="M1388" s="15">
        <f>'Cap Ex Data'!M1388</f>
        <v>0</v>
      </c>
      <c r="N1388" s="15">
        <f>'Cap Ex Data'!N1388</f>
        <v>0</v>
      </c>
      <c r="O1388" s="61" t="str">
        <f t="shared" si="21"/>
        <v>0</v>
      </c>
    </row>
    <row r="1389" spans="1:15" x14ac:dyDescent="0.25">
      <c r="A1389" s="15">
        <f>'Cap Ex Data'!A1389</f>
        <v>0</v>
      </c>
      <c r="B1389" s="15">
        <f>'Cap Ex Data'!B1389</f>
        <v>0</v>
      </c>
      <c r="C1389" s="15">
        <f>'Cap Ex Data'!C1389</f>
        <v>0</v>
      </c>
      <c r="D1389" s="15">
        <f>'Cap Ex Data'!D1389</f>
        <v>0</v>
      </c>
      <c r="E1389" s="15">
        <f>'Cap Ex Data'!E1389</f>
        <v>0</v>
      </c>
      <c r="F1389" s="15">
        <f>'Cap Ex Data'!F1389</f>
        <v>0</v>
      </c>
      <c r="G1389" s="15">
        <f>'Cap Ex Data'!G1389</f>
        <v>0</v>
      </c>
      <c r="H1389" s="15">
        <f>'Cap Ex Data'!H1389</f>
        <v>0</v>
      </c>
      <c r="I1389" s="15">
        <f>'Cap Ex Data'!I1389</f>
        <v>0</v>
      </c>
      <c r="J1389" s="15">
        <f>'Cap Ex Data'!J1389</f>
        <v>0</v>
      </c>
      <c r="K1389" s="15">
        <f>'Cap Ex Data'!K1389</f>
        <v>0</v>
      </c>
      <c r="L1389" s="15">
        <f>'Cap Ex Data'!L1389</f>
        <v>0</v>
      </c>
      <c r="M1389" s="15">
        <f>'Cap Ex Data'!M1389</f>
        <v>0</v>
      </c>
      <c r="N1389" s="15">
        <f>'Cap Ex Data'!N1389</f>
        <v>0</v>
      </c>
      <c r="O1389" s="61" t="str">
        <f t="shared" si="21"/>
        <v>0</v>
      </c>
    </row>
    <row r="1390" spans="1:15" x14ac:dyDescent="0.25">
      <c r="A1390" s="15">
        <f>'Cap Ex Data'!A1390</f>
        <v>0</v>
      </c>
      <c r="B1390" s="15">
        <f>'Cap Ex Data'!B1390</f>
        <v>0</v>
      </c>
      <c r="C1390" s="15">
        <f>'Cap Ex Data'!C1390</f>
        <v>0</v>
      </c>
      <c r="D1390" s="15">
        <f>'Cap Ex Data'!D1390</f>
        <v>0</v>
      </c>
      <c r="E1390" s="15">
        <f>'Cap Ex Data'!E1390</f>
        <v>0</v>
      </c>
      <c r="F1390" s="15">
        <f>'Cap Ex Data'!F1390</f>
        <v>0</v>
      </c>
      <c r="G1390" s="15">
        <f>'Cap Ex Data'!G1390</f>
        <v>0</v>
      </c>
      <c r="H1390" s="15">
        <f>'Cap Ex Data'!H1390</f>
        <v>0</v>
      </c>
      <c r="I1390" s="15">
        <f>'Cap Ex Data'!I1390</f>
        <v>0</v>
      </c>
      <c r="J1390" s="15">
        <f>'Cap Ex Data'!J1390</f>
        <v>0</v>
      </c>
      <c r="K1390" s="15">
        <f>'Cap Ex Data'!K1390</f>
        <v>0</v>
      </c>
      <c r="L1390" s="15">
        <f>'Cap Ex Data'!L1390</f>
        <v>0</v>
      </c>
      <c r="M1390" s="15">
        <f>'Cap Ex Data'!M1390</f>
        <v>0</v>
      </c>
      <c r="N1390" s="15">
        <f>'Cap Ex Data'!N1390</f>
        <v>0</v>
      </c>
      <c r="O1390" s="61" t="str">
        <f t="shared" si="21"/>
        <v>0</v>
      </c>
    </row>
    <row r="1391" spans="1:15" x14ac:dyDescent="0.25">
      <c r="A1391" s="15">
        <f>'Cap Ex Data'!A1391</f>
        <v>0</v>
      </c>
      <c r="B1391" s="15">
        <f>'Cap Ex Data'!B1391</f>
        <v>0</v>
      </c>
      <c r="C1391" s="15">
        <f>'Cap Ex Data'!C1391</f>
        <v>0</v>
      </c>
      <c r="D1391" s="15">
        <f>'Cap Ex Data'!D1391</f>
        <v>0</v>
      </c>
      <c r="E1391" s="15">
        <f>'Cap Ex Data'!E1391</f>
        <v>0</v>
      </c>
      <c r="F1391" s="15">
        <f>'Cap Ex Data'!F1391</f>
        <v>0</v>
      </c>
      <c r="G1391" s="15">
        <f>'Cap Ex Data'!G1391</f>
        <v>0</v>
      </c>
      <c r="H1391" s="15">
        <f>'Cap Ex Data'!H1391</f>
        <v>0</v>
      </c>
      <c r="I1391" s="15">
        <f>'Cap Ex Data'!I1391</f>
        <v>0</v>
      </c>
      <c r="J1391" s="15">
        <f>'Cap Ex Data'!J1391</f>
        <v>0</v>
      </c>
      <c r="K1391" s="15">
        <f>'Cap Ex Data'!K1391</f>
        <v>0</v>
      </c>
      <c r="L1391" s="15">
        <f>'Cap Ex Data'!L1391</f>
        <v>0</v>
      </c>
      <c r="M1391" s="15">
        <f>'Cap Ex Data'!M1391</f>
        <v>0</v>
      </c>
      <c r="N1391" s="15">
        <f>'Cap Ex Data'!N1391</f>
        <v>0</v>
      </c>
      <c r="O1391" s="61" t="str">
        <f t="shared" si="21"/>
        <v>0</v>
      </c>
    </row>
    <row r="1392" spans="1:15" x14ac:dyDescent="0.25">
      <c r="A1392" s="15">
        <f>'Cap Ex Data'!A1392</f>
        <v>0</v>
      </c>
      <c r="B1392" s="15">
        <f>'Cap Ex Data'!B1392</f>
        <v>0</v>
      </c>
      <c r="C1392" s="15">
        <f>'Cap Ex Data'!C1392</f>
        <v>0</v>
      </c>
      <c r="D1392" s="15">
        <f>'Cap Ex Data'!D1392</f>
        <v>0</v>
      </c>
      <c r="E1392" s="15">
        <f>'Cap Ex Data'!E1392</f>
        <v>0</v>
      </c>
      <c r="F1392" s="15">
        <f>'Cap Ex Data'!F1392</f>
        <v>0</v>
      </c>
      <c r="G1392" s="15">
        <f>'Cap Ex Data'!G1392</f>
        <v>0</v>
      </c>
      <c r="H1392" s="15">
        <f>'Cap Ex Data'!H1392</f>
        <v>0</v>
      </c>
      <c r="I1392" s="15">
        <f>'Cap Ex Data'!I1392</f>
        <v>0</v>
      </c>
      <c r="J1392" s="15">
        <f>'Cap Ex Data'!J1392</f>
        <v>0</v>
      </c>
      <c r="K1392" s="15">
        <f>'Cap Ex Data'!K1392</f>
        <v>0</v>
      </c>
      <c r="L1392" s="15">
        <f>'Cap Ex Data'!L1392</f>
        <v>0</v>
      </c>
      <c r="M1392" s="15">
        <f>'Cap Ex Data'!M1392</f>
        <v>0</v>
      </c>
      <c r="N1392" s="15">
        <f>'Cap Ex Data'!N1392</f>
        <v>0</v>
      </c>
      <c r="O1392" s="61" t="str">
        <f t="shared" si="21"/>
        <v>0</v>
      </c>
    </row>
    <row r="1393" spans="1:15" x14ac:dyDescent="0.25">
      <c r="A1393" s="15">
        <f>'Cap Ex Data'!A1393</f>
        <v>0</v>
      </c>
      <c r="B1393" s="15">
        <f>'Cap Ex Data'!B1393</f>
        <v>0</v>
      </c>
      <c r="C1393" s="15">
        <f>'Cap Ex Data'!C1393</f>
        <v>0</v>
      </c>
      <c r="D1393" s="15">
        <f>'Cap Ex Data'!D1393</f>
        <v>0</v>
      </c>
      <c r="E1393" s="15">
        <f>'Cap Ex Data'!E1393</f>
        <v>0</v>
      </c>
      <c r="F1393" s="15">
        <f>'Cap Ex Data'!F1393</f>
        <v>0</v>
      </c>
      <c r="G1393" s="15">
        <f>'Cap Ex Data'!G1393</f>
        <v>0</v>
      </c>
      <c r="H1393" s="15">
        <f>'Cap Ex Data'!H1393</f>
        <v>0</v>
      </c>
      <c r="I1393" s="15">
        <f>'Cap Ex Data'!I1393</f>
        <v>0</v>
      </c>
      <c r="J1393" s="15">
        <f>'Cap Ex Data'!J1393</f>
        <v>0</v>
      </c>
      <c r="K1393" s="15">
        <f>'Cap Ex Data'!K1393</f>
        <v>0</v>
      </c>
      <c r="L1393" s="15">
        <f>'Cap Ex Data'!L1393</f>
        <v>0</v>
      </c>
      <c r="M1393" s="15">
        <f>'Cap Ex Data'!M1393</f>
        <v>0</v>
      </c>
      <c r="N1393" s="15">
        <f>'Cap Ex Data'!N1393</f>
        <v>0</v>
      </c>
      <c r="O1393" s="61" t="str">
        <f t="shared" si="21"/>
        <v>0</v>
      </c>
    </row>
    <row r="1394" spans="1:15" x14ac:dyDescent="0.25">
      <c r="A1394" s="15">
        <f>'Cap Ex Data'!A1394</f>
        <v>0</v>
      </c>
      <c r="B1394" s="15">
        <f>'Cap Ex Data'!B1394</f>
        <v>0</v>
      </c>
      <c r="C1394" s="15">
        <f>'Cap Ex Data'!C1394</f>
        <v>0</v>
      </c>
      <c r="D1394" s="15">
        <f>'Cap Ex Data'!D1394</f>
        <v>0</v>
      </c>
      <c r="E1394" s="15">
        <f>'Cap Ex Data'!E1394</f>
        <v>0</v>
      </c>
      <c r="F1394" s="15">
        <f>'Cap Ex Data'!F1394</f>
        <v>0</v>
      </c>
      <c r="G1394" s="15">
        <f>'Cap Ex Data'!G1394</f>
        <v>0</v>
      </c>
      <c r="H1394" s="15">
        <f>'Cap Ex Data'!H1394</f>
        <v>0</v>
      </c>
      <c r="I1394" s="15">
        <f>'Cap Ex Data'!I1394</f>
        <v>0</v>
      </c>
      <c r="J1394" s="15">
        <f>'Cap Ex Data'!J1394</f>
        <v>0</v>
      </c>
      <c r="K1394" s="15">
        <f>'Cap Ex Data'!K1394</f>
        <v>0</v>
      </c>
      <c r="L1394" s="15">
        <f>'Cap Ex Data'!L1394</f>
        <v>0</v>
      </c>
      <c r="M1394" s="15">
        <f>'Cap Ex Data'!M1394</f>
        <v>0</v>
      </c>
      <c r="N1394" s="15">
        <f>'Cap Ex Data'!N1394</f>
        <v>0</v>
      </c>
      <c r="O1394" s="61" t="str">
        <f t="shared" si="21"/>
        <v>0</v>
      </c>
    </row>
    <row r="1395" spans="1:15" x14ac:dyDescent="0.25">
      <c r="A1395" s="15">
        <f>'Cap Ex Data'!A1395</f>
        <v>0</v>
      </c>
      <c r="B1395" s="15">
        <f>'Cap Ex Data'!B1395</f>
        <v>0</v>
      </c>
      <c r="C1395" s="15">
        <f>'Cap Ex Data'!C1395</f>
        <v>0</v>
      </c>
      <c r="D1395" s="15">
        <f>'Cap Ex Data'!D1395</f>
        <v>0</v>
      </c>
      <c r="E1395" s="15">
        <f>'Cap Ex Data'!E1395</f>
        <v>0</v>
      </c>
      <c r="F1395" s="15">
        <f>'Cap Ex Data'!F1395</f>
        <v>0</v>
      </c>
      <c r="G1395" s="15">
        <f>'Cap Ex Data'!G1395</f>
        <v>0</v>
      </c>
      <c r="H1395" s="15">
        <f>'Cap Ex Data'!H1395</f>
        <v>0</v>
      </c>
      <c r="I1395" s="15">
        <f>'Cap Ex Data'!I1395</f>
        <v>0</v>
      </c>
      <c r="J1395" s="15">
        <f>'Cap Ex Data'!J1395</f>
        <v>0</v>
      </c>
      <c r="K1395" s="15">
        <f>'Cap Ex Data'!K1395</f>
        <v>0</v>
      </c>
      <c r="L1395" s="15">
        <f>'Cap Ex Data'!L1395</f>
        <v>0</v>
      </c>
      <c r="M1395" s="15">
        <f>'Cap Ex Data'!M1395</f>
        <v>0</v>
      </c>
      <c r="N1395" s="15">
        <f>'Cap Ex Data'!N1395</f>
        <v>0</v>
      </c>
      <c r="O1395" s="61" t="str">
        <f t="shared" si="21"/>
        <v>0</v>
      </c>
    </row>
    <row r="1396" spans="1:15" x14ac:dyDescent="0.25">
      <c r="A1396" s="15">
        <f>'Cap Ex Data'!A1396</f>
        <v>0</v>
      </c>
      <c r="B1396" s="15">
        <f>'Cap Ex Data'!B1396</f>
        <v>0</v>
      </c>
      <c r="C1396" s="15">
        <f>'Cap Ex Data'!C1396</f>
        <v>0</v>
      </c>
      <c r="D1396" s="15">
        <f>'Cap Ex Data'!D1396</f>
        <v>0</v>
      </c>
      <c r="E1396" s="15">
        <f>'Cap Ex Data'!E1396</f>
        <v>0</v>
      </c>
      <c r="F1396" s="15">
        <f>'Cap Ex Data'!F1396</f>
        <v>0</v>
      </c>
      <c r="G1396" s="15">
        <f>'Cap Ex Data'!G1396</f>
        <v>0</v>
      </c>
      <c r="H1396" s="15">
        <f>'Cap Ex Data'!H1396</f>
        <v>0</v>
      </c>
      <c r="I1396" s="15">
        <f>'Cap Ex Data'!I1396</f>
        <v>0</v>
      </c>
      <c r="J1396" s="15">
        <f>'Cap Ex Data'!J1396</f>
        <v>0</v>
      </c>
      <c r="K1396" s="15">
        <f>'Cap Ex Data'!K1396</f>
        <v>0</v>
      </c>
      <c r="L1396" s="15">
        <f>'Cap Ex Data'!L1396</f>
        <v>0</v>
      </c>
      <c r="M1396" s="15">
        <f>'Cap Ex Data'!M1396</f>
        <v>0</v>
      </c>
      <c r="N1396" s="15">
        <f>'Cap Ex Data'!N1396</f>
        <v>0</v>
      </c>
      <c r="O1396" s="61" t="str">
        <f t="shared" si="21"/>
        <v>0</v>
      </c>
    </row>
    <row r="1397" spans="1:15" x14ac:dyDescent="0.25">
      <c r="A1397" s="15">
        <f>'Cap Ex Data'!A1397</f>
        <v>0</v>
      </c>
      <c r="B1397" s="15">
        <f>'Cap Ex Data'!B1397</f>
        <v>0</v>
      </c>
      <c r="C1397" s="15">
        <f>'Cap Ex Data'!C1397</f>
        <v>0</v>
      </c>
      <c r="D1397" s="15">
        <f>'Cap Ex Data'!D1397</f>
        <v>0</v>
      </c>
      <c r="E1397" s="15">
        <f>'Cap Ex Data'!E1397</f>
        <v>0</v>
      </c>
      <c r="F1397" s="15">
        <f>'Cap Ex Data'!F1397</f>
        <v>0</v>
      </c>
      <c r="G1397" s="15">
        <f>'Cap Ex Data'!G1397</f>
        <v>0</v>
      </c>
      <c r="H1397" s="15">
        <f>'Cap Ex Data'!H1397</f>
        <v>0</v>
      </c>
      <c r="I1397" s="15">
        <f>'Cap Ex Data'!I1397</f>
        <v>0</v>
      </c>
      <c r="J1397" s="15">
        <f>'Cap Ex Data'!J1397</f>
        <v>0</v>
      </c>
      <c r="K1397" s="15">
        <f>'Cap Ex Data'!K1397</f>
        <v>0</v>
      </c>
      <c r="L1397" s="15">
        <f>'Cap Ex Data'!L1397</f>
        <v>0</v>
      </c>
      <c r="M1397" s="15">
        <f>'Cap Ex Data'!M1397</f>
        <v>0</v>
      </c>
      <c r="N1397" s="15">
        <f>'Cap Ex Data'!N1397</f>
        <v>0</v>
      </c>
      <c r="O1397" s="61" t="str">
        <f t="shared" si="21"/>
        <v>0</v>
      </c>
    </row>
    <row r="1398" spans="1:15" x14ac:dyDescent="0.25">
      <c r="A1398" s="15">
        <f>'Cap Ex Data'!A1398</f>
        <v>0</v>
      </c>
      <c r="B1398" s="15">
        <f>'Cap Ex Data'!B1398</f>
        <v>0</v>
      </c>
      <c r="C1398" s="15">
        <f>'Cap Ex Data'!C1398</f>
        <v>0</v>
      </c>
      <c r="D1398" s="15">
        <f>'Cap Ex Data'!D1398</f>
        <v>0</v>
      </c>
      <c r="E1398" s="15">
        <f>'Cap Ex Data'!E1398</f>
        <v>0</v>
      </c>
      <c r="F1398" s="15">
        <f>'Cap Ex Data'!F1398</f>
        <v>0</v>
      </c>
      <c r="G1398" s="15">
        <f>'Cap Ex Data'!G1398</f>
        <v>0</v>
      </c>
      <c r="H1398" s="15">
        <f>'Cap Ex Data'!H1398</f>
        <v>0</v>
      </c>
      <c r="I1398" s="15">
        <f>'Cap Ex Data'!I1398</f>
        <v>0</v>
      </c>
      <c r="J1398" s="15">
        <f>'Cap Ex Data'!J1398</f>
        <v>0</v>
      </c>
      <c r="K1398" s="15">
        <f>'Cap Ex Data'!K1398</f>
        <v>0</v>
      </c>
      <c r="L1398" s="15">
        <f>'Cap Ex Data'!L1398</f>
        <v>0</v>
      </c>
      <c r="M1398" s="15">
        <f>'Cap Ex Data'!M1398</f>
        <v>0</v>
      </c>
      <c r="N1398" s="15">
        <f>'Cap Ex Data'!N1398</f>
        <v>0</v>
      </c>
      <c r="O1398" s="61" t="str">
        <f t="shared" si="21"/>
        <v>0</v>
      </c>
    </row>
    <row r="1399" spans="1:15" x14ac:dyDescent="0.25">
      <c r="A1399" s="15">
        <f>'Cap Ex Data'!A1399</f>
        <v>0</v>
      </c>
      <c r="B1399" s="15">
        <f>'Cap Ex Data'!B1399</f>
        <v>0</v>
      </c>
      <c r="C1399" s="15">
        <f>'Cap Ex Data'!C1399</f>
        <v>0</v>
      </c>
      <c r="D1399" s="15">
        <f>'Cap Ex Data'!D1399</f>
        <v>0</v>
      </c>
      <c r="E1399" s="15">
        <f>'Cap Ex Data'!E1399</f>
        <v>0</v>
      </c>
      <c r="F1399" s="15">
        <f>'Cap Ex Data'!F1399</f>
        <v>0</v>
      </c>
      <c r="G1399" s="15">
        <f>'Cap Ex Data'!G1399</f>
        <v>0</v>
      </c>
      <c r="H1399" s="15">
        <f>'Cap Ex Data'!H1399</f>
        <v>0</v>
      </c>
      <c r="I1399" s="15">
        <f>'Cap Ex Data'!I1399</f>
        <v>0</v>
      </c>
      <c r="J1399" s="15">
        <f>'Cap Ex Data'!J1399</f>
        <v>0</v>
      </c>
      <c r="K1399" s="15">
        <f>'Cap Ex Data'!K1399</f>
        <v>0</v>
      </c>
      <c r="L1399" s="15">
        <f>'Cap Ex Data'!L1399</f>
        <v>0</v>
      </c>
      <c r="M1399" s="15">
        <f>'Cap Ex Data'!M1399</f>
        <v>0</v>
      </c>
      <c r="N1399" s="15">
        <f>'Cap Ex Data'!N1399</f>
        <v>0</v>
      </c>
      <c r="O1399" s="61" t="str">
        <f t="shared" si="21"/>
        <v>0</v>
      </c>
    </row>
    <row r="1400" spans="1:15" x14ac:dyDescent="0.25">
      <c r="A1400" s="15">
        <f>'Cap Ex Data'!A1400</f>
        <v>0</v>
      </c>
      <c r="B1400" s="15">
        <f>'Cap Ex Data'!B1400</f>
        <v>0</v>
      </c>
      <c r="C1400" s="15">
        <f>'Cap Ex Data'!C1400</f>
        <v>0</v>
      </c>
      <c r="D1400" s="15">
        <f>'Cap Ex Data'!D1400</f>
        <v>0</v>
      </c>
      <c r="E1400" s="15">
        <f>'Cap Ex Data'!E1400</f>
        <v>0</v>
      </c>
      <c r="F1400" s="15">
        <f>'Cap Ex Data'!F1400</f>
        <v>0</v>
      </c>
      <c r="G1400" s="15">
        <f>'Cap Ex Data'!G1400</f>
        <v>0</v>
      </c>
      <c r="H1400" s="15">
        <f>'Cap Ex Data'!H1400</f>
        <v>0</v>
      </c>
      <c r="I1400" s="15">
        <f>'Cap Ex Data'!I1400</f>
        <v>0</v>
      </c>
      <c r="J1400" s="15">
        <f>'Cap Ex Data'!J1400</f>
        <v>0</v>
      </c>
      <c r="K1400" s="15">
        <f>'Cap Ex Data'!K1400</f>
        <v>0</v>
      </c>
      <c r="L1400" s="15">
        <f>'Cap Ex Data'!L1400</f>
        <v>0</v>
      </c>
      <c r="M1400" s="15">
        <f>'Cap Ex Data'!M1400</f>
        <v>0</v>
      </c>
      <c r="N1400" s="15">
        <f>'Cap Ex Data'!N1400</f>
        <v>0</v>
      </c>
      <c r="O1400" s="61" t="str">
        <f t="shared" si="21"/>
        <v>0</v>
      </c>
    </row>
    <row r="1401" spans="1:15" x14ac:dyDescent="0.25">
      <c r="A1401" s="15">
        <f>'Cap Ex Data'!A1401</f>
        <v>0</v>
      </c>
      <c r="B1401" s="15">
        <f>'Cap Ex Data'!B1401</f>
        <v>0</v>
      </c>
      <c r="C1401" s="15">
        <f>'Cap Ex Data'!C1401</f>
        <v>0</v>
      </c>
      <c r="D1401" s="15">
        <f>'Cap Ex Data'!D1401</f>
        <v>0</v>
      </c>
      <c r="E1401" s="15">
        <f>'Cap Ex Data'!E1401</f>
        <v>0</v>
      </c>
      <c r="F1401" s="15">
        <f>'Cap Ex Data'!F1401</f>
        <v>0</v>
      </c>
      <c r="G1401" s="15">
        <f>'Cap Ex Data'!G1401</f>
        <v>0</v>
      </c>
      <c r="H1401" s="15">
        <f>'Cap Ex Data'!H1401</f>
        <v>0</v>
      </c>
      <c r="I1401" s="15">
        <f>'Cap Ex Data'!I1401</f>
        <v>0</v>
      </c>
      <c r="J1401" s="15">
        <f>'Cap Ex Data'!J1401</f>
        <v>0</v>
      </c>
      <c r="K1401" s="15">
        <f>'Cap Ex Data'!K1401</f>
        <v>0</v>
      </c>
      <c r="L1401" s="15">
        <f>'Cap Ex Data'!L1401</f>
        <v>0</v>
      </c>
      <c r="M1401" s="15">
        <f>'Cap Ex Data'!M1401</f>
        <v>0</v>
      </c>
      <c r="N1401" s="15">
        <f>'Cap Ex Data'!N1401</f>
        <v>0</v>
      </c>
      <c r="O1401" s="61" t="str">
        <f t="shared" si="21"/>
        <v>0</v>
      </c>
    </row>
    <row r="1402" spans="1:15" x14ac:dyDescent="0.25">
      <c r="A1402" s="15">
        <f>'Cap Ex Data'!A1402</f>
        <v>0</v>
      </c>
      <c r="B1402" s="15">
        <f>'Cap Ex Data'!B1402</f>
        <v>0</v>
      </c>
      <c r="C1402" s="15">
        <f>'Cap Ex Data'!C1402</f>
        <v>0</v>
      </c>
      <c r="D1402" s="15">
        <f>'Cap Ex Data'!D1402</f>
        <v>0</v>
      </c>
      <c r="E1402" s="15">
        <f>'Cap Ex Data'!E1402</f>
        <v>0</v>
      </c>
      <c r="F1402" s="15">
        <f>'Cap Ex Data'!F1402</f>
        <v>0</v>
      </c>
      <c r="G1402" s="15">
        <f>'Cap Ex Data'!G1402</f>
        <v>0</v>
      </c>
      <c r="H1402" s="15">
        <f>'Cap Ex Data'!H1402</f>
        <v>0</v>
      </c>
      <c r="I1402" s="15">
        <f>'Cap Ex Data'!I1402</f>
        <v>0</v>
      </c>
      <c r="J1402" s="15">
        <f>'Cap Ex Data'!J1402</f>
        <v>0</v>
      </c>
      <c r="K1402" s="15">
        <f>'Cap Ex Data'!K1402</f>
        <v>0</v>
      </c>
      <c r="L1402" s="15">
        <f>'Cap Ex Data'!L1402</f>
        <v>0</v>
      </c>
      <c r="M1402" s="15">
        <f>'Cap Ex Data'!M1402</f>
        <v>0</v>
      </c>
      <c r="N1402" s="15">
        <f>'Cap Ex Data'!N1402</f>
        <v>0</v>
      </c>
      <c r="O1402" s="61" t="str">
        <f t="shared" si="21"/>
        <v>0</v>
      </c>
    </row>
    <row r="1403" spans="1:15" x14ac:dyDescent="0.25">
      <c r="A1403" s="15">
        <f>'Cap Ex Data'!A1403</f>
        <v>0</v>
      </c>
      <c r="B1403" s="15">
        <f>'Cap Ex Data'!B1403</f>
        <v>0</v>
      </c>
      <c r="C1403" s="15">
        <f>'Cap Ex Data'!C1403</f>
        <v>0</v>
      </c>
      <c r="D1403" s="15">
        <f>'Cap Ex Data'!D1403</f>
        <v>0</v>
      </c>
      <c r="E1403" s="15">
        <f>'Cap Ex Data'!E1403</f>
        <v>0</v>
      </c>
      <c r="F1403" s="15">
        <f>'Cap Ex Data'!F1403</f>
        <v>0</v>
      </c>
      <c r="G1403" s="15">
        <f>'Cap Ex Data'!G1403</f>
        <v>0</v>
      </c>
      <c r="H1403" s="15">
        <f>'Cap Ex Data'!H1403</f>
        <v>0</v>
      </c>
      <c r="I1403" s="15">
        <f>'Cap Ex Data'!I1403</f>
        <v>0</v>
      </c>
      <c r="J1403" s="15">
        <f>'Cap Ex Data'!J1403</f>
        <v>0</v>
      </c>
      <c r="K1403" s="15">
        <f>'Cap Ex Data'!K1403</f>
        <v>0</v>
      </c>
      <c r="L1403" s="15">
        <f>'Cap Ex Data'!L1403</f>
        <v>0</v>
      </c>
      <c r="M1403" s="15">
        <f>'Cap Ex Data'!M1403</f>
        <v>0</v>
      </c>
      <c r="N1403" s="15">
        <f>'Cap Ex Data'!N1403</f>
        <v>0</v>
      </c>
      <c r="O1403" s="61" t="str">
        <f t="shared" si="21"/>
        <v>0</v>
      </c>
    </row>
    <row r="1404" spans="1:15" x14ac:dyDescent="0.25">
      <c r="A1404" s="15">
        <f>'Cap Ex Data'!A1404</f>
        <v>0</v>
      </c>
      <c r="B1404" s="15">
        <f>'Cap Ex Data'!B1404</f>
        <v>0</v>
      </c>
      <c r="C1404" s="15">
        <f>'Cap Ex Data'!C1404</f>
        <v>0</v>
      </c>
      <c r="D1404" s="15">
        <f>'Cap Ex Data'!D1404</f>
        <v>0</v>
      </c>
      <c r="E1404" s="15">
        <f>'Cap Ex Data'!E1404</f>
        <v>0</v>
      </c>
      <c r="F1404" s="15">
        <f>'Cap Ex Data'!F1404</f>
        <v>0</v>
      </c>
      <c r="G1404" s="15">
        <f>'Cap Ex Data'!G1404</f>
        <v>0</v>
      </c>
      <c r="H1404" s="15">
        <f>'Cap Ex Data'!H1404</f>
        <v>0</v>
      </c>
      <c r="I1404" s="15">
        <f>'Cap Ex Data'!I1404</f>
        <v>0</v>
      </c>
      <c r="J1404" s="15">
        <f>'Cap Ex Data'!J1404</f>
        <v>0</v>
      </c>
      <c r="K1404" s="15">
        <f>'Cap Ex Data'!K1404</f>
        <v>0</v>
      </c>
      <c r="L1404" s="15">
        <f>'Cap Ex Data'!L1404</f>
        <v>0</v>
      </c>
      <c r="M1404" s="15">
        <f>'Cap Ex Data'!M1404</f>
        <v>0</v>
      </c>
      <c r="N1404" s="15">
        <f>'Cap Ex Data'!N1404</f>
        <v>0</v>
      </c>
      <c r="O1404" s="61" t="str">
        <f t="shared" si="21"/>
        <v>0</v>
      </c>
    </row>
    <row r="1405" spans="1:15" x14ac:dyDescent="0.25">
      <c r="A1405" s="15">
        <f>'Cap Ex Data'!A1405</f>
        <v>0</v>
      </c>
      <c r="B1405" s="15">
        <f>'Cap Ex Data'!B1405</f>
        <v>0</v>
      </c>
      <c r="C1405" s="15">
        <f>'Cap Ex Data'!C1405</f>
        <v>0</v>
      </c>
      <c r="D1405" s="15">
        <f>'Cap Ex Data'!D1405</f>
        <v>0</v>
      </c>
      <c r="E1405" s="15">
        <f>'Cap Ex Data'!E1405</f>
        <v>0</v>
      </c>
      <c r="F1405" s="15">
        <f>'Cap Ex Data'!F1405</f>
        <v>0</v>
      </c>
      <c r="G1405" s="15">
        <f>'Cap Ex Data'!G1405</f>
        <v>0</v>
      </c>
      <c r="H1405" s="15">
        <f>'Cap Ex Data'!H1405</f>
        <v>0</v>
      </c>
      <c r="I1405" s="15">
        <f>'Cap Ex Data'!I1405</f>
        <v>0</v>
      </c>
      <c r="J1405" s="15">
        <f>'Cap Ex Data'!J1405</f>
        <v>0</v>
      </c>
      <c r="K1405" s="15">
        <f>'Cap Ex Data'!K1405</f>
        <v>0</v>
      </c>
      <c r="L1405" s="15">
        <f>'Cap Ex Data'!L1405</f>
        <v>0</v>
      </c>
      <c r="M1405" s="15">
        <f>'Cap Ex Data'!M1405</f>
        <v>0</v>
      </c>
      <c r="N1405" s="15">
        <f>'Cap Ex Data'!N1405</f>
        <v>0</v>
      </c>
      <c r="O1405" s="61" t="str">
        <f t="shared" si="21"/>
        <v>0</v>
      </c>
    </row>
    <row r="1406" spans="1:15" x14ac:dyDescent="0.25">
      <c r="A1406" s="15">
        <f>'Cap Ex Data'!A1406</f>
        <v>0</v>
      </c>
      <c r="B1406" s="15">
        <f>'Cap Ex Data'!B1406</f>
        <v>0</v>
      </c>
      <c r="C1406" s="15">
        <f>'Cap Ex Data'!C1406</f>
        <v>0</v>
      </c>
      <c r="D1406" s="15">
        <f>'Cap Ex Data'!D1406</f>
        <v>0</v>
      </c>
      <c r="E1406" s="15">
        <f>'Cap Ex Data'!E1406</f>
        <v>0</v>
      </c>
      <c r="F1406" s="15">
        <f>'Cap Ex Data'!F1406</f>
        <v>0</v>
      </c>
      <c r="G1406" s="15">
        <f>'Cap Ex Data'!G1406</f>
        <v>0</v>
      </c>
      <c r="H1406" s="15">
        <f>'Cap Ex Data'!H1406</f>
        <v>0</v>
      </c>
      <c r="I1406" s="15">
        <f>'Cap Ex Data'!I1406</f>
        <v>0</v>
      </c>
      <c r="J1406" s="15">
        <f>'Cap Ex Data'!J1406</f>
        <v>0</v>
      </c>
      <c r="K1406" s="15">
        <f>'Cap Ex Data'!K1406</f>
        <v>0</v>
      </c>
      <c r="L1406" s="15">
        <f>'Cap Ex Data'!L1406</f>
        <v>0</v>
      </c>
      <c r="M1406" s="15">
        <f>'Cap Ex Data'!M1406</f>
        <v>0</v>
      </c>
      <c r="N1406" s="15">
        <f>'Cap Ex Data'!N1406</f>
        <v>0</v>
      </c>
      <c r="O1406" s="61" t="str">
        <f t="shared" si="21"/>
        <v>0</v>
      </c>
    </row>
    <row r="1407" spans="1:15" x14ac:dyDescent="0.25">
      <c r="A1407" s="15">
        <f>'Cap Ex Data'!A1407</f>
        <v>0</v>
      </c>
      <c r="B1407" s="15">
        <f>'Cap Ex Data'!B1407</f>
        <v>0</v>
      </c>
      <c r="C1407" s="15">
        <f>'Cap Ex Data'!C1407</f>
        <v>0</v>
      </c>
      <c r="D1407" s="15">
        <f>'Cap Ex Data'!D1407</f>
        <v>0</v>
      </c>
      <c r="E1407" s="15">
        <f>'Cap Ex Data'!E1407</f>
        <v>0</v>
      </c>
      <c r="F1407" s="15">
        <f>'Cap Ex Data'!F1407</f>
        <v>0</v>
      </c>
      <c r="G1407" s="15">
        <f>'Cap Ex Data'!G1407</f>
        <v>0</v>
      </c>
      <c r="H1407" s="15">
        <f>'Cap Ex Data'!H1407</f>
        <v>0</v>
      </c>
      <c r="I1407" s="15">
        <f>'Cap Ex Data'!I1407</f>
        <v>0</v>
      </c>
      <c r="J1407" s="15">
        <f>'Cap Ex Data'!J1407</f>
        <v>0</v>
      </c>
      <c r="K1407" s="15">
        <f>'Cap Ex Data'!K1407</f>
        <v>0</v>
      </c>
      <c r="L1407" s="15">
        <f>'Cap Ex Data'!L1407</f>
        <v>0</v>
      </c>
      <c r="M1407" s="15">
        <f>'Cap Ex Data'!M1407</f>
        <v>0</v>
      </c>
      <c r="N1407" s="15">
        <f>'Cap Ex Data'!N1407</f>
        <v>0</v>
      </c>
      <c r="O1407" s="61" t="str">
        <f t="shared" si="21"/>
        <v>0</v>
      </c>
    </row>
    <row r="1408" spans="1:15" x14ac:dyDescent="0.25">
      <c r="A1408" s="15">
        <f>'Cap Ex Data'!A1408</f>
        <v>0</v>
      </c>
      <c r="B1408" s="15">
        <f>'Cap Ex Data'!B1408</f>
        <v>0</v>
      </c>
      <c r="C1408" s="15">
        <f>'Cap Ex Data'!C1408</f>
        <v>0</v>
      </c>
      <c r="D1408" s="15">
        <f>'Cap Ex Data'!D1408</f>
        <v>0</v>
      </c>
      <c r="E1408" s="15">
        <f>'Cap Ex Data'!E1408</f>
        <v>0</v>
      </c>
      <c r="F1408" s="15">
        <f>'Cap Ex Data'!F1408</f>
        <v>0</v>
      </c>
      <c r="G1408" s="15">
        <f>'Cap Ex Data'!G1408</f>
        <v>0</v>
      </c>
      <c r="H1408" s="15">
        <f>'Cap Ex Data'!H1408</f>
        <v>0</v>
      </c>
      <c r="I1408" s="15">
        <f>'Cap Ex Data'!I1408</f>
        <v>0</v>
      </c>
      <c r="J1408" s="15">
        <f>'Cap Ex Data'!J1408</f>
        <v>0</v>
      </c>
      <c r="K1408" s="15">
        <f>'Cap Ex Data'!K1408</f>
        <v>0</v>
      </c>
      <c r="L1408" s="15">
        <f>'Cap Ex Data'!L1408</f>
        <v>0</v>
      </c>
      <c r="M1408" s="15">
        <f>'Cap Ex Data'!M1408</f>
        <v>0</v>
      </c>
      <c r="N1408" s="15">
        <f>'Cap Ex Data'!N1408</f>
        <v>0</v>
      </c>
      <c r="O1408" s="61" t="str">
        <f t="shared" si="21"/>
        <v>0</v>
      </c>
    </row>
    <row r="1409" spans="1:15" x14ac:dyDescent="0.25">
      <c r="A1409" s="15">
        <f>'Cap Ex Data'!A1409</f>
        <v>0</v>
      </c>
      <c r="B1409" s="15">
        <f>'Cap Ex Data'!B1409</f>
        <v>0</v>
      </c>
      <c r="C1409" s="15">
        <f>'Cap Ex Data'!C1409</f>
        <v>0</v>
      </c>
      <c r="D1409" s="15">
        <f>'Cap Ex Data'!D1409</f>
        <v>0</v>
      </c>
      <c r="E1409" s="15">
        <f>'Cap Ex Data'!E1409</f>
        <v>0</v>
      </c>
      <c r="F1409" s="15">
        <f>'Cap Ex Data'!F1409</f>
        <v>0</v>
      </c>
      <c r="G1409" s="15">
        <f>'Cap Ex Data'!G1409</f>
        <v>0</v>
      </c>
      <c r="H1409" s="15">
        <f>'Cap Ex Data'!H1409</f>
        <v>0</v>
      </c>
      <c r="I1409" s="15">
        <f>'Cap Ex Data'!I1409</f>
        <v>0</v>
      </c>
      <c r="J1409" s="15">
        <f>'Cap Ex Data'!J1409</f>
        <v>0</v>
      </c>
      <c r="K1409" s="15">
        <f>'Cap Ex Data'!K1409</f>
        <v>0</v>
      </c>
      <c r="L1409" s="15">
        <f>'Cap Ex Data'!L1409</f>
        <v>0</v>
      </c>
      <c r="M1409" s="15">
        <f>'Cap Ex Data'!M1409</f>
        <v>0</v>
      </c>
      <c r="N1409" s="15">
        <f>'Cap Ex Data'!N1409</f>
        <v>0</v>
      </c>
      <c r="O1409" s="61" t="str">
        <f t="shared" si="21"/>
        <v>0</v>
      </c>
    </row>
    <row r="1410" spans="1:15" x14ac:dyDescent="0.25">
      <c r="A1410" s="15">
        <f>'Cap Ex Data'!A1410</f>
        <v>0</v>
      </c>
      <c r="B1410" s="15">
        <f>'Cap Ex Data'!B1410</f>
        <v>0</v>
      </c>
      <c r="C1410" s="15">
        <f>'Cap Ex Data'!C1410</f>
        <v>0</v>
      </c>
      <c r="D1410" s="15">
        <f>'Cap Ex Data'!D1410</f>
        <v>0</v>
      </c>
      <c r="E1410" s="15">
        <f>'Cap Ex Data'!E1410</f>
        <v>0</v>
      </c>
      <c r="F1410" s="15">
        <f>'Cap Ex Data'!F1410</f>
        <v>0</v>
      </c>
      <c r="G1410" s="15">
        <f>'Cap Ex Data'!G1410</f>
        <v>0</v>
      </c>
      <c r="H1410" s="15">
        <f>'Cap Ex Data'!H1410</f>
        <v>0</v>
      </c>
      <c r="I1410" s="15">
        <f>'Cap Ex Data'!I1410</f>
        <v>0</v>
      </c>
      <c r="J1410" s="15">
        <f>'Cap Ex Data'!J1410</f>
        <v>0</v>
      </c>
      <c r="K1410" s="15">
        <f>'Cap Ex Data'!K1410</f>
        <v>0</v>
      </c>
      <c r="L1410" s="15">
        <f>'Cap Ex Data'!L1410</f>
        <v>0</v>
      </c>
      <c r="M1410" s="15">
        <f>'Cap Ex Data'!M1410</f>
        <v>0</v>
      </c>
      <c r="N1410" s="15">
        <f>'Cap Ex Data'!N1410</f>
        <v>0</v>
      </c>
      <c r="O1410" s="61" t="str">
        <f t="shared" si="21"/>
        <v>0</v>
      </c>
    </row>
    <row r="1411" spans="1:15" x14ac:dyDescent="0.25">
      <c r="A1411" s="15">
        <f>'Cap Ex Data'!A1411</f>
        <v>0</v>
      </c>
      <c r="B1411" s="15">
        <f>'Cap Ex Data'!B1411</f>
        <v>0</v>
      </c>
      <c r="C1411" s="15">
        <f>'Cap Ex Data'!C1411</f>
        <v>0</v>
      </c>
      <c r="D1411" s="15">
        <f>'Cap Ex Data'!D1411</f>
        <v>0</v>
      </c>
      <c r="E1411" s="15">
        <f>'Cap Ex Data'!E1411</f>
        <v>0</v>
      </c>
      <c r="F1411" s="15">
        <f>'Cap Ex Data'!F1411</f>
        <v>0</v>
      </c>
      <c r="G1411" s="15">
        <f>'Cap Ex Data'!G1411</f>
        <v>0</v>
      </c>
      <c r="H1411" s="15">
        <f>'Cap Ex Data'!H1411</f>
        <v>0</v>
      </c>
      <c r="I1411" s="15">
        <f>'Cap Ex Data'!I1411</f>
        <v>0</v>
      </c>
      <c r="J1411" s="15">
        <f>'Cap Ex Data'!J1411</f>
        <v>0</v>
      </c>
      <c r="K1411" s="15">
        <f>'Cap Ex Data'!K1411</f>
        <v>0</v>
      </c>
      <c r="L1411" s="15">
        <f>'Cap Ex Data'!L1411</f>
        <v>0</v>
      </c>
      <c r="M1411" s="15">
        <f>'Cap Ex Data'!M1411</f>
        <v>0</v>
      </c>
      <c r="N1411" s="15">
        <f>'Cap Ex Data'!N1411</f>
        <v>0</v>
      </c>
      <c r="O1411" s="61" t="str">
        <f t="shared" ref="O1411:O1474" si="22">LEFT(B1411,2)</f>
        <v>0</v>
      </c>
    </row>
    <row r="1412" spans="1:15" x14ac:dyDescent="0.25">
      <c r="A1412" s="15">
        <f>'Cap Ex Data'!A1412</f>
        <v>0</v>
      </c>
      <c r="B1412" s="15">
        <f>'Cap Ex Data'!B1412</f>
        <v>0</v>
      </c>
      <c r="C1412" s="15">
        <f>'Cap Ex Data'!C1412</f>
        <v>0</v>
      </c>
      <c r="D1412" s="15">
        <f>'Cap Ex Data'!D1412</f>
        <v>0</v>
      </c>
      <c r="E1412" s="15">
        <f>'Cap Ex Data'!E1412</f>
        <v>0</v>
      </c>
      <c r="F1412" s="15">
        <f>'Cap Ex Data'!F1412</f>
        <v>0</v>
      </c>
      <c r="G1412" s="15">
        <f>'Cap Ex Data'!G1412</f>
        <v>0</v>
      </c>
      <c r="H1412" s="15">
        <f>'Cap Ex Data'!H1412</f>
        <v>0</v>
      </c>
      <c r="I1412" s="15">
        <f>'Cap Ex Data'!I1412</f>
        <v>0</v>
      </c>
      <c r="J1412" s="15">
        <f>'Cap Ex Data'!J1412</f>
        <v>0</v>
      </c>
      <c r="K1412" s="15">
        <f>'Cap Ex Data'!K1412</f>
        <v>0</v>
      </c>
      <c r="L1412" s="15">
        <f>'Cap Ex Data'!L1412</f>
        <v>0</v>
      </c>
      <c r="M1412" s="15">
        <f>'Cap Ex Data'!M1412</f>
        <v>0</v>
      </c>
      <c r="N1412" s="15">
        <f>'Cap Ex Data'!N1412</f>
        <v>0</v>
      </c>
      <c r="O1412" s="61" t="str">
        <f t="shared" si="22"/>
        <v>0</v>
      </c>
    </row>
    <row r="1413" spans="1:15" x14ac:dyDescent="0.25">
      <c r="A1413" s="15">
        <f>'Cap Ex Data'!A1413</f>
        <v>0</v>
      </c>
      <c r="B1413" s="15">
        <f>'Cap Ex Data'!B1413</f>
        <v>0</v>
      </c>
      <c r="C1413" s="15">
        <f>'Cap Ex Data'!C1413</f>
        <v>0</v>
      </c>
      <c r="D1413" s="15">
        <f>'Cap Ex Data'!D1413</f>
        <v>0</v>
      </c>
      <c r="E1413" s="15">
        <f>'Cap Ex Data'!E1413</f>
        <v>0</v>
      </c>
      <c r="F1413" s="15">
        <f>'Cap Ex Data'!F1413</f>
        <v>0</v>
      </c>
      <c r="G1413" s="15">
        <f>'Cap Ex Data'!G1413</f>
        <v>0</v>
      </c>
      <c r="H1413" s="15">
        <f>'Cap Ex Data'!H1413</f>
        <v>0</v>
      </c>
      <c r="I1413" s="15">
        <f>'Cap Ex Data'!I1413</f>
        <v>0</v>
      </c>
      <c r="J1413" s="15">
        <f>'Cap Ex Data'!J1413</f>
        <v>0</v>
      </c>
      <c r="K1413" s="15">
        <f>'Cap Ex Data'!K1413</f>
        <v>0</v>
      </c>
      <c r="L1413" s="15">
        <f>'Cap Ex Data'!L1413</f>
        <v>0</v>
      </c>
      <c r="M1413" s="15">
        <f>'Cap Ex Data'!M1413</f>
        <v>0</v>
      </c>
      <c r="N1413" s="15">
        <f>'Cap Ex Data'!N1413</f>
        <v>0</v>
      </c>
      <c r="O1413" s="61" t="str">
        <f t="shared" si="22"/>
        <v>0</v>
      </c>
    </row>
    <row r="1414" spans="1:15" x14ac:dyDescent="0.25">
      <c r="A1414" s="15">
        <f>'Cap Ex Data'!A1414</f>
        <v>0</v>
      </c>
      <c r="B1414" s="15">
        <f>'Cap Ex Data'!B1414</f>
        <v>0</v>
      </c>
      <c r="C1414" s="15">
        <f>'Cap Ex Data'!C1414</f>
        <v>0</v>
      </c>
      <c r="D1414" s="15">
        <f>'Cap Ex Data'!D1414</f>
        <v>0</v>
      </c>
      <c r="E1414" s="15">
        <f>'Cap Ex Data'!E1414</f>
        <v>0</v>
      </c>
      <c r="F1414" s="15">
        <f>'Cap Ex Data'!F1414</f>
        <v>0</v>
      </c>
      <c r="G1414" s="15">
        <f>'Cap Ex Data'!G1414</f>
        <v>0</v>
      </c>
      <c r="H1414" s="15">
        <f>'Cap Ex Data'!H1414</f>
        <v>0</v>
      </c>
      <c r="I1414" s="15">
        <f>'Cap Ex Data'!I1414</f>
        <v>0</v>
      </c>
      <c r="J1414" s="15">
        <f>'Cap Ex Data'!J1414</f>
        <v>0</v>
      </c>
      <c r="K1414" s="15">
        <f>'Cap Ex Data'!K1414</f>
        <v>0</v>
      </c>
      <c r="L1414" s="15">
        <f>'Cap Ex Data'!L1414</f>
        <v>0</v>
      </c>
      <c r="M1414" s="15">
        <f>'Cap Ex Data'!M1414</f>
        <v>0</v>
      </c>
      <c r="N1414" s="15">
        <f>'Cap Ex Data'!N1414</f>
        <v>0</v>
      </c>
      <c r="O1414" s="61" t="str">
        <f t="shared" si="22"/>
        <v>0</v>
      </c>
    </row>
    <row r="1415" spans="1:15" x14ac:dyDescent="0.25">
      <c r="A1415" s="15">
        <f>'Cap Ex Data'!A1415</f>
        <v>0</v>
      </c>
      <c r="B1415" s="15">
        <f>'Cap Ex Data'!B1415</f>
        <v>0</v>
      </c>
      <c r="C1415" s="15">
        <f>'Cap Ex Data'!C1415</f>
        <v>0</v>
      </c>
      <c r="D1415" s="15">
        <f>'Cap Ex Data'!D1415</f>
        <v>0</v>
      </c>
      <c r="E1415" s="15">
        <f>'Cap Ex Data'!E1415</f>
        <v>0</v>
      </c>
      <c r="F1415" s="15">
        <f>'Cap Ex Data'!F1415</f>
        <v>0</v>
      </c>
      <c r="G1415" s="15">
        <f>'Cap Ex Data'!G1415</f>
        <v>0</v>
      </c>
      <c r="H1415" s="15">
        <f>'Cap Ex Data'!H1415</f>
        <v>0</v>
      </c>
      <c r="I1415" s="15">
        <f>'Cap Ex Data'!I1415</f>
        <v>0</v>
      </c>
      <c r="J1415" s="15">
        <f>'Cap Ex Data'!J1415</f>
        <v>0</v>
      </c>
      <c r="K1415" s="15">
        <f>'Cap Ex Data'!K1415</f>
        <v>0</v>
      </c>
      <c r="L1415" s="15">
        <f>'Cap Ex Data'!L1415</f>
        <v>0</v>
      </c>
      <c r="M1415" s="15">
        <f>'Cap Ex Data'!M1415</f>
        <v>0</v>
      </c>
      <c r="N1415" s="15">
        <f>'Cap Ex Data'!N1415</f>
        <v>0</v>
      </c>
      <c r="O1415" s="61" t="str">
        <f t="shared" si="22"/>
        <v>0</v>
      </c>
    </row>
    <row r="1416" spans="1:15" x14ac:dyDescent="0.25">
      <c r="A1416" s="15">
        <f>'Cap Ex Data'!A1416</f>
        <v>0</v>
      </c>
      <c r="B1416" s="15">
        <f>'Cap Ex Data'!B1416</f>
        <v>0</v>
      </c>
      <c r="C1416" s="15">
        <f>'Cap Ex Data'!C1416</f>
        <v>0</v>
      </c>
      <c r="D1416" s="15">
        <f>'Cap Ex Data'!D1416</f>
        <v>0</v>
      </c>
      <c r="E1416" s="15">
        <f>'Cap Ex Data'!E1416</f>
        <v>0</v>
      </c>
      <c r="F1416" s="15">
        <f>'Cap Ex Data'!F1416</f>
        <v>0</v>
      </c>
      <c r="G1416" s="15">
        <f>'Cap Ex Data'!G1416</f>
        <v>0</v>
      </c>
      <c r="H1416" s="15">
        <f>'Cap Ex Data'!H1416</f>
        <v>0</v>
      </c>
      <c r="I1416" s="15">
        <f>'Cap Ex Data'!I1416</f>
        <v>0</v>
      </c>
      <c r="J1416" s="15">
        <f>'Cap Ex Data'!J1416</f>
        <v>0</v>
      </c>
      <c r="K1416" s="15">
        <f>'Cap Ex Data'!K1416</f>
        <v>0</v>
      </c>
      <c r="L1416" s="15">
        <f>'Cap Ex Data'!L1416</f>
        <v>0</v>
      </c>
      <c r="M1416" s="15">
        <f>'Cap Ex Data'!M1416</f>
        <v>0</v>
      </c>
      <c r="N1416" s="15">
        <f>'Cap Ex Data'!N1416</f>
        <v>0</v>
      </c>
      <c r="O1416" s="61" t="str">
        <f t="shared" si="22"/>
        <v>0</v>
      </c>
    </row>
    <row r="1417" spans="1:15" x14ac:dyDescent="0.25">
      <c r="A1417" s="15">
        <f>'Cap Ex Data'!A1417</f>
        <v>0</v>
      </c>
      <c r="B1417" s="15">
        <f>'Cap Ex Data'!B1417</f>
        <v>0</v>
      </c>
      <c r="C1417" s="15">
        <f>'Cap Ex Data'!C1417</f>
        <v>0</v>
      </c>
      <c r="D1417" s="15">
        <f>'Cap Ex Data'!D1417</f>
        <v>0</v>
      </c>
      <c r="E1417" s="15">
        <f>'Cap Ex Data'!E1417</f>
        <v>0</v>
      </c>
      <c r="F1417" s="15">
        <f>'Cap Ex Data'!F1417</f>
        <v>0</v>
      </c>
      <c r="G1417" s="15">
        <f>'Cap Ex Data'!G1417</f>
        <v>0</v>
      </c>
      <c r="H1417" s="15">
        <f>'Cap Ex Data'!H1417</f>
        <v>0</v>
      </c>
      <c r="I1417" s="15">
        <f>'Cap Ex Data'!I1417</f>
        <v>0</v>
      </c>
      <c r="J1417" s="15">
        <f>'Cap Ex Data'!J1417</f>
        <v>0</v>
      </c>
      <c r="K1417" s="15">
        <f>'Cap Ex Data'!K1417</f>
        <v>0</v>
      </c>
      <c r="L1417" s="15">
        <f>'Cap Ex Data'!L1417</f>
        <v>0</v>
      </c>
      <c r="M1417" s="15">
        <f>'Cap Ex Data'!M1417</f>
        <v>0</v>
      </c>
      <c r="N1417" s="15">
        <f>'Cap Ex Data'!N1417</f>
        <v>0</v>
      </c>
      <c r="O1417" s="61" t="str">
        <f t="shared" si="22"/>
        <v>0</v>
      </c>
    </row>
    <row r="1418" spans="1:15" x14ac:dyDescent="0.25">
      <c r="A1418" s="15">
        <f>'Cap Ex Data'!A1418</f>
        <v>0</v>
      </c>
      <c r="B1418" s="15">
        <f>'Cap Ex Data'!B1418</f>
        <v>0</v>
      </c>
      <c r="C1418" s="15">
        <f>'Cap Ex Data'!C1418</f>
        <v>0</v>
      </c>
      <c r="D1418" s="15">
        <f>'Cap Ex Data'!D1418</f>
        <v>0</v>
      </c>
      <c r="E1418" s="15">
        <f>'Cap Ex Data'!E1418</f>
        <v>0</v>
      </c>
      <c r="F1418" s="15">
        <f>'Cap Ex Data'!F1418</f>
        <v>0</v>
      </c>
      <c r="G1418" s="15">
        <f>'Cap Ex Data'!G1418</f>
        <v>0</v>
      </c>
      <c r="H1418" s="15">
        <f>'Cap Ex Data'!H1418</f>
        <v>0</v>
      </c>
      <c r="I1418" s="15">
        <f>'Cap Ex Data'!I1418</f>
        <v>0</v>
      </c>
      <c r="J1418" s="15">
        <f>'Cap Ex Data'!J1418</f>
        <v>0</v>
      </c>
      <c r="K1418" s="15">
        <f>'Cap Ex Data'!K1418</f>
        <v>0</v>
      </c>
      <c r="L1418" s="15">
        <f>'Cap Ex Data'!L1418</f>
        <v>0</v>
      </c>
      <c r="M1418" s="15">
        <f>'Cap Ex Data'!M1418</f>
        <v>0</v>
      </c>
      <c r="N1418" s="15">
        <f>'Cap Ex Data'!N1418</f>
        <v>0</v>
      </c>
      <c r="O1418" s="61" t="str">
        <f t="shared" si="22"/>
        <v>0</v>
      </c>
    </row>
    <row r="1419" spans="1:15" x14ac:dyDescent="0.25">
      <c r="A1419" s="15">
        <f>'Cap Ex Data'!A1419</f>
        <v>0</v>
      </c>
      <c r="B1419" s="15">
        <f>'Cap Ex Data'!B1419</f>
        <v>0</v>
      </c>
      <c r="C1419" s="15">
        <f>'Cap Ex Data'!C1419</f>
        <v>0</v>
      </c>
      <c r="D1419" s="15">
        <f>'Cap Ex Data'!D1419</f>
        <v>0</v>
      </c>
      <c r="E1419" s="15">
        <f>'Cap Ex Data'!E1419</f>
        <v>0</v>
      </c>
      <c r="F1419" s="15">
        <f>'Cap Ex Data'!F1419</f>
        <v>0</v>
      </c>
      <c r="G1419" s="15">
        <f>'Cap Ex Data'!G1419</f>
        <v>0</v>
      </c>
      <c r="H1419" s="15">
        <f>'Cap Ex Data'!H1419</f>
        <v>0</v>
      </c>
      <c r="I1419" s="15">
        <f>'Cap Ex Data'!I1419</f>
        <v>0</v>
      </c>
      <c r="J1419" s="15">
        <f>'Cap Ex Data'!J1419</f>
        <v>0</v>
      </c>
      <c r="K1419" s="15">
        <f>'Cap Ex Data'!K1419</f>
        <v>0</v>
      </c>
      <c r="L1419" s="15">
        <f>'Cap Ex Data'!L1419</f>
        <v>0</v>
      </c>
      <c r="M1419" s="15">
        <f>'Cap Ex Data'!M1419</f>
        <v>0</v>
      </c>
      <c r="N1419" s="15">
        <f>'Cap Ex Data'!N1419</f>
        <v>0</v>
      </c>
      <c r="O1419" s="61" t="str">
        <f t="shared" si="22"/>
        <v>0</v>
      </c>
    </row>
    <row r="1420" spans="1:15" x14ac:dyDescent="0.25">
      <c r="A1420" s="15">
        <f>'Cap Ex Data'!A1420</f>
        <v>0</v>
      </c>
      <c r="B1420" s="15">
        <f>'Cap Ex Data'!B1420</f>
        <v>0</v>
      </c>
      <c r="C1420" s="15">
        <f>'Cap Ex Data'!C1420</f>
        <v>0</v>
      </c>
      <c r="D1420" s="15">
        <f>'Cap Ex Data'!D1420</f>
        <v>0</v>
      </c>
      <c r="E1420" s="15">
        <f>'Cap Ex Data'!E1420</f>
        <v>0</v>
      </c>
      <c r="F1420" s="15">
        <f>'Cap Ex Data'!F1420</f>
        <v>0</v>
      </c>
      <c r="G1420" s="15">
        <f>'Cap Ex Data'!G1420</f>
        <v>0</v>
      </c>
      <c r="H1420" s="15">
        <f>'Cap Ex Data'!H1420</f>
        <v>0</v>
      </c>
      <c r="I1420" s="15">
        <f>'Cap Ex Data'!I1420</f>
        <v>0</v>
      </c>
      <c r="J1420" s="15">
        <f>'Cap Ex Data'!J1420</f>
        <v>0</v>
      </c>
      <c r="K1420" s="15">
        <f>'Cap Ex Data'!K1420</f>
        <v>0</v>
      </c>
      <c r="L1420" s="15">
        <f>'Cap Ex Data'!L1420</f>
        <v>0</v>
      </c>
      <c r="M1420" s="15">
        <f>'Cap Ex Data'!M1420</f>
        <v>0</v>
      </c>
      <c r="N1420" s="15">
        <f>'Cap Ex Data'!N1420</f>
        <v>0</v>
      </c>
      <c r="O1420" s="61" t="str">
        <f t="shared" si="22"/>
        <v>0</v>
      </c>
    </row>
    <row r="1421" spans="1:15" x14ac:dyDescent="0.25">
      <c r="A1421" s="15">
        <f>'Cap Ex Data'!A1421</f>
        <v>0</v>
      </c>
      <c r="B1421" s="15">
        <f>'Cap Ex Data'!B1421</f>
        <v>0</v>
      </c>
      <c r="C1421" s="15">
        <f>'Cap Ex Data'!C1421</f>
        <v>0</v>
      </c>
      <c r="D1421" s="15">
        <f>'Cap Ex Data'!D1421</f>
        <v>0</v>
      </c>
      <c r="E1421" s="15">
        <f>'Cap Ex Data'!E1421</f>
        <v>0</v>
      </c>
      <c r="F1421" s="15">
        <f>'Cap Ex Data'!F1421</f>
        <v>0</v>
      </c>
      <c r="G1421" s="15">
        <f>'Cap Ex Data'!G1421</f>
        <v>0</v>
      </c>
      <c r="H1421" s="15">
        <f>'Cap Ex Data'!H1421</f>
        <v>0</v>
      </c>
      <c r="I1421" s="15">
        <f>'Cap Ex Data'!I1421</f>
        <v>0</v>
      </c>
      <c r="J1421" s="15">
        <f>'Cap Ex Data'!J1421</f>
        <v>0</v>
      </c>
      <c r="K1421" s="15">
        <f>'Cap Ex Data'!K1421</f>
        <v>0</v>
      </c>
      <c r="L1421" s="15">
        <f>'Cap Ex Data'!L1421</f>
        <v>0</v>
      </c>
      <c r="M1421" s="15">
        <f>'Cap Ex Data'!M1421</f>
        <v>0</v>
      </c>
      <c r="N1421" s="15">
        <f>'Cap Ex Data'!N1421</f>
        <v>0</v>
      </c>
      <c r="O1421" s="61" t="str">
        <f t="shared" si="22"/>
        <v>0</v>
      </c>
    </row>
    <row r="1422" spans="1:15" x14ac:dyDescent="0.25">
      <c r="A1422" s="15">
        <f>'Cap Ex Data'!A1422</f>
        <v>0</v>
      </c>
      <c r="B1422" s="15">
        <f>'Cap Ex Data'!B1422</f>
        <v>0</v>
      </c>
      <c r="C1422" s="15">
        <f>'Cap Ex Data'!C1422</f>
        <v>0</v>
      </c>
      <c r="D1422" s="15">
        <f>'Cap Ex Data'!D1422</f>
        <v>0</v>
      </c>
      <c r="E1422" s="15">
        <f>'Cap Ex Data'!E1422</f>
        <v>0</v>
      </c>
      <c r="F1422" s="15">
        <f>'Cap Ex Data'!F1422</f>
        <v>0</v>
      </c>
      <c r="G1422" s="15">
        <f>'Cap Ex Data'!G1422</f>
        <v>0</v>
      </c>
      <c r="H1422" s="15">
        <f>'Cap Ex Data'!H1422</f>
        <v>0</v>
      </c>
      <c r="I1422" s="15">
        <f>'Cap Ex Data'!I1422</f>
        <v>0</v>
      </c>
      <c r="J1422" s="15">
        <f>'Cap Ex Data'!J1422</f>
        <v>0</v>
      </c>
      <c r="K1422" s="15">
        <f>'Cap Ex Data'!K1422</f>
        <v>0</v>
      </c>
      <c r="L1422" s="15">
        <f>'Cap Ex Data'!L1422</f>
        <v>0</v>
      </c>
      <c r="M1422" s="15">
        <f>'Cap Ex Data'!M1422</f>
        <v>0</v>
      </c>
      <c r="N1422" s="15">
        <f>'Cap Ex Data'!N1422</f>
        <v>0</v>
      </c>
      <c r="O1422" s="61" t="str">
        <f t="shared" si="22"/>
        <v>0</v>
      </c>
    </row>
    <row r="1423" spans="1:15" x14ac:dyDescent="0.25">
      <c r="A1423" s="15">
        <f>'Cap Ex Data'!A1423</f>
        <v>0</v>
      </c>
      <c r="B1423" s="15">
        <f>'Cap Ex Data'!B1423</f>
        <v>0</v>
      </c>
      <c r="C1423" s="15">
        <f>'Cap Ex Data'!C1423</f>
        <v>0</v>
      </c>
      <c r="D1423" s="15">
        <f>'Cap Ex Data'!D1423</f>
        <v>0</v>
      </c>
      <c r="E1423" s="15">
        <f>'Cap Ex Data'!E1423</f>
        <v>0</v>
      </c>
      <c r="F1423" s="15">
        <f>'Cap Ex Data'!F1423</f>
        <v>0</v>
      </c>
      <c r="G1423" s="15">
        <f>'Cap Ex Data'!G1423</f>
        <v>0</v>
      </c>
      <c r="H1423" s="15">
        <f>'Cap Ex Data'!H1423</f>
        <v>0</v>
      </c>
      <c r="I1423" s="15">
        <f>'Cap Ex Data'!I1423</f>
        <v>0</v>
      </c>
      <c r="J1423" s="15">
        <f>'Cap Ex Data'!J1423</f>
        <v>0</v>
      </c>
      <c r="K1423" s="15">
        <f>'Cap Ex Data'!K1423</f>
        <v>0</v>
      </c>
      <c r="L1423" s="15">
        <f>'Cap Ex Data'!L1423</f>
        <v>0</v>
      </c>
      <c r="M1423" s="15">
        <f>'Cap Ex Data'!M1423</f>
        <v>0</v>
      </c>
      <c r="N1423" s="15">
        <f>'Cap Ex Data'!N1423</f>
        <v>0</v>
      </c>
      <c r="O1423" s="61" t="str">
        <f t="shared" si="22"/>
        <v>0</v>
      </c>
    </row>
    <row r="1424" spans="1:15" x14ac:dyDescent="0.25">
      <c r="A1424" s="15">
        <f>'Cap Ex Data'!A1424</f>
        <v>0</v>
      </c>
      <c r="B1424" s="15">
        <f>'Cap Ex Data'!B1424</f>
        <v>0</v>
      </c>
      <c r="C1424" s="15">
        <f>'Cap Ex Data'!C1424</f>
        <v>0</v>
      </c>
      <c r="D1424" s="15">
        <f>'Cap Ex Data'!D1424</f>
        <v>0</v>
      </c>
      <c r="E1424" s="15">
        <f>'Cap Ex Data'!E1424</f>
        <v>0</v>
      </c>
      <c r="F1424" s="15">
        <f>'Cap Ex Data'!F1424</f>
        <v>0</v>
      </c>
      <c r="G1424" s="15">
        <f>'Cap Ex Data'!G1424</f>
        <v>0</v>
      </c>
      <c r="H1424" s="15">
        <f>'Cap Ex Data'!H1424</f>
        <v>0</v>
      </c>
      <c r="I1424" s="15">
        <f>'Cap Ex Data'!I1424</f>
        <v>0</v>
      </c>
      <c r="J1424" s="15">
        <f>'Cap Ex Data'!J1424</f>
        <v>0</v>
      </c>
      <c r="K1424" s="15">
        <f>'Cap Ex Data'!K1424</f>
        <v>0</v>
      </c>
      <c r="L1424" s="15">
        <f>'Cap Ex Data'!L1424</f>
        <v>0</v>
      </c>
      <c r="M1424" s="15">
        <f>'Cap Ex Data'!M1424</f>
        <v>0</v>
      </c>
      <c r="N1424" s="15">
        <f>'Cap Ex Data'!N1424</f>
        <v>0</v>
      </c>
      <c r="O1424" s="61" t="str">
        <f t="shared" si="22"/>
        <v>0</v>
      </c>
    </row>
    <row r="1425" spans="1:15" x14ac:dyDescent="0.25">
      <c r="A1425" s="15">
        <f>'Cap Ex Data'!A1425</f>
        <v>0</v>
      </c>
      <c r="B1425" s="15">
        <f>'Cap Ex Data'!B1425</f>
        <v>0</v>
      </c>
      <c r="C1425" s="15">
        <f>'Cap Ex Data'!C1425</f>
        <v>0</v>
      </c>
      <c r="D1425" s="15">
        <f>'Cap Ex Data'!D1425</f>
        <v>0</v>
      </c>
      <c r="E1425" s="15">
        <f>'Cap Ex Data'!E1425</f>
        <v>0</v>
      </c>
      <c r="F1425" s="15">
        <f>'Cap Ex Data'!F1425</f>
        <v>0</v>
      </c>
      <c r="G1425" s="15">
        <f>'Cap Ex Data'!G1425</f>
        <v>0</v>
      </c>
      <c r="H1425" s="15">
        <f>'Cap Ex Data'!H1425</f>
        <v>0</v>
      </c>
      <c r="I1425" s="15">
        <f>'Cap Ex Data'!I1425</f>
        <v>0</v>
      </c>
      <c r="J1425" s="15">
        <f>'Cap Ex Data'!J1425</f>
        <v>0</v>
      </c>
      <c r="K1425" s="15">
        <f>'Cap Ex Data'!K1425</f>
        <v>0</v>
      </c>
      <c r="L1425" s="15">
        <f>'Cap Ex Data'!L1425</f>
        <v>0</v>
      </c>
      <c r="M1425" s="15">
        <f>'Cap Ex Data'!M1425</f>
        <v>0</v>
      </c>
      <c r="N1425" s="15">
        <f>'Cap Ex Data'!N1425</f>
        <v>0</v>
      </c>
      <c r="O1425" s="61" t="str">
        <f t="shared" si="22"/>
        <v>0</v>
      </c>
    </row>
    <row r="1426" spans="1:15" x14ac:dyDescent="0.25">
      <c r="A1426" s="15">
        <f>'Cap Ex Data'!A1426</f>
        <v>0</v>
      </c>
      <c r="B1426" s="15">
        <f>'Cap Ex Data'!B1426</f>
        <v>0</v>
      </c>
      <c r="C1426" s="15">
        <f>'Cap Ex Data'!C1426</f>
        <v>0</v>
      </c>
      <c r="D1426" s="15">
        <f>'Cap Ex Data'!D1426</f>
        <v>0</v>
      </c>
      <c r="E1426" s="15">
        <f>'Cap Ex Data'!E1426</f>
        <v>0</v>
      </c>
      <c r="F1426" s="15">
        <f>'Cap Ex Data'!F1426</f>
        <v>0</v>
      </c>
      <c r="G1426" s="15">
        <f>'Cap Ex Data'!G1426</f>
        <v>0</v>
      </c>
      <c r="H1426" s="15">
        <f>'Cap Ex Data'!H1426</f>
        <v>0</v>
      </c>
      <c r="I1426" s="15">
        <f>'Cap Ex Data'!I1426</f>
        <v>0</v>
      </c>
      <c r="J1426" s="15">
        <f>'Cap Ex Data'!J1426</f>
        <v>0</v>
      </c>
      <c r="K1426" s="15">
        <f>'Cap Ex Data'!K1426</f>
        <v>0</v>
      </c>
      <c r="L1426" s="15">
        <f>'Cap Ex Data'!L1426</f>
        <v>0</v>
      </c>
      <c r="M1426" s="15">
        <f>'Cap Ex Data'!M1426</f>
        <v>0</v>
      </c>
      <c r="N1426" s="15">
        <f>'Cap Ex Data'!N1426</f>
        <v>0</v>
      </c>
      <c r="O1426" s="61" t="str">
        <f t="shared" si="22"/>
        <v>0</v>
      </c>
    </row>
    <row r="1427" spans="1:15" x14ac:dyDescent="0.25">
      <c r="A1427" s="15">
        <f>'Cap Ex Data'!A1427</f>
        <v>0</v>
      </c>
      <c r="B1427" s="15">
        <f>'Cap Ex Data'!B1427</f>
        <v>0</v>
      </c>
      <c r="C1427" s="15">
        <f>'Cap Ex Data'!C1427</f>
        <v>0</v>
      </c>
      <c r="D1427" s="15">
        <f>'Cap Ex Data'!D1427</f>
        <v>0</v>
      </c>
      <c r="E1427" s="15">
        <f>'Cap Ex Data'!E1427</f>
        <v>0</v>
      </c>
      <c r="F1427" s="15">
        <f>'Cap Ex Data'!F1427</f>
        <v>0</v>
      </c>
      <c r="G1427" s="15">
        <f>'Cap Ex Data'!G1427</f>
        <v>0</v>
      </c>
      <c r="H1427" s="15">
        <f>'Cap Ex Data'!H1427</f>
        <v>0</v>
      </c>
      <c r="I1427" s="15">
        <f>'Cap Ex Data'!I1427</f>
        <v>0</v>
      </c>
      <c r="J1427" s="15">
        <f>'Cap Ex Data'!J1427</f>
        <v>0</v>
      </c>
      <c r="K1427" s="15">
        <f>'Cap Ex Data'!K1427</f>
        <v>0</v>
      </c>
      <c r="L1427" s="15">
        <f>'Cap Ex Data'!L1427</f>
        <v>0</v>
      </c>
      <c r="M1427" s="15">
        <f>'Cap Ex Data'!M1427</f>
        <v>0</v>
      </c>
      <c r="N1427" s="15">
        <f>'Cap Ex Data'!N1427</f>
        <v>0</v>
      </c>
      <c r="O1427" s="61" t="str">
        <f t="shared" si="22"/>
        <v>0</v>
      </c>
    </row>
    <row r="1428" spans="1:15" x14ac:dyDescent="0.25">
      <c r="A1428" s="15">
        <f>'Cap Ex Data'!A1428</f>
        <v>0</v>
      </c>
      <c r="B1428" s="15">
        <f>'Cap Ex Data'!B1428</f>
        <v>0</v>
      </c>
      <c r="C1428" s="15">
        <f>'Cap Ex Data'!C1428</f>
        <v>0</v>
      </c>
      <c r="D1428" s="15">
        <f>'Cap Ex Data'!D1428</f>
        <v>0</v>
      </c>
      <c r="E1428" s="15">
        <f>'Cap Ex Data'!E1428</f>
        <v>0</v>
      </c>
      <c r="F1428" s="15">
        <f>'Cap Ex Data'!F1428</f>
        <v>0</v>
      </c>
      <c r="G1428" s="15">
        <f>'Cap Ex Data'!G1428</f>
        <v>0</v>
      </c>
      <c r="H1428" s="15">
        <f>'Cap Ex Data'!H1428</f>
        <v>0</v>
      </c>
      <c r="I1428" s="15">
        <f>'Cap Ex Data'!I1428</f>
        <v>0</v>
      </c>
      <c r="J1428" s="15">
        <f>'Cap Ex Data'!J1428</f>
        <v>0</v>
      </c>
      <c r="K1428" s="15">
        <f>'Cap Ex Data'!K1428</f>
        <v>0</v>
      </c>
      <c r="L1428" s="15">
        <f>'Cap Ex Data'!L1428</f>
        <v>0</v>
      </c>
      <c r="M1428" s="15">
        <f>'Cap Ex Data'!M1428</f>
        <v>0</v>
      </c>
      <c r="N1428" s="15">
        <f>'Cap Ex Data'!N1428</f>
        <v>0</v>
      </c>
      <c r="O1428" s="61" t="str">
        <f t="shared" si="22"/>
        <v>0</v>
      </c>
    </row>
    <row r="1429" spans="1:15" x14ac:dyDescent="0.25">
      <c r="A1429" s="15">
        <f>'Cap Ex Data'!A1429</f>
        <v>0</v>
      </c>
      <c r="B1429" s="15">
        <f>'Cap Ex Data'!B1429</f>
        <v>0</v>
      </c>
      <c r="C1429" s="15">
        <f>'Cap Ex Data'!C1429</f>
        <v>0</v>
      </c>
      <c r="D1429" s="15">
        <f>'Cap Ex Data'!D1429</f>
        <v>0</v>
      </c>
      <c r="E1429" s="15">
        <f>'Cap Ex Data'!E1429</f>
        <v>0</v>
      </c>
      <c r="F1429" s="15">
        <f>'Cap Ex Data'!F1429</f>
        <v>0</v>
      </c>
      <c r="G1429" s="15">
        <f>'Cap Ex Data'!G1429</f>
        <v>0</v>
      </c>
      <c r="H1429" s="15">
        <f>'Cap Ex Data'!H1429</f>
        <v>0</v>
      </c>
      <c r="I1429" s="15">
        <f>'Cap Ex Data'!I1429</f>
        <v>0</v>
      </c>
      <c r="J1429" s="15">
        <f>'Cap Ex Data'!J1429</f>
        <v>0</v>
      </c>
      <c r="K1429" s="15">
        <f>'Cap Ex Data'!K1429</f>
        <v>0</v>
      </c>
      <c r="L1429" s="15">
        <f>'Cap Ex Data'!L1429</f>
        <v>0</v>
      </c>
      <c r="M1429" s="15">
        <f>'Cap Ex Data'!M1429</f>
        <v>0</v>
      </c>
      <c r="N1429" s="15">
        <f>'Cap Ex Data'!N1429</f>
        <v>0</v>
      </c>
      <c r="O1429" s="61" t="str">
        <f t="shared" si="22"/>
        <v>0</v>
      </c>
    </row>
    <row r="1430" spans="1:15" x14ac:dyDescent="0.25">
      <c r="A1430" s="15">
        <f>'Cap Ex Data'!A1430</f>
        <v>0</v>
      </c>
      <c r="B1430" s="15">
        <f>'Cap Ex Data'!B1430</f>
        <v>0</v>
      </c>
      <c r="C1430" s="15">
        <f>'Cap Ex Data'!C1430</f>
        <v>0</v>
      </c>
      <c r="D1430" s="15">
        <f>'Cap Ex Data'!D1430</f>
        <v>0</v>
      </c>
      <c r="E1430" s="15">
        <f>'Cap Ex Data'!E1430</f>
        <v>0</v>
      </c>
      <c r="F1430" s="15">
        <f>'Cap Ex Data'!F1430</f>
        <v>0</v>
      </c>
      <c r="G1430" s="15">
        <f>'Cap Ex Data'!G1430</f>
        <v>0</v>
      </c>
      <c r="H1430" s="15">
        <f>'Cap Ex Data'!H1430</f>
        <v>0</v>
      </c>
      <c r="I1430" s="15">
        <f>'Cap Ex Data'!I1430</f>
        <v>0</v>
      </c>
      <c r="J1430" s="15">
        <f>'Cap Ex Data'!J1430</f>
        <v>0</v>
      </c>
      <c r="K1430" s="15">
        <f>'Cap Ex Data'!K1430</f>
        <v>0</v>
      </c>
      <c r="L1430" s="15">
        <f>'Cap Ex Data'!L1430</f>
        <v>0</v>
      </c>
      <c r="M1430" s="15">
        <f>'Cap Ex Data'!M1430</f>
        <v>0</v>
      </c>
      <c r="N1430" s="15">
        <f>'Cap Ex Data'!N1430</f>
        <v>0</v>
      </c>
      <c r="O1430" s="61" t="str">
        <f t="shared" si="22"/>
        <v>0</v>
      </c>
    </row>
    <row r="1431" spans="1:15" x14ac:dyDescent="0.25">
      <c r="A1431" s="15">
        <f>'Cap Ex Data'!A1431</f>
        <v>0</v>
      </c>
      <c r="B1431" s="15">
        <f>'Cap Ex Data'!B1431</f>
        <v>0</v>
      </c>
      <c r="C1431" s="15">
        <f>'Cap Ex Data'!C1431</f>
        <v>0</v>
      </c>
      <c r="D1431" s="15">
        <f>'Cap Ex Data'!D1431</f>
        <v>0</v>
      </c>
      <c r="E1431" s="15">
        <f>'Cap Ex Data'!E1431</f>
        <v>0</v>
      </c>
      <c r="F1431" s="15">
        <f>'Cap Ex Data'!F1431</f>
        <v>0</v>
      </c>
      <c r="G1431" s="15">
        <f>'Cap Ex Data'!G1431</f>
        <v>0</v>
      </c>
      <c r="H1431" s="15">
        <f>'Cap Ex Data'!H1431</f>
        <v>0</v>
      </c>
      <c r="I1431" s="15">
        <f>'Cap Ex Data'!I1431</f>
        <v>0</v>
      </c>
      <c r="J1431" s="15">
        <f>'Cap Ex Data'!J1431</f>
        <v>0</v>
      </c>
      <c r="K1431" s="15">
        <f>'Cap Ex Data'!K1431</f>
        <v>0</v>
      </c>
      <c r="L1431" s="15">
        <f>'Cap Ex Data'!L1431</f>
        <v>0</v>
      </c>
      <c r="M1431" s="15">
        <f>'Cap Ex Data'!M1431</f>
        <v>0</v>
      </c>
      <c r="N1431" s="15">
        <f>'Cap Ex Data'!N1431</f>
        <v>0</v>
      </c>
      <c r="O1431" s="61" t="str">
        <f t="shared" si="22"/>
        <v>0</v>
      </c>
    </row>
    <row r="1432" spans="1:15" x14ac:dyDescent="0.25">
      <c r="A1432" s="15">
        <f>'Cap Ex Data'!A1432</f>
        <v>0</v>
      </c>
      <c r="B1432" s="15">
        <f>'Cap Ex Data'!B1432</f>
        <v>0</v>
      </c>
      <c r="C1432" s="15">
        <f>'Cap Ex Data'!C1432</f>
        <v>0</v>
      </c>
      <c r="D1432" s="15">
        <f>'Cap Ex Data'!D1432</f>
        <v>0</v>
      </c>
      <c r="E1432" s="15">
        <f>'Cap Ex Data'!E1432</f>
        <v>0</v>
      </c>
      <c r="F1432" s="15">
        <f>'Cap Ex Data'!F1432</f>
        <v>0</v>
      </c>
      <c r="G1432" s="15">
        <f>'Cap Ex Data'!G1432</f>
        <v>0</v>
      </c>
      <c r="H1432" s="15">
        <f>'Cap Ex Data'!H1432</f>
        <v>0</v>
      </c>
      <c r="I1432" s="15">
        <f>'Cap Ex Data'!I1432</f>
        <v>0</v>
      </c>
      <c r="J1432" s="15">
        <f>'Cap Ex Data'!J1432</f>
        <v>0</v>
      </c>
      <c r="K1432" s="15">
        <f>'Cap Ex Data'!K1432</f>
        <v>0</v>
      </c>
      <c r="L1432" s="15">
        <f>'Cap Ex Data'!L1432</f>
        <v>0</v>
      </c>
      <c r="M1432" s="15">
        <f>'Cap Ex Data'!M1432</f>
        <v>0</v>
      </c>
      <c r="N1432" s="15">
        <f>'Cap Ex Data'!N1432</f>
        <v>0</v>
      </c>
      <c r="O1432" s="61" t="str">
        <f t="shared" si="22"/>
        <v>0</v>
      </c>
    </row>
    <row r="1433" spans="1:15" x14ac:dyDescent="0.25">
      <c r="A1433" s="15">
        <f>'Cap Ex Data'!A1433</f>
        <v>0</v>
      </c>
      <c r="B1433" s="15">
        <f>'Cap Ex Data'!B1433</f>
        <v>0</v>
      </c>
      <c r="C1433" s="15">
        <f>'Cap Ex Data'!C1433</f>
        <v>0</v>
      </c>
      <c r="D1433" s="15">
        <f>'Cap Ex Data'!D1433</f>
        <v>0</v>
      </c>
      <c r="E1433" s="15">
        <f>'Cap Ex Data'!E1433</f>
        <v>0</v>
      </c>
      <c r="F1433" s="15">
        <f>'Cap Ex Data'!F1433</f>
        <v>0</v>
      </c>
      <c r="G1433" s="15">
        <f>'Cap Ex Data'!G1433</f>
        <v>0</v>
      </c>
      <c r="H1433" s="15">
        <f>'Cap Ex Data'!H1433</f>
        <v>0</v>
      </c>
      <c r="I1433" s="15">
        <f>'Cap Ex Data'!I1433</f>
        <v>0</v>
      </c>
      <c r="J1433" s="15">
        <f>'Cap Ex Data'!J1433</f>
        <v>0</v>
      </c>
      <c r="K1433" s="15">
        <f>'Cap Ex Data'!K1433</f>
        <v>0</v>
      </c>
      <c r="L1433" s="15">
        <f>'Cap Ex Data'!L1433</f>
        <v>0</v>
      </c>
      <c r="M1433" s="15">
        <f>'Cap Ex Data'!M1433</f>
        <v>0</v>
      </c>
      <c r="N1433" s="15">
        <f>'Cap Ex Data'!N1433</f>
        <v>0</v>
      </c>
      <c r="O1433" s="61" t="str">
        <f t="shared" si="22"/>
        <v>0</v>
      </c>
    </row>
    <row r="1434" spans="1:15" x14ac:dyDescent="0.25">
      <c r="A1434" s="15">
        <f>'Cap Ex Data'!A1434</f>
        <v>0</v>
      </c>
      <c r="B1434" s="15">
        <f>'Cap Ex Data'!B1434</f>
        <v>0</v>
      </c>
      <c r="C1434" s="15">
        <f>'Cap Ex Data'!C1434</f>
        <v>0</v>
      </c>
      <c r="D1434" s="15">
        <f>'Cap Ex Data'!D1434</f>
        <v>0</v>
      </c>
      <c r="E1434" s="15">
        <f>'Cap Ex Data'!E1434</f>
        <v>0</v>
      </c>
      <c r="F1434" s="15">
        <f>'Cap Ex Data'!F1434</f>
        <v>0</v>
      </c>
      <c r="G1434" s="15">
        <f>'Cap Ex Data'!G1434</f>
        <v>0</v>
      </c>
      <c r="H1434" s="15">
        <f>'Cap Ex Data'!H1434</f>
        <v>0</v>
      </c>
      <c r="I1434" s="15">
        <f>'Cap Ex Data'!I1434</f>
        <v>0</v>
      </c>
      <c r="J1434" s="15">
        <f>'Cap Ex Data'!J1434</f>
        <v>0</v>
      </c>
      <c r="K1434" s="15">
        <f>'Cap Ex Data'!K1434</f>
        <v>0</v>
      </c>
      <c r="L1434" s="15">
        <f>'Cap Ex Data'!L1434</f>
        <v>0</v>
      </c>
      <c r="M1434" s="15">
        <f>'Cap Ex Data'!M1434</f>
        <v>0</v>
      </c>
      <c r="N1434" s="15">
        <f>'Cap Ex Data'!N1434</f>
        <v>0</v>
      </c>
      <c r="O1434" s="61" t="str">
        <f t="shared" si="22"/>
        <v>0</v>
      </c>
    </row>
    <row r="1435" spans="1:15" x14ac:dyDescent="0.25">
      <c r="A1435" s="15">
        <f>'Cap Ex Data'!A1435</f>
        <v>0</v>
      </c>
      <c r="B1435" s="15">
        <f>'Cap Ex Data'!B1435</f>
        <v>0</v>
      </c>
      <c r="C1435" s="15">
        <f>'Cap Ex Data'!C1435</f>
        <v>0</v>
      </c>
      <c r="D1435" s="15">
        <f>'Cap Ex Data'!D1435</f>
        <v>0</v>
      </c>
      <c r="E1435" s="15">
        <f>'Cap Ex Data'!E1435</f>
        <v>0</v>
      </c>
      <c r="F1435" s="15">
        <f>'Cap Ex Data'!F1435</f>
        <v>0</v>
      </c>
      <c r="G1435" s="15">
        <f>'Cap Ex Data'!G1435</f>
        <v>0</v>
      </c>
      <c r="H1435" s="15">
        <f>'Cap Ex Data'!H1435</f>
        <v>0</v>
      </c>
      <c r="I1435" s="15">
        <f>'Cap Ex Data'!I1435</f>
        <v>0</v>
      </c>
      <c r="J1435" s="15">
        <f>'Cap Ex Data'!J1435</f>
        <v>0</v>
      </c>
      <c r="K1435" s="15">
        <f>'Cap Ex Data'!K1435</f>
        <v>0</v>
      </c>
      <c r="L1435" s="15">
        <f>'Cap Ex Data'!L1435</f>
        <v>0</v>
      </c>
      <c r="M1435" s="15">
        <f>'Cap Ex Data'!M1435</f>
        <v>0</v>
      </c>
      <c r="N1435" s="15">
        <f>'Cap Ex Data'!N1435</f>
        <v>0</v>
      </c>
      <c r="O1435" s="61" t="str">
        <f t="shared" si="22"/>
        <v>0</v>
      </c>
    </row>
    <row r="1436" spans="1:15" x14ac:dyDescent="0.25">
      <c r="A1436" s="15">
        <f>'Cap Ex Data'!A1436</f>
        <v>0</v>
      </c>
      <c r="B1436" s="15">
        <f>'Cap Ex Data'!B1436</f>
        <v>0</v>
      </c>
      <c r="C1436" s="15">
        <f>'Cap Ex Data'!C1436</f>
        <v>0</v>
      </c>
      <c r="D1436" s="15">
        <f>'Cap Ex Data'!D1436</f>
        <v>0</v>
      </c>
      <c r="E1436" s="15">
        <f>'Cap Ex Data'!E1436</f>
        <v>0</v>
      </c>
      <c r="F1436" s="15">
        <f>'Cap Ex Data'!F1436</f>
        <v>0</v>
      </c>
      <c r="G1436" s="15">
        <f>'Cap Ex Data'!G1436</f>
        <v>0</v>
      </c>
      <c r="H1436" s="15">
        <f>'Cap Ex Data'!H1436</f>
        <v>0</v>
      </c>
      <c r="I1436" s="15">
        <f>'Cap Ex Data'!I1436</f>
        <v>0</v>
      </c>
      <c r="J1436" s="15">
        <f>'Cap Ex Data'!J1436</f>
        <v>0</v>
      </c>
      <c r="K1436" s="15">
        <f>'Cap Ex Data'!K1436</f>
        <v>0</v>
      </c>
      <c r="L1436" s="15">
        <f>'Cap Ex Data'!L1436</f>
        <v>0</v>
      </c>
      <c r="M1436" s="15">
        <f>'Cap Ex Data'!M1436</f>
        <v>0</v>
      </c>
      <c r="N1436" s="15">
        <f>'Cap Ex Data'!N1436</f>
        <v>0</v>
      </c>
      <c r="O1436" s="61" t="str">
        <f t="shared" si="22"/>
        <v>0</v>
      </c>
    </row>
    <row r="1437" spans="1:15" x14ac:dyDescent="0.25">
      <c r="A1437" s="15">
        <f>'Cap Ex Data'!A1437</f>
        <v>0</v>
      </c>
      <c r="B1437" s="15">
        <f>'Cap Ex Data'!B1437</f>
        <v>0</v>
      </c>
      <c r="C1437" s="15">
        <f>'Cap Ex Data'!C1437</f>
        <v>0</v>
      </c>
      <c r="D1437" s="15">
        <f>'Cap Ex Data'!D1437</f>
        <v>0</v>
      </c>
      <c r="E1437" s="15">
        <f>'Cap Ex Data'!E1437</f>
        <v>0</v>
      </c>
      <c r="F1437" s="15">
        <f>'Cap Ex Data'!F1437</f>
        <v>0</v>
      </c>
      <c r="G1437" s="15">
        <f>'Cap Ex Data'!G1437</f>
        <v>0</v>
      </c>
      <c r="H1437" s="15">
        <f>'Cap Ex Data'!H1437</f>
        <v>0</v>
      </c>
      <c r="I1437" s="15">
        <f>'Cap Ex Data'!I1437</f>
        <v>0</v>
      </c>
      <c r="J1437" s="15">
        <f>'Cap Ex Data'!J1437</f>
        <v>0</v>
      </c>
      <c r="K1437" s="15">
        <f>'Cap Ex Data'!K1437</f>
        <v>0</v>
      </c>
      <c r="L1437" s="15">
        <f>'Cap Ex Data'!L1437</f>
        <v>0</v>
      </c>
      <c r="M1437" s="15">
        <f>'Cap Ex Data'!M1437</f>
        <v>0</v>
      </c>
      <c r="N1437" s="15">
        <f>'Cap Ex Data'!N1437</f>
        <v>0</v>
      </c>
      <c r="O1437" s="61" t="str">
        <f t="shared" si="22"/>
        <v>0</v>
      </c>
    </row>
    <row r="1438" spans="1:15" x14ac:dyDescent="0.25">
      <c r="A1438" s="15">
        <f>'Cap Ex Data'!A1438</f>
        <v>0</v>
      </c>
      <c r="B1438" s="15">
        <f>'Cap Ex Data'!B1438</f>
        <v>0</v>
      </c>
      <c r="C1438" s="15">
        <f>'Cap Ex Data'!C1438</f>
        <v>0</v>
      </c>
      <c r="D1438" s="15">
        <f>'Cap Ex Data'!D1438</f>
        <v>0</v>
      </c>
      <c r="E1438" s="15">
        <f>'Cap Ex Data'!E1438</f>
        <v>0</v>
      </c>
      <c r="F1438" s="15">
        <f>'Cap Ex Data'!F1438</f>
        <v>0</v>
      </c>
      <c r="G1438" s="15">
        <f>'Cap Ex Data'!G1438</f>
        <v>0</v>
      </c>
      <c r="H1438" s="15">
        <f>'Cap Ex Data'!H1438</f>
        <v>0</v>
      </c>
      <c r="I1438" s="15">
        <f>'Cap Ex Data'!I1438</f>
        <v>0</v>
      </c>
      <c r="J1438" s="15">
        <f>'Cap Ex Data'!J1438</f>
        <v>0</v>
      </c>
      <c r="K1438" s="15">
        <f>'Cap Ex Data'!K1438</f>
        <v>0</v>
      </c>
      <c r="L1438" s="15">
        <f>'Cap Ex Data'!L1438</f>
        <v>0</v>
      </c>
      <c r="M1438" s="15">
        <f>'Cap Ex Data'!M1438</f>
        <v>0</v>
      </c>
      <c r="N1438" s="15">
        <f>'Cap Ex Data'!N1438</f>
        <v>0</v>
      </c>
      <c r="O1438" s="61" t="str">
        <f t="shared" si="22"/>
        <v>0</v>
      </c>
    </row>
    <row r="1439" spans="1:15" x14ac:dyDescent="0.25">
      <c r="A1439" s="15">
        <f>'Cap Ex Data'!A1439</f>
        <v>0</v>
      </c>
      <c r="B1439" s="15">
        <f>'Cap Ex Data'!B1439</f>
        <v>0</v>
      </c>
      <c r="C1439" s="15">
        <f>'Cap Ex Data'!C1439</f>
        <v>0</v>
      </c>
      <c r="D1439" s="15">
        <f>'Cap Ex Data'!D1439</f>
        <v>0</v>
      </c>
      <c r="E1439" s="15">
        <f>'Cap Ex Data'!E1439</f>
        <v>0</v>
      </c>
      <c r="F1439" s="15">
        <f>'Cap Ex Data'!F1439</f>
        <v>0</v>
      </c>
      <c r="G1439" s="15">
        <f>'Cap Ex Data'!G1439</f>
        <v>0</v>
      </c>
      <c r="H1439" s="15">
        <f>'Cap Ex Data'!H1439</f>
        <v>0</v>
      </c>
      <c r="I1439" s="15">
        <f>'Cap Ex Data'!I1439</f>
        <v>0</v>
      </c>
      <c r="J1439" s="15">
        <f>'Cap Ex Data'!J1439</f>
        <v>0</v>
      </c>
      <c r="K1439" s="15">
        <f>'Cap Ex Data'!K1439</f>
        <v>0</v>
      </c>
      <c r="L1439" s="15">
        <f>'Cap Ex Data'!L1439</f>
        <v>0</v>
      </c>
      <c r="M1439" s="15">
        <f>'Cap Ex Data'!M1439</f>
        <v>0</v>
      </c>
      <c r="N1439" s="15">
        <f>'Cap Ex Data'!N1439</f>
        <v>0</v>
      </c>
      <c r="O1439" s="61" t="str">
        <f t="shared" si="22"/>
        <v>0</v>
      </c>
    </row>
    <row r="1440" spans="1:15" x14ac:dyDescent="0.25">
      <c r="A1440" s="15">
        <f>'Cap Ex Data'!A1440</f>
        <v>0</v>
      </c>
      <c r="B1440" s="15">
        <f>'Cap Ex Data'!B1440</f>
        <v>0</v>
      </c>
      <c r="C1440" s="15">
        <f>'Cap Ex Data'!C1440</f>
        <v>0</v>
      </c>
      <c r="D1440" s="15">
        <f>'Cap Ex Data'!D1440</f>
        <v>0</v>
      </c>
      <c r="E1440" s="15">
        <f>'Cap Ex Data'!E1440</f>
        <v>0</v>
      </c>
      <c r="F1440" s="15">
        <f>'Cap Ex Data'!F1440</f>
        <v>0</v>
      </c>
      <c r="G1440" s="15">
        <f>'Cap Ex Data'!G1440</f>
        <v>0</v>
      </c>
      <c r="H1440" s="15">
        <f>'Cap Ex Data'!H1440</f>
        <v>0</v>
      </c>
      <c r="I1440" s="15">
        <f>'Cap Ex Data'!I1440</f>
        <v>0</v>
      </c>
      <c r="J1440" s="15">
        <f>'Cap Ex Data'!J1440</f>
        <v>0</v>
      </c>
      <c r="K1440" s="15">
        <f>'Cap Ex Data'!K1440</f>
        <v>0</v>
      </c>
      <c r="L1440" s="15">
        <f>'Cap Ex Data'!L1440</f>
        <v>0</v>
      </c>
      <c r="M1440" s="15">
        <f>'Cap Ex Data'!M1440</f>
        <v>0</v>
      </c>
      <c r="N1440" s="15">
        <f>'Cap Ex Data'!N1440</f>
        <v>0</v>
      </c>
      <c r="O1440" s="61" t="str">
        <f t="shared" si="22"/>
        <v>0</v>
      </c>
    </row>
    <row r="1441" spans="1:15" x14ac:dyDescent="0.25">
      <c r="A1441" s="15">
        <f>'Cap Ex Data'!A1441</f>
        <v>0</v>
      </c>
      <c r="B1441" s="15">
        <f>'Cap Ex Data'!B1441</f>
        <v>0</v>
      </c>
      <c r="C1441" s="15">
        <f>'Cap Ex Data'!C1441</f>
        <v>0</v>
      </c>
      <c r="D1441" s="15">
        <f>'Cap Ex Data'!D1441</f>
        <v>0</v>
      </c>
      <c r="E1441" s="15">
        <f>'Cap Ex Data'!E1441</f>
        <v>0</v>
      </c>
      <c r="F1441" s="15">
        <f>'Cap Ex Data'!F1441</f>
        <v>0</v>
      </c>
      <c r="G1441" s="15">
        <f>'Cap Ex Data'!G1441</f>
        <v>0</v>
      </c>
      <c r="H1441" s="15">
        <f>'Cap Ex Data'!H1441</f>
        <v>0</v>
      </c>
      <c r="I1441" s="15">
        <f>'Cap Ex Data'!I1441</f>
        <v>0</v>
      </c>
      <c r="J1441" s="15">
        <f>'Cap Ex Data'!J1441</f>
        <v>0</v>
      </c>
      <c r="K1441" s="15">
        <f>'Cap Ex Data'!K1441</f>
        <v>0</v>
      </c>
      <c r="L1441" s="15">
        <f>'Cap Ex Data'!L1441</f>
        <v>0</v>
      </c>
      <c r="M1441" s="15">
        <f>'Cap Ex Data'!M1441</f>
        <v>0</v>
      </c>
      <c r="N1441" s="15">
        <f>'Cap Ex Data'!N1441</f>
        <v>0</v>
      </c>
      <c r="O1441" s="61" t="str">
        <f t="shared" si="22"/>
        <v>0</v>
      </c>
    </row>
    <row r="1442" spans="1:15" x14ac:dyDescent="0.25">
      <c r="A1442" s="15">
        <f>'Cap Ex Data'!A1442</f>
        <v>0</v>
      </c>
      <c r="B1442" s="15">
        <f>'Cap Ex Data'!B1442</f>
        <v>0</v>
      </c>
      <c r="C1442" s="15">
        <f>'Cap Ex Data'!C1442</f>
        <v>0</v>
      </c>
      <c r="D1442" s="15">
        <f>'Cap Ex Data'!D1442</f>
        <v>0</v>
      </c>
      <c r="E1442" s="15">
        <f>'Cap Ex Data'!E1442</f>
        <v>0</v>
      </c>
      <c r="F1442" s="15">
        <f>'Cap Ex Data'!F1442</f>
        <v>0</v>
      </c>
      <c r="G1442" s="15">
        <f>'Cap Ex Data'!G1442</f>
        <v>0</v>
      </c>
      <c r="H1442" s="15">
        <f>'Cap Ex Data'!H1442</f>
        <v>0</v>
      </c>
      <c r="I1442" s="15">
        <f>'Cap Ex Data'!I1442</f>
        <v>0</v>
      </c>
      <c r="J1442" s="15">
        <f>'Cap Ex Data'!J1442</f>
        <v>0</v>
      </c>
      <c r="K1442" s="15">
        <f>'Cap Ex Data'!K1442</f>
        <v>0</v>
      </c>
      <c r="L1442" s="15">
        <f>'Cap Ex Data'!L1442</f>
        <v>0</v>
      </c>
      <c r="M1442" s="15">
        <f>'Cap Ex Data'!M1442</f>
        <v>0</v>
      </c>
      <c r="N1442" s="15">
        <f>'Cap Ex Data'!N1442</f>
        <v>0</v>
      </c>
      <c r="O1442" s="61" t="str">
        <f t="shared" si="22"/>
        <v>0</v>
      </c>
    </row>
    <row r="1443" spans="1:15" x14ac:dyDescent="0.25">
      <c r="A1443" s="15">
        <f>'Cap Ex Data'!A1443</f>
        <v>0</v>
      </c>
      <c r="B1443" s="15">
        <f>'Cap Ex Data'!B1443</f>
        <v>0</v>
      </c>
      <c r="C1443" s="15">
        <f>'Cap Ex Data'!C1443</f>
        <v>0</v>
      </c>
      <c r="D1443" s="15">
        <f>'Cap Ex Data'!D1443</f>
        <v>0</v>
      </c>
      <c r="E1443" s="15">
        <f>'Cap Ex Data'!E1443</f>
        <v>0</v>
      </c>
      <c r="F1443" s="15">
        <f>'Cap Ex Data'!F1443</f>
        <v>0</v>
      </c>
      <c r="G1443" s="15">
        <f>'Cap Ex Data'!G1443</f>
        <v>0</v>
      </c>
      <c r="H1443" s="15">
        <f>'Cap Ex Data'!H1443</f>
        <v>0</v>
      </c>
      <c r="I1443" s="15">
        <f>'Cap Ex Data'!I1443</f>
        <v>0</v>
      </c>
      <c r="J1443" s="15">
        <f>'Cap Ex Data'!J1443</f>
        <v>0</v>
      </c>
      <c r="K1443" s="15">
        <f>'Cap Ex Data'!K1443</f>
        <v>0</v>
      </c>
      <c r="L1443" s="15">
        <f>'Cap Ex Data'!L1443</f>
        <v>0</v>
      </c>
      <c r="M1443" s="15">
        <f>'Cap Ex Data'!M1443</f>
        <v>0</v>
      </c>
      <c r="N1443" s="15">
        <f>'Cap Ex Data'!N1443</f>
        <v>0</v>
      </c>
      <c r="O1443" s="61" t="str">
        <f t="shared" si="22"/>
        <v>0</v>
      </c>
    </row>
    <row r="1444" spans="1:15" x14ac:dyDescent="0.25">
      <c r="A1444" s="15">
        <f>'Cap Ex Data'!A1444</f>
        <v>0</v>
      </c>
      <c r="B1444" s="15">
        <f>'Cap Ex Data'!B1444</f>
        <v>0</v>
      </c>
      <c r="C1444" s="15">
        <f>'Cap Ex Data'!C1444</f>
        <v>0</v>
      </c>
      <c r="D1444" s="15">
        <f>'Cap Ex Data'!D1444</f>
        <v>0</v>
      </c>
      <c r="E1444" s="15">
        <f>'Cap Ex Data'!E1444</f>
        <v>0</v>
      </c>
      <c r="F1444" s="15">
        <f>'Cap Ex Data'!F1444</f>
        <v>0</v>
      </c>
      <c r="G1444" s="15">
        <f>'Cap Ex Data'!G1444</f>
        <v>0</v>
      </c>
      <c r="H1444" s="15">
        <f>'Cap Ex Data'!H1444</f>
        <v>0</v>
      </c>
      <c r="I1444" s="15">
        <f>'Cap Ex Data'!I1444</f>
        <v>0</v>
      </c>
      <c r="J1444" s="15">
        <f>'Cap Ex Data'!J1444</f>
        <v>0</v>
      </c>
      <c r="K1444" s="15">
        <f>'Cap Ex Data'!K1444</f>
        <v>0</v>
      </c>
      <c r="L1444" s="15">
        <f>'Cap Ex Data'!L1444</f>
        <v>0</v>
      </c>
      <c r="M1444" s="15">
        <f>'Cap Ex Data'!M1444</f>
        <v>0</v>
      </c>
      <c r="N1444" s="15">
        <f>'Cap Ex Data'!N1444</f>
        <v>0</v>
      </c>
      <c r="O1444" s="61" t="str">
        <f t="shared" si="22"/>
        <v>0</v>
      </c>
    </row>
    <row r="1445" spans="1:15" x14ac:dyDescent="0.25">
      <c r="A1445" s="15">
        <f>'Cap Ex Data'!A1445</f>
        <v>0</v>
      </c>
      <c r="B1445" s="15">
        <f>'Cap Ex Data'!B1445</f>
        <v>0</v>
      </c>
      <c r="C1445" s="15">
        <f>'Cap Ex Data'!C1445</f>
        <v>0</v>
      </c>
      <c r="D1445" s="15">
        <f>'Cap Ex Data'!D1445</f>
        <v>0</v>
      </c>
      <c r="E1445" s="15">
        <f>'Cap Ex Data'!E1445</f>
        <v>0</v>
      </c>
      <c r="F1445" s="15">
        <f>'Cap Ex Data'!F1445</f>
        <v>0</v>
      </c>
      <c r="G1445" s="15">
        <f>'Cap Ex Data'!G1445</f>
        <v>0</v>
      </c>
      <c r="H1445" s="15">
        <f>'Cap Ex Data'!H1445</f>
        <v>0</v>
      </c>
      <c r="I1445" s="15">
        <f>'Cap Ex Data'!I1445</f>
        <v>0</v>
      </c>
      <c r="J1445" s="15">
        <f>'Cap Ex Data'!J1445</f>
        <v>0</v>
      </c>
      <c r="K1445" s="15">
        <f>'Cap Ex Data'!K1445</f>
        <v>0</v>
      </c>
      <c r="L1445" s="15">
        <f>'Cap Ex Data'!L1445</f>
        <v>0</v>
      </c>
      <c r="M1445" s="15">
        <f>'Cap Ex Data'!M1445</f>
        <v>0</v>
      </c>
      <c r="N1445" s="15">
        <f>'Cap Ex Data'!N1445</f>
        <v>0</v>
      </c>
      <c r="O1445" s="61" t="str">
        <f t="shared" si="22"/>
        <v>0</v>
      </c>
    </row>
    <row r="1446" spans="1:15" x14ac:dyDescent="0.25">
      <c r="A1446" s="15">
        <f>'Cap Ex Data'!A1446</f>
        <v>0</v>
      </c>
      <c r="B1446" s="15">
        <f>'Cap Ex Data'!B1446</f>
        <v>0</v>
      </c>
      <c r="C1446" s="15">
        <f>'Cap Ex Data'!C1446</f>
        <v>0</v>
      </c>
      <c r="D1446" s="15">
        <f>'Cap Ex Data'!D1446</f>
        <v>0</v>
      </c>
      <c r="E1446" s="15">
        <f>'Cap Ex Data'!E1446</f>
        <v>0</v>
      </c>
      <c r="F1446" s="15">
        <f>'Cap Ex Data'!F1446</f>
        <v>0</v>
      </c>
      <c r="G1446" s="15">
        <f>'Cap Ex Data'!G1446</f>
        <v>0</v>
      </c>
      <c r="H1446" s="15">
        <f>'Cap Ex Data'!H1446</f>
        <v>0</v>
      </c>
      <c r="I1446" s="15">
        <f>'Cap Ex Data'!I1446</f>
        <v>0</v>
      </c>
      <c r="J1446" s="15">
        <f>'Cap Ex Data'!J1446</f>
        <v>0</v>
      </c>
      <c r="K1446" s="15">
        <f>'Cap Ex Data'!K1446</f>
        <v>0</v>
      </c>
      <c r="L1446" s="15">
        <f>'Cap Ex Data'!L1446</f>
        <v>0</v>
      </c>
      <c r="M1446" s="15">
        <f>'Cap Ex Data'!M1446</f>
        <v>0</v>
      </c>
      <c r="N1446" s="15">
        <f>'Cap Ex Data'!N1446</f>
        <v>0</v>
      </c>
      <c r="O1446" s="61" t="str">
        <f t="shared" si="22"/>
        <v>0</v>
      </c>
    </row>
    <row r="1447" spans="1:15" x14ac:dyDescent="0.25">
      <c r="A1447" s="15">
        <f>'Cap Ex Data'!A1447</f>
        <v>0</v>
      </c>
      <c r="B1447" s="15">
        <f>'Cap Ex Data'!B1447</f>
        <v>0</v>
      </c>
      <c r="C1447" s="15">
        <f>'Cap Ex Data'!C1447</f>
        <v>0</v>
      </c>
      <c r="D1447" s="15">
        <f>'Cap Ex Data'!D1447</f>
        <v>0</v>
      </c>
      <c r="E1447" s="15">
        <f>'Cap Ex Data'!E1447</f>
        <v>0</v>
      </c>
      <c r="F1447" s="15">
        <f>'Cap Ex Data'!F1447</f>
        <v>0</v>
      </c>
      <c r="G1447" s="15">
        <f>'Cap Ex Data'!G1447</f>
        <v>0</v>
      </c>
      <c r="H1447" s="15">
        <f>'Cap Ex Data'!H1447</f>
        <v>0</v>
      </c>
      <c r="I1447" s="15">
        <f>'Cap Ex Data'!I1447</f>
        <v>0</v>
      </c>
      <c r="J1447" s="15">
        <f>'Cap Ex Data'!J1447</f>
        <v>0</v>
      </c>
      <c r="K1447" s="15">
        <f>'Cap Ex Data'!K1447</f>
        <v>0</v>
      </c>
      <c r="L1447" s="15">
        <f>'Cap Ex Data'!L1447</f>
        <v>0</v>
      </c>
      <c r="M1447" s="15">
        <f>'Cap Ex Data'!M1447</f>
        <v>0</v>
      </c>
      <c r="N1447" s="15">
        <f>'Cap Ex Data'!N1447</f>
        <v>0</v>
      </c>
      <c r="O1447" s="61" t="str">
        <f t="shared" si="22"/>
        <v>0</v>
      </c>
    </row>
    <row r="1448" spans="1:15" x14ac:dyDescent="0.25">
      <c r="A1448" s="15">
        <f>'Cap Ex Data'!A1448</f>
        <v>0</v>
      </c>
      <c r="B1448" s="15">
        <f>'Cap Ex Data'!B1448</f>
        <v>0</v>
      </c>
      <c r="C1448" s="15">
        <f>'Cap Ex Data'!C1448</f>
        <v>0</v>
      </c>
      <c r="D1448" s="15">
        <f>'Cap Ex Data'!D1448</f>
        <v>0</v>
      </c>
      <c r="E1448" s="15">
        <f>'Cap Ex Data'!E1448</f>
        <v>0</v>
      </c>
      <c r="F1448" s="15">
        <f>'Cap Ex Data'!F1448</f>
        <v>0</v>
      </c>
      <c r="G1448" s="15">
        <f>'Cap Ex Data'!G1448</f>
        <v>0</v>
      </c>
      <c r="H1448" s="15">
        <f>'Cap Ex Data'!H1448</f>
        <v>0</v>
      </c>
      <c r="I1448" s="15">
        <f>'Cap Ex Data'!I1448</f>
        <v>0</v>
      </c>
      <c r="J1448" s="15">
        <f>'Cap Ex Data'!J1448</f>
        <v>0</v>
      </c>
      <c r="K1448" s="15">
        <f>'Cap Ex Data'!K1448</f>
        <v>0</v>
      </c>
      <c r="L1448" s="15">
        <f>'Cap Ex Data'!L1448</f>
        <v>0</v>
      </c>
      <c r="M1448" s="15">
        <f>'Cap Ex Data'!M1448</f>
        <v>0</v>
      </c>
      <c r="N1448" s="15">
        <f>'Cap Ex Data'!N1448</f>
        <v>0</v>
      </c>
      <c r="O1448" s="61" t="str">
        <f t="shared" si="22"/>
        <v>0</v>
      </c>
    </row>
    <row r="1449" spans="1:15" x14ac:dyDescent="0.25">
      <c r="A1449" s="15">
        <f>'Cap Ex Data'!A1449</f>
        <v>0</v>
      </c>
      <c r="B1449" s="15">
        <f>'Cap Ex Data'!B1449</f>
        <v>0</v>
      </c>
      <c r="C1449" s="15">
        <f>'Cap Ex Data'!C1449</f>
        <v>0</v>
      </c>
      <c r="D1449" s="15">
        <f>'Cap Ex Data'!D1449</f>
        <v>0</v>
      </c>
      <c r="E1449" s="15">
        <f>'Cap Ex Data'!E1449</f>
        <v>0</v>
      </c>
      <c r="F1449" s="15">
        <f>'Cap Ex Data'!F1449</f>
        <v>0</v>
      </c>
      <c r="G1449" s="15">
        <f>'Cap Ex Data'!G1449</f>
        <v>0</v>
      </c>
      <c r="H1449" s="15">
        <f>'Cap Ex Data'!H1449</f>
        <v>0</v>
      </c>
      <c r="I1449" s="15">
        <f>'Cap Ex Data'!I1449</f>
        <v>0</v>
      </c>
      <c r="J1449" s="15">
        <f>'Cap Ex Data'!J1449</f>
        <v>0</v>
      </c>
      <c r="K1449" s="15">
        <f>'Cap Ex Data'!K1449</f>
        <v>0</v>
      </c>
      <c r="L1449" s="15">
        <f>'Cap Ex Data'!L1449</f>
        <v>0</v>
      </c>
      <c r="M1449" s="15">
        <f>'Cap Ex Data'!M1449</f>
        <v>0</v>
      </c>
      <c r="N1449" s="15">
        <f>'Cap Ex Data'!N1449</f>
        <v>0</v>
      </c>
      <c r="O1449" s="61" t="str">
        <f t="shared" si="22"/>
        <v>0</v>
      </c>
    </row>
    <row r="1450" spans="1:15" x14ac:dyDescent="0.25">
      <c r="A1450" s="15">
        <f>'Cap Ex Data'!A1450</f>
        <v>0</v>
      </c>
      <c r="B1450" s="15">
        <f>'Cap Ex Data'!B1450</f>
        <v>0</v>
      </c>
      <c r="C1450" s="15">
        <f>'Cap Ex Data'!C1450</f>
        <v>0</v>
      </c>
      <c r="D1450" s="15">
        <f>'Cap Ex Data'!D1450</f>
        <v>0</v>
      </c>
      <c r="E1450" s="15">
        <f>'Cap Ex Data'!E1450</f>
        <v>0</v>
      </c>
      <c r="F1450" s="15">
        <f>'Cap Ex Data'!F1450</f>
        <v>0</v>
      </c>
      <c r="G1450" s="15">
        <f>'Cap Ex Data'!G1450</f>
        <v>0</v>
      </c>
      <c r="H1450" s="15">
        <f>'Cap Ex Data'!H1450</f>
        <v>0</v>
      </c>
      <c r="I1450" s="15">
        <f>'Cap Ex Data'!I1450</f>
        <v>0</v>
      </c>
      <c r="J1450" s="15">
        <f>'Cap Ex Data'!J1450</f>
        <v>0</v>
      </c>
      <c r="K1450" s="15">
        <f>'Cap Ex Data'!K1450</f>
        <v>0</v>
      </c>
      <c r="L1450" s="15">
        <f>'Cap Ex Data'!L1450</f>
        <v>0</v>
      </c>
      <c r="M1450" s="15">
        <f>'Cap Ex Data'!M1450</f>
        <v>0</v>
      </c>
      <c r="N1450" s="15">
        <f>'Cap Ex Data'!N1450</f>
        <v>0</v>
      </c>
      <c r="O1450" s="61" t="str">
        <f t="shared" si="22"/>
        <v>0</v>
      </c>
    </row>
    <row r="1451" spans="1:15" x14ac:dyDescent="0.25">
      <c r="A1451" s="15">
        <f>'Cap Ex Data'!A1451</f>
        <v>0</v>
      </c>
      <c r="B1451" s="15">
        <f>'Cap Ex Data'!B1451</f>
        <v>0</v>
      </c>
      <c r="C1451" s="15">
        <f>'Cap Ex Data'!C1451</f>
        <v>0</v>
      </c>
      <c r="D1451" s="15">
        <f>'Cap Ex Data'!D1451</f>
        <v>0</v>
      </c>
      <c r="E1451" s="15">
        <f>'Cap Ex Data'!E1451</f>
        <v>0</v>
      </c>
      <c r="F1451" s="15">
        <f>'Cap Ex Data'!F1451</f>
        <v>0</v>
      </c>
      <c r="G1451" s="15">
        <f>'Cap Ex Data'!G1451</f>
        <v>0</v>
      </c>
      <c r="H1451" s="15">
        <f>'Cap Ex Data'!H1451</f>
        <v>0</v>
      </c>
      <c r="I1451" s="15">
        <f>'Cap Ex Data'!I1451</f>
        <v>0</v>
      </c>
      <c r="J1451" s="15">
        <f>'Cap Ex Data'!J1451</f>
        <v>0</v>
      </c>
      <c r="K1451" s="15">
        <f>'Cap Ex Data'!K1451</f>
        <v>0</v>
      </c>
      <c r="L1451" s="15">
        <f>'Cap Ex Data'!L1451</f>
        <v>0</v>
      </c>
      <c r="M1451" s="15">
        <f>'Cap Ex Data'!M1451</f>
        <v>0</v>
      </c>
      <c r="N1451" s="15">
        <f>'Cap Ex Data'!N1451</f>
        <v>0</v>
      </c>
      <c r="O1451" s="61" t="str">
        <f t="shared" si="22"/>
        <v>0</v>
      </c>
    </row>
    <row r="1452" spans="1:15" x14ac:dyDescent="0.25">
      <c r="A1452" s="15">
        <f>'Cap Ex Data'!A1452</f>
        <v>0</v>
      </c>
      <c r="B1452" s="15">
        <f>'Cap Ex Data'!B1452</f>
        <v>0</v>
      </c>
      <c r="C1452" s="15">
        <f>'Cap Ex Data'!C1452</f>
        <v>0</v>
      </c>
      <c r="D1452" s="15">
        <f>'Cap Ex Data'!D1452</f>
        <v>0</v>
      </c>
      <c r="E1452" s="15">
        <f>'Cap Ex Data'!E1452</f>
        <v>0</v>
      </c>
      <c r="F1452" s="15">
        <f>'Cap Ex Data'!F1452</f>
        <v>0</v>
      </c>
      <c r="G1452" s="15">
        <f>'Cap Ex Data'!G1452</f>
        <v>0</v>
      </c>
      <c r="H1452" s="15">
        <f>'Cap Ex Data'!H1452</f>
        <v>0</v>
      </c>
      <c r="I1452" s="15">
        <f>'Cap Ex Data'!I1452</f>
        <v>0</v>
      </c>
      <c r="J1452" s="15">
        <f>'Cap Ex Data'!J1452</f>
        <v>0</v>
      </c>
      <c r="K1452" s="15">
        <f>'Cap Ex Data'!K1452</f>
        <v>0</v>
      </c>
      <c r="L1452" s="15">
        <f>'Cap Ex Data'!L1452</f>
        <v>0</v>
      </c>
      <c r="M1452" s="15">
        <f>'Cap Ex Data'!M1452</f>
        <v>0</v>
      </c>
      <c r="N1452" s="15">
        <f>'Cap Ex Data'!N1452</f>
        <v>0</v>
      </c>
      <c r="O1452" s="61" t="str">
        <f t="shared" si="22"/>
        <v>0</v>
      </c>
    </row>
    <row r="1453" spans="1:15" x14ac:dyDescent="0.25">
      <c r="A1453" s="15">
        <f>'Cap Ex Data'!A1453</f>
        <v>0</v>
      </c>
      <c r="B1453" s="15">
        <f>'Cap Ex Data'!B1453</f>
        <v>0</v>
      </c>
      <c r="C1453" s="15">
        <f>'Cap Ex Data'!C1453</f>
        <v>0</v>
      </c>
      <c r="D1453" s="15">
        <f>'Cap Ex Data'!D1453</f>
        <v>0</v>
      </c>
      <c r="E1453" s="15">
        <f>'Cap Ex Data'!E1453</f>
        <v>0</v>
      </c>
      <c r="F1453" s="15">
        <f>'Cap Ex Data'!F1453</f>
        <v>0</v>
      </c>
      <c r="G1453" s="15">
        <f>'Cap Ex Data'!G1453</f>
        <v>0</v>
      </c>
      <c r="H1453" s="15">
        <f>'Cap Ex Data'!H1453</f>
        <v>0</v>
      </c>
      <c r="I1453" s="15">
        <f>'Cap Ex Data'!I1453</f>
        <v>0</v>
      </c>
      <c r="J1453" s="15">
        <f>'Cap Ex Data'!J1453</f>
        <v>0</v>
      </c>
      <c r="K1453" s="15">
        <f>'Cap Ex Data'!K1453</f>
        <v>0</v>
      </c>
      <c r="L1453" s="15">
        <f>'Cap Ex Data'!L1453</f>
        <v>0</v>
      </c>
      <c r="M1453" s="15">
        <f>'Cap Ex Data'!M1453</f>
        <v>0</v>
      </c>
      <c r="N1453" s="15">
        <f>'Cap Ex Data'!N1453</f>
        <v>0</v>
      </c>
      <c r="O1453" s="61" t="str">
        <f t="shared" si="22"/>
        <v>0</v>
      </c>
    </row>
    <row r="1454" spans="1:15" x14ac:dyDescent="0.25">
      <c r="A1454" s="15">
        <f>'Cap Ex Data'!A1454</f>
        <v>0</v>
      </c>
      <c r="B1454" s="15">
        <f>'Cap Ex Data'!B1454</f>
        <v>0</v>
      </c>
      <c r="C1454" s="15">
        <f>'Cap Ex Data'!C1454</f>
        <v>0</v>
      </c>
      <c r="D1454" s="15">
        <f>'Cap Ex Data'!D1454</f>
        <v>0</v>
      </c>
      <c r="E1454" s="15">
        <f>'Cap Ex Data'!E1454</f>
        <v>0</v>
      </c>
      <c r="F1454" s="15">
        <f>'Cap Ex Data'!F1454</f>
        <v>0</v>
      </c>
      <c r="G1454" s="15">
        <f>'Cap Ex Data'!G1454</f>
        <v>0</v>
      </c>
      <c r="H1454" s="15">
        <f>'Cap Ex Data'!H1454</f>
        <v>0</v>
      </c>
      <c r="I1454" s="15">
        <f>'Cap Ex Data'!I1454</f>
        <v>0</v>
      </c>
      <c r="J1454" s="15">
        <f>'Cap Ex Data'!J1454</f>
        <v>0</v>
      </c>
      <c r="K1454" s="15">
        <f>'Cap Ex Data'!K1454</f>
        <v>0</v>
      </c>
      <c r="L1454" s="15">
        <f>'Cap Ex Data'!L1454</f>
        <v>0</v>
      </c>
      <c r="M1454" s="15">
        <f>'Cap Ex Data'!M1454</f>
        <v>0</v>
      </c>
      <c r="N1454" s="15">
        <f>'Cap Ex Data'!N1454</f>
        <v>0</v>
      </c>
      <c r="O1454" s="61" t="str">
        <f t="shared" si="22"/>
        <v>0</v>
      </c>
    </row>
    <row r="1455" spans="1:15" x14ac:dyDescent="0.25">
      <c r="A1455" s="15">
        <f>'Cap Ex Data'!A1455</f>
        <v>0</v>
      </c>
      <c r="B1455" s="15">
        <f>'Cap Ex Data'!B1455</f>
        <v>0</v>
      </c>
      <c r="C1455" s="15">
        <f>'Cap Ex Data'!C1455</f>
        <v>0</v>
      </c>
      <c r="D1455" s="15">
        <f>'Cap Ex Data'!D1455</f>
        <v>0</v>
      </c>
      <c r="E1455" s="15">
        <f>'Cap Ex Data'!E1455</f>
        <v>0</v>
      </c>
      <c r="F1455" s="15">
        <f>'Cap Ex Data'!F1455</f>
        <v>0</v>
      </c>
      <c r="G1455" s="15">
        <f>'Cap Ex Data'!G1455</f>
        <v>0</v>
      </c>
      <c r="H1455" s="15">
        <f>'Cap Ex Data'!H1455</f>
        <v>0</v>
      </c>
      <c r="I1455" s="15">
        <f>'Cap Ex Data'!I1455</f>
        <v>0</v>
      </c>
      <c r="J1455" s="15">
        <f>'Cap Ex Data'!J1455</f>
        <v>0</v>
      </c>
      <c r="K1455" s="15">
        <f>'Cap Ex Data'!K1455</f>
        <v>0</v>
      </c>
      <c r="L1455" s="15">
        <f>'Cap Ex Data'!L1455</f>
        <v>0</v>
      </c>
      <c r="M1455" s="15">
        <f>'Cap Ex Data'!M1455</f>
        <v>0</v>
      </c>
      <c r="N1455" s="15">
        <f>'Cap Ex Data'!N1455</f>
        <v>0</v>
      </c>
      <c r="O1455" s="61" t="str">
        <f t="shared" si="22"/>
        <v>0</v>
      </c>
    </row>
    <row r="1456" spans="1:15" x14ac:dyDescent="0.25">
      <c r="A1456" s="15">
        <f>'Cap Ex Data'!A1456</f>
        <v>0</v>
      </c>
      <c r="B1456" s="15">
        <f>'Cap Ex Data'!B1456</f>
        <v>0</v>
      </c>
      <c r="C1456" s="15">
        <f>'Cap Ex Data'!C1456</f>
        <v>0</v>
      </c>
      <c r="D1456" s="15">
        <f>'Cap Ex Data'!D1456</f>
        <v>0</v>
      </c>
      <c r="E1456" s="15">
        <f>'Cap Ex Data'!E1456</f>
        <v>0</v>
      </c>
      <c r="F1456" s="15">
        <f>'Cap Ex Data'!F1456</f>
        <v>0</v>
      </c>
      <c r="G1456" s="15">
        <f>'Cap Ex Data'!G1456</f>
        <v>0</v>
      </c>
      <c r="H1456" s="15">
        <f>'Cap Ex Data'!H1456</f>
        <v>0</v>
      </c>
      <c r="I1456" s="15">
        <f>'Cap Ex Data'!I1456</f>
        <v>0</v>
      </c>
      <c r="J1456" s="15">
        <f>'Cap Ex Data'!J1456</f>
        <v>0</v>
      </c>
      <c r="K1456" s="15">
        <f>'Cap Ex Data'!K1456</f>
        <v>0</v>
      </c>
      <c r="L1456" s="15">
        <f>'Cap Ex Data'!L1456</f>
        <v>0</v>
      </c>
      <c r="M1456" s="15">
        <f>'Cap Ex Data'!M1456</f>
        <v>0</v>
      </c>
      <c r="N1456" s="15">
        <f>'Cap Ex Data'!N1456</f>
        <v>0</v>
      </c>
      <c r="O1456" s="61" t="str">
        <f t="shared" si="22"/>
        <v>0</v>
      </c>
    </row>
    <row r="1457" spans="1:15" x14ac:dyDescent="0.25">
      <c r="A1457" s="15">
        <f>'Cap Ex Data'!A1457</f>
        <v>0</v>
      </c>
      <c r="B1457" s="15">
        <f>'Cap Ex Data'!B1457</f>
        <v>0</v>
      </c>
      <c r="C1457" s="15">
        <f>'Cap Ex Data'!C1457</f>
        <v>0</v>
      </c>
      <c r="D1457" s="15">
        <f>'Cap Ex Data'!D1457</f>
        <v>0</v>
      </c>
      <c r="E1457" s="15">
        <f>'Cap Ex Data'!E1457</f>
        <v>0</v>
      </c>
      <c r="F1457" s="15">
        <f>'Cap Ex Data'!F1457</f>
        <v>0</v>
      </c>
      <c r="G1457" s="15">
        <f>'Cap Ex Data'!G1457</f>
        <v>0</v>
      </c>
      <c r="H1457" s="15">
        <f>'Cap Ex Data'!H1457</f>
        <v>0</v>
      </c>
      <c r="I1457" s="15">
        <f>'Cap Ex Data'!I1457</f>
        <v>0</v>
      </c>
      <c r="J1457" s="15">
        <f>'Cap Ex Data'!J1457</f>
        <v>0</v>
      </c>
      <c r="K1457" s="15">
        <f>'Cap Ex Data'!K1457</f>
        <v>0</v>
      </c>
      <c r="L1457" s="15">
        <f>'Cap Ex Data'!L1457</f>
        <v>0</v>
      </c>
      <c r="M1457" s="15">
        <f>'Cap Ex Data'!M1457</f>
        <v>0</v>
      </c>
      <c r="N1457" s="15">
        <f>'Cap Ex Data'!N1457</f>
        <v>0</v>
      </c>
      <c r="O1457" s="61" t="str">
        <f t="shared" si="22"/>
        <v>0</v>
      </c>
    </row>
    <row r="1458" spans="1:15" x14ac:dyDescent="0.25">
      <c r="A1458" s="15">
        <f>'Cap Ex Data'!A1458</f>
        <v>0</v>
      </c>
      <c r="B1458" s="15">
        <f>'Cap Ex Data'!B1458</f>
        <v>0</v>
      </c>
      <c r="C1458" s="15">
        <f>'Cap Ex Data'!C1458</f>
        <v>0</v>
      </c>
      <c r="D1458" s="15">
        <f>'Cap Ex Data'!D1458</f>
        <v>0</v>
      </c>
      <c r="E1458" s="15">
        <f>'Cap Ex Data'!E1458</f>
        <v>0</v>
      </c>
      <c r="F1458" s="15">
        <f>'Cap Ex Data'!F1458</f>
        <v>0</v>
      </c>
      <c r="G1458" s="15">
        <f>'Cap Ex Data'!G1458</f>
        <v>0</v>
      </c>
      <c r="H1458" s="15">
        <f>'Cap Ex Data'!H1458</f>
        <v>0</v>
      </c>
      <c r="I1458" s="15">
        <f>'Cap Ex Data'!I1458</f>
        <v>0</v>
      </c>
      <c r="J1458" s="15">
        <f>'Cap Ex Data'!J1458</f>
        <v>0</v>
      </c>
      <c r="K1458" s="15">
        <f>'Cap Ex Data'!K1458</f>
        <v>0</v>
      </c>
      <c r="L1458" s="15">
        <f>'Cap Ex Data'!L1458</f>
        <v>0</v>
      </c>
      <c r="M1458" s="15">
        <f>'Cap Ex Data'!M1458</f>
        <v>0</v>
      </c>
      <c r="N1458" s="15">
        <f>'Cap Ex Data'!N1458</f>
        <v>0</v>
      </c>
      <c r="O1458" s="61" t="str">
        <f t="shared" si="22"/>
        <v>0</v>
      </c>
    </row>
    <row r="1459" spans="1:15" x14ac:dyDescent="0.25">
      <c r="A1459" s="15">
        <f>'Cap Ex Data'!A1459</f>
        <v>0</v>
      </c>
      <c r="B1459" s="15">
        <f>'Cap Ex Data'!B1459</f>
        <v>0</v>
      </c>
      <c r="C1459" s="15">
        <f>'Cap Ex Data'!C1459</f>
        <v>0</v>
      </c>
      <c r="D1459" s="15">
        <f>'Cap Ex Data'!D1459</f>
        <v>0</v>
      </c>
      <c r="E1459" s="15">
        <f>'Cap Ex Data'!E1459</f>
        <v>0</v>
      </c>
      <c r="F1459" s="15">
        <f>'Cap Ex Data'!F1459</f>
        <v>0</v>
      </c>
      <c r="G1459" s="15">
        <f>'Cap Ex Data'!G1459</f>
        <v>0</v>
      </c>
      <c r="H1459" s="15">
        <f>'Cap Ex Data'!H1459</f>
        <v>0</v>
      </c>
      <c r="I1459" s="15">
        <f>'Cap Ex Data'!I1459</f>
        <v>0</v>
      </c>
      <c r="J1459" s="15">
        <f>'Cap Ex Data'!J1459</f>
        <v>0</v>
      </c>
      <c r="K1459" s="15">
        <f>'Cap Ex Data'!K1459</f>
        <v>0</v>
      </c>
      <c r="L1459" s="15">
        <f>'Cap Ex Data'!L1459</f>
        <v>0</v>
      </c>
      <c r="M1459" s="15">
        <f>'Cap Ex Data'!M1459</f>
        <v>0</v>
      </c>
      <c r="N1459" s="15">
        <f>'Cap Ex Data'!N1459</f>
        <v>0</v>
      </c>
      <c r="O1459" s="61" t="str">
        <f t="shared" si="22"/>
        <v>0</v>
      </c>
    </row>
    <row r="1460" spans="1:15" x14ac:dyDescent="0.25">
      <c r="A1460" s="15">
        <f>'Cap Ex Data'!A1460</f>
        <v>0</v>
      </c>
      <c r="B1460" s="15">
        <f>'Cap Ex Data'!B1460</f>
        <v>0</v>
      </c>
      <c r="C1460" s="15">
        <f>'Cap Ex Data'!C1460</f>
        <v>0</v>
      </c>
      <c r="D1460" s="15">
        <f>'Cap Ex Data'!D1460</f>
        <v>0</v>
      </c>
      <c r="E1460" s="15">
        <f>'Cap Ex Data'!E1460</f>
        <v>0</v>
      </c>
      <c r="F1460" s="15">
        <f>'Cap Ex Data'!F1460</f>
        <v>0</v>
      </c>
      <c r="G1460" s="15">
        <f>'Cap Ex Data'!G1460</f>
        <v>0</v>
      </c>
      <c r="H1460" s="15">
        <f>'Cap Ex Data'!H1460</f>
        <v>0</v>
      </c>
      <c r="I1460" s="15">
        <f>'Cap Ex Data'!I1460</f>
        <v>0</v>
      </c>
      <c r="J1460" s="15">
        <f>'Cap Ex Data'!J1460</f>
        <v>0</v>
      </c>
      <c r="K1460" s="15">
        <f>'Cap Ex Data'!K1460</f>
        <v>0</v>
      </c>
      <c r="L1460" s="15">
        <f>'Cap Ex Data'!L1460</f>
        <v>0</v>
      </c>
      <c r="M1460" s="15">
        <f>'Cap Ex Data'!M1460</f>
        <v>0</v>
      </c>
      <c r="N1460" s="15">
        <f>'Cap Ex Data'!N1460</f>
        <v>0</v>
      </c>
      <c r="O1460" s="61" t="str">
        <f t="shared" si="22"/>
        <v>0</v>
      </c>
    </row>
    <row r="1461" spans="1:15" x14ac:dyDescent="0.25">
      <c r="A1461" s="15">
        <f>'Cap Ex Data'!A1461</f>
        <v>0</v>
      </c>
      <c r="B1461" s="15">
        <f>'Cap Ex Data'!B1461</f>
        <v>0</v>
      </c>
      <c r="C1461" s="15">
        <f>'Cap Ex Data'!C1461</f>
        <v>0</v>
      </c>
      <c r="D1461" s="15">
        <f>'Cap Ex Data'!D1461</f>
        <v>0</v>
      </c>
      <c r="E1461" s="15">
        <f>'Cap Ex Data'!E1461</f>
        <v>0</v>
      </c>
      <c r="F1461" s="15">
        <f>'Cap Ex Data'!F1461</f>
        <v>0</v>
      </c>
      <c r="G1461" s="15">
        <f>'Cap Ex Data'!G1461</f>
        <v>0</v>
      </c>
      <c r="H1461" s="15">
        <f>'Cap Ex Data'!H1461</f>
        <v>0</v>
      </c>
      <c r="I1461" s="15">
        <f>'Cap Ex Data'!I1461</f>
        <v>0</v>
      </c>
      <c r="J1461" s="15">
        <f>'Cap Ex Data'!J1461</f>
        <v>0</v>
      </c>
      <c r="K1461" s="15">
        <f>'Cap Ex Data'!K1461</f>
        <v>0</v>
      </c>
      <c r="L1461" s="15">
        <f>'Cap Ex Data'!L1461</f>
        <v>0</v>
      </c>
      <c r="M1461" s="15">
        <f>'Cap Ex Data'!M1461</f>
        <v>0</v>
      </c>
      <c r="N1461" s="15">
        <f>'Cap Ex Data'!N1461</f>
        <v>0</v>
      </c>
      <c r="O1461" s="61" t="str">
        <f t="shared" si="22"/>
        <v>0</v>
      </c>
    </row>
    <row r="1462" spans="1:15" x14ac:dyDescent="0.25">
      <c r="A1462" s="15">
        <f>'Cap Ex Data'!A1462</f>
        <v>0</v>
      </c>
      <c r="B1462" s="15">
        <f>'Cap Ex Data'!B1462</f>
        <v>0</v>
      </c>
      <c r="C1462" s="15">
        <f>'Cap Ex Data'!C1462</f>
        <v>0</v>
      </c>
      <c r="D1462" s="15">
        <f>'Cap Ex Data'!D1462</f>
        <v>0</v>
      </c>
      <c r="E1462" s="15">
        <f>'Cap Ex Data'!E1462</f>
        <v>0</v>
      </c>
      <c r="F1462" s="15">
        <f>'Cap Ex Data'!F1462</f>
        <v>0</v>
      </c>
      <c r="G1462" s="15">
        <f>'Cap Ex Data'!G1462</f>
        <v>0</v>
      </c>
      <c r="H1462" s="15">
        <f>'Cap Ex Data'!H1462</f>
        <v>0</v>
      </c>
      <c r="I1462" s="15">
        <f>'Cap Ex Data'!I1462</f>
        <v>0</v>
      </c>
      <c r="J1462" s="15">
        <f>'Cap Ex Data'!J1462</f>
        <v>0</v>
      </c>
      <c r="K1462" s="15">
        <f>'Cap Ex Data'!K1462</f>
        <v>0</v>
      </c>
      <c r="L1462" s="15">
        <f>'Cap Ex Data'!L1462</f>
        <v>0</v>
      </c>
      <c r="M1462" s="15">
        <f>'Cap Ex Data'!M1462</f>
        <v>0</v>
      </c>
      <c r="N1462" s="15">
        <f>'Cap Ex Data'!N1462</f>
        <v>0</v>
      </c>
      <c r="O1462" s="61" t="str">
        <f t="shared" si="22"/>
        <v>0</v>
      </c>
    </row>
    <row r="1463" spans="1:15" x14ac:dyDescent="0.25">
      <c r="A1463" s="15">
        <f>'Cap Ex Data'!A1463</f>
        <v>0</v>
      </c>
      <c r="B1463" s="15">
        <f>'Cap Ex Data'!B1463</f>
        <v>0</v>
      </c>
      <c r="C1463" s="15">
        <f>'Cap Ex Data'!C1463</f>
        <v>0</v>
      </c>
      <c r="D1463" s="15">
        <f>'Cap Ex Data'!D1463</f>
        <v>0</v>
      </c>
      <c r="E1463" s="15">
        <f>'Cap Ex Data'!E1463</f>
        <v>0</v>
      </c>
      <c r="F1463" s="15">
        <f>'Cap Ex Data'!F1463</f>
        <v>0</v>
      </c>
      <c r="G1463" s="15">
        <f>'Cap Ex Data'!G1463</f>
        <v>0</v>
      </c>
      <c r="H1463" s="15">
        <f>'Cap Ex Data'!H1463</f>
        <v>0</v>
      </c>
      <c r="I1463" s="15">
        <f>'Cap Ex Data'!I1463</f>
        <v>0</v>
      </c>
      <c r="J1463" s="15">
        <f>'Cap Ex Data'!J1463</f>
        <v>0</v>
      </c>
      <c r="K1463" s="15">
        <f>'Cap Ex Data'!K1463</f>
        <v>0</v>
      </c>
      <c r="L1463" s="15">
        <f>'Cap Ex Data'!L1463</f>
        <v>0</v>
      </c>
      <c r="M1463" s="15">
        <f>'Cap Ex Data'!M1463</f>
        <v>0</v>
      </c>
      <c r="N1463" s="15">
        <f>'Cap Ex Data'!N1463</f>
        <v>0</v>
      </c>
      <c r="O1463" s="61" t="str">
        <f t="shared" si="22"/>
        <v>0</v>
      </c>
    </row>
    <row r="1464" spans="1:15" x14ac:dyDescent="0.25">
      <c r="A1464" s="15">
        <f>'Cap Ex Data'!A1464</f>
        <v>0</v>
      </c>
      <c r="B1464" s="15">
        <f>'Cap Ex Data'!B1464</f>
        <v>0</v>
      </c>
      <c r="C1464" s="15">
        <f>'Cap Ex Data'!C1464</f>
        <v>0</v>
      </c>
      <c r="D1464" s="15">
        <f>'Cap Ex Data'!D1464</f>
        <v>0</v>
      </c>
      <c r="E1464" s="15">
        <f>'Cap Ex Data'!E1464</f>
        <v>0</v>
      </c>
      <c r="F1464" s="15">
        <f>'Cap Ex Data'!F1464</f>
        <v>0</v>
      </c>
      <c r="G1464" s="15">
        <f>'Cap Ex Data'!G1464</f>
        <v>0</v>
      </c>
      <c r="H1464" s="15">
        <f>'Cap Ex Data'!H1464</f>
        <v>0</v>
      </c>
      <c r="I1464" s="15">
        <f>'Cap Ex Data'!I1464</f>
        <v>0</v>
      </c>
      <c r="J1464" s="15">
        <f>'Cap Ex Data'!J1464</f>
        <v>0</v>
      </c>
      <c r="K1464" s="15">
        <f>'Cap Ex Data'!K1464</f>
        <v>0</v>
      </c>
      <c r="L1464" s="15">
        <f>'Cap Ex Data'!L1464</f>
        <v>0</v>
      </c>
      <c r="M1464" s="15">
        <f>'Cap Ex Data'!M1464</f>
        <v>0</v>
      </c>
      <c r="N1464" s="15">
        <f>'Cap Ex Data'!N1464</f>
        <v>0</v>
      </c>
      <c r="O1464" s="61" t="str">
        <f t="shared" si="22"/>
        <v>0</v>
      </c>
    </row>
    <row r="1465" spans="1:15" x14ac:dyDescent="0.25">
      <c r="A1465" s="15">
        <f>'Cap Ex Data'!A1465</f>
        <v>0</v>
      </c>
      <c r="B1465" s="15">
        <f>'Cap Ex Data'!B1465</f>
        <v>0</v>
      </c>
      <c r="C1465" s="15">
        <f>'Cap Ex Data'!C1465</f>
        <v>0</v>
      </c>
      <c r="D1465" s="15">
        <f>'Cap Ex Data'!D1465</f>
        <v>0</v>
      </c>
      <c r="E1465" s="15">
        <f>'Cap Ex Data'!E1465</f>
        <v>0</v>
      </c>
      <c r="F1465" s="15">
        <f>'Cap Ex Data'!F1465</f>
        <v>0</v>
      </c>
      <c r="G1465" s="15">
        <f>'Cap Ex Data'!G1465</f>
        <v>0</v>
      </c>
      <c r="H1465" s="15">
        <f>'Cap Ex Data'!H1465</f>
        <v>0</v>
      </c>
      <c r="I1465" s="15">
        <f>'Cap Ex Data'!I1465</f>
        <v>0</v>
      </c>
      <c r="J1465" s="15">
        <f>'Cap Ex Data'!J1465</f>
        <v>0</v>
      </c>
      <c r="K1465" s="15">
        <f>'Cap Ex Data'!K1465</f>
        <v>0</v>
      </c>
      <c r="L1465" s="15">
        <f>'Cap Ex Data'!L1465</f>
        <v>0</v>
      </c>
      <c r="M1465" s="15">
        <f>'Cap Ex Data'!M1465</f>
        <v>0</v>
      </c>
      <c r="N1465" s="15">
        <f>'Cap Ex Data'!N1465</f>
        <v>0</v>
      </c>
      <c r="O1465" s="61" t="str">
        <f t="shared" si="22"/>
        <v>0</v>
      </c>
    </row>
    <row r="1466" spans="1:15" x14ac:dyDescent="0.25">
      <c r="A1466" s="15">
        <f>'Cap Ex Data'!A1466</f>
        <v>0</v>
      </c>
      <c r="B1466" s="15">
        <f>'Cap Ex Data'!B1466</f>
        <v>0</v>
      </c>
      <c r="C1466" s="15">
        <f>'Cap Ex Data'!C1466</f>
        <v>0</v>
      </c>
      <c r="D1466" s="15">
        <f>'Cap Ex Data'!D1466</f>
        <v>0</v>
      </c>
      <c r="E1466" s="15">
        <f>'Cap Ex Data'!E1466</f>
        <v>0</v>
      </c>
      <c r="F1466" s="15">
        <f>'Cap Ex Data'!F1466</f>
        <v>0</v>
      </c>
      <c r="G1466" s="15">
        <f>'Cap Ex Data'!G1466</f>
        <v>0</v>
      </c>
      <c r="H1466" s="15">
        <f>'Cap Ex Data'!H1466</f>
        <v>0</v>
      </c>
      <c r="I1466" s="15">
        <f>'Cap Ex Data'!I1466</f>
        <v>0</v>
      </c>
      <c r="J1466" s="15">
        <f>'Cap Ex Data'!J1466</f>
        <v>0</v>
      </c>
      <c r="K1466" s="15">
        <f>'Cap Ex Data'!K1466</f>
        <v>0</v>
      </c>
      <c r="L1466" s="15">
        <f>'Cap Ex Data'!L1466</f>
        <v>0</v>
      </c>
      <c r="M1466" s="15">
        <f>'Cap Ex Data'!M1466</f>
        <v>0</v>
      </c>
      <c r="N1466" s="15">
        <f>'Cap Ex Data'!N1466</f>
        <v>0</v>
      </c>
      <c r="O1466" s="61" t="str">
        <f t="shared" si="22"/>
        <v>0</v>
      </c>
    </row>
    <row r="1467" spans="1:15" x14ac:dyDescent="0.25">
      <c r="A1467" s="15">
        <f>'Cap Ex Data'!A1467</f>
        <v>0</v>
      </c>
      <c r="B1467" s="15">
        <f>'Cap Ex Data'!B1467</f>
        <v>0</v>
      </c>
      <c r="C1467" s="15">
        <f>'Cap Ex Data'!C1467</f>
        <v>0</v>
      </c>
      <c r="D1467" s="15">
        <f>'Cap Ex Data'!D1467</f>
        <v>0</v>
      </c>
      <c r="E1467" s="15">
        <f>'Cap Ex Data'!E1467</f>
        <v>0</v>
      </c>
      <c r="F1467" s="15">
        <f>'Cap Ex Data'!F1467</f>
        <v>0</v>
      </c>
      <c r="G1467" s="15">
        <f>'Cap Ex Data'!G1467</f>
        <v>0</v>
      </c>
      <c r="H1467" s="15">
        <f>'Cap Ex Data'!H1467</f>
        <v>0</v>
      </c>
      <c r="I1467" s="15">
        <f>'Cap Ex Data'!I1467</f>
        <v>0</v>
      </c>
      <c r="J1467" s="15">
        <f>'Cap Ex Data'!J1467</f>
        <v>0</v>
      </c>
      <c r="K1467" s="15">
        <f>'Cap Ex Data'!K1467</f>
        <v>0</v>
      </c>
      <c r="L1467" s="15">
        <f>'Cap Ex Data'!L1467</f>
        <v>0</v>
      </c>
      <c r="M1467" s="15">
        <f>'Cap Ex Data'!M1467</f>
        <v>0</v>
      </c>
      <c r="N1467" s="15">
        <f>'Cap Ex Data'!N1467</f>
        <v>0</v>
      </c>
      <c r="O1467" s="61" t="str">
        <f t="shared" si="22"/>
        <v>0</v>
      </c>
    </row>
    <row r="1468" spans="1:15" x14ac:dyDescent="0.25">
      <c r="A1468" s="15">
        <f>'Cap Ex Data'!A1468</f>
        <v>0</v>
      </c>
      <c r="B1468" s="15">
        <f>'Cap Ex Data'!B1468</f>
        <v>0</v>
      </c>
      <c r="C1468" s="15">
        <f>'Cap Ex Data'!C1468</f>
        <v>0</v>
      </c>
      <c r="D1468" s="15">
        <f>'Cap Ex Data'!D1468</f>
        <v>0</v>
      </c>
      <c r="E1468" s="15">
        <f>'Cap Ex Data'!E1468</f>
        <v>0</v>
      </c>
      <c r="F1468" s="15">
        <f>'Cap Ex Data'!F1468</f>
        <v>0</v>
      </c>
      <c r="G1468" s="15">
        <f>'Cap Ex Data'!G1468</f>
        <v>0</v>
      </c>
      <c r="H1468" s="15">
        <f>'Cap Ex Data'!H1468</f>
        <v>0</v>
      </c>
      <c r="I1468" s="15">
        <f>'Cap Ex Data'!I1468</f>
        <v>0</v>
      </c>
      <c r="J1468" s="15">
        <f>'Cap Ex Data'!J1468</f>
        <v>0</v>
      </c>
      <c r="K1468" s="15">
        <f>'Cap Ex Data'!K1468</f>
        <v>0</v>
      </c>
      <c r="L1468" s="15">
        <f>'Cap Ex Data'!L1468</f>
        <v>0</v>
      </c>
      <c r="M1468" s="15">
        <f>'Cap Ex Data'!M1468</f>
        <v>0</v>
      </c>
      <c r="N1468" s="15">
        <f>'Cap Ex Data'!N1468</f>
        <v>0</v>
      </c>
      <c r="O1468" s="61" t="str">
        <f t="shared" si="22"/>
        <v>0</v>
      </c>
    </row>
    <row r="1469" spans="1:15" x14ac:dyDescent="0.25">
      <c r="A1469" s="15">
        <f>'Cap Ex Data'!A1469</f>
        <v>0</v>
      </c>
      <c r="B1469" s="15">
        <f>'Cap Ex Data'!B1469</f>
        <v>0</v>
      </c>
      <c r="C1469" s="15">
        <f>'Cap Ex Data'!C1469</f>
        <v>0</v>
      </c>
      <c r="D1469" s="15">
        <f>'Cap Ex Data'!D1469</f>
        <v>0</v>
      </c>
      <c r="E1469" s="15">
        <f>'Cap Ex Data'!E1469</f>
        <v>0</v>
      </c>
      <c r="F1469" s="15">
        <f>'Cap Ex Data'!F1469</f>
        <v>0</v>
      </c>
      <c r="G1469" s="15">
        <f>'Cap Ex Data'!G1469</f>
        <v>0</v>
      </c>
      <c r="H1469" s="15">
        <f>'Cap Ex Data'!H1469</f>
        <v>0</v>
      </c>
      <c r="I1469" s="15">
        <f>'Cap Ex Data'!I1469</f>
        <v>0</v>
      </c>
      <c r="J1469" s="15">
        <f>'Cap Ex Data'!J1469</f>
        <v>0</v>
      </c>
      <c r="K1469" s="15">
        <f>'Cap Ex Data'!K1469</f>
        <v>0</v>
      </c>
      <c r="L1469" s="15">
        <f>'Cap Ex Data'!L1469</f>
        <v>0</v>
      </c>
      <c r="M1469" s="15">
        <f>'Cap Ex Data'!M1469</f>
        <v>0</v>
      </c>
      <c r="N1469" s="15">
        <f>'Cap Ex Data'!N1469</f>
        <v>0</v>
      </c>
      <c r="O1469" s="61" t="str">
        <f t="shared" si="22"/>
        <v>0</v>
      </c>
    </row>
    <row r="1470" spans="1:15" x14ac:dyDescent="0.25">
      <c r="A1470" s="15">
        <f>'Cap Ex Data'!A1470</f>
        <v>0</v>
      </c>
      <c r="B1470" s="15">
        <f>'Cap Ex Data'!B1470</f>
        <v>0</v>
      </c>
      <c r="C1470" s="15">
        <f>'Cap Ex Data'!C1470</f>
        <v>0</v>
      </c>
      <c r="D1470" s="15">
        <f>'Cap Ex Data'!D1470</f>
        <v>0</v>
      </c>
      <c r="E1470" s="15">
        <f>'Cap Ex Data'!E1470</f>
        <v>0</v>
      </c>
      <c r="F1470" s="15">
        <f>'Cap Ex Data'!F1470</f>
        <v>0</v>
      </c>
      <c r="G1470" s="15">
        <f>'Cap Ex Data'!G1470</f>
        <v>0</v>
      </c>
      <c r="H1470" s="15">
        <f>'Cap Ex Data'!H1470</f>
        <v>0</v>
      </c>
      <c r="I1470" s="15">
        <f>'Cap Ex Data'!I1470</f>
        <v>0</v>
      </c>
      <c r="J1470" s="15">
        <f>'Cap Ex Data'!J1470</f>
        <v>0</v>
      </c>
      <c r="K1470" s="15">
        <f>'Cap Ex Data'!K1470</f>
        <v>0</v>
      </c>
      <c r="L1470" s="15">
        <f>'Cap Ex Data'!L1470</f>
        <v>0</v>
      </c>
      <c r="M1470" s="15">
        <f>'Cap Ex Data'!M1470</f>
        <v>0</v>
      </c>
      <c r="N1470" s="15">
        <f>'Cap Ex Data'!N1470</f>
        <v>0</v>
      </c>
      <c r="O1470" s="61" t="str">
        <f t="shared" si="22"/>
        <v>0</v>
      </c>
    </row>
    <row r="1471" spans="1:15" x14ac:dyDescent="0.25">
      <c r="A1471" s="15">
        <f>'Cap Ex Data'!A1471</f>
        <v>0</v>
      </c>
      <c r="B1471" s="15">
        <f>'Cap Ex Data'!B1471</f>
        <v>0</v>
      </c>
      <c r="C1471" s="15">
        <f>'Cap Ex Data'!C1471</f>
        <v>0</v>
      </c>
      <c r="D1471" s="15">
        <f>'Cap Ex Data'!D1471</f>
        <v>0</v>
      </c>
      <c r="E1471" s="15">
        <f>'Cap Ex Data'!E1471</f>
        <v>0</v>
      </c>
      <c r="F1471" s="15">
        <f>'Cap Ex Data'!F1471</f>
        <v>0</v>
      </c>
      <c r="G1471" s="15">
        <f>'Cap Ex Data'!G1471</f>
        <v>0</v>
      </c>
      <c r="H1471" s="15">
        <f>'Cap Ex Data'!H1471</f>
        <v>0</v>
      </c>
      <c r="I1471" s="15">
        <f>'Cap Ex Data'!I1471</f>
        <v>0</v>
      </c>
      <c r="J1471" s="15">
        <f>'Cap Ex Data'!J1471</f>
        <v>0</v>
      </c>
      <c r="K1471" s="15">
        <f>'Cap Ex Data'!K1471</f>
        <v>0</v>
      </c>
      <c r="L1471" s="15">
        <f>'Cap Ex Data'!L1471</f>
        <v>0</v>
      </c>
      <c r="M1471" s="15">
        <f>'Cap Ex Data'!M1471</f>
        <v>0</v>
      </c>
      <c r="N1471" s="15">
        <f>'Cap Ex Data'!N1471</f>
        <v>0</v>
      </c>
      <c r="O1471" s="61" t="str">
        <f t="shared" si="22"/>
        <v>0</v>
      </c>
    </row>
    <row r="1472" spans="1:15" x14ac:dyDescent="0.25">
      <c r="A1472" s="15">
        <f>'Cap Ex Data'!A1472</f>
        <v>0</v>
      </c>
      <c r="B1472" s="15">
        <f>'Cap Ex Data'!B1472</f>
        <v>0</v>
      </c>
      <c r="C1472" s="15">
        <f>'Cap Ex Data'!C1472</f>
        <v>0</v>
      </c>
      <c r="D1472" s="15">
        <f>'Cap Ex Data'!D1472</f>
        <v>0</v>
      </c>
      <c r="E1472" s="15">
        <f>'Cap Ex Data'!E1472</f>
        <v>0</v>
      </c>
      <c r="F1472" s="15">
        <f>'Cap Ex Data'!F1472</f>
        <v>0</v>
      </c>
      <c r="G1472" s="15">
        <f>'Cap Ex Data'!G1472</f>
        <v>0</v>
      </c>
      <c r="H1472" s="15">
        <f>'Cap Ex Data'!H1472</f>
        <v>0</v>
      </c>
      <c r="I1472" s="15">
        <f>'Cap Ex Data'!I1472</f>
        <v>0</v>
      </c>
      <c r="J1472" s="15">
        <f>'Cap Ex Data'!J1472</f>
        <v>0</v>
      </c>
      <c r="K1472" s="15">
        <f>'Cap Ex Data'!K1472</f>
        <v>0</v>
      </c>
      <c r="L1472" s="15">
        <f>'Cap Ex Data'!L1472</f>
        <v>0</v>
      </c>
      <c r="M1472" s="15">
        <f>'Cap Ex Data'!M1472</f>
        <v>0</v>
      </c>
      <c r="N1472" s="15">
        <f>'Cap Ex Data'!N1472</f>
        <v>0</v>
      </c>
      <c r="O1472" s="61" t="str">
        <f t="shared" si="22"/>
        <v>0</v>
      </c>
    </row>
    <row r="1473" spans="1:15" x14ac:dyDescent="0.25">
      <c r="A1473" s="15">
        <f>'Cap Ex Data'!A1473</f>
        <v>0</v>
      </c>
      <c r="B1473" s="15">
        <f>'Cap Ex Data'!B1473</f>
        <v>0</v>
      </c>
      <c r="C1473" s="15">
        <f>'Cap Ex Data'!C1473</f>
        <v>0</v>
      </c>
      <c r="D1473" s="15">
        <f>'Cap Ex Data'!D1473</f>
        <v>0</v>
      </c>
      <c r="E1473" s="15">
        <f>'Cap Ex Data'!E1473</f>
        <v>0</v>
      </c>
      <c r="F1473" s="15">
        <f>'Cap Ex Data'!F1473</f>
        <v>0</v>
      </c>
      <c r="G1473" s="15">
        <f>'Cap Ex Data'!G1473</f>
        <v>0</v>
      </c>
      <c r="H1473" s="15">
        <f>'Cap Ex Data'!H1473</f>
        <v>0</v>
      </c>
      <c r="I1473" s="15">
        <f>'Cap Ex Data'!I1473</f>
        <v>0</v>
      </c>
      <c r="J1473" s="15">
        <f>'Cap Ex Data'!J1473</f>
        <v>0</v>
      </c>
      <c r="K1473" s="15">
        <f>'Cap Ex Data'!K1473</f>
        <v>0</v>
      </c>
      <c r="L1473" s="15">
        <f>'Cap Ex Data'!L1473</f>
        <v>0</v>
      </c>
      <c r="M1473" s="15">
        <f>'Cap Ex Data'!M1473</f>
        <v>0</v>
      </c>
      <c r="N1473" s="15">
        <f>'Cap Ex Data'!N1473</f>
        <v>0</v>
      </c>
      <c r="O1473" s="61" t="str">
        <f t="shared" si="22"/>
        <v>0</v>
      </c>
    </row>
    <row r="1474" spans="1:15" x14ac:dyDescent="0.25">
      <c r="A1474" s="15">
        <f>'Cap Ex Data'!A1474</f>
        <v>0</v>
      </c>
      <c r="B1474" s="15">
        <f>'Cap Ex Data'!B1474</f>
        <v>0</v>
      </c>
      <c r="C1474" s="15">
        <f>'Cap Ex Data'!C1474</f>
        <v>0</v>
      </c>
      <c r="D1474" s="15">
        <f>'Cap Ex Data'!D1474</f>
        <v>0</v>
      </c>
      <c r="E1474" s="15">
        <f>'Cap Ex Data'!E1474</f>
        <v>0</v>
      </c>
      <c r="F1474" s="15">
        <f>'Cap Ex Data'!F1474</f>
        <v>0</v>
      </c>
      <c r="G1474" s="15">
        <f>'Cap Ex Data'!G1474</f>
        <v>0</v>
      </c>
      <c r="H1474" s="15">
        <f>'Cap Ex Data'!H1474</f>
        <v>0</v>
      </c>
      <c r="I1474" s="15">
        <f>'Cap Ex Data'!I1474</f>
        <v>0</v>
      </c>
      <c r="J1474" s="15">
        <f>'Cap Ex Data'!J1474</f>
        <v>0</v>
      </c>
      <c r="K1474" s="15">
        <f>'Cap Ex Data'!K1474</f>
        <v>0</v>
      </c>
      <c r="L1474" s="15">
        <f>'Cap Ex Data'!L1474</f>
        <v>0</v>
      </c>
      <c r="M1474" s="15">
        <f>'Cap Ex Data'!M1474</f>
        <v>0</v>
      </c>
      <c r="N1474" s="15">
        <f>'Cap Ex Data'!N1474</f>
        <v>0</v>
      </c>
      <c r="O1474" s="61" t="str">
        <f t="shared" si="22"/>
        <v>0</v>
      </c>
    </row>
    <row r="1475" spans="1:15" x14ac:dyDescent="0.25">
      <c r="A1475" s="15">
        <f>'Cap Ex Data'!A1475</f>
        <v>0</v>
      </c>
      <c r="B1475" s="15">
        <f>'Cap Ex Data'!B1475</f>
        <v>0</v>
      </c>
      <c r="C1475" s="15">
        <f>'Cap Ex Data'!C1475</f>
        <v>0</v>
      </c>
      <c r="D1475" s="15">
        <f>'Cap Ex Data'!D1475</f>
        <v>0</v>
      </c>
      <c r="E1475" s="15">
        <f>'Cap Ex Data'!E1475</f>
        <v>0</v>
      </c>
      <c r="F1475" s="15">
        <f>'Cap Ex Data'!F1475</f>
        <v>0</v>
      </c>
      <c r="G1475" s="15">
        <f>'Cap Ex Data'!G1475</f>
        <v>0</v>
      </c>
      <c r="H1475" s="15">
        <f>'Cap Ex Data'!H1475</f>
        <v>0</v>
      </c>
      <c r="I1475" s="15">
        <f>'Cap Ex Data'!I1475</f>
        <v>0</v>
      </c>
      <c r="J1475" s="15">
        <f>'Cap Ex Data'!J1475</f>
        <v>0</v>
      </c>
      <c r="K1475" s="15">
        <f>'Cap Ex Data'!K1475</f>
        <v>0</v>
      </c>
      <c r="L1475" s="15">
        <f>'Cap Ex Data'!L1475</f>
        <v>0</v>
      </c>
      <c r="M1475" s="15">
        <f>'Cap Ex Data'!M1475</f>
        <v>0</v>
      </c>
      <c r="N1475" s="15">
        <f>'Cap Ex Data'!N1475</f>
        <v>0</v>
      </c>
      <c r="O1475" s="61" t="str">
        <f t="shared" ref="O1475:O1500" si="23">LEFT(B1475,2)</f>
        <v>0</v>
      </c>
    </row>
    <row r="1476" spans="1:15" x14ac:dyDescent="0.25">
      <c r="A1476" s="15">
        <f>'Cap Ex Data'!A1476</f>
        <v>0</v>
      </c>
      <c r="B1476" s="15">
        <f>'Cap Ex Data'!B1476</f>
        <v>0</v>
      </c>
      <c r="C1476" s="15">
        <f>'Cap Ex Data'!C1476</f>
        <v>0</v>
      </c>
      <c r="D1476" s="15">
        <f>'Cap Ex Data'!D1476</f>
        <v>0</v>
      </c>
      <c r="E1476" s="15">
        <f>'Cap Ex Data'!E1476</f>
        <v>0</v>
      </c>
      <c r="F1476" s="15">
        <f>'Cap Ex Data'!F1476</f>
        <v>0</v>
      </c>
      <c r="G1476" s="15">
        <f>'Cap Ex Data'!G1476</f>
        <v>0</v>
      </c>
      <c r="H1476" s="15">
        <f>'Cap Ex Data'!H1476</f>
        <v>0</v>
      </c>
      <c r="I1476" s="15">
        <f>'Cap Ex Data'!I1476</f>
        <v>0</v>
      </c>
      <c r="J1476" s="15">
        <f>'Cap Ex Data'!J1476</f>
        <v>0</v>
      </c>
      <c r="K1476" s="15">
        <f>'Cap Ex Data'!K1476</f>
        <v>0</v>
      </c>
      <c r="L1476" s="15">
        <f>'Cap Ex Data'!L1476</f>
        <v>0</v>
      </c>
      <c r="M1476" s="15">
        <f>'Cap Ex Data'!M1476</f>
        <v>0</v>
      </c>
      <c r="N1476" s="15">
        <f>'Cap Ex Data'!N1476</f>
        <v>0</v>
      </c>
      <c r="O1476" s="61" t="str">
        <f t="shared" si="23"/>
        <v>0</v>
      </c>
    </row>
    <row r="1477" spans="1:15" x14ac:dyDescent="0.25">
      <c r="A1477" s="15">
        <f>'Cap Ex Data'!A1477</f>
        <v>0</v>
      </c>
      <c r="B1477" s="15">
        <f>'Cap Ex Data'!B1477</f>
        <v>0</v>
      </c>
      <c r="C1477" s="15">
        <f>'Cap Ex Data'!C1477</f>
        <v>0</v>
      </c>
      <c r="D1477" s="15">
        <f>'Cap Ex Data'!D1477</f>
        <v>0</v>
      </c>
      <c r="E1477" s="15">
        <f>'Cap Ex Data'!E1477</f>
        <v>0</v>
      </c>
      <c r="F1477" s="15">
        <f>'Cap Ex Data'!F1477</f>
        <v>0</v>
      </c>
      <c r="G1477" s="15">
        <f>'Cap Ex Data'!G1477</f>
        <v>0</v>
      </c>
      <c r="H1477" s="15">
        <f>'Cap Ex Data'!H1477</f>
        <v>0</v>
      </c>
      <c r="I1477" s="15">
        <f>'Cap Ex Data'!I1477</f>
        <v>0</v>
      </c>
      <c r="J1477" s="15">
        <f>'Cap Ex Data'!J1477</f>
        <v>0</v>
      </c>
      <c r="K1477" s="15">
        <f>'Cap Ex Data'!K1477</f>
        <v>0</v>
      </c>
      <c r="L1477" s="15">
        <f>'Cap Ex Data'!L1477</f>
        <v>0</v>
      </c>
      <c r="M1477" s="15">
        <f>'Cap Ex Data'!M1477</f>
        <v>0</v>
      </c>
      <c r="N1477" s="15">
        <f>'Cap Ex Data'!N1477</f>
        <v>0</v>
      </c>
      <c r="O1477" s="61" t="str">
        <f t="shared" si="23"/>
        <v>0</v>
      </c>
    </row>
    <row r="1478" spans="1:15" x14ac:dyDescent="0.25">
      <c r="A1478" s="15">
        <f>'Cap Ex Data'!A1478</f>
        <v>0</v>
      </c>
      <c r="B1478" s="15">
        <f>'Cap Ex Data'!B1478</f>
        <v>0</v>
      </c>
      <c r="C1478" s="15">
        <f>'Cap Ex Data'!C1478</f>
        <v>0</v>
      </c>
      <c r="D1478" s="15">
        <f>'Cap Ex Data'!D1478</f>
        <v>0</v>
      </c>
      <c r="E1478" s="15">
        <f>'Cap Ex Data'!E1478</f>
        <v>0</v>
      </c>
      <c r="F1478" s="15">
        <f>'Cap Ex Data'!F1478</f>
        <v>0</v>
      </c>
      <c r="G1478" s="15">
        <f>'Cap Ex Data'!G1478</f>
        <v>0</v>
      </c>
      <c r="H1478" s="15">
        <f>'Cap Ex Data'!H1478</f>
        <v>0</v>
      </c>
      <c r="I1478" s="15">
        <f>'Cap Ex Data'!I1478</f>
        <v>0</v>
      </c>
      <c r="J1478" s="15">
        <f>'Cap Ex Data'!J1478</f>
        <v>0</v>
      </c>
      <c r="K1478" s="15">
        <f>'Cap Ex Data'!K1478</f>
        <v>0</v>
      </c>
      <c r="L1478" s="15">
        <f>'Cap Ex Data'!L1478</f>
        <v>0</v>
      </c>
      <c r="M1478" s="15">
        <f>'Cap Ex Data'!M1478</f>
        <v>0</v>
      </c>
      <c r="N1478" s="15">
        <f>'Cap Ex Data'!N1478</f>
        <v>0</v>
      </c>
      <c r="O1478" s="61" t="str">
        <f t="shared" si="23"/>
        <v>0</v>
      </c>
    </row>
    <row r="1479" spans="1:15" x14ac:dyDescent="0.25">
      <c r="A1479" s="15">
        <f>'Cap Ex Data'!A1479</f>
        <v>0</v>
      </c>
      <c r="B1479" s="15">
        <f>'Cap Ex Data'!B1479</f>
        <v>0</v>
      </c>
      <c r="C1479" s="15">
        <f>'Cap Ex Data'!C1479</f>
        <v>0</v>
      </c>
      <c r="D1479" s="15">
        <f>'Cap Ex Data'!D1479</f>
        <v>0</v>
      </c>
      <c r="E1479" s="15">
        <f>'Cap Ex Data'!E1479</f>
        <v>0</v>
      </c>
      <c r="F1479" s="15">
        <f>'Cap Ex Data'!F1479</f>
        <v>0</v>
      </c>
      <c r="G1479" s="15">
        <f>'Cap Ex Data'!G1479</f>
        <v>0</v>
      </c>
      <c r="H1479" s="15">
        <f>'Cap Ex Data'!H1479</f>
        <v>0</v>
      </c>
      <c r="I1479" s="15">
        <f>'Cap Ex Data'!I1479</f>
        <v>0</v>
      </c>
      <c r="J1479" s="15">
        <f>'Cap Ex Data'!J1479</f>
        <v>0</v>
      </c>
      <c r="K1479" s="15">
        <f>'Cap Ex Data'!K1479</f>
        <v>0</v>
      </c>
      <c r="L1479" s="15">
        <f>'Cap Ex Data'!L1479</f>
        <v>0</v>
      </c>
      <c r="M1479" s="15">
        <f>'Cap Ex Data'!M1479</f>
        <v>0</v>
      </c>
      <c r="N1479" s="15">
        <f>'Cap Ex Data'!N1479</f>
        <v>0</v>
      </c>
      <c r="O1479" s="61" t="str">
        <f t="shared" si="23"/>
        <v>0</v>
      </c>
    </row>
    <row r="1480" spans="1:15" x14ac:dyDescent="0.25">
      <c r="A1480" s="15">
        <f>'Cap Ex Data'!A1480</f>
        <v>0</v>
      </c>
      <c r="B1480" s="15">
        <f>'Cap Ex Data'!B1480</f>
        <v>0</v>
      </c>
      <c r="C1480" s="15">
        <f>'Cap Ex Data'!C1480</f>
        <v>0</v>
      </c>
      <c r="D1480" s="15">
        <f>'Cap Ex Data'!D1480</f>
        <v>0</v>
      </c>
      <c r="E1480" s="15">
        <f>'Cap Ex Data'!E1480</f>
        <v>0</v>
      </c>
      <c r="F1480" s="15">
        <f>'Cap Ex Data'!F1480</f>
        <v>0</v>
      </c>
      <c r="G1480" s="15">
        <f>'Cap Ex Data'!G1480</f>
        <v>0</v>
      </c>
      <c r="H1480" s="15">
        <f>'Cap Ex Data'!H1480</f>
        <v>0</v>
      </c>
      <c r="I1480" s="15">
        <f>'Cap Ex Data'!I1480</f>
        <v>0</v>
      </c>
      <c r="J1480" s="15">
        <f>'Cap Ex Data'!J1480</f>
        <v>0</v>
      </c>
      <c r="K1480" s="15">
        <f>'Cap Ex Data'!K1480</f>
        <v>0</v>
      </c>
      <c r="L1480" s="15">
        <f>'Cap Ex Data'!L1480</f>
        <v>0</v>
      </c>
      <c r="M1480" s="15">
        <f>'Cap Ex Data'!M1480</f>
        <v>0</v>
      </c>
      <c r="N1480" s="15">
        <f>'Cap Ex Data'!N1480</f>
        <v>0</v>
      </c>
      <c r="O1480" s="61" t="str">
        <f t="shared" si="23"/>
        <v>0</v>
      </c>
    </row>
    <row r="1481" spans="1:15" x14ac:dyDescent="0.25">
      <c r="A1481" s="15">
        <f>'Cap Ex Data'!A1481</f>
        <v>0</v>
      </c>
      <c r="B1481" s="15">
        <f>'Cap Ex Data'!B1481</f>
        <v>0</v>
      </c>
      <c r="C1481" s="15">
        <f>'Cap Ex Data'!C1481</f>
        <v>0</v>
      </c>
      <c r="D1481" s="15">
        <f>'Cap Ex Data'!D1481</f>
        <v>0</v>
      </c>
      <c r="E1481" s="15">
        <f>'Cap Ex Data'!E1481</f>
        <v>0</v>
      </c>
      <c r="F1481" s="15">
        <f>'Cap Ex Data'!F1481</f>
        <v>0</v>
      </c>
      <c r="G1481" s="15">
        <f>'Cap Ex Data'!G1481</f>
        <v>0</v>
      </c>
      <c r="H1481" s="15">
        <f>'Cap Ex Data'!H1481</f>
        <v>0</v>
      </c>
      <c r="I1481" s="15">
        <f>'Cap Ex Data'!I1481</f>
        <v>0</v>
      </c>
      <c r="J1481" s="15">
        <f>'Cap Ex Data'!J1481</f>
        <v>0</v>
      </c>
      <c r="K1481" s="15">
        <f>'Cap Ex Data'!K1481</f>
        <v>0</v>
      </c>
      <c r="L1481" s="15">
        <f>'Cap Ex Data'!L1481</f>
        <v>0</v>
      </c>
      <c r="M1481" s="15">
        <f>'Cap Ex Data'!M1481</f>
        <v>0</v>
      </c>
      <c r="N1481" s="15">
        <f>'Cap Ex Data'!N1481</f>
        <v>0</v>
      </c>
      <c r="O1481" s="61" t="str">
        <f t="shared" si="23"/>
        <v>0</v>
      </c>
    </row>
    <row r="1482" spans="1:15" x14ac:dyDescent="0.25">
      <c r="A1482" s="15">
        <f>'Cap Ex Data'!A1482</f>
        <v>0</v>
      </c>
      <c r="B1482" s="15">
        <f>'Cap Ex Data'!B1482</f>
        <v>0</v>
      </c>
      <c r="C1482" s="15">
        <f>'Cap Ex Data'!C1482</f>
        <v>0</v>
      </c>
      <c r="D1482" s="15">
        <f>'Cap Ex Data'!D1482</f>
        <v>0</v>
      </c>
      <c r="E1482" s="15">
        <f>'Cap Ex Data'!E1482</f>
        <v>0</v>
      </c>
      <c r="F1482" s="15">
        <f>'Cap Ex Data'!F1482</f>
        <v>0</v>
      </c>
      <c r="G1482" s="15">
        <f>'Cap Ex Data'!G1482</f>
        <v>0</v>
      </c>
      <c r="H1482" s="15">
        <f>'Cap Ex Data'!H1482</f>
        <v>0</v>
      </c>
      <c r="I1482" s="15">
        <f>'Cap Ex Data'!I1482</f>
        <v>0</v>
      </c>
      <c r="J1482" s="15">
        <f>'Cap Ex Data'!J1482</f>
        <v>0</v>
      </c>
      <c r="K1482" s="15">
        <f>'Cap Ex Data'!K1482</f>
        <v>0</v>
      </c>
      <c r="L1482" s="15">
        <f>'Cap Ex Data'!L1482</f>
        <v>0</v>
      </c>
      <c r="M1482" s="15">
        <f>'Cap Ex Data'!M1482</f>
        <v>0</v>
      </c>
      <c r="N1482" s="15">
        <f>'Cap Ex Data'!N1482</f>
        <v>0</v>
      </c>
      <c r="O1482" s="61" t="str">
        <f t="shared" si="23"/>
        <v>0</v>
      </c>
    </row>
    <row r="1483" spans="1:15" x14ac:dyDescent="0.25">
      <c r="A1483" s="15">
        <f>'Cap Ex Data'!A1483</f>
        <v>0</v>
      </c>
      <c r="B1483" s="15">
        <f>'Cap Ex Data'!B1483</f>
        <v>0</v>
      </c>
      <c r="C1483" s="15">
        <f>'Cap Ex Data'!C1483</f>
        <v>0</v>
      </c>
      <c r="D1483" s="15">
        <f>'Cap Ex Data'!D1483</f>
        <v>0</v>
      </c>
      <c r="E1483" s="15">
        <f>'Cap Ex Data'!E1483</f>
        <v>0</v>
      </c>
      <c r="F1483" s="15">
        <f>'Cap Ex Data'!F1483</f>
        <v>0</v>
      </c>
      <c r="G1483" s="15">
        <f>'Cap Ex Data'!G1483</f>
        <v>0</v>
      </c>
      <c r="H1483" s="15">
        <f>'Cap Ex Data'!H1483</f>
        <v>0</v>
      </c>
      <c r="I1483" s="15">
        <f>'Cap Ex Data'!I1483</f>
        <v>0</v>
      </c>
      <c r="J1483" s="15">
        <f>'Cap Ex Data'!J1483</f>
        <v>0</v>
      </c>
      <c r="K1483" s="15">
        <f>'Cap Ex Data'!K1483</f>
        <v>0</v>
      </c>
      <c r="L1483" s="15">
        <f>'Cap Ex Data'!L1483</f>
        <v>0</v>
      </c>
      <c r="M1483" s="15">
        <f>'Cap Ex Data'!M1483</f>
        <v>0</v>
      </c>
      <c r="N1483" s="15">
        <f>'Cap Ex Data'!N1483</f>
        <v>0</v>
      </c>
      <c r="O1483" s="61" t="str">
        <f t="shared" si="23"/>
        <v>0</v>
      </c>
    </row>
    <row r="1484" spans="1:15" x14ac:dyDescent="0.25">
      <c r="A1484" s="15">
        <f>'Cap Ex Data'!A1484</f>
        <v>0</v>
      </c>
      <c r="B1484" s="15">
        <f>'Cap Ex Data'!B1484</f>
        <v>0</v>
      </c>
      <c r="C1484" s="15">
        <f>'Cap Ex Data'!C1484</f>
        <v>0</v>
      </c>
      <c r="D1484" s="15">
        <f>'Cap Ex Data'!D1484</f>
        <v>0</v>
      </c>
      <c r="E1484" s="15">
        <f>'Cap Ex Data'!E1484</f>
        <v>0</v>
      </c>
      <c r="F1484" s="15">
        <f>'Cap Ex Data'!F1484</f>
        <v>0</v>
      </c>
      <c r="G1484" s="15">
        <f>'Cap Ex Data'!G1484</f>
        <v>0</v>
      </c>
      <c r="H1484" s="15">
        <f>'Cap Ex Data'!H1484</f>
        <v>0</v>
      </c>
      <c r="I1484" s="15">
        <f>'Cap Ex Data'!I1484</f>
        <v>0</v>
      </c>
      <c r="J1484" s="15">
        <f>'Cap Ex Data'!J1484</f>
        <v>0</v>
      </c>
      <c r="K1484" s="15">
        <f>'Cap Ex Data'!K1484</f>
        <v>0</v>
      </c>
      <c r="L1484" s="15">
        <f>'Cap Ex Data'!L1484</f>
        <v>0</v>
      </c>
      <c r="M1484" s="15">
        <f>'Cap Ex Data'!M1484</f>
        <v>0</v>
      </c>
      <c r="N1484" s="15">
        <f>'Cap Ex Data'!N1484</f>
        <v>0</v>
      </c>
      <c r="O1484" s="61" t="str">
        <f t="shared" si="23"/>
        <v>0</v>
      </c>
    </row>
    <row r="1485" spans="1:15" x14ac:dyDescent="0.25">
      <c r="A1485" s="15">
        <f>'Cap Ex Data'!A1485</f>
        <v>0</v>
      </c>
      <c r="B1485" s="15">
        <f>'Cap Ex Data'!B1485</f>
        <v>0</v>
      </c>
      <c r="C1485" s="15">
        <f>'Cap Ex Data'!C1485</f>
        <v>0</v>
      </c>
      <c r="D1485" s="15">
        <f>'Cap Ex Data'!D1485</f>
        <v>0</v>
      </c>
      <c r="E1485" s="15">
        <f>'Cap Ex Data'!E1485</f>
        <v>0</v>
      </c>
      <c r="F1485" s="15">
        <f>'Cap Ex Data'!F1485</f>
        <v>0</v>
      </c>
      <c r="G1485" s="15">
        <f>'Cap Ex Data'!G1485</f>
        <v>0</v>
      </c>
      <c r="H1485" s="15">
        <f>'Cap Ex Data'!H1485</f>
        <v>0</v>
      </c>
      <c r="I1485" s="15">
        <f>'Cap Ex Data'!I1485</f>
        <v>0</v>
      </c>
      <c r="J1485" s="15">
        <f>'Cap Ex Data'!J1485</f>
        <v>0</v>
      </c>
      <c r="K1485" s="15">
        <f>'Cap Ex Data'!K1485</f>
        <v>0</v>
      </c>
      <c r="L1485" s="15">
        <f>'Cap Ex Data'!L1485</f>
        <v>0</v>
      </c>
      <c r="M1485" s="15">
        <f>'Cap Ex Data'!M1485</f>
        <v>0</v>
      </c>
      <c r="N1485" s="15">
        <f>'Cap Ex Data'!N1485</f>
        <v>0</v>
      </c>
      <c r="O1485" s="61" t="str">
        <f t="shared" si="23"/>
        <v>0</v>
      </c>
    </row>
    <row r="1486" spans="1:15" x14ac:dyDescent="0.25">
      <c r="A1486" s="15">
        <f>'Cap Ex Data'!A1486</f>
        <v>0</v>
      </c>
      <c r="B1486" s="15">
        <f>'Cap Ex Data'!B1486</f>
        <v>0</v>
      </c>
      <c r="C1486" s="15">
        <f>'Cap Ex Data'!C1486</f>
        <v>0</v>
      </c>
      <c r="D1486" s="15">
        <f>'Cap Ex Data'!D1486</f>
        <v>0</v>
      </c>
      <c r="E1486" s="15">
        <f>'Cap Ex Data'!E1486</f>
        <v>0</v>
      </c>
      <c r="F1486" s="15">
        <f>'Cap Ex Data'!F1486</f>
        <v>0</v>
      </c>
      <c r="G1486" s="15">
        <f>'Cap Ex Data'!G1486</f>
        <v>0</v>
      </c>
      <c r="H1486" s="15">
        <f>'Cap Ex Data'!H1486</f>
        <v>0</v>
      </c>
      <c r="I1486" s="15">
        <f>'Cap Ex Data'!I1486</f>
        <v>0</v>
      </c>
      <c r="J1486" s="15">
        <f>'Cap Ex Data'!J1486</f>
        <v>0</v>
      </c>
      <c r="K1486" s="15">
        <f>'Cap Ex Data'!K1486</f>
        <v>0</v>
      </c>
      <c r="L1486" s="15">
        <f>'Cap Ex Data'!L1486</f>
        <v>0</v>
      </c>
      <c r="M1486" s="15">
        <f>'Cap Ex Data'!M1486</f>
        <v>0</v>
      </c>
      <c r="N1486" s="15">
        <f>'Cap Ex Data'!N1486</f>
        <v>0</v>
      </c>
      <c r="O1486" s="61" t="str">
        <f t="shared" si="23"/>
        <v>0</v>
      </c>
    </row>
    <row r="1487" spans="1:15" x14ac:dyDescent="0.25">
      <c r="A1487" s="15">
        <f>'Cap Ex Data'!A1487</f>
        <v>0</v>
      </c>
      <c r="B1487" s="15">
        <f>'Cap Ex Data'!B1487</f>
        <v>0</v>
      </c>
      <c r="C1487" s="15">
        <f>'Cap Ex Data'!C1487</f>
        <v>0</v>
      </c>
      <c r="D1487" s="15">
        <f>'Cap Ex Data'!D1487</f>
        <v>0</v>
      </c>
      <c r="E1487" s="15">
        <f>'Cap Ex Data'!E1487</f>
        <v>0</v>
      </c>
      <c r="F1487" s="15">
        <f>'Cap Ex Data'!F1487</f>
        <v>0</v>
      </c>
      <c r="G1487" s="15">
        <f>'Cap Ex Data'!G1487</f>
        <v>0</v>
      </c>
      <c r="H1487" s="15">
        <f>'Cap Ex Data'!H1487</f>
        <v>0</v>
      </c>
      <c r="I1487" s="15">
        <f>'Cap Ex Data'!I1487</f>
        <v>0</v>
      </c>
      <c r="J1487" s="15">
        <f>'Cap Ex Data'!J1487</f>
        <v>0</v>
      </c>
      <c r="K1487" s="15">
        <f>'Cap Ex Data'!K1487</f>
        <v>0</v>
      </c>
      <c r="L1487" s="15">
        <f>'Cap Ex Data'!L1487</f>
        <v>0</v>
      </c>
      <c r="M1487" s="15">
        <f>'Cap Ex Data'!M1487</f>
        <v>0</v>
      </c>
      <c r="N1487" s="15">
        <f>'Cap Ex Data'!N1487</f>
        <v>0</v>
      </c>
      <c r="O1487" s="61" t="str">
        <f t="shared" si="23"/>
        <v>0</v>
      </c>
    </row>
    <row r="1488" spans="1:15" x14ac:dyDescent="0.25">
      <c r="A1488" s="15">
        <f>'Cap Ex Data'!A1488</f>
        <v>0</v>
      </c>
      <c r="B1488" s="15">
        <f>'Cap Ex Data'!B1488</f>
        <v>0</v>
      </c>
      <c r="C1488" s="15">
        <f>'Cap Ex Data'!C1488</f>
        <v>0</v>
      </c>
      <c r="D1488" s="15">
        <f>'Cap Ex Data'!D1488</f>
        <v>0</v>
      </c>
      <c r="E1488" s="15">
        <f>'Cap Ex Data'!E1488</f>
        <v>0</v>
      </c>
      <c r="F1488" s="15">
        <f>'Cap Ex Data'!F1488</f>
        <v>0</v>
      </c>
      <c r="G1488" s="15">
        <f>'Cap Ex Data'!G1488</f>
        <v>0</v>
      </c>
      <c r="H1488" s="15">
        <f>'Cap Ex Data'!H1488</f>
        <v>0</v>
      </c>
      <c r="I1488" s="15">
        <f>'Cap Ex Data'!I1488</f>
        <v>0</v>
      </c>
      <c r="J1488" s="15">
        <f>'Cap Ex Data'!J1488</f>
        <v>0</v>
      </c>
      <c r="K1488" s="15">
        <f>'Cap Ex Data'!K1488</f>
        <v>0</v>
      </c>
      <c r="L1488" s="15">
        <f>'Cap Ex Data'!L1488</f>
        <v>0</v>
      </c>
      <c r="M1488" s="15">
        <f>'Cap Ex Data'!M1488</f>
        <v>0</v>
      </c>
      <c r="N1488" s="15">
        <f>'Cap Ex Data'!N1488</f>
        <v>0</v>
      </c>
      <c r="O1488" s="61" t="str">
        <f t="shared" si="23"/>
        <v>0</v>
      </c>
    </row>
    <row r="1489" spans="1:15" x14ac:dyDescent="0.25">
      <c r="A1489" s="15">
        <f>'Cap Ex Data'!A1489</f>
        <v>0</v>
      </c>
      <c r="B1489" s="15">
        <f>'Cap Ex Data'!B1489</f>
        <v>0</v>
      </c>
      <c r="C1489" s="15">
        <f>'Cap Ex Data'!C1489</f>
        <v>0</v>
      </c>
      <c r="D1489" s="15">
        <f>'Cap Ex Data'!D1489</f>
        <v>0</v>
      </c>
      <c r="E1489" s="15">
        <f>'Cap Ex Data'!E1489</f>
        <v>0</v>
      </c>
      <c r="F1489" s="15">
        <f>'Cap Ex Data'!F1489</f>
        <v>0</v>
      </c>
      <c r="G1489" s="15">
        <f>'Cap Ex Data'!G1489</f>
        <v>0</v>
      </c>
      <c r="H1489" s="15">
        <f>'Cap Ex Data'!H1489</f>
        <v>0</v>
      </c>
      <c r="I1489" s="15">
        <f>'Cap Ex Data'!I1489</f>
        <v>0</v>
      </c>
      <c r="J1489" s="15">
        <f>'Cap Ex Data'!J1489</f>
        <v>0</v>
      </c>
      <c r="K1489" s="15">
        <f>'Cap Ex Data'!K1489</f>
        <v>0</v>
      </c>
      <c r="L1489" s="15">
        <f>'Cap Ex Data'!L1489</f>
        <v>0</v>
      </c>
      <c r="M1489" s="15">
        <f>'Cap Ex Data'!M1489</f>
        <v>0</v>
      </c>
      <c r="N1489" s="15">
        <f>'Cap Ex Data'!N1489</f>
        <v>0</v>
      </c>
      <c r="O1489" s="61" t="str">
        <f t="shared" si="23"/>
        <v>0</v>
      </c>
    </row>
    <row r="1490" spans="1:15" x14ac:dyDescent="0.25">
      <c r="A1490" s="15">
        <f>'Cap Ex Data'!A1490</f>
        <v>0</v>
      </c>
      <c r="B1490" s="15">
        <f>'Cap Ex Data'!B1490</f>
        <v>0</v>
      </c>
      <c r="C1490" s="15">
        <f>'Cap Ex Data'!C1490</f>
        <v>0</v>
      </c>
      <c r="D1490" s="15">
        <f>'Cap Ex Data'!D1490</f>
        <v>0</v>
      </c>
      <c r="E1490" s="15">
        <f>'Cap Ex Data'!E1490</f>
        <v>0</v>
      </c>
      <c r="F1490" s="15">
        <f>'Cap Ex Data'!F1490</f>
        <v>0</v>
      </c>
      <c r="G1490" s="15">
        <f>'Cap Ex Data'!G1490</f>
        <v>0</v>
      </c>
      <c r="H1490" s="15">
        <f>'Cap Ex Data'!H1490</f>
        <v>0</v>
      </c>
      <c r="I1490" s="15">
        <f>'Cap Ex Data'!I1490</f>
        <v>0</v>
      </c>
      <c r="J1490" s="15">
        <f>'Cap Ex Data'!J1490</f>
        <v>0</v>
      </c>
      <c r="K1490" s="15">
        <f>'Cap Ex Data'!K1490</f>
        <v>0</v>
      </c>
      <c r="L1490" s="15">
        <f>'Cap Ex Data'!L1490</f>
        <v>0</v>
      </c>
      <c r="M1490" s="15">
        <f>'Cap Ex Data'!M1490</f>
        <v>0</v>
      </c>
      <c r="N1490" s="15">
        <f>'Cap Ex Data'!N1490</f>
        <v>0</v>
      </c>
      <c r="O1490" s="61" t="str">
        <f t="shared" si="23"/>
        <v>0</v>
      </c>
    </row>
    <row r="1491" spans="1:15" x14ac:dyDescent="0.25">
      <c r="A1491" s="15">
        <f>'Cap Ex Data'!A1491</f>
        <v>0</v>
      </c>
      <c r="B1491" s="15">
        <f>'Cap Ex Data'!B1491</f>
        <v>0</v>
      </c>
      <c r="C1491" s="15">
        <f>'Cap Ex Data'!C1491</f>
        <v>0</v>
      </c>
      <c r="D1491" s="15">
        <f>'Cap Ex Data'!D1491</f>
        <v>0</v>
      </c>
      <c r="E1491" s="15">
        <f>'Cap Ex Data'!E1491</f>
        <v>0</v>
      </c>
      <c r="F1491" s="15">
        <f>'Cap Ex Data'!F1491</f>
        <v>0</v>
      </c>
      <c r="G1491" s="15">
        <f>'Cap Ex Data'!G1491</f>
        <v>0</v>
      </c>
      <c r="H1491" s="15">
        <f>'Cap Ex Data'!H1491</f>
        <v>0</v>
      </c>
      <c r="I1491" s="15">
        <f>'Cap Ex Data'!I1491</f>
        <v>0</v>
      </c>
      <c r="J1491" s="15">
        <f>'Cap Ex Data'!J1491</f>
        <v>0</v>
      </c>
      <c r="K1491" s="15">
        <f>'Cap Ex Data'!K1491</f>
        <v>0</v>
      </c>
      <c r="L1491" s="15">
        <f>'Cap Ex Data'!L1491</f>
        <v>0</v>
      </c>
      <c r="M1491" s="15">
        <f>'Cap Ex Data'!M1491</f>
        <v>0</v>
      </c>
      <c r="N1491" s="15">
        <f>'Cap Ex Data'!N1491</f>
        <v>0</v>
      </c>
      <c r="O1491" s="61" t="str">
        <f t="shared" si="23"/>
        <v>0</v>
      </c>
    </row>
    <row r="1492" spans="1:15" x14ac:dyDescent="0.25">
      <c r="A1492" s="15">
        <f>'Cap Ex Data'!A1492</f>
        <v>0</v>
      </c>
      <c r="B1492" s="15">
        <f>'Cap Ex Data'!B1492</f>
        <v>0</v>
      </c>
      <c r="C1492" s="15">
        <f>'Cap Ex Data'!C1492</f>
        <v>0</v>
      </c>
      <c r="D1492" s="15">
        <f>'Cap Ex Data'!D1492</f>
        <v>0</v>
      </c>
      <c r="E1492" s="15">
        <f>'Cap Ex Data'!E1492</f>
        <v>0</v>
      </c>
      <c r="F1492" s="15">
        <f>'Cap Ex Data'!F1492</f>
        <v>0</v>
      </c>
      <c r="G1492" s="15">
        <f>'Cap Ex Data'!G1492</f>
        <v>0</v>
      </c>
      <c r="H1492" s="15">
        <f>'Cap Ex Data'!H1492</f>
        <v>0</v>
      </c>
      <c r="I1492" s="15">
        <f>'Cap Ex Data'!I1492</f>
        <v>0</v>
      </c>
      <c r="J1492" s="15">
        <f>'Cap Ex Data'!J1492</f>
        <v>0</v>
      </c>
      <c r="K1492" s="15">
        <f>'Cap Ex Data'!K1492</f>
        <v>0</v>
      </c>
      <c r="L1492" s="15">
        <f>'Cap Ex Data'!L1492</f>
        <v>0</v>
      </c>
      <c r="M1492" s="15">
        <f>'Cap Ex Data'!M1492</f>
        <v>0</v>
      </c>
      <c r="N1492" s="15">
        <f>'Cap Ex Data'!N1492</f>
        <v>0</v>
      </c>
      <c r="O1492" s="61" t="str">
        <f t="shared" si="23"/>
        <v>0</v>
      </c>
    </row>
    <row r="1493" spans="1:15" x14ac:dyDescent="0.25">
      <c r="A1493" s="15">
        <f>'Cap Ex Data'!A1493</f>
        <v>0</v>
      </c>
      <c r="B1493" s="15">
        <f>'Cap Ex Data'!B1493</f>
        <v>0</v>
      </c>
      <c r="C1493" s="15">
        <f>'Cap Ex Data'!C1493</f>
        <v>0</v>
      </c>
      <c r="D1493" s="15">
        <f>'Cap Ex Data'!D1493</f>
        <v>0</v>
      </c>
      <c r="E1493" s="15">
        <f>'Cap Ex Data'!E1493</f>
        <v>0</v>
      </c>
      <c r="F1493" s="15">
        <f>'Cap Ex Data'!F1493</f>
        <v>0</v>
      </c>
      <c r="G1493" s="15">
        <f>'Cap Ex Data'!G1493</f>
        <v>0</v>
      </c>
      <c r="H1493" s="15">
        <f>'Cap Ex Data'!H1493</f>
        <v>0</v>
      </c>
      <c r="I1493" s="15">
        <f>'Cap Ex Data'!I1493</f>
        <v>0</v>
      </c>
      <c r="J1493" s="15">
        <f>'Cap Ex Data'!J1493</f>
        <v>0</v>
      </c>
      <c r="K1493" s="15">
        <f>'Cap Ex Data'!K1493</f>
        <v>0</v>
      </c>
      <c r="L1493" s="15">
        <f>'Cap Ex Data'!L1493</f>
        <v>0</v>
      </c>
      <c r="M1493" s="15">
        <f>'Cap Ex Data'!M1493</f>
        <v>0</v>
      </c>
      <c r="N1493" s="15">
        <f>'Cap Ex Data'!N1493</f>
        <v>0</v>
      </c>
      <c r="O1493" s="61" t="str">
        <f t="shared" si="23"/>
        <v>0</v>
      </c>
    </row>
    <row r="1494" spans="1:15" x14ac:dyDescent="0.25">
      <c r="A1494" s="15">
        <f>'Cap Ex Data'!A1494</f>
        <v>0</v>
      </c>
      <c r="B1494" s="15">
        <f>'Cap Ex Data'!B1494</f>
        <v>0</v>
      </c>
      <c r="C1494" s="15">
        <f>'Cap Ex Data'!C1494</f>
        <v>0</v>
      </c>
      <c r="D1494" s="15">
        <f>'Cap Ex Data'!D1494</f>
        <v>0</v>
      </c>
      <c r="E1494" s="15">
        <f>'Cap Ex Data'!E1494</f>
        <v>0</v>
      </c>
      <c r="F1494" s="15">
        <f>'Cap Ex Data'!F1494</f>
        <v>0</v>
      </c>
      <c r="G1494" s="15">
        <f>'Cap Ex Data'!G1494</f>
        <v>0</v>
      </c>
      <c r="H1494" s="15">
        <f>'Cap Ex Data'!H1494</f>
        <v>0</v>
      </c>
      <c r="I1494" s="15">
        <f>'Cap Ex Data'!I1494</f>
        <v>0</v>
      </c>
      <c r="J1494" s="15">
        <f>'Cap Ex Data'!J1494</f>
        <v>0</v>
      </c>
      <c r="K1494" s="15">
        <f>'Cap Ex Data'!K1494</f>
        <v>0</v>
      </c>
      <c r="L1494" s="15">
        <f>'Cap Ex Data'!L1494</f>
        <v>0</v>
      </c>
      <c r="M1494" s="15">
        <f>'Cap Ex Data'!M1494</f>
        <v>0</v>
      </c>
      <c r="N1494" s="15">
        <f>'Cap Ex Data'!N1494</f>
        <v>0</v>
      </c>
      <c r="O1494" s="61" t="str">
        <f t="shared" si="23"/>
        <v>0</v>
      </c>
    </row>
    <row r="1495" spans="1:15" x14ac:dyDescent="0.25">
      <c r="A1495" s="15">
        <f>'Cap Ex Data'!A1495</f>
        <v>0</v>
      </c>
      <c r="B1495" s="15">
        <f>'Cap Ex Data'!B1495</f>
        <v>0</v>
      </c>
      <c r="C1495" s="15">
        <f>'Cap Ex Data'!C1495</f>
        <v>0</v>
      </c>
      <c r="D1495" s="15">
        <f>'Cap Ex Data'!D1495</f>
        <v>0</v>
      </c>
      <c r="E1495" s="15">
        <f>'Cap Ex Data'!E1495</f>
        <v>0</v>
      </c>
      <c r="F1495" s="15">
        <f>'Cap Ex Data'!F1495</f>
        <v>0</v>
      </c>
      <c r="G1495" s="15">
        <f>'Cap Ex Data'!G1495</f>
        <v>0</v>
      </c>
      <c r="H1495" s="15">
        <f>'Cap Ex Data'!H1495</f>
        <v>0</v>
      </c>
      <c r="I1495" s="15">
        <f>'Cap Ex Data'!I1495</f>
        <v>0</v>
      </c>
      <c r="J1495" s="15">
        <f>'Cap Ex Data'!J1495</f>
        <v>0</v>
      </c>
      <c r="K1495" s="15">
        <f>'Cap Ex Data'!K1495</f>
        <v>0</v>
      </c>
      <c r="L1495" s="15">
        <f>'Cap Ex Data'!L1495</f>
        <v>0</v>
      </c>
      <c r="M1495" s="15">
        <f>'Cap Ex Data'!M1495</f>
        <v>0</v>
      </c>
      <c r="N1495" s="15">
        <f>'Cap Ex Data'!N1495</f>
        <v>0</v>
      </c>
      <c r="O1495" s="61" t="str">
        <f t="shared" si="23"/>
        <v>0</v>
      </c>
    </row>
    <row r="1496" spans="1:15" x14ac:dyDescent="0.25">
      <c r="A1496" s="15">
        <f>'Cap Ex Data'!A1496</f>
        <v>0</v>
      </c>
      <c r="B1496" s="15">
        <f>'Cap Ex Data'!B1496</f>
        <v>0</v>
      </c>
      <c r="C1496" s="15">
        <f>'Cap Ex Data'!C1496</f>
        <v>0</v>
      </c>
      <c r="D1496" s="15">
        <f>'Cap Ex Data'!D1496</f>
        <v>0</v>
      </c>
      <c r="E1496" s="15">
        <f>'Cap Ex Data'!E1496</f>
        <v>0</v>
      </c>
      <c r="F1496" s="15">
        <f>'Cap Ex Data'!F1496</f>
        <v>0</v>
      </c>
      <c r="G1496" s="15">
        <f>'Cap Ex Data'!G1496</f>
        <v>0</v>
      </c>
      <c r="H1496" s="15">
        <f>'Cap Ex Data'!H1496</f>
        <v>0</v>
      </c>
      <c r="I1496" s="15">
        <f>'Cap Ex Data'!I1496</f>
        <v>0</v>
      </c>
      <c r="J1496" s="15">
        <f>'Cap Ex Data'!J1496</f>
        <v>0</v>
      </c>
      <c r="K1496" s="15">
        <f>'Cap Ex Data'!K1496</f>
        <v>0</v>
      </c>
      <c r="L1496" s="15">
        <f>'Cap Ex Data'!L1496</f>
        <v>0</v>
      </c>
      <c r="M1496" s="15">
        <f>'Cap Ex Data'!M1496</f>
        <v>0</v>
      </c>
      <c r="N1496" s="15">
        <f>'Cap Ex Data'!N1496</f>
        <v>0</v>
      </c>
      <c r="O1496" s="61" t="str">
        <f t="shared" si="23"/>
        <v>0</v>
      </c>
    </row>
    <row r="1497" spans="1:15" x14ac:dyDescent="0.25">
      <c r="A1497" s="15">
        <f>'Cap Ex Data'!A1497</f>
        <v>0</v>
      </c>
      <c r="B1497" s="15">
        <f>'Cap Ex Data'!B1497</f>
        <v>0</v>
      </c>
      <c r="C1497" s="15">
        <f>'Cap Ex Data'!C1497</f>
        <v>0</v>
      </c>
      <c r="D1497" s="15">
        <f>'Cap Ex Data'!D1497</f>
        <v>0</v>
      </c>
      <c r="E1497" s="15">
        <f>'Cap Ex Data'!E1497</f>
        <v>0</v>
      </c>
      <c r="F1497" s="15">
        <f>'Cap Ex Data'!F1497</f>
        <v>0</v>
      </c>
      <c r="G1497" s="15">
        <f>'Cap Ex Data'!G1497</f>
        <v>0</v>
      </c>
      <c r="H1497" s="15">
        <f>'Cap Ex Data'!H1497</f>
        <v>0</v>
      </c>
      <c r="I1497" s="15">
        <f>'Cap Ex Data'!I1497</f>
        <v>0</v>
      </c>
      <c r="J1497" s="15">
        <f>'Cap Ex Data'!J1497</f>
        <v>0</v>
      </c>
      <c r="K1497" s="15">
        <f>'Cap Ex Data'!K1497</f>
        <v>0</v>
      </c>
      <c r="L1497" s="15">
        <f>'Cap Ex Data'!L1497</f>
        <v>0</v>
      </c>
      <c r="M1497" s="15">
        <f>'Cap Ex Data'!M1497</f>
        <v>0</v>
      </c>
      <c r="N1497" s="15">
        <f>'Cap Ex Data'!N1497</f>
        <v>0</v>
      </c>
      <c r="O1497" s="61" t="str">
        <f t="shared" si="23"/>
        <v>0</v>
      </c>
    </row>
    <row r="1498" spans="1:15" x14ac:dyDescent="0.25">
      <c r="A1498" s="15">
        <f>'Cap Ex Data'!A1498</f>
        <v>0</v>
      </c>
      <c r="B1498" s="15">
        <f>'Cap Ex Data'!B1498</f>
        <v>0</v>
      </c>
      <c r="C1498" s="15">
        <f>'Cap Ex Data'!C1498</f>
        <v>0</v>
      </c>
      <c r="D1498" s="15">
        <f>'Cap Ex Data'!D1498</f>
        <v>0</v>
      </c>
      <c r="E1498" s="15">
        <f>'Cap Ex Data'!E1498</f>
        <v>0</v>
      </c>
      <c r="F1498" s="15">
        <f>'Cap Ex Data'!F1498</f>
        <v>0</v>
      </c>
      <c r="G1498" s="15">
        <f>'Cap Ex Data'!G1498</f>
        <v>0</v>
      </c>
      <c r="H1498" s="15">
        <f>'Cap Ex Data'!H1498</f>
        <v>0</v>
      </c>
      <c r="I1498" s="15">
        <f>'Cap Ex Data'!I1498</f>
        <v>0</v>
      </c>
      <c r="J1498" s="15">
        <f>'Cap Ex Data'!J1498</f>
        <v>0</v>
      </c>
      <c r="K1498" s="15">
        <f>'Cap Ex Data'!K1498</f>
        <v>0</v>
      </c>
      <c r="L1498" s="15">
        <f>'Cap Ex Data'!L1498</f>
        <v>0</v>
      </c>
      <c r="M1498" s="15">
        <f>'Cap Ex Data'!M1498</f>
        <v>0</v>
      </c>
      <c r="N1498" s="15">
        <f>'Cap Ex Data'!N1498</f>
        <v>0</v>
      </c>
      <c r="O1498" s="61" t="str">
        <f t="shared" si="23"/>
        <v>0</v>
      </c>
    </row>
    <row r="1499" spans="1:15" x14ac:dyDescent="0.25">
      <c r="A1499" s="15">
        <f>'Cap Ex Data'!A1499</f>
        <v>0</v>
      </c>
      <c r="B1499" s="15">
        <f>'Cap Ex Data'!B1499</f>
        <v>0</v>
      </c>
      <c r="C1499" s="15">
        <f>'Cap Ex Data'!C1499</f>
        <v>0</v>
      </c>
      <c r="D1499" s="15">
        <f>'Cap Ex Data'!D1499</f>
        <v>0</v>
      </c>
      <c r="E1499" s="15">
        <f>'Cap Ex Data'!E1499</f>
        <v>0</v>
      </c>
      <c r="F1499" s="15">
        <f>'Cap Ex Data'!F1499</f>
        <v>0</v>
      </c>
      <c r="G1499" s="15">
        <f>'Cap Ex Data'!G1499</f>
        <v>0</v>
      </c>
      <c r="H1499" s="15">
        <f>'Cap Ex Data'!H1499</f>
        <v>0</v>
      </c>
      <c r="I1499" s="15">
        <f>'Cap Ex Data'!I1499</f>
        <v>0</v>
      </c>
      <c r="J1499" s="15">
        <f>'Cap Ex Data'!J1499</f>
        <v>0</v>
      </c>
      <c r="K1499" s="15">
        <f>'Cap Ex Data'!K1499</f>
        <v>0</v>
      </c>
      <c r="L1499" s="15">
        <f>'Cap Ex Data'!L1499</f>
        <v>0</v>
      </c>
      <c r="M1499" s="15">
        <f>'Cap Ex Data'!M1499</f>
        <v>0</v>
      </c>
      <c r="N1499" s="15">
        <f>'Cap Ex Data'!N1499</f>
        <v>0</v>
      </c>
      <c r="O1499" s="61" t="str">
        <f t="shared" si="23"/>
        <v>0</v>
      </c>
    </row>
    <row r="1500" spans="1:15" x14ac:dyDescent="0.25">
      <c r="A1500" s="15">
        <f>'Cap Ex Data'!A1500</f>
        <v>0</v>
      </c>
      <c r="B1500" s="15">
        <f>'Cap Ex Data'!B1500</f>
        <v>0</v>
      </c>
      <c r="C1500" s="15">
        <f>'Cap Ex Data'!C1500</f>
        <v>0</v>
      </c>
      <c r="D1500" s="15">
        <f>'Cap Ex Data'!D1500</f>
        <v>0</v>
      </c>
      <c r="E1500" s="15">
        <f>'Cap Ex Data'!E1500</f>
        <v>0</v>
      </c>
      <c r="F1500" s="15">
        <f>'Cap Ex Data'!F1500</f>
        <v>0</v>
      </c>
      <c r="G1500" s="15">
        <f>'Cap Ex Data'!G1500</f>
        <v>0</v>
      </c>
      <c r="H1500" s="15">
        <f>'Cap Ex Data'!H1500</f>
        <v>0</v>
      </c>
      <c r="I1500" s="15">
        <f>'Cap Ex Data'!I1500</f>
        <v>0</v>
      </c>
      <c r="J1500" s="15">
        <f>'Cap Ex Data'!J1500</f>
        <v>0</v>
      </c>
      <c r="K1500" s="15">
        <f>'Cap Ex Data'!K1500</f>
        <v>0</v>
      </c>
      <c r="L1500" s="15">
        <f>'Cap Ex Data'!L1500</f>
        <v>0</v>
      </c>
      <c r="M1500" s="15">
        <f>'Cap Ex Data'!M1500</f>
        <v>0</v>
      </c>
      <c r="N1500" s="15">
        <f>'Cap Ex Data'!N1500</f>
        <v>0</v>
      </c>
      <c r="O1500" s="61" t="str">
        <f t="shared" si="23"/>
        <v>0</v>
      </c>
    </row>
    <row r="1501" spans="1:15" x14ac:dyDescent="0.2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6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Cash Flow St</vt:lpstr>
      <vt:lpstr>Bal Sh</vt:lpstr>
      <vt:lpstr>CRF</vt:lpstr>
      <vt:lpstr>CDF</vt:lpstr>
      <vt:lpstr>Loans</vt:lpstr>
      <vt:lpstr>Sinking Fund</vt:lpstr>
      <vt:lpstr>OBTB</vt:lpstr>
      <vt:lpstr>DetailTB</vt:lpstr>
      <vt:lpstr>CapEx Data Arr</vt:lpstr>
      <vt:lpstr>OB Data</vt:lpstr>
      <vt:lpstr>Data</vt:lpstr>
      <vt:lpstr>Cap Ex Data</vt:lpstr>
      <vt:lpstr>Data!Print_Area</vt:lpstr>
      <vt:lpstr>DetailTB!Print_Area</vt:lpstr>
      <vt:lpstr>'OB Data'!Print_Area</vt:lpstr>
      <vt:lpstr>OBTB!Print_Area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Maugham</dc:creator>
  <cp:lastModifiedBy>Chidiebere Ibe</cp:lastModifiedBy>
  <dcterms:created xsi:type="dcterms:W3CDTF">2013-09-13T13:55:42Z</dcterms:created>
  <dcterms:modified xsi:type="dcterms:W3CDTF">2016-02-23T15:12:35Z</dcterms:modified>
</cp:coreProperties>
</file>