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C:\Users\uamak\Documents\My Documents\AA - NGF\New DLIs\States Support Plans\Sokoto State\"/>
    </mc:Choice>
  </mc:AlternateContent>
  <xr:revisionPtr revIDLastSave="0" documentId="8_{54E62112-405B-4E18-96CC-A5E15285AA8D}" xr6:coauthVersionLast="45" xr6:coauthVersionMax="45" xr10:uidLastSave="{00000000-0000-0000-0000-000000000000}"/>
  <bookViews>
    <workbookView xWindow="-120" yWindow="-120" windowWidth="20730" windowHeight="11160" activeTab="2" xr2:uid="{00000000-000D-0000-FFFF-FFFF00000000}"/>
  </bookViews>
  <sheets>
    <sheet name="DETIALS OF CAPITAL BUDGET" sheetId="1" r:id="rId1"/>
    <sheet name="DETAILS OF RECURRENT REVENUE " sheetId="2" r:id="rId2"/>
    <sheet name="REV AND EXP OUTLAY" sheetId="4" r:id="rId3"/>
    <sheet name="SUMM OF REC EXPENDITURE " sheetId="5" r:id="rId4"/>
    <sheet name="SUMM OF CAPITAL EXP." sheetId="6" r:id="rId5"/>
    <sheet name="DETAILS OF PERS AND OVERHEAD " sheetId="3" r:id="rId6"/>
  </sheets>
  <externalReferences>
    <externalReference r:id="rId7"/>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3" i="6" l="1"/>
  <c r="D83" i="6"/>
  <c r="C83" i="6"/>
  <c r="F82" i="6"/>
  <c r="F81" i="6"/>
  <c r="F80" i="6"/>
  <c r="F79" i="6"/>
  <c r="F78" i="6"/>
  <c r="F77" i="6"/>
  <c r="F76" i="6"/>
  <c r="F75" i="6"/>
  <c r="F74" i="6"/>
  <c r="F73" i="6"/>
  <c r="F72" i="6"/>
  <c r="F71" i="6"/>
  <c r="F70" i="6"/>
  <c r="F69" i="6"/>
  <c r="F68" i="6"/>
  <c r="F67" i="6"/>
  <c r="F66" i="6"/>
  <c r="F65" i="6"/>
  <c r="F64" i="6"/>
  <c r="F63" i="6"/>
  <c r="F62" i="6"/>
  <c r="F61" i="6"/>
  <c r="F83" i="6" s="1"/>
  <c r="E60" i="6"/>
  <c r="D60" i="6"/>
  <c r="C60" i="6"/>
  <c r="F59" i="6"/>
  <c r="F60" i="6" s="1"/>
  <c r="F58" i="6"/>
  <c r="F57" i="6"/>
  <c r="D56" i="6"/>
  <c r="C56" i="6"/>
  <c r="F55" i="6"/>
  <c r="F54" i="6"/>
  <c r="F53" i="6"/>
  <c r="F52" i="6"/>
  <c r="F51" i="6"/>
  <c r="E50" i="6"/>
  <c r="D50" i="6"/>
  <c r="C50" i="6"/>
  <c r="F49" i="6"/>
  <c r="F48" i="6"/>
  <c r="F47" i="6"/>
  <c r="F46" i="6"/>
  <c r="F45" i="6"/>
  <c r="F44" i="6"/>
  <c r="F43" i="6"/>
  <c r="F42" i="6"/>
  <c r="F41" i="6"/>
  <c r="F40" i="6"/>
  <c r="F39" i="6"/>
  <c r="F38" i="6"/>
  <c r="F37" i="6"/>
  <c r="F36" i="6"/>
  <c r="F35" i="6"/>
  <c r="F34" i="6"/>
  <c r="F33" i="6"/>
  <c r="F32" i="6"/>
  <c r="F31" i="6"/>
  <c r="F30" i="6"/>
  <c r="F29" i="6"/>
  <c r="F28" i="6"/>
  <c r="F26" i="6"/>
  <c r="F25" i="6"/>
  <c r="E24" i="6"/>
  <c r="E84" i="6" s="1"/>
  <c r="D24" i="6"/>
  <c r="D84" i="6" s="1"/>
  <c r="C24" i="6"/>
  <c r="F23" i="6"/>
  <c r="F22" i="6"/>
  <c r="F21" i="6"/>
  <c r="F20" i="6"/>
  <c r="F19" i="6"/>
  <c r="F18" i="6"/>
  <c r="F17" i="6"/>
  <c r="F16" i="6"/>
  <c r="F15" i="6"/>
  <c r="F14" i="6"/>
  <c r="F13" i="6"/>
  <c r="F12" i="6"/>
  <c r="F11" i="6"/>
  <c r="F10" i="6"/>
  <c r="F8" i="6"/>
  <c r="F7" i="6"/>
  <c r="E252" i="5"/>
  <c r="D252" i="5"/>
  <c r="C252" i="5"/>
  <c r="F233" i="5"/>
  <c r="F252" i="5" s="1"/>
  <c r="F204" i="5"/>
  <c r="F203" i="5"/>
  <c r="F196" i="5"/>
  <c r="F183" i="5"/>
  <c r="E183" i="5"/>
  <c r="D183" i="5"/>
  <c r="C183" i="5"/>
  <c r="E112" i="5"/>
  <c r="D112" i="5"/>
  <c r="C112" i="5"/>
  <c r="F105" i="5"/>
  <c r="F112" i="5" s="1"/>
  <c r="F102" i="5"/>
  <c r="D102" i="5"/>
  <c r="C102" i="5"/>
  <c r="F100" i="5"/>
  <c r="D100" i="5"/>
  <c r="C100" i="5"/>
  <c r="F95" i="5"/>
  <c r="D95" i="5"/>
  <c r="C95" i="5"/>
  <c r="E80" i="5"/>
  <c r="E113" i="5" s="1"/>
  <c r="D80" i="5"/>
  <c r="C80" i="5"/>
  <c r="F72" i="5"/>
  <c r="F68" i="5"/>
  <c r="F66" i="5"/>
  <c r="F80" i="5" s="1"/>
  <c r="F113" i="5" s="1"/>
  <c r="E54" i="5"/>
  <c r="E55" i="5" s="1"/>
  <c r="D54" i="5"/>
  <c r="C54" i="5"/>
  <c r="F48" i="5"/>
  <c r="F54" i="5" s="1"/>
  <c r="F45" i="5"/>
  <c r="D45" i="5"/>
  <c r="C45" i="5"/>
  <c r="F43" i="5"/>
  <c r="D43" i="5"/>
  <c r="C43" i="5"/>
  <c r="F38" i="5"/>
  <c r="D38" i="5"/>
  <c r="C38" i="5"/>
  <c r="F23" i="5"/>
  <c r="D23" i="5"/>
  <c r="C23" i="5"/>
  <c r="D55" i="5" l="1"/>
  <c r="C55" i="5"/>
  <c r="F24" i="6"/>
  <c r="C84" i="6"/>
  <c r="D113" i="5"/>
  <c r="C113" i="5"/>
  <c r="F56" i="6"/>
  <c r="F55" i="5"/>
  <c r="F50" i="6"/>
  <c r="E33" i="4"/>
  <c r="D33" i="4"/>
  <c r="C33" i="4"/>
  <c r="C23" i="4"/>
  <c r="F22" i="4"/>
  <c r="E22" i="4"/>
  <c r="D22" i="4"/>
  <c r="C22" i="4"/>
  <c r="F21" i="4"/>
  <c r="E21" i="4"/>
  <c r="D21" i="4"/>
  <c r="C21" i="4"/>
  <c r="D16" i="4"/>
  <c r="E15" i="4"/>
  <c r="D15" i="4"/>
  <c r="E14" i="4"/>
  <c r="D14" i="4"/>
  <c r="E13" i="4"/>
  <c r="E12" i="4" s="1"/>
  <c r="E38" i="4" s="1"/>
  <c r="D13" i="4"/>
  <c r="D12" i="4"/>
  <c r="D38" i="4" s="1"/>
  <c r="C12" i="4"/>
  <c r="C38" i="4" s="1"/>
  <c r="E10" i="4"/>
  <c r="E9" i="4"/>
  <c r="E8" i="4"/>
  <c r="E7" i="4"/>
  <c r="E6" i="4"/>
  <c r="F84" i="6" l="1"/>
  <c r="F40" i="4"/>
  <c r="D765" i="3"/>
  <c r="D734" i="3"/>
  <c r="D725" i="3"/>
  <c r="D713" i="3"/>
  <c r="D702" i="3"/>
  <c r="D685" i="3"/>
  <c r="D670" i="3"/>
  <c r="D660" i="3"/>
  <c r="D648" i="3"/>
  <c r="D625" i="3"/>
  <c r="D612" i="3"/>
  <c r="D595" i="3"/>
  <c r="D581" i="3"/>
  <c r="D566" i="3"/>
  <c r="D548" i="3"/>
  <c r="D530" i="3"/>
  <c r="D518" i="3"/>
  <c r="D507" i="3"/>
  <c r="D489" i="3"/>
  <c r="D476" i="3"/>
  <c r="D458" i="3"/>
  <c r="D442" i="3"/>
  <c r="D427" i="3"/>
  <c r="D416" i="3"/>
  <c r="D403" i="3"/>
  <c r="D387" i="3"/>
  <c r="D375" i="3"/>
  <c r="D363" i="3"/>
  <c r="D345" i="3"/>
  <c r="D315" i="3"/>
  <c r="D258" i="3"/>
  <c r="D231" i="3"/>
  <c r="D217" i="3"/>
  <c r="D195" i="3"/>
  <c r="D178" i="3"/>
  <c r="D164" i="3"/>
  <c r="D147" i="3"/>
  <c r="D124" i="3"/>
  <c r="D95" i="3"/>
  <c r="D70" i="3"/>
  <c r="D57" i="3"/>
  <c r="D41" i="3"/>
  <c r="D25" i="3"/>
  <c r="E764" i="3"/>
  <c r="E763" i="3"/>
  <c r="E760" i="3"/>
  <c r="E759" i="3"/>
  <c r="E758" i="3"/>
  <c r="E757" i="3"/>
  <c r="E756" i="3"/>
  <c r="E755" i="3"/>
  <c r="E754" i="3"/>
  <c r="E753" i="3"/>
  <c r="E751" i="3"/>
  <c r="E750" i="3"/>
  <c r="E749" i="3"/>
  <c r="E748" i="3"/>
  <c r="E747" i="3"/>
  <c r="E746" i="3"/>
  <c r="E745" i="3"/>
  <c r="E744" i="3"/>
  <c r="E743" i="3"/>
  <c r="E742" i="3"/>
  <c r="E741" i="3"/>
  <c r="E740" i="3"/>
  <c r="E739" i="3"/>
  <c r="E736" i="3"/>
  <c r="E733" i="3"/>
  <c r="E732" i="3"/>
  <c r="E731" i="3"/>
  <c r="E730" i="3"/>
  <c r="E729" i="3"/>
  <c r="E728" i="3"/>
  <c r="E727" i="3"/>
  <c r="E726" i="3"/>
  <c r="E724" i="3"/>
  <c r="E723" i="3"/>
  <c r="E722" i="3"/>
  <c r="E721" i="3"/>
  <c r="E720" i="3"/>
  <c r="E719" i="3"/>
  <c r="E718" i="3"/>
  <c r="E717" i="3"/>
  <c r="E716" i="3"/>
  <c r="E715" i="3"/>
  <c r="E714" i="3"/>
  <c r="E712" i="3"/>
  <c r="E711" i="3"/>
  <c r="E710" i="3"/>
  <c r="E709" i="3"/>
  <c r="E708" i="3"/>
  <c r="E707" i="3"/>
  <c r="E706" i="3"/>
  <c r="E705" i="3"/>
  <c r="E704" i="3"/>
  <c r="E703" i="3"/>
  <c r="E701" i="3"/>
  <c r="E700" i="3"/>
  <c r="E699" i="3"/>
  <c r="E698" i="3"/>
  <c r="E697" i="3"/>
  <c r="E696" i="3"/>
  <c r="E695" i="3"/>
  <c r="E694" i="3"/>
  <c r="E693" i="3"/>
  <c r="E692" i="3"/>
  <c r="E691" i="3"/>
  <c r="E690" i="3"/>
  <c r="E689" i="3"/>
  <c r="E688" i="3"/>
  <c r="E687" i="3"/>
  <c r="E686" i="3"/>
  <c r="E684" i="3"/>
  <c r="E683" i="3"/>
  <c r="E682" i="3"/>
  <c r="E681" i="3"/>
  <c r="E680" i="3"/>
  <c r="E679" i="3"/>
  <c r="E678" i="3"/>
  <c r="E677" i="3"/>
  <c r="E676" i="3"/>
  <c r="E675" i="3"/>
  <c r="E674" i="3"/>
  <c r="E673" i="3"/>
  <c r="E672" i="3"/>
  <c r="E671" i="3"/>
  <c r="E669" i="3"/>
  <c r="E668" i="3"/>
  <c r="E667" i="3"/>
  <c r="E666" i="3"/>
  <c r="E665" i="3"/>
  <c r="E664" i="3"/>
  <c r="E663" i="3"/>
  <c r="E662" i="3"/>
  <c r="E661" i="3"/>
  <c r="E659" i="3"/>
  <c r="E658" i="3"/>
  <c r="E657" i="3"/>
  <c r="E656" i="3"/>
  <c r="E655" i="3"/>
  <c r="E654" i="3"/>
  <c r="E653" i="3"/>
  <c r="E652" i="3"/>
  <c r="E651" i="3"/>
  <c r="E650" i="3"/>
  <c r="E649" i="3"/>
  <c r="E647" i="3"/>
  <c r="E646" i="3"/>
  <c r="E645" i="3"/>
  <c r="E644" i="3"/>
  <c r="E643" i="3"/>
  <c r="E642" i="3"/>
  <c r="E641" i="3"/>
  <c r="E640" i="3"/>
  <c r="E639" i="3"/>
  <c r="E638" i="3"/>
  <c r="E637" i="3"/>
  <c r="E636" i="3"/>
  <c r="E635" i="3"/>
  <c r="E634" i="3"/>
  <c r="E633" i="3"/>
  <c r="E632" i="3"/>
  <c r="E631" i="3"/>
  <c r="E630" i="3"/>
  <c r="E629" i="3"/>
  <c r="E628" i="3"/>
  <c r="E627" i="3"/>
  <c r="E626" i="3"/>
  <c r="E624" i="3"/>
  <c r="E623" i="3"/>
  <c r="E622" i="3"/>
  <c r="E621" i="3"/>
  <c r="E620" i="3"/>
  <c r="E619" i="3"/>
  <c r="E618" i="3"/>
  <c r="E617" i="3"/>
  <c r="E616" i="3"/>
  <c r="E615" i="3"/>
  <c r="E614" i="3"/>
  <c r="E613" i="3"/>
  <c r="E611" i="3"/>
  <c r="E610" i="3"/>
  <c r="E609" i="3"/>
  <c r="E608" i="3"/>
  <c r="E607" i="3"/>
  <c r="E606" i="3"/>
  <c r="E605" i="3"/>
  <c r="E604" i="3"/>
  <c r="E603" i="3"/>
  <c r="E602" i="3"/>
  <c r="E601" i="3"/>
  <c r="E600" i="3"/>
  <c r="E599" i="3"/>
  <c r="E598" i="3"/>
  <c r="E597" i="3"/>
  <c r="E596" i="3"/>
  <c r="E594" i="3"/>
  <c r="E593" i="3"/>
  <c r="E592" i="3"/>
  <c r="E591" i="3"/>
  <c r="E590" i="3"/>
  <c r="E589" i="3"/>
  <c r="E588" i="3"/>
  <c r="E587" i="3"/>
  <c r="E586" i="3"/>
  <c r="E585" i="3"/>
  <c r="E584" i="3"/>
  <c r="E583" i="3"/>
  <c r="E582" i="3"/>
  <c r="E580" i="3"/>
  <c r="E579" i="3"/>
  <c r="E578" i="3"/>
  <c r="E577" i="3"/>
  <c r="E576" i="3"/>
  <c r="E575" i="3"/>
  <c r="E574" i="3"/>
  <c r="E573" i="3"/>
  <c r="E572" i="3"/>
  <c r="E571" i="3"/>
  <c r="E570" i="3"/>
  <c r="E569" i="3"/>
  <c r="E568" i="3"/>
  <c r="E567" i="3"/>
  <c r="E565" i="3"/>
  <c r="E564" i="3"/>
  <c r="E563" i="3"/>
  <c r="E562" i="3"/>
  <c r="E561" i="3"/>
  <c r="E560" i="3"/>
  <c r="E559" i="3"/>
  <c r="E558" i="3"/>
  <c r="E557" i="3"/>
  <c r="E556" i="3"/>
  <c r="E555" i="3"/>
  <c r="E554" i="3"/>
  <c r="E553" i="3"/>
  <c r="E552" i="3"/>
  <c r="E551" i="3"/>
  <c r="E550" i="3"/>
  <c r="E549" i="3"/>
  <c r="E547" i="3"/>
  <c r="E546" i="3"/>
  <c r="E545" i="3"/>
  <c r="E544" i="3"/>
  <c r="E543" i="3"/>
  <c r="E542" i="3"/>
  <c r="E541" i="3"/>
  <c r="E540" i="3"/>
  <c r="E539" i="3"/>
  <c r="E538" i="3"/>
  <c r="E537" i="3"/>
  <c r="E536" i="3"/>
  <c r="E535" i="3"/>
  <c r="E534" i="3"/>
  <c r="E533" i="3"/>
  <c r="E532" i="3"/>
  <c r="E531" i="3"/>
  <c r="E529" i="3"/>
  <c r="E528" i="3"/>
  <c r="E527" i="3"/>
  <c r="E526" i="3"/>
  <c r="E525" i="3"/>
  <c r="E524" i="3"/>
  <c r="E523" i="3"/>
  <c r="E522" i="3"/>
  <c r="E521" i="3"/>
  <c r="E520" i="3"/>
  <c r="E519" i="3"/>
  <c r="E517" i="3"/>
  <c r="E516" i="3"/>
  <c r="E515" i="3"/>
  <c r="E514" i="3"/>
  <c r="E513" i="3"/>
  <c r="E512" i="3"/>
  <c r="E511" i="3"/>
  <c r="E510" i="3"/>
  <c r="E509" i="3"/>
  <c r="E508" i="3"/>
  <c r="E506" i="3"/>
  <c r="E505" i="3"/>
  <c r="E504" i="3"/>
  <c r="E503" i="3"/>
  <c r="E502" i="3"/>
  <c r="E501" i="3"/>
  <c r="E500" i="3"/>
  <c r="E499" i="3"/>
  <c r="E498" i="3"/>
  <c r="E497" i="3"/>
  <c r="E496" i="3"/>
  <c r="E495" i="3"/>
  <c r="E494" i="3"/>
  <c r="E493" i="3"/>
  <c r="E492" i="3"/>
  <c r="E491" i="3"/>
  <c r="E490" i="3"/>
  <c r="E488" i="3"/>
  <c r="E487" i="3"/>
  <c r="E486" i="3"/>
  <c r="E485" i="3"/>
  <c r="E484" i="3"/>
  <c r="E483" i="3"/>
  <c r="E482" i="3"/>
  <c r="E481" i="3"/>
  <c r="E480" i="3"/>
  <c r="E479" i="3"/>
  <c r="E478" i="3"/>
  <c r="E477" i="3"/>
  <c r="E475" i="3"/>
  <c r="E474" i="3"/>
  <c r="E473" i="3"/>
  <c r="E472" i="3"/>
  <c r="E471" i="3"/>
  <c r="E470" i="3"/>
  <c r="E469" i="3"/>
  <c r="E468" i="3"/>
  <c r="E467" i="3"/>
  <c r="E466" i="3"/>
  <c r="E465" i="3"/>
  <c r="E464" i="3"/>
  <c r="E463" i="3"/>
  <c r="E462" i="3"/>
  <c r="E461" i="3"/>
  <c r="E460" i="3"/>
  <c r="E459" i="3"/>
  <c r="E457" i="3"/>
  <c r="E456" i="3"/>
  <c r="E455" i="3"/>
  <c r="E454" i="3"/>
  <c r="E453" i="3"/>
  <c r="E452" i="3"/>
  <c r="E451" i="3"/>
  <c r="E450" i="3"/>
  <c r="E449" i="3"/>
  <c r="E448" i="3"/>
  <c r="E447" i="3"/>
  <c r="E446" i="3"/>
  <c r="E445" i="3"/>
  <c r="E444" i="3"/>
  <c r="E443" i="3"/>
  <c r="E441" i="3"/>
  <c r="E440" i="3"/>
  <c r="E439" i="3"/>
  <c r="E438" i="3"/>
  <c r="E437" i="3"/>
  <c r="E436" i="3"/>
  <c r="E435" i="3"/>
  <c r="E434" i="3"/>
  <c r="E433" i="3"/>
  <c r="E432" i="3"/>
  <c r="E431" i="3"/>
  <c r="E430" i="3"/>
  <c r="E429" i="3"/>
  <c r="E428" i="3"/>
  <c r="E426" i="3"/>
  <c r="E425" i="3"/>
  <c r="E424" i="3"/>
  <c r="E423" i="3"/>
  <c r="E422" i="3"/>
  <c r="E421" i="3"/>
  <c r="E420" i="3"/>
  <c r="E419" i="3"/>
  <c r="E418" i="3"/>
  <c r="E417" i="3"/>
  <c r="E415" i="3"/>
  <c r="E414" i="3"/>
  <c r="E413" i="3"/>
  <c r="E412" i="3"/>
  <c r="E411" i="3"/>
  <c r="E410" i="3"/>
  <c r="E409" i="3"/>
  <c r="E408" i="3"/>
  <c r="E407" i="3"/>
  <c r="E406" i="3"/>
  <c r="E405" i="3"/>
  <c r="E404" i="3"/>
  <c r="E402" i="3"/>
  <c r="E401" i="3"/>
  <c r="E400" i="3"/>
  <c r="E399" i="3"/>
  <c r="E398" i="3"/>
  <c r="E397" i="3"/>
  <c r="E396" i="3"/>
  <c r="E395" i="3"/>
  <c r="E394" i="3"/>
  <c r="E393" i="3"/>
  <c r="E392" i="3"/>
  <c r="E391" i="3"/>
  <c r="E390" i="3"/>
  <c r="E389" i="3"/>
  <c r="E388" i="3"/>
  <c r="E386" i="3"/>
  <c r="E385" i="3"/>
  <c r="E384" i="3"/>
  <c r="E383" i="3"/>
  <c r="E382" i="3"/>
  <c r="E381" i="3"/>
  <c r="E380" i="3"/>
  <c r="E379" i="3"/>
  <c r="E378" i="3"/>
  <c r="E377" i="3"/>
  <c r="E376" i="3"/>
  <c r="E374" i="3"/>
  <c r="E373" i="3"/>
  <c r="E372" i="3"/>
  <c r="E371" i="3"/>
  <c r="E370" i="3"/>
  <c r="E369" i="3"/>
  <c r="E368" i="3"/>
  <c r="E367" i="3"/>
  <c r="E366" i="3"/>
  <c r="E365" i="3"/>
  <c r="E364" i="3"/>
  <c r="E362" i="3"/>
  <c r="E361" i="3"/>
  <c r="E360" i="3"/>
  <c r="E359" i="3"/>
  <c r="E358" i="3"/>
  <c r="E357" i="3"/>
  <c r="E356" i="3"/>
  <c r="E355" i="3"/>
  <c r="E354" i="3"/>
  <c r="E353" i="3"/>
  <c r="E352" i="3"/>
  <c r="E351" i="3"/>
  <c r="E350" i="3"/>
  <c r="E349" i="3"/>
  <c r="E348" i="3"/>
  <c r="E347" i="3"/>
  <c r="E346" i="3"/>
  <c r="E344" i="3"/>
  <c r="E343" i="3"/>
  <c r="E342" i="3"/>
  <c r="E341" i="3"/>
  <c r="E340" i="3"/>
  <c r="E339" i="3"/>
  <c r="E338" i="3"/>
  <c r="E337" i="3"/>
  <c r="E336" i="3"/>
  <c r="E335" i="3"/>
  <c r="E334" i="3"/>
  <c r="E333" i="3"/>
  <c r="E332" i="3"/>
  <c r="E331" i="3"/>
  <c r="E330" i="3"/>
  <c r="E329" i="3"/>
  <c r="E328" i="3"/>
  <c r="E327" i="3"/>
  <c r="E326" i="3"/>
  <c r="E325" i="3"/>
  <c r="E324" i="3"/>
  <c r="E323" i="3"/>
  <c r="E322" i="3"/>
  <c r="E321" i="3"/>
  <c r="E320" i="3"/>
  <c r="E319" i="3"/>
  <c r="E318" i="3"/>
  <c r="E317" i="3"/>
  <c r="E316" i="3"/>
  <c r="E314" i="3"/>
  <c r="E313" i="3"/>
  <c r="E312" i="3"/>
  <c r="E311" i="3"/>
  <c r="E310" i="3"/>
  <c r="E309" i="3"/>
  <c r="E308" i="3"/>
  <c r="E307" i="3"/>
  <c r="E306" i="3"/>
  <c r="E305" i="3"/>
  <c r="E304" i="3"/>
  <c r="E303" i="3"/>
  <c r="E302" i="3"/>
  <c r="E301" i="3"/>
  <c r="E300" i="3"/>
  <c r="E299" i="3"/>
  <c r="E298" i="3"/>
  <c r="E297" i="3"/>
  <c r="E295" i="3"/>
  <c r="E294" i="3"/>
  <c r="E293" i="3"/>
  <c r="E292" i="3"/>
  <c r="E291" i="3"/>
  <c r="E290" i="3"/>
  <c r="E289" i="3"/>
  <c r="E288" i="3"/>
  <c r="E287" i="3"/>
  <c r="E286" i="3"/>
  <c r="E285" i="3"/>
  <c r="E284" i="3"/>
  <c r="E283" i="3"/>
  <c r="E282" i="3"/>
  <c r="E281" i="3"/>
  <c r="E280" i="3"/>
  <c r="E279" i="3"/>
  <c r="E278" i="3"/>
  <c r="E277" i="3"/>
  <c r="E276" i="3"/>
  <c r="E275" i="3"/>
  <c r="E273" i="3"/>
  <c r="E272" i="3"/>
  <c r="E271" i="3"/>
  <c r="E270" i="3"/>
  <c r="E269" i="3"/>
  <c r="E268" i="3"/>
  <c r="E267" i="3"/>
  <c r="E266" i="3"/>
  <c r="E265" i="3"/>
  <c r="E264" i="3"/>
  <c r="E263" i="3"/>
  <c r="E262" i="3"/>
  <c r="E261" i="3"/>
  <c r="E260" i="3"/>
  <c r="E259" i="3"/>
  <c r="E257" i="3"/>
  <c r="E256" i="3"/>
  <c r="E255" i="3"/>
  <c r="E254" i="3"/>
  <c r="E253" i="3"/>
  <c r="E252" i="3"/>
  <c r="E251" i="3"/>
  <c r="E250" i="3"/>
  <c r="E249" i="3"/>
  <c r="E248" i="3"/>
  <c r="E247" i="3"/>
  <c r="E246" i="3"/>
  <c r="E245" i="3"/>
  <c r="E244" i="3"/>
  <c r="E243" i="3"/>
  <c r="E242" i="3"/>
  <c r="E241" i="3"/>
  <c r="E240" i="3"/>
  <c r="E239" i="3"/>
  <c r="E238" i="3"/>
  <c r="E237" i="3"/>
  <c r="E236" i="3"/>
  <c r="E235" i="3"/>
  <c r="E234" i="3"/>
  <c r="E233" i="3"/>
  <c r="E232" i="3"/>
  <c r="E230" i="3"/>
  <c r="E229" i="3"/>
  <c r="E228" i="3"/>
  <c r="E227" i="3"/>
  <c r="E226" i="3"/>
  <c r="E225" i="3"/>
  <c r="E224" i="3"/>
  <c r="E223" i="3"/>
  <c r="E222" i="3"/>
  <c r="E221" i="3"/>
  <c r="E220" i="3"/>
  <c r="E219" i="3"/>
  <c r="E218" i="3"/>
  <c r="E216" i="3"/>
  <c r="E215" i="3"/>
  <c r="E214" i="3"/>
  <c r="E213" i="3"/>
  <c r="E212" i="3"/>
  <c r="E211" i="3"/>
  <c r="E210" i="3"/>
  <c r="E209" i="3"/>
  <c r="E208" i="3"/>
  <c r="E207" i="3"/>
  <c r="E206" i="3"/>
  <c r="E205" i="3"/>
  <c r="E204" i="3"/>
  <c r="E203" i="3"/>
  <c r="E202" i="3"/>
  <c r="E201" i="3"/>
  <c r="E200" i="3"/>
  <c r="E199" i="3"/>
  <c r="E198" i="3"/>
  <c r="E197" i="3"/>
  <c r="E196" i="3"/>
  <c r="E194" i="3"/>
  <c r="E193" i="3"/>
  <c r="E192" i="3"/>
  <c r="E191" i="3"/>
  <c r="E190" i="3"/>
  <c r="E189" i="3"/>
  <c r="E188" i="3"/>
  <c r="E187" i="3"/>
  <c r="E186" i="3"/>
  <c r="E185" i="3"/>
  <c r="E184" i="3"/>
  <c r="E183" i="3"/>
  <c r="E182" i="3"/>
  <c r="E181" i="3"/>
  <c r="E180" i="3"/>
  <c r="E179" i="3"/>
  <c r="E177" i="3"/>
  <c r="E176" i="3"/>
  <c r="E175" i="3"/>
  <c r="E174" i="3"/>
  <c r="E173" i="3"/>
  <c r="E172" i="3"/>
  <c r="E171" i="3"/>
  <c r="E170" i="3"/>
  <c r="E169" i="3"/>
  <c r="E168" i="3"/>
  <c r="E167" i="3"/>
  <c r="E166" i="3"/>
  <c r="E165" i="3"/>
  <c r="E163" i="3"/>
  <c r="E162" i="3"/>
  <c r="E161" i="3"/>
  <c r="E160" i="3"/>
  <c r="E159" i="3"/>
  <c r="E158" i="3"/>
  <c r="E157" i="3"/>
  <c r="E156" i="3"/>
  <c r="E155" i="3"/>
  <c r="E154" i="3"/>
  <c r="E153" i="3"/>
  <c r="E152" i="3"/>
  <c r="E151" i="3"/>
  <c r="E150" i="3"/>
  <c r="E149" i="3"/>
  <c r="E148" i="3"/>
  <c r="E146" i="3"/>
  <c r="E145" i="3"/>
  <c r="E144" i="3"/>
  <c r="E143" i="3"/>
  <c r="E142" i="3"/>
  <c r="E141" i="3"/>
  <c r="E140" i="3"/>
  <c r="E139" i="3"/>
  <c r="E138" i="3"/>
  <c r="E137" i="3"/>
  <c r="E136" i="3"/>
  <c r="E135" i="3"/>
  <c r="E134" i="3"/>
  <c r="E133" i="3"/>
  <c r="E132" i="3"/>
  <c r="E131" i="3"/>
  <c r="E130" i="3"/>
  <c r="E129" i="3"/>
  <c r="E128" i="3"/>
  <c r="E127" i="3"/>
  <c r="E126" i="3"/>
  <c r="E125" i="3"/>
  <c r="E123" i="3"/>
  <c r="E122" i="3"/>
  <c r="E121" i="3"/>
  <c r="E120" i="3"/>
  <c r="E119" i="3"/>
  <c r="E118" i="3"/>
  <c r="E117" i="3"/>
  <c r="E116" i="3"/>
  <c r="E115" i="3"/>
  <c r="E114" i="3"/>
  <c r="E112" i="3"/>
  <c r="E111" i="3"/>
  <c r="E110" i="3"/>
  <c r="E109" i="3"/>
  <c r="E108" i="3"/>
  <c r="E107" i="3"/>
  <c r="E106" i="3"/>
  <c r="E105" i="3"/>
  <c r="E104" i="3"/>
  <c r="E103" i="3"/>
  <c r="E102" i="3"/>
  <c r="E101" i="3"/>
  <c r="E100" i="3"/>
  <c r="E99" i="3"/>
  <c r="E98" i="3"/>
  <c r="E97" i="3"/>
  <c r="E96" i="3"/>
  <c r="E94" i="3"/>
  <c r="E93" i="3"/>
  <c r="E92" i="3"/>
  <c r="E91" i="3"/>
  <c r="E90" i="3"/>
  <c r="E89" i="3"/>
  <c r="E88" i="3"/>
  <c r="E87" i="3"/>
  <c r="E86" i="3"/>
  <c r="E85" i="3"/>
  <c r="E84" i="3"/>
  <c r="E82" i="3"/>
  <c r="E81" i="3"/>
  <c r="E80" i="3"/>
  <c r="E79" i="3"/>
  <c r="E78" i="3"/>
  <c r="E77" i="3"/>
  <c r="E76" i="3"/>
  <c r="E75" i="3"/>
  <c r="E74" i="3"/>
  <c r="E73" i="3"/>
  <c r="E72" i="3"/>
  <c r="E71" i="3"/>
  <c r="E69" i="3"/>
  <c r="E68" i="3"/>
  <c r="E67" i="3"/>
  <c r="E66" i="3"/>
  <c r="E65" i="3"/>
  <c r="E64" i="3"/>
  <c r="E63" i="3"/>
  <c r="E62" i="3"/>
  <c r="E61" i="3"/>
  <c r="E60" i="3"/>
  <c r="E59" i="3"/>
  <c r="E58" i="3"/>
  <c r="E56" i="3"/>
  <c r="E55" i="3"/>
  <c r="E54" i="3"/>
  <c r="E53" i="3"/>
  <c r="E52" i="3"/>
  <c r="E51" i="3"/>
  <c r="E50" i="3"/>
  <c r="E49" i="3"/>
  <c r="E48" i="3"/>
  <c r="E47" i="3"/>
  <c r="E46" i="3"/>
  <c r="E45" i="3"/>
  <c r="E44" i="3"/>
  <c r="E43" i="3"/>
  <c r="E42" i="3"/>
  <c r="E40" i="3"/>
  <c r="E39" i="3"/>
  <c r="E38" i="3"/>
  <c r="E37" i="3"/>
  <c r="E36" i="3"/>
  <c r="E35" i="3"/>
  <c r="E34" i="3"/>
  <c r="E33" i="3"/>
  <c r="E32" i="3"/>
  <c r="E31" i="3"/>
  <c r="E30" i="3"/>
  <c r="E29" i="3"/>
  <c r="E28" i="3"/>
  <c r="E27" i="3"/>
  <c r="E26" i="3"/>
  <c r="E24" i="3"/>
  <c r="E23" i="3"/>
  <c r="E22" i="3"/>
  <c r="E21" i="3"/>
  <c r="E20" i="3"/>
  <c r="E19" i="3"/>
  <c r="E18" i="3"/>
  <c r="E17" i="3"/>
  <c r="E16" i="3"/>
  <c r="E15" i="3"/>
  <c r="E14" i="3"/>
  <c r="E13" i="3"/>
  <c r="E12" i="3"/>
  <c r="E11" i="3"/>
  <c r="E57" i="3" l="1"/>
  <c r="E41" i="3"/>
  <c r="C765" i="3"/>
  <c r="E765" i="3" s="1"/>
  <c r="C761" i="3"/>
  <c r="E761" i="3" s="1"/>
  <c r="C296" i="3" l="1"/>
  <c r="C41" i="3"/>
  <c r="C25" i="3"/>
  <c r="E25" i="3" s="1"/>
  <c r="C595" i="3"/>
  <c r="E595" i="3" s="1"/>
  <c r="C489" i="3"/>
  <c r="E489" i="3" s="1"/>
  <c r="C178" i="3"/>
  <c r="E178" i="3" s="1"/>
  <c r="C83" i="3"/>
  <c r="C734" i="3" l="1"/>
  <c r="E734" i="3" s="1"/>
  <c r="C530" i="3"/>
  <c r="E530" i="3" s="1"/>
  <c r="C518" i="3"/>
  <c r="E518" i="3" s="1"/>
  <c r="C476" i="3"/>
  <c r="E476" i="3" s="1"/>
  <c r="C458" i="3"/>
  <c r="E458" i="3" s="1"/>
  <c r="C442" i="3"/>
  <c r="E442" i="3" s="1"/>
  <c r="B427" i="3"/>
  <c r="C427" i="3"/>
  <c r="E427" i="3" s="1"/>
  <c r="C416" i="3" l="1"/>
  <c r="E416" i="3" s="1"/>
  <c r="B734" i="3" l="1"/>
  <c r="C725" i="3"/>
  <c r="E725" i="3" s="1"/>
  <c r="B725" i="3"/>
  <c r="C713" i="3"/>
  <c r="E713" i="3" s="1"/>
  <c r="B713" i="3"/>
  <c r="C702" i="3"/>
  <c r="E702" i="3" s="1"/>
  <c r="B702" i="3"/>
  <c r="C685" i="3"/>
  <c r="E685" i="3" s="1"/>
  <c r="B685" i="3"/>
  <c r="C670" i="3"/>
  <c r="E670" i="3" s="1"/>
  <c r="B670" i="3"/>
  <c r="C660" i="3"/>
  <c r="E660" i="3" s="1"/>
  <c r="B660" i="3"/>
  <c r="C648" i="3"/>
  <c r="E648" i="3" s="1"/>
  <c r="C625" i="3"/>
  <c r="E625" i="3" s="1"/>
  <c r="B625" i="3"/>
  <c r="C612" i="3"/>
  <c r="E612" i="3" s="1"/>
  <c r="B612" i="3"/>
  <c r="C581" i="3"/>
  <c r="E581" i="3" s="1"/>
  <c r="B581" i="3"/>
  <c r="C566" i="3"/>
  <c r="E566" i="3" s="1"/>
  <c r="C548" i="3"/>
  <c r="E548" i="3" s="1"/>
  <c r="B548" i="3"/>
  <c r="C507" i="3"/>
  <c r="E507" i="3" s="1"/>
  <c r="B507" i="3"/>
  <c r="C403" i="3"/>
  <c r="E403" i="3" s="1"/>
  <c r="B403" i="3"/>
  <c r="C387" i="3"/>
  <c r="E387" i="3" s="1"/>
  <c r="B387" i="3"/>
  <c r="C375" i="3"/>
  <c r="E375" i="3" s="1"/>
  <c r="B375" i="3"/>
  <c r="C363" i="3"/>
  <c r="E363" i="3" s="1"/>
  <c r="C345" i="3"/>
  <c r="E345" i="3" s="1"/>
  <c r="B345" i="3"/>
  <c r="C315" i="3"/>
  <c r="E315" i="3" s="1"/>
  <c r="B315" i="3"/>
  <c r="D296" i="3"/>
  <c r="B296" i="3"/>
  <c r="D274" i="3"/>
  <c r="C274" i="3"/>
  <c r="B274" i="3"/>
  <c r="C258" i="3"/>
  <c r="E258" i="3" s="1"/>
  <c r="B258" i="3"/>
  <c r="C231" i="3"/>
  <c r="E231" i="3" s="1"/>
  <c r="B231" i="3"/>
  <c r="C217" i="3"/>
  <c r="E217" i="3" s="1"/>
  <c r="B217" i="3"/>
  <c r="C195" i="3"/>
  <c r="E195" i="3" s="1"/>
  <c r="B195" i="3"/>
  <c r="C164" i="3"/>
  <c r="E164" i="3" s="1"/>
  <c r="B164" i="3"/>
  <c r="C147" i="3"/>
  <c r="E147" i="3" s="1"/>
  <c r="B147" i="3"/>
  <c r="C124" i="3"/>
  <c r="E124" i="3" s="1"/>
  <c r="B124" i="3"/>
  <c r="D113" i="3"/>
  <c r="C113" i="3"/>
  <c r="B113" i="3"/>
  <c r="C95" i="3"/>
  <c r="E95" i="3" s="1"/>
  <c r="B95" i="3"/>
  <c r="D83" i="3"/>
  <c r="E83" i="3" s="1"/>
  <c r="C70" i="3"/>
  <c r="E70" i="3" s="1"/>
  <c r="B70" i="3"/>
  <c r="C57" i="3"/>
  <c r="B57" i="3"/>
  <c r="B41" i="3"/>
  <c r="B25" i="3"/>
  <c r="E274" i="3" l="1"/>
  <c r="E113" i="3"/>
  <c r="D735" i="3"/>
  <c r="D766" i="3" s="1"/>
  <c r="E296" i="3"/>
  <c r="C735" i="3"/>
  <c r="C766" i="3"/>
  <c r="C605" i="2"/>
  <c r="C542" i="2"/>
  <c r="C530" i="2"/>
  <c r="C518" i="2"/>
  <c r="C497" i="2"/>
  <c r="C486" i="2"/>
  <c r="C477" i="2"/>
  <c r="C449" i="2"/>
  <c r="C386" i="2"/>
  <c r="B386" i="2"/>
  <c r="B625" i="2" s="1"/>
  <c r="C367" i="2"/>
  <c r="C339" i="2"/>
  <c r="C324" i="2"/>
  <c r="C207" i="2"/>
  <c r="B207" i="2"/>
  <c r="C203" i="2"/>
  <c r="B203" i="2"/>
  <c r="C188" i="2"/>
  <c r="B188" i="2"/>
  <c r="C183" i="2"/>
  <c r="B183" i="2"/>
  <c r="C179" i="2"/>
  <c r="B179" i="2"/>
  <c r="C167" i="2"/>
  <c r="B167" i="2"/>
  <c r="C146" i="2"/>
  <c r="C133" i="2"/>
  <c r="C128" i="2"/>
  <c r="C119" i="2"/>
  <c r="C107" i="2"/>
  <c r="C95" i="2"/>
  <c r="B95" i="2"/>
  <c r="C62" i="2"/>
  <c r="B62" i="2"/>
  <c r="C45" i="2"/>
  <c r="B45" i="2"/>
  <c r="C30" i="2"/>
  <c r="B30" i="2"/>
  <c r="C18" i="2"/>
  <c r="B18" i="2"/>
  <c r="C15" i="2"/>
  <c r="B15" i="2"/>
  <c r="C11" i="2"/>
  <c r="B11" i="2"/>
  <c r="C625" i="2" l="1"/>
  <c r="B156" i="2"/>
  <c r="C156" i="2"/>
  <c r="E735" i="3"/>
  <c r="B209" i="2"/>
  <c r="E766" i="3"/>
  <c r="C209" i="2"/>
  <c r="G731" i="1" l="1"/>
  <c r="G131" i="1"/>
  <c r="J1448" i="1"/>
  <c r="J1447" i="1"/>
  <c r="J1446" i="1"/>
  <c r="J1445" i="1"/>
  <c r="J1444" i="1"/>
  <c r="J1443" i="1"/>
  <c r="J1442" i="1"/>
  <c r="J1441" i="1"/>
  <c r="J1440" i="1"/>
  <c r="J1439" i="1"/>
  <c r="J1438" i="1"/>
  <c r="J1437" i="1"/>
  <c r="J1436" i="1"/>
  <c r="J1435" i="1"/>
  <c r="J1432" i="1"/>
  <c r="J1431" i="1"/>
  <c r="J1430" i="1"/>
  <c r="J1429" i="1"/>
  <c r="J1428" i="1"/>
  <c r="J1427" i="1"/>
  <c r="J1426" i="1"/>
  <c r="J1425" i="1"/>
  <c r="J1424" i="1"/>
  <c r="J1423" i="1"/>
  <c r="J1422" i="1"/>
  <c r="J1421" i="1"/>
  <c r="J1420" i="1"/>
  <c r="J1419" i="1"/>
  <c r="J1418" i="1"/>
  <c r="J1417" i="1"/>
  <c r="J1416" i="1"/>
  <c r="J1415" i="1"/>
  <c r="J1414" i="1"/>
  <c r="J1413" i="1"/>
  <c r="J1412" i="1"/>
  <c r="J1411" i="1"/>
  <c r="J1410" i="1"/>
  <c r="J1409" i="1"/>
  <c r="J1406" i="1"/>
  <c r="J1405" i="1"/>
  <c r="J1404" i="1"/>
  <c r="J1403" i="1"/>
  <c r="J1402" i="1"/>
  <c r="J1401" i="1"/>
  <c r="J1400" i="1"/>
  <c r="J1399" i="1"/>
  <c r="J1398" i="1"/>
  <c r="J1397" i="1"/>
  <c r="J1396" i="1"/>
  <c r="J1395" i="1"/>
  <c r="J1394" i="1"/>
  <c r="J1393" i="1"/>
  <c r="J1392" i="1"/>
  <c r="J1391" i="1"/>
  <c r="J1390" i="1"/>
  <c r="J1389" i="1"/>
  <c r="J1388" i="1"/>
  <c r="J1387" i="1"/>
  <c r="J1386" i="1"/>
  <c r="J1385" i="1"/>
  <c r="J1384" i="1"/>
  <c r="J1381" i="1"/>
  <c r="J1380" i="1"/>
  <c r="J1379" i="1"/>
  <c r="J1378" i="1"/>
  <c r="J1377" i="1"/>
  <c r="J1376" i="1"/>
  <c r="J1375" i="1"/>
  <c r="J1374" i="1"/>
  <c r="J1373" i="1"/>
  <c r="J1372" i="1"/>
  <c r="J1371" i="1"/>
  <c r="J1370" i="1"/>
  <c r="J1369" i="1"/>
  <c r="J1368" i="1"/>
  <c r="J1367" i="1"/>
  <c r="J1366" i="1"/>
  <c r="J1365" i="1"/>
  <c r="J1363" i="1"/>
  <c r="J1362" i="1"/>
  <c r="J1361" i="1"/>
  <c r="J1360" i="1"/>
  <c r="J1358" i="1"/>
  <c r="J1355" i="1"/>
  <c r="J1354" i="1"/>
  <c r="J1353" i="1"/>
  <c r="J1352" i="1"/>
  <c r="J1351" i="1"/>
  <c r="J1350" i="1"/>
  <c r="J1349" i="1"/>
  <c r="J1348" i="1"/>
  <c r="J1347" i="1"/>
  <c r="J1346" i="1"/>
  <c r="J1345" i="1"/>
  <c r="J1344" i="1"/>
  <c r="J1343" i="1"/>
  <c r="J1342" i="1"/>
  <c r="J1341" i="1"/>
  <c r="J1340" i="1"/>
  <c r="J1339" i="1"/>
  <c r="J1338" i="1"/>
  <c r="J1337" i="1"/>
  <c r="J1336" i="1"/>
  <c r="J1335" i="1"/>
  <c r="J1334" i="1"/>
  <c r="J1333" i="1"/>
  <c r="J1332" i="1"/>
  <c r="J1331" i="1"/>
  <c r="J1330" i="1"/>
  <c r="J1329" i="1"/>
  <c r="J1328" i="1"/>
  <c r="J1327" i="1"/>
  <c r="J1326" i="1"/>
  <c r="J1325" i="1"/>
  <c r="J1324" i="1"/>
  <c r="J1323" i="1"/>
  <c r="J1322" i="1"/>
  <c r="J1321" i="1"/>
  <c r="J1320" i="1"/>
  <c r="J1319" i="1"/>
  <c r="J1318" i="1"/>
  <c r="J1317" i="1"/>
  <c r="J1316" i="1"/>
  <c r="J1315" i="1"/>
  <c r="J1314" i="1"/>
  <c r="J1313" i="1"/>
  <c r="J1312" i="1"/>
  <c r="J1311" i="1"/>
  <c r="J1310" i="1"/>
  <c r="J1309" i="1"/>
  <c r="J1308" i="1"/>
  <c r="J1307" i="1"/>
  <c r="J1306" i="1"/>
  <c r="J1305" i="1"/>
  <c r="J1304" i="1"/>
  <c r="J1303" i="1"/>
  <c r="J1302" i="1"/>
  <c r="J1301" i="1"/>
  <c r="J1300" i="1"/>
  <c r="J1299" i="1"/>
  <c r="J1298" i="1"/>
  <c r="J1297" i="1"/>
  <c r="J1296" i="1"/>
  <c r="J1295" i="1"/>
  <c r="J1294" i="1"/>
  <c r="J1293" i="1"/>
  <c r="J1292" i="1"/>
  <c r="J1291" i="1"/>
  <c r="J1290" i="1"/>
  <c r="J1289" i="1"/>
  <c r="J1288" i="1"/>
  <c r="J1287" i="1"/>
  <c r="J1286" i="1"/>
  <c r="J1285" i="1"/>
  <c r="J1282" i="1"/>
  <c r="J1281" i="1"/>
  <c r="J1280" i="1"/>
  <c r="J1279" i="1"/>
  <c r="J1278" i="1"/>
  <c r="J1277" i="1"/>
  <c r="J1276" i="1"/>
  <c r="J1275" i="1"/>
  <c r="J1274" i="1"/>
  <c r="J1273" i="1"/>
  <c r="J1272" i="1"/>
  <c r="J1270" i="1"/>
  <c r="J1269" i="1"/>
  <c r="J1268" i="1"/>
  <c r="J1267" i="1"/>
  <c r="J1266" i="1"/>
  <c r="J1265" i="1"/>
  <c r="J1264" i="1"/>
  <c r="J1263" i="1"/>
  <c r="J1262" i="1"/>
  <c r="J1261" i="1"/>
  <c r="J1259" i="1"/>
  <c r="J1258" i="1"/>
  <c r="J1257" i="1"/>
  <c r="J1256" i="1"/>
  <c r="J1255" i="1"/>
  <c r="J1254" i="1"/>
  <c r="J1253" i="1"/>
  <c r="J1252" i="1"/>
  <c r="J1251" i="1"/>
  <c r="J1250" i="1"/>
  <c r="J1249" i="1"/>
  <c r="J1248" i="1"/>
  <c r="J1247" i="1"/>
  <c r="J1246" i="1"/>
  <c r="J1245" i="1"/>
  <c r="J1244" i="1"/>
  <c r="J1243" i="1"/>
  <c r="J1242" i="1"/>
  <c r="J1241" i="1"/>
  <c r="J1239" i="1"/>
  <c r="J1238" i="1"/>
  <c r="J1237" i="1"/>
  <c r="J1236" i="1"/>
  <c r="J1235" i="1"/>
  <c r="J1234" i="1"/>
  <c r="J1233" i="1"/>
  <c r="J1232" i="1"/>
  <c r="J1231" i="1"/>
  <c r="J1230" i="1"/>
  <c r="J1229" i="1"/>
  <c r="J1228" i="1"/>
  <c r="J1227" i="1"/>
  <c r="J1226" i="1"/>
  <c r="J1225" i="1"/>
  <c r="J1224" i="1"/>
  <c r="J1223" i="1"/>
  <c r="J1222" i="1"/>
  <c r="J1221" i="1"/>
  <c r="J1220" i="1"/>
  <c r="J1218" i="1"/>
  <c r="J1217" i="1"/>
  <c r="J1216" i="1"/>
  <c r="J1215" i="1"/>
  <c r="J1214" i="1"/>
  <c r="J1213" i="1"/>
  <c r="J1212" i="1"/>
  <c r="J1211" i="1"/>
  <c r="J1210" i="1"/>
  <c r="J1209" i="1"/>
  <c r="J1208" i="1"/>
  <c r="J1207" i="1"/>
  <c r="J1206" i="1"/>
  <c r="J1205" i="1"/>
  <c r="J1203" i="1"/>
  <c r="J1202" i="1"/>
  <c r="J1201" i="1"/>
  <c r="J1200" i="1"/>
  <c r="J1199" i="1"/>
  <c r="J1198" i="1"/>
  <c r="J1197" i="1"/>
  <c r="J1196" i="1"/>
  <c r="J1195" i="1"/>
  <c r="J1194" i="1"/>
  <c r="J1192" i="1"/>
  <c r="J1191" i="1"/>
  <c r="J1190" i="1"/>
  <c r="J1189" i="1"/>
  <c r="J1188" i="1"/>
  <c r="J1187" i="1"/>
  <c r="J1185" i="1"/>
  <c r="J1184" i="1"/>
  <c r="J1183" i="1"/>
  <c r="J1182" i="1"/>
  <c r="J1181" i="1"/>
  <c r="J1180" i="1"/>
  <c r="J1179" i="1"/>
  <c r="J1178" i="1"/>
  <c r="J1177" i="1"/>
  <c r="J1176" i="1"/>
  <c r="J1175" i="1"/>
  <c r="J1174" i="1"/>
  <c r="J1173" i="1"/>
  <c r="J1172" i="1"/>
  <c r="J1171" i="1"/>
  <c r="J1170" i="1"/>
  <c r="J1169" i="1"/>
  <c r="J1168" i="1"/>
  <c r="J1167" i="1"/>
  <c r="J1166" i="1"/>
  <c r="J1165" i="1"/>
  <c r="J1164" i="1"/>
  <c r="J1163" i="1"/>
  <c r="J1162" i="1"/>
  <c r="J1161" i="1"/>
  <c r="J1160" i="1"/>
  <c r="J1159" i="1"/>
  <c r="J1158" i="1"/>
  <c r="J1157" i="1"/>
  <c r="J1154" i="1"/>
  <c r="J1153" i="1"/>
  <c r="J1152" i="1"/>
  <c r="J1151" i="1"/>
  <c r="J1150" i="1"/>
  <c r="J1149" i="1"/>
  <c r="J1147" i="1"/>
  <c r="J1146" i="1"/>
  <c r="J1145" i="1"/>
  <c r="J1143" i="1"/>
  <c r="J1142" i="1"/>
  <c r="J1141" i="1"/>
  <c r="J1139" i="1"/>
  <c r="J1138" i="1"/>
  <c r="J1137" i="1"/>
  <c r="J1136" i="1"/>
  <c r="J1135" i="1"/>
  <c r="J1134" i="1"/>
  <c r="J1133" i="1"/>
  <c r="J1132" i="1"/>
  <c r="J1131" i="1"/>
  <c r="J1128" i="1"/>
  <c r="J1125" i="1"/>
  <c r="J1124" i="1"/>
  <c r="J1123" i="1"/>
  <c r="J1121" i="1"/>
  <c r="J1120" i="1"/>
  <c r="J1119" i="1"/>
  <c r="J1118" i="1"/>
  <c r="J1117" i="1"/>
  <c r="J1115" i="1"/>
  <c r="J1114" i="1"/>
  <c r="J1113" i="1"/>
  <c r="J1112" i="1"/>
  <c r="J1111" i="1"/>
  <c r="J1110" i="1"/>
  <c r="J1109" i="1"/>
  <c r="J1108" i="1"/>
  <c r="J1107" i="1"/>
  <c r="J1106" i="1"/>
  <c r="J1105" i="1"/>
  <c r="J1104" i="1"/>
  <c r="J1103" i="1"/>
  <c r="J1102" i="1"/>
  <c r="J1101" i="1"/>
  <c r="J1100" i="1"/>
  <c r="J1099" i="1"/>
  <c r="J1098" i="1"/>
  <c r="J1097" i="1"/>
  <c r="J1096" i="1"/>
  <c r="J1095" i="1"/>
  <c r="J1094" i="1"/>
  <c r="J1093" i="1"/>
  <c r="J1092" i="1"/>
  <c r="J1091" i="1"/>
  <c r="J1090" i="1"/>
  <c r="J1089" i="1"/>
  <c r="J1088" i="1"/>
  <c r="J1087" i="1"/>
  <c r="J1086" i="1"/>
  <c r="J1085" i="1"/>
  <c r="J1084" i="1"/>
  <c r="J1083" i="1"/>
  <c r="J1082" i="1"/>
  <c r="J1081" i="1"/>
  <c r="J1080" i="1"/>
  <c r="J1079" i="1"/>
  <c r="J1078" i="1"/>
  <c r="J1077" i="1"/>
  <c r="J1076" i="1"/>
  <c r="J1075" i="1"/>
  <c r="J1074" i="1"/>
  <c r="J1073" i="1"/>
  <c r="J1072" i="1"/>
  <c r="J1071" i="1"/>
  <c r="J1070" i="1"/>
  <c r="J1069" i="1"/>
  <c r="J1068" i="1"/>
  <c r="J1067" i="1"/>
  <c r="J1066" i="1"/>
  <c r="J1065" i="1"/>
  <c r="J1064" i="1"/>
  <c r="J1063" i="1"/>
  <c r="J1062" i="1"/>
  <c r="J1061" i="1"/>
  <c r="J1060" i="1"/>
  <c r="J1059" i="1"/>
  <c r="J1058" i="1"/>
  <c r="J1057" i="1"/>
  <c r="J1056" i="1"/>
  <c r="J1055" i="1"/>
  <c r="J1054" i="1"/>
  <c r="J1053" i="1"/>
  <c r="J1052" i="1"/>
  <c r="J1051" i="1"/>
  <c r="J1050" i="1"/>
  <c r="J1049" i="1"/>
  <c r="J1048" i="1"/>
  <c r="J1047" i="1"/>
  <c r="J1046" i="1"/>
  <c r="J1045" i="1"/>
  <c r="J1044" i="1"/>
  <c r="J1043" i="1"/>
  <c r="J1042" i="1"/>
  <c r="J1041" i="1"/>
  <c r="J1040" i="1"/>
  <c r="J1039" i="1"/>
  <c r="J1038" i="1"/>
  <c r="J1037" i="1"/>
  <c r="J1036" i="1"/>
  <c r="J1035" i="1"/>
  <c r="J1034" i="1"/>
  <c r="J1033" i="1"/>
  <c r="J1032" i="1"/>
  <c r="J1031" i="1"/>
  <c r="J1030" i="1"/>
  <c r="J1029" i="1"/>
  <c r="J1028" i="1"/>
  <c r="J1027" i="1"/>
  <c r="J1026" i="1"/>
  <c r="J1025" i="1"/>
  <c r="J1024" i="1"/>
  <c r="J1023" i="1"/>
  <c r="J1022" i="1"/>
  <c r="J1021" i="1"/>
  <c r="J1020" i="1"/>
  <c r="J1019" i="1"/>
  <c r="J1018" i="1"/>
  <c r="J1017" i="1"/>
  <c r="J1016" i="1"/>
  <c r="J1015" i="1"/>
  <c r="J1014" i="1"/>
  <c r="J1013" i="1"/>
  <c r="J1012" i="1"/>
  <c r="J1011" i="1"/>
  <c r="J1010" i="1"/>
  <c r="J1009" i="1"/>
  <c r="J1008" i="1"/>
  <c r="J1007" i="1"/>
  <c r="J1006" i="1"/>
  <c r="J1005" i="1"/>
  <c r="J1004" i="1"/>
  <c r="J1003" i="1"/>
  <c r="J1002" i="1"/>
  <c r="J1001" i="1"/>
  <c r="J1000" i="1"/>
  <c r="J999" i="1"/>
  <c r="J998" i="1"/>
  <c r="J997" i="1"/>
  <c r="J996" i="1"/>
  <c r="J995" i="1"/>
  <c r="J994" i="1"/>
  <c r="J993" i="1"/>
  <c r="J992" i="1"/>
  <c r="J991" i="1"/>
  <c r="J990" i="1"/>
  <c r="J989" i="1"/>
  <c r="J988" i="1"/>
  <c r="J987" i="1"/>
  <c r="J986" i="1"/>
  <c r="J985" i="1"/>
  <c r="J984" i="1"/>
  <c r="J983" i="1"/>
  <c r="J982" i="1"/>
  <c r="J981" i="1"/>
  <c r="J980" i="1"/>
  <c r="J979" i="1"/>
  <c r="J978" i="1"/>
  <c r="J977" i="1"/>
  <c r="J976" i="1"/>
  <c r="J975" i="1"/>
  <c r="J974" i="1"/>
  <c r="J973" i="1"/>
  <c r="J972" i="1"/>
  <c r="J971" i="1"/>
  <c r="J970" i="1"/>
  <c r="J969" i="1"/>
  <c r="J968" i="1"/>
  <c r="J967" i="1"/>
  <c r="J966" i="1"/>
  <c r="J965" i="1"/>
  <c r="J964" i="1"/>
  <c r="J963" i="1"/>
  <c r="J962" i="1"/>
  <c r="J961" i="1"/>
  <c r="J960" i="1"/>
  <c r="J959" i="1"/>
  <c r="J958" i="1"/>
  <c r="J957" i="1"/>
  <c r="J956" i="1"/>
  <c r="J955" i="1"/>
  <c r="J954" i="1"/>
  <c r="J953" i="1"/>
  <c r="J952" i="1"/>
  <c r="J951" i="1"/>
  <c r="J950" i="1"/>
  <c r="J949" i="1"/>
  <c r="J948" i="1"/>
  <c r="J947" i="1"/>
  <c r="J946" i="1"/>
  <c r="J945" i="1"/>
  <c r="J944" i="1"/>
  <c r="J943" i="1"/>
  <c r="J942" i="1"/>
  <c r="J941" i="1"/>
  <c r="J940" i="1"/>
  <c r="J939" i="1"/>
  <c r="J938" i="1"/>
  <c r="J937" i="1"/>
  <c r="J936" i="1"/>
  <c r="J935" i="1"/>
  <c r="J934" i="1"/>
  <c r="J933" i="1"/>
  <c r="J932" i="1"/>
  <c r="J931" i="1"/>
  <c r="J930" i="1"/>
  <c r="J929" i="1"/>
  <c r="J928" i="1"/>
  <c r="J927" i="1"/>
  <c r="J926" i="1"/>
  <c r="J925" i="1"/>
  <c r="J924" i="1"/>
  <c r="J923" i="1"/>
  <c r="J922" i="1"/>
  <c r="J921" i="1"/>
  <c r="J920" i="1"/>
  <c r="J919" i="1"/>
  <c r="J918" i="1"/>
  <c r="J917" i="1"/>
  <c r="J916" i="1"/>
  <c r="J915" i="1"/>
  <c r="J914" i="1"/>
  <c r="J913" i="1"/>
  <c r="J912" i="1"/>
  <c r="J911" i="1"/>
  <c r="J910" i="1"/>
  <c r="J909" i="1"/>
  <c r="J908" i="1"/>
  <c r="J907" i="1"/>
  <c r="J906" i="1"/>
  <c r="J905" i="1"/>
  <c r="J904" i="1"/>
  <c r="J903" i="1"/>
  <c r="J900" i="1"/>
  <c r="J899" i="1"/>
  <c r="J898" i="1"/>
  <c r="J897" i="1"/>
  <c r="J896" i="1"/>
  <c r="J895" i="1"/>
  <c r="J894" i="1"/>
  <c r="J893" i="1"/>
  <c r="J892" i="1"/>
  <c r="J891" i="1"/>
  <c r="J890" i="1"/>
  <c r="J889" i="1"/>
  <c r="J888" i="1"/>
  <c r="J887" i="1"/>
  <c r="J886" i="1"/>
  <c r="J885" i="1"/>
  <c r="J884" i="1"/>
  <c r="J883" i="1"/>
  <c r="J882" i="1"/>
  <c r="J881" i="1"/>
  <c r="J880" i="1"/>
  <c r="J879" i="1"/>
  <c r="J878" i="1"/>
  <c r="J877" i="1"/>
  <c r="J876" i="1"/>
  <c r="J875" i="1"/>
  <c r="J874" i="1"/>
  <c r="J873" i="1"/>
  <c r="J872" i="1"/>
  <c r="J871" i="1"/>
  <c r="J868" i="1"/>
  <c r="J867" i="1"/>
  <c r="J866" i="1"/>
  <c r="J865" i="1"/>
  <c r="J864" i="1"/>
  <c r="J863" i="1"/>
  <c r="J861" i="1"/>
  <c r="J860" i="1"/>
  <c r="J859" i="1"/>
  <c r="J858" i="1"/>
  <c r="J857" i="1"/>
  <c r="J856" i="1"/>
  <c r="J855" i="1"/>
  <c r="J854" i="1"/>
  <c r="J853" i="1"/>
  <c r="J852" i="1"/>
  <c r="J851" i="1"/>
  <c r="J850" i="1"/>
  <c r="J849" i="1"/>
  <c r="J848" i="1"/>
  <c r="J847" i="1"/>
  <c r="J846" i="1"/>
  <c r="J845" i="1"/>
  <c r="J844" i="1"/>
  <c r="J843" i="1"/>
  <c r="J840" i="1"/>
  <c r="J839" i="1"/>
  <c r="J838" i="1"/>
  <c r="J837" i="1"/>
  <c r="J836" i="1"/>
  <c r="J835" i="1"/>
  <c r="J834" i="1"/>
  <c r="J833" i="1"/>
  <c r="J832" i="1"/>
  <c r="J831" i="1"/>
  <c r="J830" i="1"/>
  <c r="J829" i="1"/>
  <c r="J828" i="1"/>
  <c r="J827" i="1"/>
  <c r="J826" i="1"/>
  <c r="J825" i="1"/>
  <c r="J822" i="1"/>
  <c r="J821" i="1"/>
  <c r="J819" i="1"/>
  <c r="J818" i="1"/>
  <c r="J817" i="1"/>
  <c r="J816" i="1"/>
  <c r="J815" i="1"/>
  <c r="J814" i="1"/>
  <c r="J813" i="1"/>
  <c r="J812" i="1"/>
  <c r="J811" i="1"/>
  <c r="J810" i="1"/>
  <c r="J809" i="1"/>
  <c r="J807" i="1"/>
  <c r="J806" i="1"/>
  <c r="J805" i="1"/>
  <c r="J804" i="1"/>
  <c r="J803" i="1"/>
  <c r="J802" i="1"/>
  <c r="J801" i="1"/>
  <c r="J800" i="1"/>
  <c r="J799" i="1"/>
  <c r="J798" i="1"/>
  <c r="J797" i="1"/>
  <c r="J796" i="1"/>
  <c r="J795" i="1"/>
  <c r="J794" i="1"/>
  <c r="J793" i="1"/>
  <c r="J792" i="1"/>
  <c r="J791" i="1"/>
  <c r="J790" i="1"/>
  <c r="J789" i="1"/>
  <c r="J788" i="1"/>
  <c r="J787" i="1"/>
  <c r="J786" i="1"/>
  <c r="J785" i="1"/>
  <c r="J784" i="1"/>
  <c r="J783" i="1"/>
  <c r="J782" i="1"/>
  <c r="J781" i="1"/>
  <c r="J780" i="1"/>
  <c r="J779" i="1"/>
  <c r="J778" i="1"/>
  <c r="J777" i="1"/>
  <c r="J776" i="1"/>
  <c r="J775" i="1"/>
  <c r="J774" i="1"/>
  <c r="J773" i="1"/>
  <c r="J772" i="1"/>
  <c r="J771" i="1"/>
  <c r="J770" i="1"/>
  <c r="J769" i="1"/>
  <c r="J768" i="1"/>
  <c r="J767" i="1"/>
  <c r="J766" i="1"/>
  <c r="J765" i="1"/>
  <c r="J764" i="1"/>
  <c r="J763" i="1"/>
  <c r="J762" i="1"/>
  <c r="J761" i="1"/>
  <c r="J760" i="1"/>
  <c r="J759" i="1"/>
  <c r="J756" i="1"/>
  <c r="J755" i="1"/>
  <c r="J754" i="1"/>
  <c r="J753" i="1"/>
  <c r="J752" i="1"/>
  <c r="J751" i="1"/>
  <c r="J750" i="1"/>
  <c r="J749" i="1"/>
  <c r="J748" i="1"/>
  <c r="J747" i="1"/>
  <c r="J746" i="1"/>
  <c r="J745" i="1"/>
  <c r="J744" i="1"/>
  <c r="J742" i="1"/>
  <c r="J741" i="1"/>
  <c r="J740" i="1"/>
  <c r="J739" i="1"/>
  <c r="J737" i="1"/>
  <c r="J736" i="1"/>
  <c r="J735" i="1"/>
  <c r="J734" i="1"/>
  <c r="J733" i="1"/>
  <c r="J732" i="1"/>
  <c r="J730" i="1"/>
  <c r="J729" i="1"/>
  <c r="J728" i="1"/>
  <c r="J727" i="1"/>
  <c r="J726" i="1"/>
  <c r="J725" i="1"/>
  <c r="J724" i="1"/>
  <c r="J723" i="1"/>
  <c r="J722" i="1"/>
  <c r="J721" i="1"/>
  <c r="J720" i="1"/>
  <c r="J719" i="1"/>
  <c r="J718" i="1"/>
  <c r="J717" i="1"/>
  <c r="J716" i="1"/>
  <c r="J715" i="1"/>
  <c r="J714" i="1"/>
  <c r="J713" i="1"/>
  <c r="J712" i="1"/>
  <c r="J711" i="1"/>
  <c r="J710" i="1"/>
  <c r="J709" i="1"/>
  <c r="J708" i="1"/>
  <c r="J707" i="1"/>
  <c r="J706" i="1"/>
  <c r="J705" i="1"/>
  <c r="J704" i="1"/>
  <c r="J702" i="1"/>
  <c r="J701" i="1"/>
  <c r="J700" i="1"/>
  <c r="J699" i="1"/>
  <c r="J698" i="1"/>
  <c r="J697" i="1"/>
  <c r="J696" i="1"/>
  <c r="J695" i="1"/>
  <c r="J694" i="1"/>
  <c r="J691" i="1"/>
  <c r="J690" i="1"/>
  <c r="J689" i="1"/>
  <c r="J688" i="1"/>
  <c r="J687" i="1"/>
  <c r="J685" i="1"/>
  <c r="J684" i="1"/>
  <c r="J683" i="1"/>
  <c r="J682" i="1"/>
  <c r="J681" i="1"/>
  <c r="J680" i="1"/>
  <c r="J679" i="1"/>
  <c r="J678" i="1"/>
  <c r="J677" i="1"/>
  <c r="J676" i="1"/>
  <c r="J675" i="1"/>
  <c r="J674" i="1"/>
  <c r="J673" i="1"/>
  <c r="J672" i="1"/>
  <c r="J669" i="1"/>
  <c r="J668" i="1"/>
  <c r="J667" i="1"/>
  <c r="J666" i="1"/>
  <c r="J665" i="1"/>
  <c r="J664" i="1"/>
  <c r="J663" i="1"/>
  <c r="J662" i="1"/>
  <c r="J661" i="1"/>
  <c r="J660" i="1"/>
  <c r="J659" i="1"/>
  <c r="J658" i="1"/>
  <c r="J657" i="1"/>
  <c r="J656" i="1"/>
  <c r="J655" i="1"/>
  <c r="J654" i="1"/>
  <c r="J653" i="1"/>
  <c r="J652" i="1"/>
  <c r="J651" i="1"/>
  <c r="J650" i="1"/>
  <c r="J649" i="1"/>
  <c r="J648" i="1"/>
  <c r="J647" i="1"/>
  <c r="J646" i="1"/>
  <c r="J645" i="1"/>
  <c r="J644" i="1"/>
  <c r="J643" i="1"/>
  <c r="J642" i="1"/>
  <c r="J641" i="1"/>
  <c r="J640" i="1"/>
  <c r="J639" i="1"/>
  <c r="J638" i="1"/>
  <c r="J637" i="1"/>
  <c r="J636" i="1"/>
  <c r="J635" i="1"/>
  <c r="J634" i="1"/>
  <c r="J633" i="1"/>
  <c r="J631" i="1"/>
  <c r="J630" i="1"/>
  <c r="J629" i="1"/>
  <c r="J628" i="1"/>
  <c r="J627" i="1"/>
  <c r="J626" i="1"/>
  <c r="J625" i="1"/>
  <c r="J624" i="1"/>
  <c r="J623" i="1"/>
  <c r="J622" i="1"/>
  <c r="J619" i="1"/>
  <c r="J618" i="1"/>
  <c r="J617" i="1"/>
  <c r="J616" i="1"/>
  <c r="J615" i="1"/>
  <c r="J614" i="1"/>
  <c r="J613" i="1"/>
  <c r="J612" i="1"/>
  <c r="J611" i="1"/>
  <c r="J610" i="1"/>
  <c r="J609" i="1"/>
  <c r="J608" i="1"/>
  <c r="J607" i="1"/>
  <c r="J606" i="1"/>
  <c r="J605" i="1"/>
  <c r="J604" i="1"/>
  <c r="J603" i="1"/>
  <c r="J602" i="1"/>
  <c r="J601" i="1"/>
  <c r="J600" i="1"/>
  <c r="J599" i="1"/>
  <c r="J598" i="1"/>
  <c r="J597" i="1"/>
  <c r="J596" i="1"/>
  <c r="J595" i="1"/>
  <c r="J594" i="1"/>
  <c r="J592" i="1"/>
  <c r="J591" i="1"/>
  <c r="J590" i="1"/>
  <c r="J589" i="1"/>
  <c r="J588" i="1"/>
  <c r="J587" i="1"/>
  <c r="J586" i="1"/>
  <c r="J585" i="1"/>
  <c r="J584" i="1"/>
  <c r="J583" i="1"/>
  <c r="J582" i="1"/>
  <c r="J581" i="1"/>
  <c r="J579" i="1"/>
  <c r="J578" i="1"/>
  <c r="J577" i="1"/>
  <c r="J576" i="1"/>
  <c r="J575" i="1"/>
  <c r="J574" i="1"/>
  <c r="J573" i="1"/>
  <c r="J572" i="1"/>
  <c r="J571" i="1"/>
  <c r="J570" i="1"/>
  <c r="J569" i="1"/>
  <c r="J567" i="1"/>
  <c r="J566" i="1"/>
  <c r="J565" i="1"/>
  <c r="J564" i="1"/>
  <c r="J563" i="1"/>
  <c r="J562" i="1"/>
  <c r="J561" i="1"/>
  <c r="J560" i="1"/>
  <c r="J559" i="1"/>
  <c r="J558" i="1"/>
  <c r="J557" i="1"/>
  <c r="J556" i="1"/>
  <c r="J555" i="1"/>
  <c r="J554" i="1"/>
  <c r="J553" i="1"/>
  <c r="J550" i="1"/>
  <c r="J549" i="1"/>
  <c r="J548" i="1"/>
  <c r="J547" i="1"/>
  <c r="J546" i="1"/>
  <c r="J545" i="1"/>
  <c r="J544" i="1"/>
  <c r="J543" i="1"/>
  <c r="J542" i="1"/>
  <c r="J541" i="1"/>
  <c r="J540" i="1"/>
  <c r="J538" i="1"/>
  <c r="J537" i="1"/>
  <c r="J536" i="1"/>
  <c r="J535" i="1"/>
  <c r="J534" i="1"/>
  <c r="J533" i="1"/>
  <c r="J532" i="1"/>
  <c r="J531" i="1"/>
  <c r="J530" i="1"/>
  <c r="J529" i="1"/>
  <c r="J528" i="1"/>
  <c r="J527" i="1"/>
  <c r="J526" i="1"/>
  <c r="J525" i="1"/>
  <c r="J524" i="1"/>
  <c r="J523" i="1"/>
  <c r="J522" i="1"/>
  <c r="J521" i="1"/>
  <c r="J520" i="1"/>
  <c r="J519" i="1"/>
  <c r="J518" i="1"/>
  <c r="J517" i="1"/>
  <c r="J516" i="1"/>
  <c r="J515" i="1"/>
  <c r="J514" i="1"/>
  <c r="J513" i="1"/>
  <c r="J512" i="1"/>
  <c r="J510" i="1"/>
  <c r="J509" i="1"/>
  <c r="J508" i="1"/>
  <c r="J507" i="1"/>
  <c r="J506" i="1"/>
  <c r="J505" i="1"/>
  <c r="J504" i="1"/>
  <c r="J503" i="1"/>
  <c r="J502" i="1"/>
  <c r="J501" i="1"/>
  <c r="J500" i="1"/>
  <c r="J499" i="1"/>
  <c r="J498" i="1"/>
  <c r="J497" i="1"/>
  <c r="J496" i="1"/>
  <c r="J495" i="1"/>
  <c r="J494" i="1"/>
  <c r="J493" i="1"/>
  <c r="J492" i="1"/>
  <c r="J491" i="1"/>
  <c r="J490" i="1"/>
  <c r="J489" i="1"/>
  <c r="J486" i="1"/>
  <c r="J485" i="1"/>
  <c r="J484" i="1"/>
  <c r="J483" i="1"/>
  <c r="J482" i="1"/>
  <c r="J481" i="1"/>
  <c r="J480" i="1"/>
  <c r="J479" i="1"/>
  <c r="J478" i="1"/>
  <c r="J477" i="1"/>
  <c r="J476" i="1"/>
  <c r="J475" i="1"/>
  <c r="J474" i="1"/>
  <c r="J473" i="1"/>
  <c r="J472" i="1"/>
  <c r="J471" i="1"/>
  <c r="J470" i="1"/>
  <c r="J469" i="1"/>
  <c r="J468" i="1"/>
  <c r="J467" i="1"/>
  <c r="J466" i="1"/>
  <c r="J465" i="1"/>
  <c r="J464" i="1"/>
  <c r="J463" i="1"/>
  <c r="J460" i="1"/>
  <c r="J459" i="1"/>
  <c r="J458" i="1"/>
  <c r="J457" i="1"/>
  <c r="J456" i="1"/>
  <c r="J455" i="1"/>
  <c r="J454" i="1"/>
  <c r="J453" i="1"/>
  <c r="J452" i="1"/>
  <c r="J451" i="1"/>
  <c r="J450" i="1"/>
  <c r="J449" i="1"/>
  <c r="J448" i="1"/>
  <c r="J447" i="1"/>
  <c r="J446" i="1"/>
  <c r="J445" i="1"/>
  <c r="J444" i="1"/>
  <c r="J443" i="1"/>
  <c r="J442" i="1"/>
  <c r="J439" i="1"/>
  <c r="J438" i="1"/>
  <c r="J437" i="1"/>
  <c r="J435" i="1"/>
  <c r="J434" i="1"/>
  <c r="J433" i="1"/>
  <c r="J431" i="1"/>
  <c r="J430" i="1"/>
  <c r="J429" i="1"/>
  <c r="J428" i="1"/>
  <c r="J427" i="1"/>
  <c r="J426" i="1"/>
  <c r="J425" i="1"/>
  <c r="J424" i="1"/>
  <c r="J423" i="1"/>
  <c r="J422" i="1"/>
  <c r="J421" i="1"/>
  <c r="J420" i="1"/>
  <c r="J419" i="1"/>
  <c r="J418" i="1"/>
  <c r="J417" i="1"/>
  <c r="J416" i="1"/>
  <c r="J415" i="1"/>
  <c r="J414" i="1"/>
  <c r="J413" i="1"/>
  <c r="J412" i="1"/>
  <c r="J411" i="1"/>
  <c r="J410" i="1"/>
  <c r="J409" i="1"/>
  <c r="J408" i="1"/>
  <c r="J407" i="1"/>
  <c r="J406" i="1"/>
  <c r="J405" i="1"/>
  <c r="J404" i="1"/>
  <c r="J403" i="1"/>
  <c r="J402" i="1"/>
  <c r="J401" i="1"/>
  <c r="J400" i="1"/>
  <c r="J399" i="1"/>
  <c r="J398" i="1"/>
  <c r="J397" i="1"/>
  <c r="J396" i="1"/>
  <c r="J395" i="1"/>
  <c r="J394" i="1"/>
  <c r="J393" i="1"/>
  <c r="J392" i="1"/>
  <c r="J391" i="1"/>
  <c r="J390" i="1"/>
  <c r="J389" i="1"/>
  <c r="J388" i="1"/>
  <c r="J387" i="1"/>
  <c r="J386" i="1"/>
  <c r="J385" i="1"/>
  <c r="J384" i="1"/>
  <c r="J383" i="1"/>
  <c r="J382" i="1"/>
  <c r="J381" i="1"/>
  <c r="J380" i="1"/>
  <c r="J377" i="1"/>
  <c r="J376" i="1"/>
  <c r="J375" i="1"/>
  <c r="J374" i="1"/>
  <c r="J373" i="1"/>
  <c r="J372" i="1"/>
  <c r="J371" i="1"/>
  <c r="J370" i="1"/>
  <c r="J369" i="1"/>
  <c r="J368" i="1"/>
  <c r="J367" i="1"/>
  <c r="J366" i="1"/>
  <c r="J365" i="1"/>
  <c r="J364" i="1"/>
  <c r="J363" i="1"/>
  <c r="J362" i="1"/>
  <c r="J361" i="1"/>
  <c r="J360" i="1"/>
  <c r="J357" i="1"/>
  <c r="J356" i="1"/>
  <c r="J355" i="1"/>
  <c r="J354" i="1"/>
  <c r="J353" i="1"/>
  <c r="J352" i="1"/>
  <c r="J351" i="1"/>
  <c r="J350" i="1"/>
  <c r="J349" i="1"/>
  <c r="J348" i="1"/>
  <c r="J347" i="1"/>
  <c r="J346" i="1"/>
  <c r="J343" i="1"/>
  <c r="J342" i="1"/>
  <c r="J341" i="1"/>
  <c r="J340" i="1"/>
  <c r="J339" i="1"/>
  <c r="J338" i="1"/>
  <c r="J337" i="1"/>
  <c r="J336" i="1"/>
  <c r="J335" i="1"/>
  <c r="J334" i="1"/>
  <c r="J333" i="1"/>
  <c r="J332" i="1"/>
  <c r="J331" i="1"/>
  <c r="J330" i="1"/>
  <c r="J329" i="1"/>
  <c r="J328" i="1"/>
  <c r="J327" i="1"/>
  <c r="J325" i="1"/>
  <c r="J324" i="1"/>
  <c r="J323" i="1"/>
  <c r="J322" i="1"/>
  <c r="J321" i="1"/>
  <c r="J320" i="1"/>
  <c r="J319" i="1"/>
  <c r="J318" i="1"/>
  <c r="J317" i="1"/>
  <c r="J316" i="1"/>
  <c r="J315" i="1"/>
  <c r="J314" i="1"/>
  <c r="J313" i="1"/>
  <c r="J312" i="1"/>
  <c r="J311" i="1"/>
  <c r="J310" i="1"/>
  <c r="J309" i="1"/>
  <c r="J308" i="1"/>
  <c r="J305" i="1"/>
  <c r="J304" i="1"/>
  <c r="J303" i="1"/>
  <c r="J302" i="1"/>
  <c r="J301" i="1"/>
  <c r="J300" i="1"/>
  <c r="J299" i="1"/>
  <c r="J297" i="1"/>
  <c r="J296" i="1"/>
  <c r="J295" i="1"/>
  <c r="J294" i="1"/>
  <c r="J293" i="1"/>
  <c r="J292" i="1"/>
  <c r="J291" i="1"/>
  <c r="J290" i="1"/>
  <c r="J289" i="1"/>
  <c r="J288" i="1"/>
  <c r="J287" i="1"/>
  <c r="J286" i="1"/>
  <c r="J285" i="1"/>
  <c r="J284" i="1"/>
  <c r="J283" i="1"/>
  <c r="J282" i="1"/>
  <c r="J281" i="1"/>
  <c r="J280" i="1"/>
  <c r="J279" i="1"/>
  <c r="J278" i="1"/>
  <c r="J277" i="1"/>
  <c r="J276" i="1"/>
  <c r="J275" i="1"/>
  <c r="J274" i="1"/>
  <c r="J273" i="1"/>
  <c r="J272" i="1"/>
  <c r="J271" i="1"/>
  <c r="J270" i="1"/>
  <c r="J267" i="1"/>
  <c r="J266" i="1"/>
  <c r="J265" i="1"/>
  <c r="J264" i="1"/>
  <c r="J263" i="1"/>
  <c r="J262" i="1"/>
  <c r="J261" i="1"/>
  <c r="J260" i="1"/>
  <c r="J259" i="1"/>
  <c r="J258" i="1"/>
  <c r="J257" i="1"/>
  <c r="J256" i="1"/>
  <c r="J255" i="1"/>
  <c r="J254" i="1"/>
  <c r="J253" i="1"/>
  <c r="J252" i="1"/>
  <c r="J251" i="1"/>
  <c r="J250" i="1"/>
  <c r="J249" i="1"/>
  <c r="J246" i="1"/>
  <c r="J245" i="1"/>
  <c r="J244" i="1"/>
  <c r="J243" i="1"/>
  <c r="J241" i="1"/>
  <c r="J240" i="1"/>
  <c r="J239" i="1"/>
  <c r="J238" i="1"/>
  <c r="J237" i="1"/>
  <c r="J236" i="1"/>
  <c r="J235" i="1"/>
  <c r="J234" i="1"/>
  <c r="J233" i="1"/>
  <c r="J231" i="1"/>
  <c r="J230" i="1"/>
  <c r="J228" i="1"/>
  <c r="J227" i="1"/>
  <c r="J226" i="1"/>
  <c r="J225" i="1"/>
  <c r="J224" i="1"/>
  <c r="J223" i="1"/>
  <c r="J222" i="1"/>
  <c r="J221" i="1"/>
  <c r="J220" i="1"/>
  <c r="J219" i="1"/>
  <c r="J218" i="1"/>
  <c r="J217" i="1"/>
  <c r="J215" i="1"/>
  <c r="J214" i="1"/>
  <c r="J213" i="1"/>
  <c r="J212" i="1"/>
  <c r="J211" i="1"/>
  <c r="J210" i="1"/>
  <c r="J209" i="1"/>
  <c r="J208" i="1"/>
  <c r="J207" i="1"/>
  <c r="J206" i="1"/>
  <c r="J205" i="1"/>
  <c r="J204" i="1"/>
  <c r="J203" i="1"/>
  <c r="J202" i="1"/>
  <c r="J201" i="1"/>
  <c r="J200" i="1"/>
  <c r="J199" i="1"/>
  <c r="J198" i="1"/>
  <c r="J197" i="1"/>
  <c r="J196" i="1"/>
  <c r="J193" i="1"/>
  <c r="J192" i="1"/>
  <c r="J191" i="1"/>
  <c r="J190" i="1"/>
  <c r="J189" i="1"/>
  <c r="J188" i="1"/>
  <c r="J187" i="1"/>
  <c r="J186" i="1"/>
  <c r="J185" i="1"/>
  <c r="J182" i="1"/>
  <c r="J181" i="1"/>
  <c r="J180" i="1"/>
  <c r="J179" i="1"/>
  <c r="J178" i="1"/>
  <c r="J177" i="1"/>
  <c r="J176" i="1"/>
  <c r="J175" i="1"/>
  <c r="J174" i="1"/>
  <c r="J173" i="1"/>
  <c r="J172" i="1"/>
  <c r="J171" i="1"/>
  <c r="J170" i="1"/>
  <c r="J169" i="1"/>
  <c r="J168" i="1"/>
  <c r="J167" i="1"/>
  <c r="J166" i="1"/>
  <c r="J165" i="1"/>
  <c r="J164" i="1"/>
  <c r="J161" i="1"/>
  <c r="J160" i="1"/>
  <c r="J159" i="1"/>
  <c r="J158" i="1"/>
  <c r="J157" i="1"/>
  <c r="J156" i="1"/>
  <c r="J155" i="1"/>
  <c r="J154" i="1"/>
  <c r="J153" i="1"/>
  <c r="J151" i="1"/>
  <c r="J150" i="1"/>
  <c r="J149" i="1"/>
  <c r="J148" i="1"/>
  <c r="J147" i="1"/>
  <c r="J146" i="1"/>
  <c r="J145" i="1"/>
  <c r="J144" i="1"/>
  <c r="J143" i="1"/>
  <c r="J142" i="1"/>
  <c r="J141" i="1"/>
  <c r="J140" i="1"/>
  <c r="J139" i="1"/>
  <c r="J138" i="1"/>
  <c r="J137" i="1"/>
  <c r="J136" i="1"/>
  <c r="J135" i="1"/>
  <c r="J130" i="1"/>
  <c r="J129" i="1"/>
  <c r="J128" i="1"/>
  <c r="J127" i="1"/>
  <c r="J126" i="1"/>
  <c r="J125" i="1"/>
  <c r="J124" i="1"/>
  <c r="J123" i="1"/>
  <c r="J122" i="1"/>
  <c r="J121" i="1"/>
  <c r="J120" i="1"/>
  <c r="J117" i="1"/>
  <c r="J116" i="1"/>
  <c r="J115" i="1"/>
  <c r="J114" i="1"/>
  <c r="J113" i="1"/>
  <c r="J112" i="1"/>
  <c r="J109" i="1"/>
  <c r="J108" i="1"/>
  <c r="J107" i="1"/>
  <c r="J106" i="1"/>
  <c r="J105" i="1"/>
  <c r="J104" i="1"/>
  <c r="J103"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69" i="1"/>
  <c r="J68" i="1"/>
  <c r="J67" i="1"/>
  <c r="J66" i="1"/>
  <c r="J65" i="1"/>
  <c r="J64" i="1"/>
  <c r="J63" i="1"/>
  <c r="J62" i="1"/>
  <c r="J61" i="1"/>
  <c r="J60" i="1"/>
  <c r="J59" i="1"/>
  <c r="J56" i="1"/>
  <c r="J55" i="1"/>
  <c r="J54" i="1"/>
  <c r="J53" i="1"/>
  <c r="J52" i="1"/>
  <c r="J51" i="1"/>
  <c r="J50" i="1"/>
  <c r="J49" i="1"/>
  <c r="J48" i="1"/>
  <c r="J47" i="1"/>
  <c r="J44" i="1"/>
  <c r="J41" i="1"/>
  <c r="J40" i="1"/>
  <c r="J39" i="1"/>
  <c r="J38" i="1"/>
  <c r="J37" i="1"/>
  <c r="J34" i="1"/>
  <c r="J33" i="1"/>
  <c r="J32" i="1"/>
  <c r="J31" i="1"/>
  <c r="J30" i="1"/>
  <c r="J27" i="1"/>
  <c r="J26" i="1"/>
  <c r="J25" i="1"/>
  <c r="J24" i="1"/>
  <c r="J23" i="1"/>
  <c r="J22" i="1"/>
  <c r="J21" i="1"/>
  <c r="J20" i="1"/>
  <c r="J19" i="1"/>
  <c r="J18" i="1"/>
  <c r="J17" i="1"/>
  <c r="J16" i="1"/>
  <c r="J15" i="1"/>
  <c r="J14" i="1"/>
  <c r="J13" i="1"/>
  <c r="J12" i="1"/>
  <c r="J11" i="1"/>
  <c r="J10" i="1"/>
  <c r="J9" i="1"/>
  <c r="I823" i="1"/>
  <c r="J823" i="1" s="1"/>
  <c r="I216" i="1"/>
  <c r="J216" i="1" s="1"/>
  <c r="I539" i="1"/>
  <c r="I487" i="1"/>
  <c r="I488" i="1"/>
  <c r="I461" i="1"/>
  <c r="I462" i="1" s="1"/>
  <c r="I440" i="1"/>
  <c r="I268" i="1"/>
  <c r="I269" i="1"/>
  <c r="I101" i="1"/>
  <c r="I45" i="1"/>
  <c r="H216" i="1"/>
  <c r="H551" i="1"/>
  <c r="I195" i="1"/>
  <c r="H162" i="1"/>
  <c r="H152" i="1"/>
  <c r="I1356" i="1"/>
  <c r="H1356" i="1"/>
  <c r="G1356" i="1"/>
  <c r="J1356" i="1" l="1"/>
  <c r="J42" i="1"/>
  <c r="H163" i="1"/>
  <c r="I757" i="1"/>
  <c r="I738" i="1"/>
  <c r="G738" i="1"/>
  <c r="H738" i="1"/>
  <c r="J738" i="1" s="1"/>
  <c r="G743" i="1"/>
  <c r="H743" i="1"/>
  <c r="J743" i="1" s="1"/>
  <c r="H731" i="1"/>
  <c r="G703" i="1"/>
  <c r="H670" i="1"/>
  <c r="I670" i="1" l="1"/>
  <c r="J670" i="1" s="1"/>
  <c r="G670" i="1"/>
  <c r="G632" i="1"/>
  <c r="H632" i="1"/>
  <c r="G539" i="1"/>
  <c r="H539" i="1"/>
  <c r="J539" i="1" s="1"/>
  <c r="H511" i="1"/>
  <c r="G511" i="1"/>
  <c r="H461" i="1"/>
  <c r="I432" i="1"/>
  <c r="G298" i="1"/>
  <c r="G306" i="1"/>
  <c r="I298" i="1"/>
  <c r="I306" i="1"/>
  <c r="H298" i="1"/>
  <c r="H306" i="1"/>
  <c r="I326" i="1"/>
  <c r="I110" i="1"/>
  <c r="J101" i="1"/>
  <c r="J70" i="1"/>
  <c r="J57" i="1"/>
  <c r="J45" i="1"/>
  <c r="J35" i="1"/>
  <c r="J28" i="1"/>
  <c r="I1449" i="1"/>
  <c r="I1450" i="1" s="1"/>
  <c r="H1449" i="1"/>
  <c r="G1449" i="1"/>
  <c r="G1450" i="1" s="1"/>
  <c r="I1433" i="1"/>
  <c r="I1434" i="1" s="1"/>
  <c r="H1433" i="1"/>
  <c r="G1433" i="1"/>
  <c r="G1434" i="1" s="1"/>
  <c r="I1407" i="1"/>
  <c r="I1408" i="1" s="1"/>
  <c r="H1407" i="1"/>
  <c r="G1407" i="1"/>
  <c r="G1408" i="1" s="1"/>
  <c r="I1382" i="1"/>
  <c r="H1382" i="1"/>
  <c r="H1364" i="1"/>
  <c r="J1364" i="1" s="1"/>
  <c r="G1364" i="1"/>
  <c r="I1359" i="1"/>
  <c r="H1359" i="1"/>
  <c r="G1359" i="1"/>
  <c r="I1283" i="1"/>
  <c r="H1283" i="1"/>
  <c r="G1283" i="1"/>
  <c r="H1271" i="1"/>
  <c r="J1271" i="1" s="1"/>
  <c r="I1260" i="1"/>
  <c r="H1260" i="1"/>
  <c r="I1240" i="1"/>
  <c r="H1240" i="1"/>
  <c r="J1240" i="1" s="1"/>
  <c r="G1240" i="1"/>
  <c r="I1219" i="1"/>
  <c r="H1219" i="1"/>
  <c r="G1219" i="1"/>
  <c r="I1204" i="1"/>
  <c r="H1204" i="1"/>
  <c r="G1204" i="1"/>
  <c r="H1193" i="1"/>
  <c r="J1193" i="1" s="1"/>
  <c r="G1193" i="1"/>
  <c r="I1186" i="1"/>
  <c r="H1186" i="1"/>
  <c r="G1186" i="1"/>
  <c r="I1155" i="1"/>
  <c r="H1155" i="1"/>
  <c r="G1155" i="1"/>
  <c r="I1148" i="1"/>
  <c r="H1148" i="1"/>
  <c r="G1148" i="1"/>
  <c r="I1144" i="1"/>
  <c r="H1144" i="1"/>
  <c r="G1144" i="1"/>
  <c r="I1140" i="1"/>
  <c r="H1140" i="1"/>
  <c r="G1140" i="1"/>
  <c r="I1129" i="1"/>
  <c r="H1129" i="1"/>
  <c r="G1129" i="1"/>
  <c r="I1126" i="1"/>
  <c r="H1126" i="1"/>
  <c r="G1126" i="1"/>
  <c r="I1122" i="1"/>
  <c r="H1122" i="1"/>
  <c r="J1122" i="1" s="1"/>
  <c r="G1122" i="1"/>
  <c r="H1116" i="1"/>
  <c r="J1116" i="1" s="1"/>
  <c r="I901" i="1"/>
  <c r="H901" i="1"/>
  <c r="G901" i="1"/>
  <c r="G902" i="1" s="1"/>
  <c r="I869" i="1"/>
  <c r="H869" i="1"/>
  <c r="G869" i="1"/>
  <c r="G870" i="1" s="1"/>
  <c r="I862" i="1"/>
  <c r="H862" i="1"/>
  <c r="I841" i="1"/>
  <c r="I842" i="1" s="1"/>
  <c r="H841" i="1"/>
  <c r="G841" i="1"/>
  <c r="G842" i="1" s="1"/>
  <c r="I820" i="1"/>
  <c r="H820" i="1"/>
  <c r="I808" i="1"/>
  <c r="H808" i="1"/>
  <c r="G808" i="1"/>
  <c r="G824" i="1" s="1"/>
  <c r="H757" i="1"/>
  <c r="G757" i="1"/>
  <c r="I731" i="1"/>
  <c r="J731" i="1" s="1"/>
  <c r="I703" i="1"/>
  <c r="H703" i="1"/>
  <c r="I692" i="1"/>
  <c r="H692" i="1"/>
  <c r="G692" i="1"/>
  <c r="I686" i="1"/>
  <c r="H686" i="1"/>
  <c r="J686" i="1" s="1"/>
  <c r="G686" i="1"/>
  <c r="I632" i="1"/>
  <c r="I620" i="1"/>
  <c r="I621" i="1" s="1"/>
  <c r="H620" i="1"/>
  <c r="G620" i="1"/>
  <c r="G621" i="1" s="1"/>
  <c r="I580" i="1"/>
  <c r="H580" i="1"/>
  <c r="G580" i="1"/>
  <c r="I568" i="1"/>
  <c r="I593" i="1" s="1"/>
  <c r="H568" i="1"/>
  <c r="G568" i="1"/>
  <c r="I551" i="1"/>
  <c r="J551" i="1" s="1"/>
  <c r="G551" i="1"/>
  <c r="I511" i="1"/>
  <c r="G488" i="1"/>
  <c r="H487" i="1"/>
  <c r="G461" i="1"/>
  <c r="G462" i="1" s="1"/>
  <c r="H440" i="1"/>
  <c r="J440" i="1" s="1"/>
  <c r="G440" i="1"/>
  <c r="I436" i="1"/>
  <c r="H436" i="1"/>
  <c r="G436" i="1"/>
  <c r="H432" i="1"/>
  <c r="J432" i="1" s="1"/>
  <c r="I378" i="1"/>
  <c r="I379" i="1" s="1"/>
  <c r="J379" i="1" s="1"/>
  <c r="H378" i="1"/>
  <c r="G378" i="1"/>
  <c r="I358" i="1"/>
  <c r="I359" i="1" s="1"/>
  <c r="H358" i="1"/>
  <c r="G358" i="1"/>
  <c r="G359" i="1" s="1"/>
  <c r="I344" i="1"/>
  <c r="H344" i="1"/>
  <c r="G344" i="1"/>
  <c r="H326" i="1"/>
  <c r="G326" i="1"/>
  <c r="H268" i="1"/>
  <c r="G268" i="1"/>
  <c r="G269" i="1" s="1"/>
  <c r="I247" i="1"/>
  <c r="H247" i="1"/>
  <c r="I242" i="1"/>
  <c r="H242" i="1"/>
  <c r="J242" i="1" s="1"/>
  <c r="G242" i="1"/>
  <c r="I232" i="1"/>
  <c r="H232" i="1"/>
  <c r="G232" i="1"/>
  <c r="I229" i="1"/>
  <c r="H229" i="1"/>
  <c r="G229" i="1"/>
  <c r="H194" i="1"/>
  <c r="G194" i="1"/>
  <c r="G195" i="1" s="1"/>
  <c r="I183" i="1"/>
  <c r="I184" i="1" s="1"/>
  <c r="H183" i="1"/>
  <c r="G183" i="1"/>
  <c r="G184" i="1" s="1"/>
  <c r="I162" i="1"/>
  <c r="G162" i="1"/>
  <c r="I152" i="1"/>
  <c r="J152" i="1" s="1"/>
  <c r="G152" i="1"/>
  <c r="I131" i="1"/>
  <c r="H131" i="1"/>
  <c r="I118" i="1"/>
  <c r="H118" i="1"/>
  <c r="G118" i="1"/>
  <c r="H110" i="1"/>
  <c r="J110" i="1" s="1"/>
  <c r="G110" i="1"/>
  <c r="H101" i="1"/>
  <c r="G101" i="1"/>
  <c r="I70" i="1"/>
  <c r="H70" i="1"/>
  <c r="G70" i="1"/>
  <c r="I57" i="1"/>
  <c r="H57" i="1"/>
  <c r="G57" i="1"/>
  <c r="H45" i="1"/>
  <c r="G45" i="1"/>
  <c r="I42" i="1"/>
  <c r="H42" i="1"/>
  <c r="G42" i="1"/>
  <c r="I35" i="1"/>
  <c r="H35" i="1"/>
  <c r="G35" i="1"/>
  <c r="I28" i="1"/>
  <c r="H28" i="1"/>
  <c r="G28" i="1"/>
  <c r="J580" i="1" l="1"/>
  <c r="J1186" i="1"/>
  <c r="J1382" i="1"/>
  <c r="J436" i="1"/>
  <c r="J1126" i="1"/>
  <c r="J1148" i="1"/>
  <c r="J131" i="1"/>
  <c r="J862" i="1"/>
  <c r="J1204" i="1"/>
  <c r="H552" i="1"/>
  <c r="H824" i="1"/>
  <c r="J820" i="1"/>
  <c r="H1434" i="1"/>
  <c r="J1434" i="1" s="1"/>
  <c r="J1433" i="1"/>
  <c r="H307" i="1"/>
  <c r="J306" i="1"/>
  <c r="H462" i="1"/>
  <c r="J462" i="1" s="1"/>
  <c r="J461" i="1"/>
  <c r="I163" i="1"/>
  <c r="J163" i="1" s="1"/>
  <c r="J162" i="1"/>
  <c r="I248" i="1"/>
  <c r="H184" i="1"/>
  <c r="J184" i="1" s="1"/>
  <c r="J183" i="1"/>
  <c r="H269" i="1"/>
  <c r="J269" i="1" s="1"/>
  <c r="J268" i="1"/>
  <c r="H359" i="1"/>
  <c r="J359" i="1" s="1"/>
  <c r="J358" i="1"/>
  <c r="I132" i="1"/>
  <c r="H195" i="1"/>
  <c r="J195" i="1" s="1"/>
  <c r="J194" i="1"/>
  <c r="J326" i="1"/>
  <c r="J378" i="1"/>
  <c r="I441" i="1"/>
  <c r="J692" i="1"/>
  <c r="H758" i="1"/>
  <c r="J757" i="1"/>
  <c r="H902" i="1"/>
  <c r="J902" i="1" s="1"/>
  <c r="J901" i="1"/>
  <c r="J1155" i="1"/>
  <c r="J1283" i="1"/>
  <c r="J1359" i="1"/>
  <c r="J298" i="1"/>
  <c r="H671" i="1"/>
  <c r="J632" i="1"/>
  <c r="H488" i="1"/>
  <c r="J488" i="1" s="1"/>
  <c r="J487" i="1"/>
  <c r="J118" i="1"/>
  <c r="J229" i="1"/>
  <c r="J232" i="1"/>
  <c r="J247" i="1"/>
  <c r="J344" i="1"/>
  <c r="J568" i="1"/>
  <c r="H621" i="1"/>
  <c r="J621" i="1" s="1"/>
  <c r="J620" i="1"/>
  <c r="J703" i="1"/>
  <c r="J808" i="1"/>
  <c r="H842" i="1"/>
  <c r="J842" i="1" s="1"/>
  <c r="J841" i="1"/>
  <c r="J869" i="1"/>
  <c r="J1129" i="1"/>
  <c r="J1140" i="1"/>
  <c r="J1144" i="1"/>
  <c r="J1219" i="1"/>
  <c r="J1260" i="1"/>
  <c r="H1408" i="1"/>
  <c r="J1408" i="1" s="1"/>
  <c r="J1407" i="1"/>
  <c r="H1450" i="1"/>
  <c r="J1450" i="1" s="1"/>
  <c r="J1449" i="1"/>
  <c r="J511" i="1"/>
  <c r="H870" i="1"/>
  <c r="H1284" i="1"/>
  <c r="H1383" i="1"/>
  <c r="H345" i="1"/>
  <c r="H1156" i="1"/>
  <c r="H441" i="1"/>
  <c r="J441" i="1" s="1"/>
  <c r="H693" i="1"/>
  <c r="J693" i="1" s="1"/>
  <c r="H248" i="1"/>
  <c r="J248" i="1" s="1"/>
  <c r="H593" i="1"/>
  <c r="J593" i="1" s="1"/>
  <c r="I671" i="1"/>
  <c r="H132" i="1"/>
  <c r="G758" i="1"/>
  <c r="G671" i="1"/>
  <c r="G132" i="1"/>
  <c r="G1284" i="1"/>
  <c r="I758" i="1"/>
  <c r="G345" i="1"/>
  <c r="I307" i="1"/>
  <c r="G307" i="1"/>
  <c r="G552" i="1"/>
  <c r="G441" i="1"/>
  <c r="I552" i="1"/>
  <c r="G593" i="1"/>
  <c r="G1156" i="1"/>
  <c r="I693" i="1"/>
  <c r="I870" i="1"/>
  <c r="I1383" i="1"/>
  <c r="I824" i="1"/>
  <c r="G1383" i="1"/>
  <c r="G163" i="1"/>
  <c r="G248" i="1"/>
  <c r="I345" i="1"/>
  <c r="G693" i="1"/>
  <c r="I1156" i="1"/>
  <c r="I1284" i="1"/>
  <c r="J1156" i="1" l="1"/>
  <c r="J1383" i="1"/>
  <c r="J552" i="1"/>
  <c r="J758" i="1"/>
  <c r="J307" i="1"/>
  <c r="G1451" i="1"/>
  <c r="J1284" i="1"/>
  <c r="J671" i="1"/>
  <c r="J870" i="1"/>
  <c r="J132" i="1"/>
  <c r="J345" i="1"/>
  <c r="J824" i="1"/>
  <c r="I1451" i="1"/>
  <c r="H1451" i="1"/>
  <c r="J1451" i="1" s="1"/>
</calcChain>
</file>

<file path=xl/sharedStrings.xml><?xml version="1.0" encoding="utf-8"?>
<sst xmlns="http://schemas.openxmlformats.org/spreadsheetml/2006/main" count="5699" uniqueCount="3224">
  <si>
    <t>SOKOTO STATE GOVERNMENT</t>
  </si>
  <si>
    <t>ECO</t>
  </si>
  <si>
    <t>FUNC</t>
  </si>
  <si>
    <t>PROG</t>
  </si>
  <si>
    <t>FUND</t>
  </si>
  <si>
    <t>WARD</t>
  </si>
  <si>
    <t>PROJECT DESCRIPTION</t>
  </si>
  <si>
    <t>APPROVED</t>
  </si>
  <si>
    <t xml:space="preserve">PROPOSED 2020 </t>
  </si>
  <si>
    <t>COVID</t>
  </si>
  <si>
    <t>NON COVID</t>
  </si>
  <si>
    <t>CODE</t>
  </si>
  <si>
    <t>TIONS</t>
  </si>
  <si>
    <t>RAMES</t>
  </si>
  <si>
    <t>BUDGET 2020</t>
  </si>
  <si>
    <t>BUDGET RIVIEW</t>
  </si>
  <si>
    <t>0111 Gov. House-(201)</t>
  </si>
  <si>
    <t>011013001 Political Affairs/ SSG'S Office 209</t>
  </si>
  <si>
    <t>00024671010001</t>
  </si>
  <si>
    <t>02101</t>
  </si>
  <si>
    <t>Renovation  of Super Quarters at Sama Road.</t>
  </si>
  <si>
    <t>00024671020001</t>
  </si>
  <si>
    <t>To construct dilapidated Governor's Lodge at Lamido Road Kaduna/Abuja</t>
  </si>
  <si>
    <t>00024671030001</t>
  </si>
  <si>
    <t>00024671040001</t>
  </si>
  <si>
    <t>To furnish Lodges at Sokoto</t>
  </si>
  <si>
    <t>00024671080001</t>
  </si>
  <si>
    <t>Procurement of official vehicles for government activities and General Pool</t>
  </si>
  <si>
    <t>00024671090001</t>
  </si>
  <si>
    <t>Installation and maintenance of Streetlights within Sokoto Metropolis.</t>
  </si>
  <si>
    <t>00024671150001</t>
  </si>
  <si>
    <t>To renovate Hajj Camp for the conducive accommodation of Pilgrims before take up to the Holy Land</t>
  </si>
  <si>
    <t>00024671220001</t>
  </si>
  <si>
    <t>Completion of Deputy Governor Residence, Sokoto</t>
  </si>
  <si>
    <t>00024671230001</t>
  </si>
  <si>
    <t>Construction of  Villas and Committee sectariat</t>
  </si>
  <si>
    <t>00024671240001</t>
  </si>
  <si>
    <t>Humand Right and Donor Agengies</t>
  </si>
  <si>
    <t>00024671260001</t>
  </si>
  <si>
    <t>Construction of Shariah Court of Appeal &amp; others Courts</t>
  </si>
  <si>
    <t>00024671280001</t>
  </si>
  <si>
    <t>Assistance to Federal tertiary institutions.</t>
  </si>
  <si>
    <t>00024671290001</t>
  </si>
  <si>
    <t>To execute Projects Approved by His Excellency ie. Construction of Skill Acquisation in Giginya Brracks, and Other Special projects.</t>
  </si>
  <si>
    <t>00024671300001</t>
  </si>
  <si>
    <t>Support for Research development in the State.</t>
  </si>
  <si>
    <t xml:space="preserve"> </t>
  </si>
  <si>
    <t>00024671310001</t>
  </si>
  <si>
    <t>Maintenance and Furnishing of Sultanate Council Residence at Abuja.</t>
  </si>
  <si>
    <t>00024671320001</t>
  </si>
  <si>
    <t>To Renovate and furnish Government House Sokoto</t>
  </si>
  <si>
    <t>00024671900001</t>
  </si>
  <si>
    <t>Renovate and furnish Clinic at Government house Sokoto</t>
  </si>
  <si>
    <t>Const. of Skill Acqisition Centre and Trainning, Capentery, Tailoring, Barbing and Welding etc. of Youth State Wide.</t>
  </si>
  <si>
    <t>Construction of ICT Training Centres and Training of Youth State Wide</t>
  </si>
  <si>
    <t>011018001 Ministry of Careers &amp; Special Services 205</t>
  </si>
  <si>
    <t>00024673020001</t>
  </si>
  <si>
    <t>Construction of Naval Secondary School in the State</t>
  </si>
  <si>
    <t>00024673040001</t>
  </si>
  <si>
    <t>To meet up with our transport requirement for adequate</t>
  </si>
  <si>
    <t>00024673040002</t>
  </si>
  <si>
    <t>Purchase of Security equipment &amp; Gadgets to enhance security in the State</t>
  </si>
  <si>
    <t>00024673040004</t>
  </si>
  <si>
    <t>Instillation of Street survellace cameras within Sokoto Metropolis and some Local Government areas namely Yabo, Kebbe, Isa, Tureta, Illela, S/Birni, and  Tambuwal for crime prevention and detection as well as monitoring of demonstratros.</t>
  </si>
  <si>
    <t>00024673040005</t>
  </si>
  <si>
    <t>Purchase Genrator sets and inventers where necessary; to police stations, SSS Office, Civil Defence Offices all over the state.</t>
  </si>
  <si>
    <t>011020001 POVERTY REDUCTION PROGRAMME 320059</t>
  </si>
  <si>
    <t>00024672010001</t>
  </si>
  <si>
    <t>TRANSPORT EMPOWERMENT</t>
  </si>
  <si>
    <t>00024672020001</t>
  </si>
  <si>
    <t>WOMEN EMPOWERMENT</t>
  </si>
  <si>
    <t>00024672030001</t>
  </si>
  <si>
    <t>FARMERS EMPOWERMENT</t>
  </si>
  <si>
    <t>00024672040001</t>
  </si>
  <si>
    <t>YOUTH EMPOWERMENT</t>
  </si>
  <si>
    <t>00024672050001</t>
  </si>
  <si>
    <t>COOPERATIVE EMPOWERMENT</t>
  </si>
  <si>
    <t>011033001000 SOSACAT 320065</t>
  </si>
  <si>
    <t>00044590520001</t>
  </si>
  <si>
    <t>Procuremet of ARV Drugs, ART for HIV sitive,Laboratory consumables, Blood/injection safety materials, Test kits to SDPs for HCT/PMTCT services, P24 Kits and machines for HIV screening, Vehicles and Motorocycles,Rehabilitation and furnishing of addition</t>
  </si>
  <si>
    <t>011080010 State Emergency Management Agency 320073</t>
  </si>
  <si>
    <t>00104671590001</t>
  </si>
  <si>
    <t>Purchase of Toyota Hilux, Motorcycles, Tipper, Water Tanker and Emergency Evacuation tools</t>
  </si>
  <si>
    <t>00104671600001</t>
  </si>
  <si>
    <t>Sensitazation/Innauguration of 13 each fro 23  Local Government Area.</t>
  </si>
  <si>
    <t>00104671610001</t>
  </si>
  <si>
    <t>Procurement of assorted grains, building materials, first aid and provision of portable drinking water including Loading and Up loading of relief materials donated by Donors.</t>
  </si>
  <si>
    <t>00104671620001</t>
  </si>
  <si>
    <t>Rapid Response and finacial assistance to fire victims</t>
  </si>
  <si>
    <t>00104671630001</t>
  </si>
  <si>
    <t>Construction of embarkement and emergency culverts in Sokoto State including renovation of office and ware houses</t>
  </si>
  <si>
    <t>00104671640001</t>
  </si>
  <si>
    <t>Relocation of flood victims in Sakkwai, Kwallasa, Kutufare, Illela Dadore and Lokoko in Tangaza, Gudu, Shagari LGAs respectively</t>
  </si>
  <si>
    <t>00104671650001</t>
  </si>
  <si>
    <t>Awareness , sensitization campaign  and staff training on flood, fire, droughts,and other emergencies.</t>
  </si>
  <si>
    <t>00104671660001</t>
  </si>
  <si>
    <t>Procurement of life jacket. Rain boots and hand gloves. Canoes, motor cycles, donkeys, carts and tents.</t>
  </si>
  <si>
    <t>00104671670001</t>
  </si>
  <si>
    <t>Quick response and finanacial assistance to victims of communal crises, war, tornadoes, train, aircraft, explosion, bush fire, armed robbery, IDP's Refugees and returnees.</t>
  </si>
  <si>
    <t>00104671900002</t>
  </si>
  <si>
    <t>Purchase of Ships</t>
  </si>
  <si>
    <t>0111184002 Zakat and Endowment (Waqf) Commission 247</t>
  </si>
  <si>
    <t>00024671420001</t>
  </si>
  <si>
    <t>To Construct permanent Office Block for  Zakkat Commission</t>
  </si>
  <si>
    <t>00024671430001</t>
  </si>
  <si>
    <t>To Construct 45Nos of Store keeping and produced contributed by individual at 45 district</t>
  </si>
  <si>
    <t>00024671440001</t>
  </si>
  <si>
    <t>Renovation and furnishing of Zakkat and Waqaf (endowment) Commission for effective service delivery.</t>
  </si>
  <si>
    <t>00024671450001</t>
  </si>
  <si>
    <t>Purchase of NITEL Territorial Headquarters Tangaza Road Sokoto at N145 Million and NICON Estate at Bado Quarters Sokoto at N250 million.</t>
  </si>
  <si>
    <t>some selected LGAs ie. (Tureta, Tangaza, Tambuwal,</t>
  </si>
  <si>
    <t>00024671460001</t>
  </si>
  <si>
    <t>Establishment and maintainance of Awqaf farms containing Dates, mango, Cashew and Moringa in some selected LGAs ie. (Tureta, Tangaza, Tambuwal, Bodinga, and Isa), Post Primary Schools and Higher Institutions across the state.</t>
  </si>
  <si>
    <t>00024671470001</t>
  </si>
  <si>
    <t>Provision of 2 millions Economic Trees seedlings for AWQAF for 86</t>
  </si>
  <si>
    <t>An informal education tool to build a life build on priciples of, Barakah, Ahsanu amala , Salam, through spritual communication.</t>
  </si>
  <si>
    <t>00024671470002</t>
  </si>
  <si>
    <t>To Empower the status of the community where by soft loan will be given to establishes micro business through granting  intrest free loan</t>
  </si>
  <si>
    <t>00024671470003</t>
  </si>
  <si>
    <t>00024671470004</t>
  </si>
  <si>
    <t>To Empower the status of the community needy person with capital for Business</t>
  </si>
  <si>
    <t>00024671470005</t>
  </si>
  <si>
    <t>To Construct conference center for  Zakkat Commission</t>
  </si>
  <si>
    <t>0123001001 Ministry of Information 219</t>
  </si>
  <si>
    <t>00024600010001</t>
  </si>
  <si>
    <t>Purchase of public address system, and cinema equipment for Gwadabawa, Tangaza and yabo zonal offices</t>
  </si>
  <si>
    <t>00024600020001</t>
  </si>
  <si>
    <t>To procure coloured photo printing machines, enlargers, processors, cameras and  other equipments</t>
  </si>
  <si>
    <t>00024600040001</t>
  </si>
  <si>
    <t>Construction of 1(one) Zonal information centre at Gwadabawa, Tangaza and yabo LGA.</t>
  </si>
  <si>
    <t>00024600050001</t>
  </si>
  <si>
    <t>To provide working materials for graphic Arts section</t>
  </si>
  <si>
    <t>00024600060001</t>
  </si>
  <si>
    <t>To Digitisation RTV to meet the NBC dateline</t>
  </si>
  <si>
    <t>00024600080001</t>
  </si>
  <si>
    <t>Furnishing of four model TV viewing centres in the state at Achida, Hamma'ali, Gumbi and Danchadi</t>
  </si>
  <si>
    <t>00024600100001</t>
  </si>
  <si>
    <t>Maintainance  of graphic arts eqiupment</t>
  </si>
  <si>
    <t>00024600110001</t>
  </si>
  <si>
    <t>To purchase 4 N0s Toyota Hilux  &amp; 1 N0 18 seaters Bus for the ministry and its Parastatals</t>
  </si>
  <si>
    <t>00024601010001</t>
  </si>
  <si>
    <t>Purchase of equiptment for  upgrading of NUATEL transmitter to meet the NBC.</t>
  </si>
  <si>
    <t>00024601020001</t>
  </si>
  <si>
    <t>To Digitisation of Rima Radio to meet the NBC dateline</t>
  </si>
  <si>
    <t>00024601030001</t>
  </si>
  <si>
    <t>To procure computers, digital mini-midget, CD recorder and plates flash dride, antennar and internet modern for digitalazations.</t>
  </si>
  <si>
    <t>00024601050001</t>
  </si>
  <si>
    <t>Total Rehabilitation of building structures lsecurity wire and houses for Generator and Ob van.</t>
  </si>
  <si>
    <t>00024601070001</t>
  </si>
  <si>
    <t>Procurement of central conditioners and other equipment/facilities needed to cool the transmitters.</t>
  </si>
  <si>
    <t>00024601120001</t>
  </si>
  <si>
    <t>To provide 400KVA /200KA generators for 2 media Houses</t>
  </si>
  <si>
    <t>00024601130001</t>
  </si>
  <si>
    <t>To provide Accommodation for Technician &amp; Other Engineering staff at Gidan Dare</t>
  </si>
  <si>
    <t>00024601150001</t>
  </si>
  <si>
    <t>Total rehabilitation and provision of furnitures for RTV complex</t>
  </si>
  <si>
    <t>00024601200001</t>
  </si>
  <si>
    <t>To purchase cassettes for Digital  format Digital video</t>
  </si>
  <si>
    <t>cassettes recorders, S-VHS energy camera, assorted camera, consumables etc.</t>
  </si>
  <si>
    <t>00024601250001</t>
  </si>
  <si>
    <t>Furnishing of Tudun-wada Broadcasting Houses</t>
  </si>
  <si>
    <t>00024601260001</t>
  </si>
  <si>
    <t>To purchase micro link for live coverages for both Radio and Television</t>
  </si>
  <si>
    <t>00024601280001</t>
  </si>
  <si>
    <t>To provide studio equipmrnt for the up-grade of FM station</t>
  </si>
  <si>
    <t>00024601330001</t>
  </si>
  <si>
    <t>To purchase  10kwt solar power supply for 2 editing suites and 1 studio</t>
  </si>
  <si>
    <t>00024601340001</t>
  </si>
  <si>
    <t>Payment of Broadcast License to NBC</t>
  </si>
  <si>
    <t>00024602020001</t>
  </si>
  <si>
    <t>Maintenance of Ronald web-offset, Kord printing &amp; cutting machines</t>
  </si>
  <si>
    <t>00024602050001</t>
  </si>
  <si>
    <t>Purchase of Newsreels, Plates, Leather Films and other accessories for production of Newspaper.</t>
  </si>
  <si>
    <t>00024602100001</t>
  </si>
  <si>
    <t>Establishment of Zonal office to ensure wider coverage and distribution at Abuja, Enugu and Ibadan.</t>
  </si>
  <si>
    <t>00024602180001</t>
  </si>
  <si>
    <t>Purchase of Newsprint, reams and others for the production of exercise books and stationary</t>
  </si>
  <si>
    <t>00024602190001</t>
  </si>
  <si>
    <t>Maintence of building, constructions of drainages,culverts and provision of cooling facilities</t>
  </si>
  <si>
    <t>00024602200001</t>
  </si>
  <si>
    <t>Full installation of web-off set printing Machines and maintenance of kord printing Machine</t>
  </si>
  <si>
    <t>0123013001 Government Printing 320028</t>
  </si>
  <si>
    <t>00024674120001</t>
  </si>
  <si>
    <t>Fencing and Renovation of Government Printing Press</t>
  </si>
  <si>
    <t>00024674130001</t>
  </si>
  <si>
    <t>To Procure consumaable Printing Materials</t>
  </si>
  <si>
    <t>00024674140001</t>
  </si>
  <si>
    <t>Procurement of New Printing Machine</t>
  </si>
  <si>
    <t>00024674150001</t>
  </si>
  <si>
    <t>Procurement of 4 units speed master machine</t>
  </si>
  <si>
    <t>00024674170001</t>
  </si>
  <si>
    <t>Purchase of Digital Colour Speration Machine</t>
  </si>
  <si>
    <t>00024674180001</t>
  </si>
  <si>
    <t>Servicing and Repairs of Existing Printing  Machines</t>
  </si>
  <si>
    <t>00024674670001</t>
  </si>
  <si>
    <t>To Purchase a Saloon Car &amp; 2Nos of Hilux Van.</t>
  </si>
  <si>
    <t>012320074 Bureau for Public Procurement and Price Intelligence (BPP&amp;PI)</t>
  </si>
  <si>
    <t>00134671390001</t>
  </si>
  <si>
    <t>1 no 18 Seater Buss and 1 no Hilux</t>
  </si>
  <si>
    <t xml:space="preserve">  </t>
  </si>
  <si>
    <t>1. Sensitization on the objectives, priciples, and importance of Public Private Partnership in infrastructural Development</t>
  </si>
  <si>
    <t>00134671800001</t>
  </si>
  <si>
    <t>1. Purchase of 10no. Laptops, 2.10no.Destop computers, 3.10no. Printers  4.3no.Photo Copier Machine, 5.3no.Scann</t>
  </si>
  <si>
    <t>00134671910001</t>
  </si>
  <si>
    <t>1. Building comprising of DG' Office, Secretary/Legal Adviser's Office, Head of Departments Offices and other staff Offices. 2.Furnitures 3. Office Equipments</t>
  </si>
  <si>
    <t>00134671920001</t>
  </si>
  <si>
    <t>00134672040001</t>
  </si>
  <si>
    <t>2.Workshop on Public Procurement Guidelines, Policies and Principles</t>
  </si>
  <si>
    <t>0124007001 Fire Service 320027</t>
  </si>
  <si>
    <t>00094674250001</t>
  </si>
  <si>
    <t>To repairs and purchase of spare parts</t>
  </si>
  <si>
    <t>00094674260001</t>
  </si>
  <si>
    <t>To purchase Fire fighting  vehicles, Water Tankers and Motorize boats</t>
  </si>
  <si>
    <t>00094674570001</t>
  </si>
  <si>
    <t>Renovation &amp; Furnishing of State Fire Service Head Quarters at Arkilla</t>
  </si>
  <si>
    <t>00094674580001</t>
  </si>
  <si>
    <t>To construct 4Nos Boreholes/Over Head Tank reservoirs at Arkilla, Sultan Abubakar Road, Mana,Runjin Sambo and others.</t>
  </si>
  <si>
    <t>00094674600001</t>
  </si>
  <si>
    <t>To Purchase Hose branchs key and bar and Chemicals.</t>
  </si>
  <si>
    <t>00094674610001</t>
  </si>
  <si>
    <t>Construction of New Fire Stations</t>
  </si>
  <si>
    <t>00094674620001</t>
  </si>
  <si>
    <t>To Procure Communication Gadgets like Radio transmitter, working talkies</t>
  </si>
  <si>
    <t>00094674640001</t>
  </si>
  <si>
    <t>To provide fire Men with Uniforms &amp; Protection clothing</t>
  </si>
  <si>
    <t>00094674680001</t>
  </si>
  <si>
    <t>To renovate 3 fire stations at S/Abubakar Road and Yar Akija</t>
  </si>
  <si>
    <t>00094674690001</t>
  </si>
  <si>
    <t>To Train and retrain of Staff of the Fire service and carrying out public sensitization and awareness.</t>
  </si>
  <si>
    <t>00094674700001</t>
  </si>
  <si>
    <t>Purchase of 3 vehicle</t>
  </si>
  <si>
    <t>0112 STATE ASSEMBLY- (221)</t>
  </si>
  <si>
    <t>012001001 House of Assembly 221</t>
  </si>
  <si>
    <t>00024679010001</t>
  </si>
  <si>
    <t>Purchase of furniture to House Serv. Commission</t>
  </si>
  <si>
    <t>00024679020001</t>
  </si>
  <si>
    <t>Purchase of 6nos 406, 18 Seater, 2Salon Cars. And 3Hillux</t>
  </si>
  <si>
    <t>00024679030001</t>
  </si>
  <si>
    <t>Purchase of 250KVA CAT stand by Generator for the House Service Commission</t>
  </si>
  <si>
    <t>00024679040001</t>
  </si>
  <si>
    <t>Purchase of 10 laptop, 5 desktop 3 Photocopiers and 1 electrical typewriter</t>
  </si>
  <si>
    <t>00024679050001</t>
  </si>
  <si>
    <t>Purchase of furniture and books to the library</t>
  </si>
  <si>
    <t>00024679080001</t>
  </si>
  <si>
    <t>Construction of car park to the House service commission</t>
  </si>
  <si>
    <t>00024679090001</t>
  </si>
  <si>
    <t>Renovation of existing block. Of the  Commission</t>
  </si>
  <si>
    <t>00024679100001</t>
  </si>
  <si>
    <t>Provision of office accommodation.</t>
  </si>
  <si>
    <t>00024691010001</t>
  </si>
  <si>
    <t>General rehabilitation of Assembly Complex and renovation of principal officers residence and provision of office furniture.</t>
  </si>
  <si>
    <t>00024691050001</t>
  </si>
  <si>
    <t>Purchase vehicles for Hon. Speaker fleet,Deputy speaker, committees, and top Management staff.</t>
  </si>
  <si>
    <t>00024691120001</t>
  </si>
  <si>
    <t>Purchase of  equipment &amp; general library books. for the Assembly</t>
  </si>
  <si>
    <t>00024691130001</t>
  </si>
  <si>
    <t>Purchase of equipment law books &amp; Other Equipments</t>
  </si>
  <si>
    <t>00024691140001</t>
  </si>
  <si>
    <t>00024691200001</t>
  </si>
  <si>
    <t>Provision  of Lift from Ground floor to the 4th  floor</t>
  </si>
  <si>
    <t>00024691260001</t>
  </si>
  <si>
    <t>Assembly Complex Mosque</t>
  </si>
  <si>
    <t>00024691300001</t>
  </si>
  <si>
    <t>Counter part Funding to Donor Agencies wishing to under take developmental projects in the House of</t>
  </si>
  <si>
    <t>00024691310001</t>
  </si>
  <si>
    <t>Acquisition of land and Construction of 60 nos Houses for Assembly members and staff</t>
  </si>
  <si>
    <t>012004001 House Service Commission 239</t>
  </si>
  <si>
    <t>Purchase of 10 laptop, 5 desktop 3 Photocopiers and 1electrical typewriter</t>
  </si>
  <si>
    <t>0125  HEAD OF SERVICE -(203)</t>
  </si>
  <si>
    <t>0125001001 Head of Service 203</t>
  </si>
  <si>
    <t>00024670010001</t>
  </si>
  <si>
    <t>Provision of Furniture to  Govt. offices</t>
  </si>
  <si>
    <t>00024670020001</t>
  </si>
  <si>
    <t>Repair and maintenance of 2 Secretariat Usman Faruk and Shehu Kangiwa e.g. Electrical, Plumbing and Sewage Works etc.</t>
  </si>
  <si>
    <t>00024670030001</t>
  </si>
  <si>
    <t>Official Vehicles for Perm Secs, DGS &amp; General Pool</t>
  </si>
  <si>
    <t>00024670040001</t>
  </si>
  <si>
    <t>Structure repairs electrical ,plumbing &amp; sewage works etc.</t>
  </si>
  <si>
    <t>00024670070001</t>
  </si>
  <si>
    <t>Insurance of Perm. Sec Vehicle and for DGS and General .Pool</t>
  </si>
  <si>
    <t>00024670080001</t>
  </si>
  <si>
    <t>procurment office equipment to replace the broken ones in the ministries and Departments.</t>
  </si>
  <si>
    <t>00024670090001</t>
  </si>
  <si>
    <t>Networking &amp; connecting the Data base with all Min.Dept in the State Civil Service</t>
  </si>
  <si>
    <t>00024670100001</t>
  </si>
  <si>
    <t>Rehabilitation of CSC office complex</t>
  </si>
  <si>
    <t>00024670110001</t>
  </si>
  <si>
    <t>To construct  2  Story building at  Usman Faruk Secretariat and new office block for Head of Service</t>
  </si>
  <si>
    <t>00024670120001</t>
  </si>
  <si>
    <t>To construct Clinic at Usman Faruk and Shehu Kangiwa Secretariat</t>
  </si>
  <si>
    <t>00024670130001</t>
  </si>
  <si>
    <t>To construct 2 carteen for  the 2 Secrtariat</t>
  </si>
  <si>
    <t>00024670140001</t>
  </si>
  <si>
    <t>To consruct an indoor badmiton hall and renovation of civil service club.</t>
  </si>
  <si>
    <t>00024670150001</t>
  </si>
  <si>
    <t>To Construct 3 Zonal Offices for  State Auditor's General Office.</t>
  </si>
  <si>
    <t>00024670170001</t>
  </si>
  <si>
    <t>To construct and furnish block of office for LGSC</t>
  </si>
  <si>
    <t>00024670180001</t>
  </si>
  <si>
    <t>Networking &amp; connecting of Data base with Pension Department.</t>
  </si>
  <si>
    <t>00024670190001</t>
  </si>
  <si>
    <t>To construction Additional Office Block</t>
  </si>
  <si>
    <t>00024670200001</t>
  </si>
  <si>
    <t>To Renovate and Build 2 Additional Offices</t>
  </si>
  <si>
    <t>0148 State Independent Election Com- (238)</t>
  </si>
  <si>
    <t>014800100101 State Ind. Electoral Commission 238</t>
  </si>
  <si>
    <t>00134674710001</t>
  </si>
  <si>
    <t>Purchase of 3 (Hilux)</t>
  </si>
  <si>
    <t>00134674720001</t>
  </si>
  <si>
    <t>Purchase of Fridge, Computer executive table &amp; Chairs</t>
  </si>
  <si>
    <t>00134674730001</t>
  </si>
  <si>
    <t>Production of Voters Register Card</t>
  </si>
  <si>
    <t>00134674750001</t>
  </si>
  <si>
    <t>Referendum</t>
  </si>
  <si>
    <t>00134674760001</t>
  </si>
  <si>
    <t>To const. a perm Secretariat</t>
  </si>
  <si>
    <t>00134674780001</t>
  </si>
  <si>
    <t>Bye -Election</t>
  </si>
  <si>
    <t>00134674790001</t>
  </si>
  <si>
    <t>Legal Fees</t>
  </si>
  <si>
    <t>0215  MINISTRY OF AGRICULTURE- (216)</t>
  </si>
  <si>
    <t>0215001001 Min. of Agriculture &amp; N/Resource 214</t>
  </si>
  <si>
    <t>00014500010001</t>
  </si>
  <si>
    <t>Procurement of Pest control chemicals and spray equipment ,quelea bird control and purchase of  2Nos Hilux 10Nos Motorcycles for pest control operations and grasshopper egg pod surveys and pest</t>
  </si>
  <si>
    <t>00014500020001</t>
  </si>
  <si>
    <t>Procurment of 20,000 bags of assorted grains for state buffer stock and produce inspection/rebagging materials and uniform/badges</t>
  </si>
  <si>
    <t>00014500040001</t>
  </si>
  <si>
    <t>Rehabilitation of 60 units and Rehabilitation of 20No Tractors, spare part and implements, and other related Machinery, 2No Hilux vans for THS supervision,maintenance of tractor,  Vehicles, equipment ,purchase of working tools and maintenance of drillin</t>
  </si>
  <si>
    <t>00014500050001</t>
  </si>
  <si>
    <t>Provision of field staff mobility; 4 N0, 4WD, 200 N0 motorcycles, 200 N0 demonstration kits, renovation of training centres (6No), purchase of tube well drilling machines and Vehicles (8N0) procurement and Installation repairs nad upgrading  of 10N0 compu</t>
  </si>
  <si>
    <t>00014500060001</t>
  </si>
  <si>
    <t>Counter part Funding /rehabiltioin of office</t>
  </si>
  <si>
    <t>accomodation and sustenance of former project</t>
  </si>
  <si>
    <t>00014500070001</t>
  </si>
  <si>
    <t>Purchase of  Canoes and boats for flood prone areas in the State</t>
  </si>
  <si>
    <t>00014500080001</t>
  </si>
  <si>
    <t>Special Empowerment Scheme on Agriculture under life jackers for tranportation and rescue operations at Dam side</t>
  </si>
  <si>
    <t>00014500090001</t>
  </si>
  <si>
    <t>ATASP /AFDB/SOSG Total rehabilitation of Kware Irrigation Scheme and provision of infrastructures (water, Roads, Demo farms, rehab. of Schools and Clinic in catchment areas)  repairs of broken down spillway, rehabilitation of Tangaza , Tudu, Taloka, and K</t>
  </si>
  <si>
    <t>00014500100001</t>
  </si>
  <si>
    <t>Rehabilitation and construction of Zonal offices of the ministry and other essential services</t>
  </si>
  <si>
    <t>00014500110001</t>
  </si>
  <si>
    <t>Conduct of reconnaissance survey and agricultural censuss in Sokoto, Gwadabawa and zones establishment of metrorogical stationas (3No., in Senatroial zones), market survey and routine data collection , equipping of Headquarters and Zonal offices and pur</t>
  </si>
  <si>
    <t>00014500180001</t>
  </si>
  <si>
    <t>Purchase of  fertilzer to boost Agricutural prodcution and stores repairs and maintenance.</t>
  </si>
  <si>
    <t>00014500190001</t>
  </si>
  <si>
    <t>Earth Dam construction (Kaikazakka, Tidibale,Goronyo, Romo, Tambuwal,  Isa, Kahail and Yabo)</t>
  </si>
  <si>
    <t>00014500230001</t>
  </si>
  <si>
    <t>00014500240001</t>
  </si>
  <si>
    <t>Purchase of agric inputs (Improved seeds, water pumps herbicides) and Establishment of seed multiplication projects in 3 senatorial districts</t>
  </si>
  <si>
    <t>00014500250001</t>
  </si>
  <si>
    <t>Construction of Irrigation Scheme at Kebbe, Silame and Rabah</t>
  </si>
  <si>
    <t>00014500260001</t>
  </si>
  <si>
    <t>Commodity value chains development, Rice Cassava,Tomato, Wheat, Sorghum  etc. growth enhancement scheme (GES), Agriculture Mechanization, Youth in Agriculture, Micro credit loans, MSMES and market facilitation.</t>
  </si>
  <si>
    <t>00014500270001</t>
  </si>
  <si>
    <t>Commercial Agric Credit Scheme to Enhance Agriicultural production in the State (CACS)</t>
  </si>
  <si>
    <t>s</t>
  </si>
  <si>
    <t>021502100100 School of Agriculture Wurno 320067</t>
  </si>
  <si>
    <t>00014580590001</t>
  </si>
  <si>
    <t>Completion of construction works a)Payment of contract variation phase area: b) Construction of 2nd c) Fencing of remaining school d) Construction of 3 hostels in 3 acquisition centers</t>
  </si>
  <si>
    <t>00014580590002</t>
  </si>
  <si>
    <t>Official and utility vehicle for provost and principal officers</t>
  </si>
  <si>
    <t>00014580590003</t>
  </si>
  <si>
    <t>Office furniture, equipment, residence and hostels furnishing.</t>
  </si>
  <si>
    <t>00014580590004</t>
  </si>
  <si>
    <t>Instructional facilities/farms</t>
  </si>
  <si>
    <t>00014580590005</t>
  </si>
  <si>
    <t>Construction of library, e-library, furnishing,facilities and equipments</t>
  </si>
  <si>
    <t>00014580590006</t>
  </si>
  <si>
    <t>Provision of solar of compound lighting</t>
  </si>
  <si>
    <t>00014580590007</t>
  </si>
  <si>
    <t>Sport facilities and equipments</t>
  </si>
  <si>
    <t>00014580590008</t>
  </si>
  <si>
    <t>Renovation of 3 skill acquisition centers at Bodinga,Kware and Goronyo.</t>
  </si>
  <si>
    <t>00014580590009</t>
  </si>
  <si>
    <t>Construction of Hatchtery at Kware Skills Acquisition centre.</t>
  </si>
  <si>
    <t>00014580590000</t>
  </si>
  <si>
    <t>Connection to National grid</t>
  </si>
  <si>
    <t>Water supply Raticulation</t>
  </si>
  <si>
    <t>0215105001 Fadama III Programme 320063</t>
  </si>
  <si>
    <t>00014500200001</t>
  </si>
  <si>
    <t xml:space="preserve">Counterpart funding preparation/  for Fadama III (Additional financing)  projects in the State 1. Provision of 3no rigs, Hilux, Tubewells, monitoring, office rehabiliatation and Fadama III project sustainability.provision of Agricultural Input, Farm Assets and Anxilliary support services to farmers under the Nigeria CARES Programme to achieve food security and food value change development </t>
  </si>
  <si>
    <t>0215109001 AFFORESTATION PROGRAMME 320039</t>
  </si>
  <si>
    <t>00094520010001</t>
  </si>
  <si>
    <t>Establishment of 20 hecters Plantation  at each of 3 Senatorial districts</t>
  </si>
  <si>
    <t>00094520020001</t>
  </si>
  <si>
    <t>Establishment of 30km of Shelterbelt of at Boarder LGAS.viz: Gudu, Gwadabawa,Tangaza and Gada LGAs.</t>
  </si>
  <si>
    <t>00094520030001</t>
  </si>
  <si>
    <t>Production and establishment indigenous tree species (Shea Butter, Locust bean, desert date cow pea, etc)</t>
  </si>
  <si>
    <t>00094520040001</t>
  </si>
  <si>
    <t>Raising of  Million assorted seedlig.</t>
  </si>
  <si>
    <t>00094520050001</t>
  </si>
  <si>
    <t>Purchased of 60Nos. Bicycles, 1 Toyota Hillux, 40Nos. Motorcycles for extention staff and forest guards</t>
  </si>
  <si>
    <t>00094520060001</t>
  </si>
  <si>
    <t>Establishment of plantation for poles and fuel wood.</t>
  </si>
  <si>
    <t>00094520070001</t>
  </si>
  <si>
    <t>Control bush fire and illegal encroachment.</t>
  </si>
  <si>
    <t>00094520610001</t>
  </si>
  <si>
    <t>Control of Desertification &amp; Land Degradation in forest &amp; reserves</t>
  </si>
  <si>
    <t>0215110001 FASCO 320048</t>
  </si>
  <si>
    <t>00014500130001</t>
  </si>
  <si>
    <t>Purchase of Agro chemcials for sale at subsidize</t>
  </si>
  <si>
    <t>prices, repairs of ware houses office s, FASCO Offices, Vechicles  Office  Funishings</t>
  </si>
  <si>
    <t>00014500140001</t>
  </si>
  <si>
    <t>Agric input such as improve seeds water  pumps, oxdrawn ploughts, Home machines.</t>
  </si>
  <si>
    <t>0220 MINISTRY OF FINANCE-HQTRS- (217)</t>
  </si>
  <si>
    <t>0220001001 Ministry of Finance 217</t>
  </si>
  <si>
    <t>00054673010001</t>
  </si>
  <si>
    <t>Purchase of Standby Generator for BIR</t>
  </si>
  <si>
    <t>00054673030001</t>
  </si>
  <si>
    <t>Purchase of Computers for distriubtion to the state MDAs</t>
  </si>
  <si>
    <t>00054673040001</t>
  </si>
  <si>
    <t>Purchase  of 5N0s Operational vehicles B.I.R, 2Nos Buses, 15Nos of Motorcycles for B.I.R, 2Nos of Truck 1No of Klift &amp; Crane for Store control Unit and 9 official vehicles for the ministry.</t>
  </si>
  <si>
    <t>00054673050001</t>
  </si>
  <si>
    <t>Construction &amp;  Furnishing of One stop shop central M/Reg and BIR</t>
  </si>
  <si>
    <t>00054673060001</t>
  </si>
  <si>
    <t>Consultancy Services</t>
  </si>
  <si>
    <t>00054673070001</t>
  </si>
  <si>
    <t>Renovation &amp; General  Repairs of Sub-treasury &amp; B.I.R.</t>
  </si>
  <si>
    <t>00054673080001</t>
  </si>
  <si>
    <t>Maintance of Internet for Ministry of Finance</t>
  </si>
  <si>
    <t>00054673100001</t>
  </si>
  <si>
    <t>Repairs and provision of parking lots for Ministry of Finance</t>
  </si>
  <si>
    <t>00054673110001</t>
  </si>
  <si>
    <t>Renovation and Construction of 1 N0. block to each Zonal office at Gwadabawa, Tambuwal and Isa  Zonal Revenue offices</t>
  </si>
  <si>
    <t>00054673120001</t>
  </si>
  <si>
    <t>Renovation and Furnishing Store Control Unit</t>
  </si>
  <si>
    <t>00054673130001</t>
  </si>
  <si>
    <t>Purchase of 100 Nos of Fire proof safes for r MDAS other capital assets</t>
  </si>
  <si>
    <t>00054673230001</t>
  </si>
  <si>
    <t>Computerization of B.I.R &amp; Data base</t>
  </si>
  <si>
    <t>00054673260001</t>
  </si>
  <si>
    <t>Counter part Funding of Unique taxpayer Identification Number (UTIN) Project</t>
  </si>
  <si>
    <t>00054673270001</t>
  </si>
  <si>
    <t>Establishment of Library and data base</t>
  </si>
  <si>
    <t>00054673280001</t>
  </si>
  <si>
    <t>Youth Enpowerment Social Support Operation (YESSO)</t>
  </si>
  <si>
    <t>00054673290001</t>
  </si>
  <si>
    <t>Community Social Development Prog. (SACDP)</t>
  </si>
  <si>
    <t>00054673300001</t>
  </si>
  <si>
    <t>Provision of ICT Centre for Ministry Of Finance.</t>
  </si>
  <si>
    <t>0222 MINISTRY OF COMMERCE- (215)</t>
  </si>
  <si>
    <t>022001001 Min. of Commerce, Indus. &amp; Coop. 215</t>
  </si>
  <si>
    <t>00014540010001</t>
  </si>
  <si>
    <t>Contribution to propsed leather industry</t>
  </si>
  <si>
    <t>00014540020001</t>
  </si>
  <si>
    <t>Small scale loans to boost small Scale Enterprise Industries  in the 23 Local Government Areas in the State (Revolving Fund)</t>
  </si>
  <si>
    <t>00014540030001</t>
  </si>
  <si>
    <t>Re-Capitalisation &amp; Acquisition of Shares by Investment Company</t>
  </si>
  <si>
    <t>00014540050001</t>
  </si>
  <si>
    <t>Strengthening of partinership and cooperation in the industrial drive for industrial Development in the State .</t>
  </si>
  <si>
    <t>00014540070001</t>
  </si>
  <si>
    <t>Funding of feasibility studies and processing of other data necessary for setting up of industries in the State and cooperate transformation.</t>
  </si>
  <si>
    <t>00014540090001</t>
  </si>
  <si>
    <t>Construction of uncompleted admin blcok phase I and other structural development in the centre</t>
  </si>
  <si>
    <t>00014540120001</t>
  </si>
  <si>
    <t>To create new layout with all necessary facilities  along sokoto - Isa Road</t>
  </si>
  <si>
    <t>00014540140001</t>
  </si>
  <si>
    <t>00014540210001</t>
  </si>
  <si>
    <t>i. Capacity  building micro-crerdit beneficiaires. Ii. Take up Grants. iii.Provision of sites</t>
  </si>
  <si>
    <t>00014540220001</t>
  </si>
  <si>
    <t>00014540230001</t>
  </si>
  <si>
    <t>Provision for the rehabilitation of Sokoto Furniture Factory</t>
  </si>
  <si>
    <t>00014540240001</t>
  </si>
  <si>
    <t>To Provide  a cluster of factories at sokoto-Silame.</t>
  </si>
  <si>
    <t>00014540250001</t>
  </si>
  <si>
    <t>Promotion and establishment of Tomato Processing factories</t>
  </si>
  <si>
    <t>00014560040001</t>
  </si>
  <si>
    <t>Production of Tourist guides phamplets, and Brochures and to participate at National and International Exhibitions /Expos.</t>
  </si>
  <si>
    <t>00064560130001</t>
  </si>
  <si>
    <t>Rehabilitation of cooperative consumer shops at Bodinga, isa ,Sokoto ,Wurno, G/dan Madi and Gwdabawa and also establishment of new ones at Wamakko and S/Birni LGA Phase I)</t>
  </si>
  <si>
    <t>00064560140001</t>
  </si>
  <si>
    <t>Promotion of coops thorugh seminars &amp; workshop and also attending cooperative programmes National, International tours and also Scale-up activities</t>
  </si>
  <si>
    <t>00064560150001</t>
  </si>
  <si>
    <t>Annual grants to Sokoto State Cooperative Federation and to revive the Central Market consumer shops and Depot.</t>
  </si>
  <si>
    <t>00064560210001</t>
  </si>
  <si>
    <t>Fencing and rehabilitation of storage tanks and  other</t>
  </si>
  <si>
    <t>00064560230001</t>
  </si>
  <si>
    <t>Provision of adequate and benefiting parking space at the front veiw of  Sokoto Trade Fair Complex.</t>
  </si>
  <si>
    <t>00064560260001</t>
  </si>
  <si>
    <t>To develop and upgrade Achida Tambuwal, Illela,</t>
  </si>
  <si>
    <t>Tangaza and wamakko Market to modern market Public Private Partnership (PPP).</t>
  </si>
  <si>
    <t>00064560270001</t>
  </si>
  <si>
    <t>To up-date business directory and others economic potentialities  of the state.</t>
  </si>
  <si>
    <t>00064560280001</t>
  </si>
  <si>
    <t>Construction of Conveniences around  Hubbare Area</t>
  </si>
  <si>
    <t>00064560450001</t>
  </si>
  <si>
    <t>Construction of chalets Housing at Boarder towns and other tourism locations Public privete partnership (PPP)</t>
  </si>
  <si>
    <t>00064560460001</t>
  </si>
  <si>
    <t>Assistance to SOCCIMA</t>
  </si>
  <si>
    <t>;00064560470001</t>
  </si>
  <si>
    <t>Provision Incentives to MSMEs to Boost Economic recovery as a result of Covid 19 pandemic under CARES Programme.</t>
  </si>
  <si>
    <t>0220010011 SOSMEDA</t>
  </si>
  <si>
    <t>00014671330001</t>
  </si>
  <si>
    <t>To provide Clausters for SMEs across the state and construction, furnishing &amp; provision of materials/equipment for Enterpreneurship Development Center.</t>
  </si>
  <si>
    <t>00014671340001</t>
  </si>
  <si>
    <t>00014671350001</t>
  </si>
  <si>
    <t>Implementation of UNIDO supported learning initiative for enterpreneurs (LIFE) &amp; enterprises development and investment promotion (EDIP) programmes as well as USAID projects.</t>
  </si>
  <si>
    <t>00014671360001</t>
  </si>
  <si>
    <t>To provide soft loan    in form of cash and material for women micro businesses owners, starter across the state, including enterprenual skills devt, product devt, market modernization, national and international tradefair expos and clinics exhibitors.</t>
  </si>
  <si>
    <t>00014671370001</t>
  </si>
  <si>
    <t>Enterpreneural Skills Development, Producti Development &amp; market Modernization, National and International Tradefairs,Expos,Clinics,Exhibitors etc.</t>
  </si>
  <si>
    <t>00064671400001</t>
  </si>
  <si>
    <t>Construction and Furnishing of office blocks of 23 LGAs and the State Capital, construction of silos in 23 LGAs. State Capital, purchase of 10Nos Hilux and other operational Vehicles and machneries, purchase of Grains,Wheat,Beans,Garkic,Onions, Semese seed</t>
  </si>
  <si>
    <t>0224 HOME AFFAIRS- (204)</t>
  </si>
  <si>
    <t>011013008 Ministry for Home Affairs 204</t>
  </si>
  <si>
    <t>00024671270001</t>
  </si>
  <si>
    <t>Purchase 3nos Hilux , 2no Toyota Camry to Commandant, Deputy Commandant, 3nos Asst. and 23 Vehicles to each Local Government Area.</t>
  </si>
  <si>
    <t>Purchase of  Generator  for effective and efficent operation in the head quarter.</t>
  </si>
  <si>
    <t>Communication equipment gadgets</t>
  </si>
  <si>
    <t>Equipment for sokoto marshals</t>
  </si>
  <si>
    <t>trafic light equipment</t>
  </si>
  <si>
    <t>00024671330001</t>
  </si>
  <si>
    <t>Purchase of Security Gadgets</t>
  </si>
  <si>
    <t>00024671350001</t>
  </si>
  <si>
    <t>Purchase of 100 Walkie Motorcycles, etc.</t>
  </si>
  <si>
    <t>00024671690001</t>
  </si>
  <si>
    <t>To constrcut 10nos.   Kabu Kabu stop point within the metropolis</t>
  </si>
  <si>
    <t>00024671700001</t>
  </si>
  <si>
    <t>Purchase 400 number of jackets,Helmets and raincoat for kabu-kabu state wide</t>
  </si>
  <si>
    <t>00024671710001</t>
  </si>
  <si>
    <t>To purchase 1,ooo nos. motor cycyle and 300 nos. of tricycles for kabu- Kabu operation.</t>
  </si>
  <si>
    <t>00024671720001</t>
  </si>
  <si>
    <t>2Nos Toyota Saloon Cars for Office Use</t>
  </si>
  <si>
    <t>00024671730001</t>
  </si>
  <si>
    <t>2Nos Projector, 4Nos Video Camera and DVDs Cameras to Cover all LGA Projects for Office use</t>
  </si>
  <si>
    <t>00024671740001</t>
  </si>
  <si>
    <t>10Nos Computers, 8Nos Laptop, 2Nos Photocopiers</t>
  </si>
  <si>
    <t>00024671750001</t>
  </si>
  <si>
    <t>Special Project and Programmes</t>
  </si>
  <si>
    <t>00024671760001</t>
  </si>
  <si>
    <t>Public Private Partnarship (PPP)</t>
  </si>
  <si>
    <t>011184001 Ministry for Religious Affairs 204</t>
  </si>
  <si>
    <t>00024674010001</t>
  </si>
  <si>
    <t>To construc 50 types 'A' mosque 50 type 'B' mosque, 25 daily prayer Mosques  and 50 Islamiyya schools, Const. of special Jumu'at Mosque Tambuwal at 278 Million Naira, Const. of Special Mosque at UDUTH Sokoto at 5o million Naira and completion of ongoing</t>
  </si>
  <si>
    <t>00024674020001</t>
  </si>
  <si>
    <t>Completion of Female shade. Library &amp; office one story building unit of ablution, 12 nos toilet  Sidi Attahiru mosque</t>
  </si>
  <si>
    <t>00024674040001</t>
  </si>
  <si>
    <t>To procure furniture and islamic books for the Islamic preachers in the State.</t>
  </si>
  <si>
    <t>00024674050001</t>
  </si>
  <si>
    <t>Purchase of 180 no. motorcycle &amp; preaching gadgets For Local preachers State wide</t>
  </si>
  <si>
    <t>00024674060001</t>
  </si>
  <si>
    <t>To procure Carpets for distribution to Jum'at Mosque and  purchase Scales &amp; Mudus foraccurate weight and measure.</t>
  </si>
  <si>
    <t>00024674070001</t>
  </si>
  <si>
    <t>To Construction 3 Zonal Offices each at Sabon Birni, Yabo and Wamakko.</t>
  </si>
  <si>
    <t>00024674080001</t>
  </si>
  <si>
    <t>1. Construction of 5 Labs, Kitchen/Dining hall, Library, and admin block at AIMS Shuni. 2. Costruct Admin block, students hostel and additional blocks of Classrooms at AIMS Wamakko.</t>
  </si>
  <si>
    <t>00024674090001</t>
  </si>
  <si>
    <t>Renovation of Jum'at Mosques within Sokoto Metropolis and at least Schools in each of the 23 local Governments across the State.</t>
  </si>
  <si>
    <t>00024674100001</t>
  </si>
  <si>
    <t>Construction of new convert Home at Arkilla.</t>
  </si>
  <si>
    <t>00024674110001</t>
  </si>
  <si>
    <t>construct Hisibah Office and conference  hall in the state at Gidan Dare.</t>
  </si>
  <si>
    <t>Construction and Rehab &amp; Cemetries alongBirnin Kebbi/Jaga road, Gasau/Kano road, Wamakko/Bunkari road &amp; Reh. Eids Praying  grounds &amp;  Cemeteries across the 23 local Gov't.</t>
  </si>
  <si>
    <t>Procurement of Printing Metrials</t>
  </si>
  <si>
    <t>00024674160001</t>
  </si>
  <si>
    <t>To purchase Grains for distribution to Jumuat mosques Imams, District heads, village heads and Religious leaders.</t>
  </si>
  <si>
    <t>To  Renovate Hubbaren Shehu Sokoto and  Construct 2 Star Model</t>
  </si>
  <si>
    <t>00024674160002</t>
  </si>
  <si>
    <t>Construction of 5 star hotel at sokoto conference center kasarawa</t>
  </si>
  <si>
    <t>00024674200001</t>
  </si>
  <si>
    <t>To  Renovate Hubbaren Shehu Sokoto and  Construct 2 Star Model for accommodate visitors to the Hubarre.</t>
  </si>
  <si>
    <t>0232 MINISTRY FOR ENERGY- (248)</t>
  </si>
  <si>
    <t>0231001001 Ministry of Energy  248</t>
  </si>
  <si>
    <t>`</t>
  </si>
  <si>
    <t>00144760010001</t>
  </si>
  <si>
    <t>To facilitate establishement of Solar Energy and energy through PPP, Development partners and by the state Gov't in 3 Senatorial Districts in the state.</t>
  </si>
  <si>
    <t>00144760020001</t>
  </si>
  <si>
    <t>Completion of IPP</t>
  </si>
  <si>
    <t>00144760030001</t>
  </si>
  <si>
    <t>To purchase a packet of safety equipment such as fire extinguisher and other protection materials.</t>
  </si>
  <si>
    <t>00144760040001</t>
  </si>
  <si>
    <t>To Purchase 4nos of Hilux for four Technical Dapartment.</t>
  </si>
  <si>
    <t>00144760050001</t>
  </si>
  <si>
    <t>To Const. one flat of two bed-rooms, a mosque, three lavatories, mini labouratory, car shade and fire service station at Ministry premises.</t>
  </si>
  <si>
    <t>00144760060001</t>
  </si>
  <si>
    <t>00144760070001</t>
  </si>
  <si>
    <t>To Conduct a pyrolysis and other tests on the sample of hydrocarbon available in sokoto basis.</t>
  </si>
  <si>
    <t>00144760080001</t>
  </si>
  <si>
    <t>To Purchase AGO for fueling 6b turbines from April to Decemebr at 25% production capacity.</t>
  </si>
  <si>
    <t>00144760090001</t>
  </si>
  <si>
    <t>Periodic service of 6b turbines and maintenance for eight months.</t>
  </si>
  <si>
    <t>00144760100001</t>
  </si>
  <si>
    <t>To provide and distribute to the 23 LGAs alternative source of energy such as electric cooker, Gas cooker, DPK Stove, and fire wood stove.</t>
  </si>
  <si>
    <t>0233 MINISTRY OF SOLID MINERALS- (245)</t>
  </si>
  <si>
    <t>023305100100 Min. for Solid Minerals &amp; Natural Resources 245</t>
  </si>
  <si>
    <t>00084750010001</t>
  </si>
  <si>
    <t>Conduct a feasibility studies for the construction of training insititute (SITE).</t>
  </si>
  <si>
    <t>00084750020001</t>
  </si>
  <si>
    <t>Purchase machines for the Sokoto Industrial Training Institute (SITI) Gold processing, Breaking and Polishing of Germs Stone etc.</t>
  </si>
  <si>
    <t>00084750030001</t>
  </si>
  <si>
    <t>State Wide Accelerated mineral  reconnaissance and prospecting project</t>
  </si>
  <si>
    <t>00084750040001</t>
  </si>
  <si>
    <t>To Aquire  Fifty (50)mining Blocks and License for the State Government.</t>
  </si>
  <si>
    <t>00084750060001</t>
  </si>
  <si>
    <t>To establish Cements campany in Partnerships with foreign and Local Investors (Kware cement Company Nig. Ltd).</t>
  </si>
  <si>
    <t>00084750070001</t>
  </si>
  <si>
    <t>To establish state own Neem Organic fertilizer Company in partnership with foreign  and Local investors.</t>
  </si>
  <si>
    <t>00084750080001</t>
  </si>
  <si>
    <t>To procure crushers, granulators and other technical equipment.</t>
  </si>
  <si>
    <t>00084750100001</t>
  </si>
  <si>
    <t>To embark on Exploration at Copper at  Kebbe Local Government (2 Sites at the cost of N50,000,000 each)</t>
  </si>
  <si>
    <t>00084750110001</t>
  </si>
  <si>
    <t>To purchase 3 Vehicle for site inspection on mining &amp; exploration Center.</t>
  </si>
  <si>
    <t>00084750120001</t>
  </si>
  <si>
    <t>Purchase of Mining Equipment and Material for Mining Activities.</t>
  </si>
  <si>
    <t>00084750130001</t>
  </si>
  <si>
    <t>To Conduct Geo-physical Survey &amp; Geo-hazard experiment in the State.</t>
  </si>
  <si>
    <t>00084750140001</t>
  </si>
  <si>
    <t>To provide mineral resource market environment in each Senatorial Zone.</t>
  </si>
  <si>
    <t>00084750150001</t>
  </si>
  <si>
    <t>To Establish a Ceramic production industry in the State through PPP arrangement.</t>
  </si>
  <si>
    <t>00084750220001</t>
  </si>
  <si>
    <t>To Purchase a Special purpose vehicles (SPV) for control &amp; Management of mining sites in the state.</t>
  </si>
  <si>
    <t>00084750260001</t>
  </si>
  <si>
    <t>Establishment of  Mineral resource exhibition Center in Sokoto.</t>
  </si>
  <si>
    <t>00084750270001</t>
  </si>
  <si>
    <t>Facilitation of solid menerals based Industries in the State.</t>
  </si>
  <si>
    <t>0234 MINISTRY OF WORKS- (222)</t>
  </si>
  <si>
    <t>0234001001 Ministry of Works &amp; Transport 222</t>
  </si>
  <si>
    <t>00064570050001</t>
  </si>
  <si>
    <t>Construction of Roads (Sultan Ibrahim Dasuki Rd. (1.2km), Unguwar Rogo Police Stattion-Makabarta Junction (1.5km). Reh. Of Balle Rd. (36km), Mangoro Rd. (36M), Sani Dingyadi Rd (470M) and others.</t>
  </si>
  <si>
    <t>00064570240001</t>
  </si>
  <si>
    <t>Maintenance of Government Buildings Machinaries &amp; Equipments</t>
  </si>
  <si>
    <t>00064570630001</t>
  </si>
  <si>
    <t>To construct road from Ruwa wuri -Ilela -Munwadata - Kalmalo (46.5kM)</t>
  </si>
  <si>
    <t>00064570810001</t>
  </si>
  <si>
    <t>Asphalting of Wamakko -Bunkari 27km Road</t>
  </si>
  <si>
    <t>00064570900001</t>
  </si>
  <si>
    <t>To construct road from Gidan Sale-Tidi Bale (52km).</t>
  </si>
  <si>
    <t>00064570950001</t>
  </si>
  <si>
    <t>Dualization of Roads.</t>
  </si>
  <si>
    <t>00064570970001</t>
  </si>
  <si>
    <t>To construct 13km Mandera Dorin Guru -Jabo Road</t>
  </si>
  <si>
    <t>00064571000001</t>
  </si>
  <si>
    <t>To construct Roads</t>
  </si>
  <si>
    <t>00064571010001</t>
  </si>
  <si>
    <t>To construct  Illela Gada Road</t>
  </si>
  <si>
    <t>00064571020001</t>
  </si>
  <si>
    <t>To Construction 7.5km  Kajiji -Sanyinlawal  road</t>
  </si>
  <si>
    <t>00064571040001</t>
  </si>
  <si>
    <t>To construct 8.5km road from  Dange Wababe</t>
  </si>
  <si>
    <t>00064571070001</t>
  </si>
  <si>
    <t>To construct 45km  Balle-Kurdulla-Niger boarder</t>
  </si>
  <si>
    <t>00064571100001</t>
  </si>
  <si>
    <t>To construct 25km road from  Dogon Karfe-Ambarura-Tabanni</t>
  </si>
  <si>
    <t>00064571120001</t>
  </si>
  <si>
    <t>To construct road from Gada-Kaffe-Gadabo (18km)</t>
  </si>
  <si>
    <t>00064571170001</t>
  </si>
  <si>
    <t>To construct road from Sifawa-Badau (5km)</t>
  </si>
  <si>
    <t>00064571190001</t>
  </si>
  <si>
    <t>To construct Road from D/daji  Nabaguda road</t>
  </si>
  <si>
    <t>00064571200001</t>
  </si>
  <si>
    <t>To construct 12km road from Kwalkalawa-Gidan</t>
  </si>
  <si>
    <t>00064571210001</t>
  </si>
  <si>
    <t>To construct 24km road from Durbawa -Maikujera road</t>
  </si>
  <si>
    <t>00064571250001</t>
  </si>
  <si>
    <t>To purcahse  Vehicles  for Intra and inter state Transport under Public  Private Pertnership, completion of lock up shops 16no. And purchase of mechanical workshop materials.</t>
  </si>
  <si>
    <t>00064571290001</t>
  </si>
  <si>
    <t>To construct 20km road from Gada- Dukamaje road</t>
  </si>
  <si>
    <t>00064571310001</t>
  </si>
  <si>
    <t>To construct road from wauru -Kadadi roads</t>
  </si>
  <si>
    <t>00064571320001</t>
  </si>
  <si>
    <t>To Construct road from Maikulki -Soro Road 26.5km</t>
  </si>
  <si>
    <t>00064571330001</t>
  </si>
  <si>
    <t>To construct road from Maiin Road Tambuwal - Romon Sarki</t>
  </si>
  <si>
    <t>00064571350001</t>
  </si>
  <si>
    <t>To construct road from Rabah Gandi Bakura Road Gigane</t>
  </si>
  <si>
    <t>00064571360001</t>
  </si>
  <si>
    <t>Gwadabawa -Gigane- Meli main Road (24.5km)</t>
  </si>
  <si>
    <t>00064571370001</t>
  </si>
  <si>
    <t>Kwannawa-Tuntube -Tsehe Rd. (10.5km)</t>
  </si>
  <si>
    <t>00064571480001</t>
  </si>
  <si>
    <t>Dogon Daji Sabawa Garba Magaji Rd  (38KM)</t>
  </si>
  <si>
    <t>00064571550001</t>
  </si>
  <si>
    <t>Street Light Installation</t>
  </si>
  <si>
    <t>00064571570001</t>
  </si>
  <si>
    <t>Purchase of Vehicles for Mechnical &amp; V.I.O Section</t>
  </si>
  <si>
    <t>00064571620001</t>
  </si>
  <si>
    <t>To constrcution 25km road from Tambuwal - Guruzau road</t>
  </si>
  <si>
    <t>00064571640001</t>
  </si>
  <si>
    <t>Purchase of workshop Equipment for Mechanical</t>
  </si>
  <si>
    <t>00064571710001</t>
  </si>
  <si>
    <t>2nd phase Landscapping &amp; Surface Dressing of SSTC Terminal.</t>
  </si>
  <si>
    <t>00064571730001</t>
  </si>
  <si>
    <t>Fencing of Works School</t>
  </si>
  <si>
    <t>00064571750001</t>
  </si>
  <si>
    <t>Rehabilitation of Works School</t>
  </si>
  <si>
    <t>00064571760001</t>
  </si>
  <si>
    <t>To construct from Dukara -Mazori (16km)</t>
  </si>
  <si>
    <t>00064571770001</t>
  </si>
  <si>
    <t>Tsululu Niger Republic Boarder</t>
  </si>
  <si>
    <t>00064571780001</t>
  </si>
  <si>
    <t>To construct 55km road linking Nigeria  and Niger Republic</t>
  </si>
  <si>
    <t>00064571790001</t>
  </si>
  <si>
    <t>To construct 55km road linking Nigeria  and Niger Republic Phase I, II &amp; III</t>
  </si>
  <si>
    <t>00064571800001</t>
  </si>
  <si>
    <t>Tureta - Bella Road (6km)</t>
  </si>
  <si>
    <t>00064571810001</t>
  </si>
  <si>
    <t>To Construct Road from Kawada main Boyikai Road 3Km</t>
  </si>
  <si>
    <t>00064571860001</t>
  </si>
  <si>
    <t>Dange-Danchadi (18 Km)</t>
  </si>
  <si>
    <t>00064571870001</t>
  </si>
  <si>
    <t>Alasan, Bakaya-R/Sarki-Kebbe Road (43.2 KM)</t>
  </si>
  <si>
    <t>00064571910001</t>
  </si>
  <si>
    <t>Provision and Installation of Generator for Streetlight along 5 Metter Streets</t>
  </si>
  <si>
    <t>00064571940001</t>
  </si>
  <si>
    <t>Construction of Corpers Lodge</t>
  </si>
  <si>
    <t>00064571950001</t>
  </si>
  <si>
    <t>To Construct Road from Gidan Inda-Gyal-Gyal-G/Rungumi Road (5Km)</t>
  </si>
  <si>
    <t>00064571960001</t>
  </si>
  <si>
    <t>To Construct Roads from Bodinga-Darhela-Badau (7KM)</t>
  </si>
  <si>
    <t>00064571970001</t>
  </si>
  <si>
    <t>To construct 9km Road from Karfen Sarki to Bachaka (22KM).</t>
  </si>
  <si>
    <t>00064571980001</t>
  </si>
  <si>
    <t>Isa-Bafarawa Road (15KM)</t>
  </si>
  <si>
    <t>00064571990001</t>
  </si>
  <si>
    <t>To Rehablitate Road From Isa to Kwanar Isa (8KM).</t>
  </si>
  <si>
    <t>00064572010001</t>
  </si>
  <si>
    <t>To contruct Road from Katami to Birnin Tudu.</t>
  </si>
  <si>
    <t>0234004001 Sokoto Road Maintenance Agency 320062</t>
  </si>
  <si>
    <t>00174571030001</t>
  </si>
  <si>
    <t>State wide Road maintainance</t>
  </si>
  <si>
    <t>00174572020001</t>
  </si>
  <si>
    <t>Purchase of plant and machineries</t>
  </si>
  <si>
    <t>0234056001 SECCO 320072</t>
  </si>
  <si>
    <t>00054570030001</t>
  </si>
  <si>
    <t>Purchase of vehicles for SECCO</t>
  </si>
  <si>
    <t>00054570040001</t>
  </si>
  <si>
    <t>Procurement of Heavy Duty Plants for direct labour Unit (i) Grader Champion (ii) Water Tankers, (iii) Rollers (iv) Dozzer D9 (vi) Low Bed.</t>
  </si>
  <si>
    <t>0238 MIN BUDGET &amp; ECO. PLANNING - (242)</t>
  </si>
  <si>
    <t>0220003001 MINISTRY OF BUDGET &amp; ECONOMIC PLANNING 242</t>
  </si>
  <si>
    <t>00054673140001</t>
  </si>
  <si>
    <t>UNPFA programmes.</t>
  </si>
  <si>
    <t>00054673150001</t>
  </si>
  <si>
    <t>Coordination of State UN and other Develomental Partners Programme &amp; Project</t>
  </si>
  <si>
    <t>00054673170001</t>
  </si>
  <si>
    <t>Establishement &amp; Equiping of Planning Library  &amp; Monitoring and Evaluation.</t>
  </si>
  <si>
    <t>00054673190001</t>
  </si>
  <si>
    <t>Consultancy Services and feasibility studies state wide, Review meeting monitoring &amp; evaluation.</t>
  </si>
  <si>
    <t>00054673210001</t>
  </si>
  <si>
    <t>Purchase Of  5Nos Hilux,, 2No. Corolla, 3Nos Avensus and 30Nos Motorcycle  for the Ministry</t>
  </si>
  <si>
    <t>00054673220001</t>
  </si>
  <si>
    <t>Purchase of  Airconditoners  office furniture, 5nos of Laptops and  refridgerators, 250 no Handset,  2 no public address  system , 2 no proxima for the Ministry</t>
  </si>
  <si>
    <t>State support of SDG</t>
  </si>
  <si>
    <t>00054673240001</t>
  </si>
  <si>
    <t>Payment of Counterpart  funding</t>
  </si>
  <si>
    <t>00054673250001</t>
  </si>
  <si>
    <t>CEEDS/train counterpart</t>
  </si>
  <si>
    <t>To acquire offices and furnish it with relevant materials and equipments.planning dept</t>
  </si>
  <si>
    <t>Upgrading &amp; Refurbishing of office buildings</t>
  </si>
  <si>
    <t>Establishment of State data base</t>
  </si>
  <si>
    <t>00054673310001</t>
  </si>
  <si>
    <t>payment of counterpart funding for National Strategic for Development of Statistics (NSDS) in collaboration with NBS and Donor Agencies.</t>
  </si>
  <si>
    <t>00054673320001</t>
  </si>
  <si>
    <t>Construction of Store</t>
  </si>
  <si>
    <t>00054673330001</t>
  </si>
  <si>
    <t>Food and Nutrition programme</t>
  </si>
  <si>
    <t>00054673340001</t>
  </si>
  <si>
    <t>Facilitation of activities of S.I,P Framework and SCTU/ Social Investment Unit under NIGERIA CARES Programmes.</t>
  </si>
  <si>
    <t xml:space="preserve">Establishment of ICT Purchase of Equipment, Motor Vehicles etc. to coordinate the activities of NIGERIA CARES Programmes in the State </t>
  </si>
  <si>
    <t>0249 Ministry of Culture &amp; Tourism- (249)</t>
  </si>
  <si>
    <t>0236001001 Ministry of Culture &amp; Tourism 249</t>
  </si>
  <si>
    <t>00084560040001</t>
  </si>
  <si>
    <t>00084560050001</t>
  </si>
  <si>
    <t>Provision of access roads to surame in Binji LGA and Alkalawa in S/Birni LGA declared as international monuments by world tourism organisation . (First Phase)</t>
  </si>
  <si>
    <t>00084560060001</t>
  </si>
  <si>
    <t>Partnership contribution for the Management of the Hotel</t>
  </si>
  <si>
    <t>00084560070001</t>
  </si>
  <si>
    <t>To rehabilitate and repair Investment House.</t>
  </si>
  <si>
    <t>00084560080001</t>
  </si>
  <si>
    <t>To renovate and fencing of Culture Office at Shehu Kangiwa Square to enhance Security Of the Area</t>
  </si>
  <si>
    <t>00084560090001</t>
  </si>
  <si>
    <t>To print, bind and document Historial books, research works and Newspapers in the History Bureau Complex</t>
  </si>
  <si>
    <t>00084612020001</t>
  </si>
  <si>
    <t>To digitalize and computerize all Historical documents</t>
  </si>
  <si>
    <t>00084612030001</t>
  </si>
  <si>
    <t>To renovate and rehabilitated the complex of the History general.</t>
  </si>
  <si>
    <t>00084612040001</t>
  </si>
  <si>
    <t>To train people on diffreent skill acquiresation on arts and craft in the state.</t>
  </si>
  <si>
    <t>00084612050001</t>
  </si>
  <si>
    <t>To provide conference and seminar facilities at the multi-purpose hall.</t>
  </si>
  <si>
    <t>00084612060001</t>
  </si>
  <si>
    <t>To provide office accommodation for the Artist.</t>
  </si>
  <si>
    <t>00084612070001</t>
  </si>
  <si>
    <t>Puchase of 3 nos  of 32 seater coster buss 4 nos of 406 and 3 hilux car</t>
  </si>
  <si>
    <t>00084612080001</t>
  </si>
  <si>
    <t>Production of Tourism guide pamphlet Brochures and to participate at National and International Exhibitions/expos</t>
  </si>
  <si>
    <t>00084612090001</t>
  </si>
  <si>
    <t>Development of Historical sights and Monuments</t>
  </si>
  <si>
    <t>00084612100001</t>
  </si>
  <si>
    <t>Rehabilitate &amp; repairs of city gate &amp; round about in the state</t>
  </si>
  <si>
    <t>00084612110001</t>
  </si>
  <si>
    <t>Provision of required farcilities and packeging provision of mini hotels &amp; resorts construction of access road</t>
  </si>
  <si>
    <t>00084612120001</t>
  </si>
  <si>
    <t>To ensure that the constraction of the sites garden and amusement park confirm with our culture and tradition and to maintain standard</t>
  </si>
  <si>
    <t>00084612130001</t>
  </si>
  <si>
    <t>Construction of convenient around Hubbare Area</t>
  </si>
  <si>
    <t>00084612140001</t>
  </si>
  <si>
    <t>Construction guest House including Compensattion and upgrading of Rijiyar Shehu</t>
  </si>
  <si>
    <t>00084620060001</t>
  </si>
  <si>
    <t>To purchase drilling Rig and accessories for drilling of new boreholes and maintenance of existing 142Nos semi-urban water schemes. Purchase of Heavy duty machines pay loader, crane lorry Dozer D8,Grader, scrapper and tippers.</t>
  </si>
  <si>
    <t>00084620160001</t>
  </si>
  <si>
    <t>Provision of water supply  Reticulation to  old Airport, More, Sabuwar Minannata,Part of G.R.A. mabera Rijiya, Badon Hanya, behind Bado Quaters, New Ruggar Wauru, Guiwa Eka, Mana Quaters Sabaru behind  behind the Path Newspaper, Behind Murtala Muh'd Muham</t>
  </si>
  <si>
    <t>00084620170001</t>
  </si>
  <si>
    <t>Geo-physical survey for drilling wells construction of water supply facilities at Runjin Sambo, Ruggar Liman, Gagi, Mana, Tamaji, old airport Expension of new extension water treatment plant. Phase II Construction of Iron removal plant at Ruggar Liman and</t>
  </si>
  <si>
    <t>0252  MINISTRY OF WATER RESOURCES- (223)</t>
  </si>
  <si>
    <t>025200100100 Min. of Water Resources 223</t>
  </si>
  <si>
    <t>00104620010001</t>
  </si>
  <si>
    <t>Provision and Installation  of 12N0s set of Complete Solar water Pumping Equipment  to the existing motorized  village water schemes at Zamau, Sarwa, Gwazanga, Durbawa, Kobodu, Salah, Milgoma,Kwatsai, Hamma Ali, and Sayinnawal.</t>
  </si>
  <si>
    <t>00104620020001</t>
  </si>
  <si>
    <t>To upgrade 6N0s of village water schemes located at Alkammu, Gangara, Tsafanade, Sahiyal Magori, Gorau, and Zabarma. Each will be provided wit one borehole, 20KVA generator 10,000 gallon overhead tank,generator house, security fence and 2km of distrbutio</t>
  </si>
  <si>
    <t>00104620030001</t>
  </si>
  <si>
    <t>purchase various sizes of pipe and fitting for the routine maintenance of distribution pipe network in the exisitng 142 N0s of semi urban water supply schemes in the state</t>
  </si>
  <si>
    <t>00104620040001</t>
  </si>
  <si>
    <t>To purchase  35 sets of various sizes of   grunfos submersible pumps smaller capacity of 3Hp, 5.5Hp for routine maintenance of borehole in 142Nos semi-urban water schemes in the state</t>
  </si>
  <si>
    <t>00104620050001</t>
  </si>
  <si>
    <t>To purchase 50 sets of various sizes spare parts generators  in 142 N0s semi urban-water schemes</t>
  </si>
  <si>
    <t>00104620060001</t>
  </si>
  <si>
    <t>To purchase drilling Rig and accessories for drilling of new boreholes and maintenance of existing 142Nos semi-urban water schemes. Purchase of Heavy duty machines pay loader, crane lorry Dozer D8,Grader,scrapper and tippers.</t>
  </si>
  <si>
    <t>00104620070001</t>
  </si>
  <si>
    <t>To purcahse 20 sets of 20KVA generators for replacement to boreholes with worn-out generators un-economical to the overhaul to Complete SUWS.</t>
  </si>
  <si>
    <t>00104620080001</t>
  </si>
  <si>
    <t>To carry-out improvement of 6N0s of minor semi-urban water schemes with with large population. The schemes are located at Dandin Mahe, Gande, Rabah, Maikulki, Dukamaje and Wurno. The provision will be one borehole, one 10,000 gallons overhead tank 20KVA G</t>
  </si>
  <si>
    <t>00104620090001</t>
  </si>
  <si>
    <t>To complete 4 N0s.  uncompleted semi-urban water supply at Chimmola, Araba, Durbawa and Sisawa</t>
  </si>
  <si>
    <t>00104620100001</t>
  </si>
  <si>
    <t>To construct 8 Nos  new semi-urban water supply schemes  in large villages at Darhela Achida, Chacho, Bodoi, Kuyaya, Nabaguda, Mangonho and Lajinge to provide one boreholes 10,000 gallons overhead tank, Generator house and 2KM of  distribution pipe networ</t>
  </si>
  <si>
    <t>00104620110001</t>
  </si>
  <si>
    <t>To construction  6 new  Villages at water schemes at Bimasa, Lugga, Huru, Kaura, ole, maikade, Runji,Latau, and Gian Tudu. To Provide one 10,000 gallons overhead tank 20KVA generator fence and generator house</t>
  </si>
  <si>
    <t>00104620120001</t>
  </si>
  <si>
    <t>To purchase 2N0 brand new  WD vehicle Toyota Hilux for the routine maintainance of semi -urban water heaquarters.</t>
  </si>
  <si>
    <t>00104620130001</t>
  </si>
  <si>
    <t>To draw up Master plan for state Water Supply Development Programmes. To put an internet ficilities, purchase 1no of research vehecles with ficilities.</t>
  </si>
  <si>
    <t>00104620140001</t>
  </si>
  <si>
    <t>Purchase of river gauges for water level measurement and data logged for borehole observations</t>
  </si>
  <si>
    <t>00104620150001</t>
  </si>
  <si>
    <t>To etablish Hydrometer station at   Silame.</t>
  </si>
  <si>
    <t>00104620710001</t>
  </si>
  <si>
    <t>Rehabilitation of 6Nos  small  earth dams  and expansion of the existing ones at Kalambaina, Sassaka, Sahyal Magori, Kadassaka and Romon Liman</t>
  </si>
  <si>
    <t>00104620760001</t>
  </si>
  <si>
    <t>To rehabiltated broken down semi-urban water supply schemes to provide new boreholes, distribution pipe network. The schemes are located at Karfen sarki,sakkwai, ruwa-wuri Linkingo Bashire, kamarawa and Milgoma.</t>
  </si>
  <si>
    <t>00104620770001</t>
  </si>
  <si>
    <t>To Conduct Feasibility studies of and development of spring water at Karambi, Masallaci, Takakume and Takkau Respectively.</t>
  </si>
  <si>
    <t>00104620780001</t>
  </si>
  <si>
    <t>Construction of Small earth Dams At Kutufare, Sakkwai, Lugu Alkali, Kaya, Danfako, Yarbulutu, Lugu Huru, Maikurfuna, Dabagin Tankari , Kyadawa and Baskore.</t>
  </si>
  <si>
    <t>00104620830001</t>
  </si>
  <si>
    <t>PEWASH Project across 23 LGA for both hardware and software componet (Provision of water, sanitation and hygiene facilities).</t>
  </si>
  <si>
    <t>025210200100 Water Board 320010</t>
  </si>
  <si>
    <t>00104620160001</t>
  </si>
  <si>
    <t>Provision of water supply  Reticulation to  old Airport,More, Sabuwar Minannata,Part of G.R.A. mabera Rijiya, Badon Hanya, behind Bado Quaters, New Ruggar Wauru, Guiwa Eka, Mana Quaters Sabaru behind  behind the Path Newspaper, Behind Murtala Muh'd Muham</t>
  </si>
  <si>
    <t>00104620170001</t>
  </si>
  <si>
    <t>00104620180001</t>
  </si>
  <si>
    <t>To Purchase Bearings of various sizes, Packing Gland, Letent Rings, Oll seals, Water seals, Gasket contractors, relays, Timers, softstaters etc.</t>
  </si>
  <si>
    <t>00104620190001</t>
  </si>
  <si>
    <t>To purchase 2Nos each of 285KW &amp; 1110KW sub-mersssible pumps, Electric motors, auto transformers,New electric power cable line, stool, expansion joint, Crane lorry, and purchase of drilling rigs and Transformers.</t>
  </si>
  <si>
    <t>00104620210001</t>
  </si>
  <si>
    <t>construction of 1MG at Arkilla Hills and Stattion 5 Mabera 1No of 2 MGD tanks at P.S, 4 Old market</t>
  </si>
  <si>
    <t>00104620220001</t>
  </si>
  <si>
    <t>To purchase 4N0 Double Carbin Pick-up.(Toyota Helux),2nos  Canter.</t>
  </si>
  <si>
    <t>00104620230001</t>
  </si>
  <si>
    <t>To purchase different types of laboratory reagents for the Central Laboratory for water quality analysis.</t>
  </si>
  <si>
    <t>00104620250001</t>
  </si>
  <si>
    <t>To purchase  Aluminum Sulphate, Hydrated Lime, and H.T.H.</t>
  </si>
  <si>
    <t>00104620260001</t>
  </si>
  <si>
    <t>Purchase of pipes of various sizes, Air valves, sluice valves, none  N.R valve vicking joint e.t.c.</t>
  </si>
  <si>
    <t>00104620280001</t>
  </si>
  <si>
    <t>To Maintain Chemical Store storage of water treatment chemicals.</t>
  </si>
  <si>
    <t>00104620290001</t>
  </si>
  <si>
    <t>Construction of wall fence for Old Water Works phase II, complete wall fence of new extension treatment plant, old market pumping station, Gwiwa Pumping station, Head quarters and some borehole stations within the metropolis.</t>
  </si>
  <si>
    <t>00104620300001</t>
  </si>
  <si>
    <t>Complete of wall fence of Depot</t>
  </si>
  <si>
    <t>00104620320001</t>
  </si>
  <si>
    <t>Rehabilitation of Overhead  Tank at Mana Babba, Bado Qtrs.,  Sabaru, Gagi, Sabon Birni and Gidan Igwai e.t.c.</t>
  </si>
  <si>
    <t>00104620330001</t>
  </si>
  <si>
    <t>Procurement  of 4Nos Aluminium Sulphate Dosing Pumps for Biwater &amp; Old W/Works, Reactivation of Alum Tanks, Chlorine,  H.T.H &amp;  lime Dosing  Unit and Secondary coagulant dosing unit in the 3  Water Works.</t>
  </si>
  <si>
    <t>00104620350001</t>
  </si>
  <si>
    <t>Purchase of 1500KVA and 2000KVA Generator for Station ,3, 4  and Bi-water and small generators of various capacities 43,40,20 and 17KVA.</t>
  </si>
  <si>
    <t>00104620360001</t>
  </si>
  <si>
    <t>Desilting of clearing of clarifiers, surface and underground tanks in all the three Treatment Plant and Asari Water Supply Scheme &amp; Substations.</t>
  </si>
  <si>
    <t>00104620370001</t>
  </si>
  <si>
    <t>Purchase of ductile iron pipes fittings, Excavations pipe jointing ,construction of  water releas valve chambers to extend the pipeline to new developing area.</t>
  </si>
  <si>
    <t>00104620390001</t>
  </si>
  <si>
    <t>Purchase of Submersible  pumps 30HP, 22HP, 15HP,10HP, 7.5HP 5.5HP and 3.0HP capacity for Maintenance of Boreholes</t>
  </si>
  <si>
    <t>00104620410001</t>
  </si>
  <si>
    <t>Driling of new boreholes new  boreholes, flushing of existing ones,  rehabilitation of tanks and extension of distribution network to the following towns: Yabo Tangaza, Illela, Isa Gada,  Binji and Tambuwal urban scheme</t>
  </si>
  <si>
    <t>00104620420001</t>
  </si>
  <si>
    <t>Extension of Water supply to consisiting of drilling of Boreholes,  100KVA Transformers construction of over head tank,  generator house, supply and instilation of 100KVA generating set, fencing and water reticulation in Tureta and Sabon birni , D/Daji, S</t>
  </si>
  <si>
    <t>00104620480001</t>
  </si>
  <si>
    <t>budget</t>
  </si>
  <si>
    <t>00104620490001</t>
  </si>
  <si>
    <t>To purchase 10N0s flood control submesible pumps for all our pumping stations</t>
  </si>
  <si>
    <t>00104620510001</t>
  </si>
  <si>
    <t>Procurement of all necesssary material and Labour for complete rehabilitation of civil portion of new extension and other Water Works</t>
  </si>
  <si>
    <t>00104620520001</t>
  </si>
  <si>
    <t>To Procure safety euipment such as chlorine mask, chemical resistance, Uniform anti-snake Handglobes and Boot for our Chemical Engineers and Chemical Dozers.</t>
  </si>
  <si>
    <t>00104620530001</t>
  </si>
  <si>
    <t>Purchase of all the necesssary  electrical  fitting for lightening  of all our pumping stations such of halugen lamp, mercury direct and indirect Fuses.</t>
  </si>
  <si>
    <t>00104620560001</t>
  </si>
  <si>
    <t>025210300100 RUWASA 320054</t>
  </si>
  <si>
    <t>00104620610001</t>
  </si>
  <si>
    <t>Construction of new motorized/HB boreholes  and rehabilitation of existing scheme in schools, PHCs and Communities of 8 LGAs Namely Tangaza, Tambuwal,Dange Shuni,  Silame, Gada,Tureta, Bodinga, Binji and the reaminig 15 LGAs</t>
  </si>
  <si>
    <t>00104620620001</t>
  </si>
  <si>
    <t>Reactivation of 400N0s broken down borehole and purchase of solar/Electrical  pums, pums of various Capacity in 23 LGAs.</t>
  </si>
  <si>
    <t>00104620630001</t>
  </si>
  <si>
    <t>Construction/Reactivation of dug wells as well as appron improvement.</t>
  </si>
  <si>
    <t>00104620640001</t>
  </si>
  <si>
    <t>Reactivated/Upgrade the existing hand dug well across the state</t>
  </si>
  <si>
    <t>00104620650001</t>
  </si>
  <si>
    <t>To purchase  of compressor Engine,Mud pump, Swivel head (Drilling Rig) and its accessories.</t>
  </si>
  <si>
    <t>00104620660001</t>
  </si>
  <si>
    <t>Transportation of materials from UNICEF warehouses.</t>
  </si>
  <si>
    <t>00104620670001</t>
  </si>
  <si>
    <t>Day-to-day maintenacne of Drilling equipment</t>
  </si>
  <si>
    <t>00104620680001</t>
  </si>
  <si>
    <t>Construction of integrated sanitation VIP Latrines in schools, health centres and public places, as well as scaling up CLTs  across the 7 LGAs Namely: Tangaza, Tambuwal, D/Shuni,  Silame, Gada,Tureta, Bodinga,Binji  and the remaining 15 LGAs.</t>
  </si>
  <si>
    <t>00104620690001</t>
  </si>
  <si>
    <t>Mobilize Rural Population for effective participation if WASH  activities within their localities</t>
  </si>
  <si>
    <t>00104620800001</t>
  </si>
  <si>
    <t>Monitoring of Statewide WASH project implementation and CLTS/ODF Plans, purchase of 3 Hilux 4 Wheel drive.</t>
  </si>
  <si>
    <t>0253  MINISTRY OF HOUSING &amp; URBAN DEVELOPMENT-(231)</t>
  </si>
  <si>
    <t>0234002001 OFFICE OF SURVEYOR -GENERAL OF THE STATE 463</t>
  </si>
  <si>
    <t>00124630050001</t>
  </si>
  <si>
    <t>Perimeter demercation and layout survey of some areas within the metropolis and 23 LGAs.</t>
  </si>
  <si>
    <t>00124630060001</t>
  </si>
  <si>
    <t>Rehabilition of Township Road in LGA Headquarters Isa, Binji and Shagari.</t>
  </si>
  <si>
    <t>00124630070001</t>
  </si>
  <si>
    <t>Preparation /review of Sokoto City Master Plans</t>
  </si>
  <si>
    <t>00124630080001</t>
  </si>
  <si>
    <t>S/Birni, Gada,Dange, Tambuwal, Wamakko,Binji e.t.c.</t>
  </si>
  <si>
    <t>00124630090001</t>
  </si>
  <si>
    <t>Topographical Mapping Of  Selected LGAs Tambawal,Illela, and  Wamakko</t>
  </si>
  <si>
    <t>00124630100001</t>
  </si>
  <si>
    <t>Reporduction of Sokoto township cadastral maps and mapping of Sokoto township</t>
  </si>
  <si>
    <t>00124630110001</t>
  </si>
  <si>
    <t>Preparation of Sokoto State Regional Development Plans.</t>
  </si>
  <si>
    <t>00124630130001</t>
  </si>
  <si>
    <t>Provision of streetlights along Sama, Tsafe and Link roads LP 203 Guiwa and others</t>
  </si>
  <si>
    <t>00124630190001</t>
  </si>
  <si>
    <t>Construction of New Timber and Furniture Market</t>
  </si>
  <si>
    <t>00124630200001</t>
  </si>
  <si>
    <t>Proposed  Garage for trailers and petrol tankers and other facilities at Kwannawa area</t>
  </si>
  <si>
    <t>00124630210001</t>
  </si>
  <si>
    <t>Conversion of Coordinates Hard Copies all   Surveyed Plans and Maps data into new digital format</t>
  </si>
  <si>
    <t>00124630220001</t>
  </si>
  <si>
    <t>International, Interstate and Local governments Boundary  or district heads disputes.field tracing Exercise</t>
  </si>
  <si>
    <t>00124630230001</t>
  </si>
  <si>
    <t>Maint. Of Survey Equipment</t>
  </si>
  <si>
    <t>0260001001 Min. Lands, Housing &amp; Survey</t>
  </si>
  <si>
    <t>00064640010001</t>
  </si>
  <si>
    <t>Const. Of Housing units at   Gidan Salanke</t>
  </si>
  <si>
    <t>00064640030001</t>
  </si>
  <si>
    <t>Housing Development through Public Private Partnership. (PPP).</t>
  </si>
  <si>
    <t>00064640050001</t>
  </si>
  <si>
    <t>Rehab. Of Government Quarters Under Institutional Allocation</t>
  </si>
  <si>
    <t>00064640060001</t>
  </si>
  <si>
    <t>Const. Of 250 low-cost Houses of 2 Bed room in Sokoto Metropolis.</t>
  </si>
  <si>
    <t>00064640070001</t>
  </si>
  <si>
    <t>Rehab /Maintainence of Low-cost Houses by Housing Corporation</t>
  </si>
  <si>
    <t>00064640090001</t>
  </si>
  <si>
    <t>Provision of infrastructure facilities  to newly const. Houses such as transformers, poles acess roads  etc.</t>
  </si>
  <si>
    <t>00064640120001</t>
  </si>
  <si>
    <t>Provision of Infrastructural facilities such as Construction  of Roads , Electrificaton and provision of water at the 250 Housing estataes/Rehablitation of offices at Housing cooperation.</t>
  </si>
  <si>
    <t>00064640130001</t>
  </si>
  <si>
    <t>Purchase of block making machines and 1 N0. sewage tanker</t>
  </si>
  <si>
    <t>00064640140001</t>
  </si>
  <si>
    <t>Construction of 500 Housing Estate and fencing for low income earners</t>
  </si>
  <si>
    <t>00064640170001</t>
  </si>
  <si>
    <t>Construction of 500 units of houses in Sokoto</t>
  </si>
  <si>
    <t>0451001001 Sokoto Urban &amp; Reg. Planning Board 234</t>
  </si>
  <si>
    <t>00124631010001</t>
  </si>
  <si>
    <t>Evacuation and construction of Drainage along link road within Sokoto Metropolis</t>
  </si>
  <si>
    <t>00124631020001</t>
  </si>
  <si>
    <t>Constrol of Minor gully erosion at  Cemetry, Minanata, Guiwa Area behind COE and Giginya Cemetery</t>
  </si>
  <si>
    <t>00124631030001</t>
  </si>
  <si>
    <t>Purchase of 1No of Hydrolic excavators, 1 Chain drive, other wheel drive, set of low bed trucks, 1 no. motor grader (CAT Type)  2Nos. Toyota Hilux 1 no new tarboiler, 5Nos  Dulldozer, Tipper chipping spreader and 5 Vidrating machines.</t>
  </si>
  <si>
    <t>00124631040001</t>
  </si>
  <si>
    <t>Construction of Bado quarters, Polytechnic Link 3.0km,Mu-alkamu link road (300m), Lokoja link to Rijitar Shehu Road (500m), 3km road behind School of Nursing and Tsafe Road link Danjibo pure water Company (2.9km) in Sokoto Metropolis</t>
  </si>
  <si>
    <t>S</t>
  </si>
  <si>
    <t>00124631050001</t>
  </si>
  <si>
    <t>Rehabilitation of Magama hudu Kangiwa Road (2.0km), Danchadi Road (400m), Yahaya Abdulkarim Primary School to Isah Talata Mafara Mosque link road (2.0km) State Library link road (600m).</t>
  </si>
  <si>
    <t>00124631060001</t>
  </si>
  <si>
    <t>Installation of street Lights at Bauchi Road,Zaria Road,Garba Nadama, Bye-pass road, Ibrahim Dasuki road/Sultan Abubakar road, Sokoto Furniture/Bye-pass road and Bazza area in sokoto metropolis.</t>
  </si>
  <si>
    <t>00124631110001</t>
  </si>
  <si>
    <t>Completion and Renovation of Administration Block, Generala Renovation of Yard, and Workshop provision of workshop   materials and Construction/Rehab. Of NYSC Residencial quarters.</t>
  </si>
  <si>
    <t>00124631130001</t>
  </si>
  <si>
    <t>To provide Roads signs along major roads (Guaranty types), numbering of  500Nos of House and street Naming at old Air port , and other new estates.</t>
  </si>
  <si>
    <t>00124631140001</t>
  </si>
  <si>
    <t>Resettlement and relocation of Mechanics, Vulcanizer, Car sellers and Block Makers within and outside Sokoto metropolis.</t>
  </si>
  <si>
    <t>00124631150001</t>
  </si>
  <si>
    <t>Installation of Cards, Computer assisted  inline with drafting refting</t>
  </si>
  <si>
    <t>0253 MINISTRY OF LAND &amp; HOUSING-(231)</t>
  </si>
  <si>
    <t>045300100101 Town and Country Plan. 465</t>
  </si>
  <si>
    <t>00124650010001</t>
  </si>
  <si>
    <t>Sokoto urban renewal (township roads), Drainages ,landscaping of Flyovers</t>
  </si>
  <si>
    <t>00124650030001</t>
  </si>
  <si>
    <t>Payment of annual Ground Rent on Sokoto state landed property Situated at Abuja, and Kaduna.</t>
  </si>
  <si>
    <t>00124650040001</t>
  </si>
  <si>
    <t>Renovation of Survey office  including fencing of the whole Complex.</t>
  </si>
  <si>
    <t>00124650090001</t>
  </si>
  <si>
    <t>Construction of Dual Carriage Ways from Welcome to Sokoto Gate to Shuni Town</t>
  </si>
  <si>
    <t>Sokoto River Bridge to More Road Block, Proposed Southern By-pass road.</t>
  </si>
  <si>
    <t>00124650090002</t>
  </si>
  <si>
    <t>Dualiazation of Maituta road</t>
  </si>
  <si>
    <t>00124650090003</t>
  </si>
  <si>
    <t>Construction of dual road from Government House to western By-pass road.</t>
  </si>
  <si>
    <t>00124650090004</t>
  </si>
  <si>
    <t>Dualiazation of Unguwar Rogo Road to Eastern By-pass road.</t>
  </si>
  <si>
    <t>00124650090005</t>
  </si>
  <si>
    <t>Dualiazation of Ahmed Rufai road.</t>
  </si>
  <si>
    <t>00124650090006</t>
  </si>
  <si>
    <t>Construction of road from SRRBDA to Airport Road</t>
  </si>
  <si>
    <t>00124650100001</t>
  </si>
  <si>
    <t>Relocation of PHCN, NITEL water board and SURPB facilities/proposed reconstruction and expansion of carriage ways Sultan Dasuki, Maituta Road etc.</t>
  </si>
  <si>
    <t>00124650110001</t>
  </si>
  <si>
    <t>Procurment of Mordern Ditital and Elecritronic Survey equipment for demarcating new layout  and resetlements.</t>
  </si>
  <si>
    <t>00124650120001</t>
  </si>
  <si>
    <t>Payment Of Compensation For acquired lands and structures for new layout resettlement and others</t>
  </si>
  <si>
    <t>00124650130001</t>
  </si>
  <si>
    <t>Const of Access roads at new layout in Sokoto LP203 Gwiwa Lp 183 Guiwa, LP194 Minanata, LP193 Arkilla and STV Kossai layout .</t>
  </si>
  <si>
    <t>00124650140001</t>
  </si>
  <si>
    <t>Establishment of Mechanic Villages within Sokoto Metropolis</t>
  </si>
  <si>
    <t>00124650150001</t>
  </si>
  <si>
    <t>Establishment of Satelite Motor Parks within Sokoto Metropolis</t>
  </si>
  <si>
    <t>00124650160001</t>
  </si>
  <si>
    <t>payment of processing fees planning  permit approved building plan and final collection of Certificate of Government Plot at Abuja.</t>
  </si>
  <si>
    <t>00124650220001</t>
  </si>
  <si>
    <t>Completion of renovated work at Zonal offices (Tambuwal, Isa, Gwadabawa and Sokoto)</t>
  </si>
  <si>
    <t>00124650240001</t>
  </si>
  <si>
    <t>Reconstruction  and Rehabilitation of Mabera roads and other Roads within sokoto Metropolis</t>
  </si>
  <si>
    <t>00124650260001</t>
  </si>
  <si>
    <t>Reconstruction of link Road between LP 203 &amp; Old Airport Housing Estate Including Natu,Yeldu Alshpalting Tsamiya Roads.</t>
  </si>
  <si>
    <t>00124650300001</t>
  </si>
  <si>
    <t>Procurement of prompt server high speed graphic computers.</t>
  </si>
  <si>
    <t>00124650330001</t>
  </si>
  <si>
    <t>Rehabilitation of Gwanda, Agaie, Bida, Haliru Rijiya and Mangoro Road</t>
  </si>
  <si>
    <t>00124650350001</t>
  </si>
  <si>
    <t>General repairs, renovation and purchase of 1N0 of modes tanker, 5N0 of tippers, 3N0 Toyota hilux /Pay loader and 2N0 Saloon cars for Sokoto Central Market</t>
  </si>
  <si>
    <t>00124650370001</t>
  </si>
  <si>
    <t>Provision of Physical structure and facilities for the take off of Geographic Information Agency.</t>
  </si>
  <si>
    <t>0263 MIN. OF ANIMAL &amp; FISH- (233)</t>
  </si>
  <si>
    <t>0215115001 MIN. OF ANIMAL &amp; FISHERIES DEV. 233</t>
  </si>
  <si>
    <t>00014531010001</t>
  </si>
  <si>
    <t>Redesigning &amp; Construction of state own fish farms currenttly in a state of disrepair coused by flood in addition to acquisition of ficility for the establishment of fisheries service centre in the metropolis</t>
  </si>
  <si>
    <t>00014531020001</t>
  </si>
  <si>
    <t>Procurement of Fishery equipment &amp; establishment of modern fish market at Yar Rimawa in Goronyo Local Government</t>
  </si>
  <si>
    <t>00014531030001</t>
  </si>
  <si>
    <t>Fish Market procesing and Development, Establishment of fish canning Facility by the private sector</t>
  </si>
  <si>
    <t>00014531040001</t>
  </si>
  <si>
    <t>State  wide inventolization of affected sites, community mobilazation, pilot elimination in severaly affected waters (Lugu, Kware, Atakwanyo etc) procurement of mechincial weed cutters and end use development and collabrations.</t>
  </si>
  <si>
    <t>00014531050001</t>
  </si>
  <si>
    <t>Sustaining partnership with Federal government/NIFFR,SRRBDA and International donor Implementation of quick impact scheme (boat building. cage culture, restocking etc).</t>
  </si>
  <si>
    <t>00014531060001</t>
  </si>
  <si>
    <t>Support  farmers with related inputs for improvement of economic status and increase in fish production.</t>
  </si>
  <si>
    <t>00014531070001</t>
  </si>
  <si>
    <t>Redemption of counterpart fund to facilitate conduct of intervention from various organization/FGN, Capacity building to asist farmers, fishermen &amp; end users of the programme.</t>
  </si>
  <si>
    <t>00014531080001</t>
  </si>
  <si>
    <t>Establishment of Fisheries recreation center at Kware, promotion and  Development of Gumaru lake fishing festival, Organize livestok &amp; cultural activities and management of the lake.</t>
  </si>
  <si>
    <t>0215115002 Livestock Development Programme 320032</t>
  </si>
  <si>
    <t>00014510010001</t>
  </si>
  <si>
    <t>1. Procurement of biologic &amp; Drugs. Renovation of Existing Vet. Clinic new veterinary  clinics in some Local Government/Town. 4. Procurement of Vet. Equipment.</t>
  </si>
  <si>
    <t>00014510020001</t>
  </si>
  <si>
    <t>00014510030001</t>
  </si>
  <si>
    <t>1. Re-demarcacation of Existing stock route ad Bodinga Bachaka Gande/Katami. 2. Demarcation of other identified stock route with concrete pillars.</t>
  </si>
  <si>
    <t>00014510040001</t>
  </si>
  <si>
    <t>1. Procurement of Vet. Clinical equip.Procurement of daignostic  Lab. equipment.</t>
  </si>
  <si>
    <t>00014510050001</t>
  </si>
  <si>
    <t>1.Setting of Ministrial Library,(Books &amp; Journals) 2.Construction of Sheives in the ministry.</t>
  </si>
  <si>
    <t>00014510060001</t>
  </si>
  <si>
    <t>00014510070001</t>
  </si>
  <si>
    <t xml:space="preserve">1. Pasture Development in 3 Senotorial districts in the
state. 2. Parchase of  survey equipt. &amp; Motorcycles for
grazing land control and inspection.
</t>
  </si>
  <si>
    <t>00014510080001</t>
  </si>
  <si>
    <t>00014510090001</t>
  </si>
  <si>
    <t>Renovation/Rehabilitation of 5Nos zonal vet. Office</t>
  </si>
  <si>
    <t>00014510100001</t>
  </si>
  <si>
    <t>1. Establishment of modern feed mill at Illela, Gada,Bodinga and Sabon Birni.</t>
  </si>
  <si>
    <t>00014510110001</t>
  </si>
  <si>
    <t>00014510120001</t>
  </si>
  <si>
    <t>00014510130001</t>
  </si>
  <si>
    <t>00014510140001</t>
  </si>
  <si>
    <t>00014510150001</t>
  </si>
  <si>
    <t>Expansion of Dairy Plant at sokoto dairy plant complex.</t>
  </si>
  <si>
    <t>00014510160001</t>
  </si>
  <si>
    <t>00014510170001</t>
  </si>
  <si>
    <t>Procurment  of heavy and  live duty machinaries pay loader, tractor, tipper, procurement of stocking machine.</t>
  </si>
  <si>
    <t>00014510180001</t>
  </si>
  <si>
    <t>Farmers empowerment through livestock &amp; Fisheries credit facilities for livesstock associations individaul and organization</t>
  </si>
  <si>
    <t>00014510190001</t>
  </si>
  <si>
    <t>Procurment of supplementary feeds like wheat bran,
cotton seed, cake, salt lick &amp; assorted plated fish feeds
for sales to farmers at concessionary rate.</t>
  </si>
  <si>
    <t>00014510200001</t>
  </si>
  <si>
    <t>00014510220001</t>
  </si>
  <si>
    <t>00014510230001</t>
  </si>
  <si>
    <t>Purchase of semen  analysing machine</t>
  </si>
  <si>
    <t>00014510240001</t>
  </si>
  <si>
    <t>00014510250001</t>
  </si>
  <si>
    <t>Preparing enlightenment &amp; extension through production of guide, posters, bills etc in simple language</t>
  </si>
  <si>
    <t>00014510260001</t>
  </si>
  <si>
    <t>00014510270001</t>
  </si>
  <si>
    <t>Development and funding adequate researches in collaboration with related institution.</t>
  </si>
  <si>
    <t>00014510280001</t>
  </si>
  <si>
    <t>Purchase of animals for distribution to targeted groups among youth, women &amp; other vulnerable</t>
  </si>
  <si>
    <t>00014510290001</t>
  </si>
  <si>
    <t>00014510300001</t>
  </si>
  <si>
    <t>Purchase of animals for multiplication of the endangered depleted fishies</t>
  </si>
  <si>
    <t>00014510310001</t>
  </si>
  <si>
    <t>00014510330001</t>
  </si>
  <si>
    <t>Establishment of Ruga settlement in some selected areas</t>
  </si>
  <si>
    <t>00014510340001</t>
  </si>
  <si>
    <t>Mentainance &amp; sustainance of Sokoto Modern Abattoir</t>
  </si>
  <si>
    <t>00014510350001</t>
  </si>
  <si>
    <t>Construction of Earth Dams at LIBC Dogon Daji</t>
  </si>
  <si>
    <t>00014510360001</t>
  </si>
  <si>
    <t>Renovation of Senior &amp; Junior Staff Quarters and cattle shade at Dogon Daji</t>
  </si>
  <si>
    <t>00014510370001</t>
  </si>
  <si>
    <t>Rehabilitation of Access Road from main road to LIBC centre Dogon Daji</t>
  </si>
  <si>
    <t>0318 JUDICIAL COUNCIL- (225)</t>
  </si>
  <si>
    <t>0318011001 JUDICIAL SERVICE COMMISSION 230</t>
  </si>
  <si>
    <t>00024678010001</t>
  </si>
  <si>
    <t>Connecting new building with generator &amp; Maintenance</t>
  </si>
  <si>
    <t>00024678050001</t>
  </si>
  <si>
    <t>Procurement of 2Nos Toyota Camry Corola Saloon and Parado jeep for the Chairman.</t>
  </si>
  <si>
    <t>00024678060001</t>
  </si>
  <si>
    <t>Procurement of 5N0 Peugout 406 Saloon for  Members and Secretary</t>
  </si>
  <si>
    <t>00024678100001</t>
  </si>
  <si>
    <t>Constructionh of Archive's block for storage of official documents/Historical.</t>
  </si>
  <si>
    <t>00024678120001</t>
  </si>
  <si>
    <t>Renovation of existing borehole and Maintenance</t>
  </si>
  <si>
    <t>00024678130001</t>
  </si>
  <si>
    <t>Furnishing of new JSC secretriat</t>
  </si>
  <si>
    <t>00024678150001</t>
  </si>
  <si>
    <t>Erecting overhead tank and connecting public water with the new secretariat</t>
  </si>
  <si>
    <t>00024678160001</t>
  </si>
  <si>
    <t>Construction of Health care &amp; Clinic</t>
  </si>
  <si>
    <t>00024678170001</t>
  </si>
  <si>
    <t>Purchase of one No.16 Seater Bus Toyota Hilux 2.7i</t>
  </si>
  <si>
    <t>00024678180001</t>
  </si>
  <si>
    <t>Connecting the secretariat with internet, intercome and maintenance</t>
  </si>
  <si>
    <t>00024678210001</t>
  </si>
  <si>
    <t>Renovation of exisiting fencing wall</t>
  </si>
  <si>
    <t>00024678220001</t>
  </si>
  <si>
    <t>Car Park for members and Staff</t>
  </si>
  <si>
    <t>0326002001 Law Reform Commission 320015</t>
  </si>
  <si>
    <t>00064677010001</t>
  </si>
  <si>
    <t>Purcahse of Law books for the State.</t>
  </si>
  <si>
    <t>00064677020001</t>
  </si>
  <si>
    <t>Law Revisons of law of Sokoto State.</t>
  </si>
  <si>
    <t>00064677030001</t>
  </si>
  <si>
    <t>Codification of Sharia and  Civil  law (Caliphate Civil code)</t>
  </si>
  <si>
    <t>00064677040001</t>
  </si>
  <si>
    <t>To Renovate Law Reform Commission office.</t>
  </si>
  <si>
    <t>0326  MINISTRY OF JUSTICE- (220)</t>
  </si>
  <si>
    <t>0326001001 Ministry of Justice 220</t>
  </si>
  <si>
    <t>00024675020001</t>
  </si>
  <si>
    <t>Dressing Room for Lawyers/conference room</t>
  </si>
  <si>
    <t>00024675040001</t>
  </si>
  <si>
    <t>To all the State MDAs</t>
  </si>
  <si>
    <t>00024675070001</t>
  </si>
  <si>
    <t>Construction of Rent Tribunal Complex</t>
  </si>
  <si>
    <t>00024675080001</t>
  </si>
  <si>
    <t>Construction/Furnishing of ADPPS office/ADR at Isah, Gwadabawa and Tambuwal</t>
  </si>
  <si>
    <t>00024675090001</t>
  </si>
  <si>
    <t>To Purchase of 10nos of Official and 2no Toyota Hillux.</t>
  </si>
  <si>
    <t>00024675100001</t>
  </si>
  <si>
    <t>Extension,Equiping and renovation of the existing Library.</t>
  </si>
  <si>
    <t>00024675120001</t>
  </si>
  <si>
    <t>Preparation, Printing and Publication of Law of Sokoto State.</t>
  </si>
  <si>
    <t xml:space="preserve"> 032605100100 High Court of  Justice</t>
  </si>
  <si>
    <t>00024681010001</t>
  </si>
  <si>
    <t>Construction of Additional courts and furnishing of 8N0.</t>
  </si>
  <si>
    <t>at Group Magistrate courts at Kwannawa, Arkilla and Tambuwal.</t>
  </si>
  <si>
    <t>00024681020001</t>
  </si>
  <si>
    <t>00024681040001</t>
  </si>
  <si>
    <t>To const. Chief judge chamber at Higher Court complex</t>
  </si>
  <si>
    <t>00024681090001</t>
  </si>
  <si>
    <t>Purchase of Lawbooks and weekly law report for the library and Hon. Chief Judges cambers</t>
  </si>
  <si>
    <t>00024681100001</t>
  </si>
  <si>
    <t>Construction of  (CMC) at Isa, Illela, Gidan Madi,Tambuwal, Gwadabawa</t>
  </si>
  <si>
    <t>00024681110001</t>
  </si>
  <si>
    <t>Furnishing of High Court Complex Sokoto Isa and Bodinga</t>
  </si>
  <si>
    <t>00024681130001</t>
  </si>
  <si>
    <t xml:space="preserve">Official vehicles for Chief Judge, High Court Judges, CR
Magistrate and 4 newly appointed judges. 11Nos Prado
Jeep, Toyota Camry, Hilux and 406 Peugeot
</t>
  </si>
  <si>
    <t>00024681140001</t>
  </si>
  <si>
    <t>Purchase of wireless internet link and extension</t>
  </si>
  <si>
    <t>00024681170001</t>
  </si>
  <si>
    <t>Purchase of wireless public address system with recording machine for the 8  High courts at the cost of N24m.</t>
  </si>
  <si>
    <t>00024681180001</t>
  </si>
  <si>
    <t>Rehabilitation and furnishing of New High Court Complex Sokoto</t>
  </si>
  <si>
    <t>Rehabilitation and furnishing of High court clinic</t>
  </si>
  <si>
    <t>00024681200001</t>
  </si>
  <si>
    <t>Construction of Borehole at High Court Guest House</t>
  </si>
  <si>
    <t>00024681210001</t>
  </si>
  <si>
    <t>Renovation of C.J. Residence walling and Gate at Sokoto</t>
  </si>
  <si>
    <t>00024681240001</t>
  </si>
  <si>
    <t>Construction of Big Store for Keeping exhibit and records at High court, H/Q and group of Magistrates Sokoto</t>
  </si>
  <si>
    <t>00024681250001</t>
  </si>
  <si>
    <t>Construction of Staff Carteen at High Court Sokoto</t>
  </si>
  <si>
    <t>00024681260001</t>
  </si>
  <si>
    <t>Renovation of Mosque at High Court Sokoto</t>
  </si>
  <si>
    <t>00024681270001</t>
  </si>
  <si>
    <t>Construction of new Mosque at Group Magistrate Sokoto</t>
  </si>
  <si>
    <t>00024681280001</t>
  </si>
  <si>
    <t>Construction of mobile court office for sanitation and traffic offences at Sokoto</t>
  </si>
  <si>
    <t>00024681290001</t>
  </si>
  <si>
    <t>Purchase of pilot cars for the Hon. Chief Judge</t>
  </si>
  <si>
    <t>00024681300001</t>
  </si>
  <si>
    <t>Construction of 4N0 New residences for judges</t>
  </si>
  <si>
    <t>00024681310001</t>
  </si>
  <si>
    <t>Purchase of 4N0. Hilux &amp; 2N0Staff Bus</t>
  </si>
  <si>
    <t>00024681320001</t>
  </si>
  <si>
    <t>Purchase of Law Booksfor magistrate and District Court in the state.</t>
  </si>
  <si>
    <t>00024681330001</t>
  </si>
  <si>
    <t>Construction of Residence for magistrate state wide</t>
  </si>
  <si>
    <t>00024681340001</t>
  </si>
  <si>
    <t>Completion of High court Complex at Tambuwal, Isa and Gwadabawa</t>
  </si>
  <si>
    <t>0326006001 Sokoto College of Legal &amp; Islamic St. 320009</t>
  </si>
  <si>
    <t>00054580660001</t>
  </si>
  <si>
    <t>Completion/provision of furniture and equipment for College of Legal Studeis Wamakko.</t>
  </si>
  <si>
    <t>00054580670001</t>
  </si>
  <si>
    <t>International Students</t>
  </si>
  <si>
    <t>00054580670000</t>
  </si>
  <si>
    <t>Local students</t>
  </si>
  <si>
    <t>00054580680001</t>
  </si>
  <si>
    <t>Purchase of new Toyota Hilux Civilain bus, 18 seater bus and 2 Saloon Cars</t>
  </si>
  <si>
    <t>00054580690001</t>
  </si>
  <si>
    <t>provision of Books,Furnitures and academic robes for college of Legal studies</t>
  </si>
  <si>
    <t>00054580700001</t>
  </si>
  <si>
    <t>Completion and provision of fencing at Female Hostel</t>
  </si>
  <si>
    <t>00054580710001</t>
  </si>
  <si>
    <t>Provision of  certificate to 18yrs ex students of the college</t>
  </si>
  <si>
    <t>0326053001 Sharia Court of Appeal 237</t>
  </si>
  <si>
    <t>00024680010001</t>
  </si>
  <si>
    <t>Construction of Shari'a  Courts at Kuchi, D/Daji, S/Birni, Isa Tangaza, Binji, Unguwar Lalle, Salame and Tsamiya</t>
  </si>
  <si>
    <t>00024680020001</t>
  </si>
  <si>
    <t>Construction of Upper and Lower sharia Courts Judges residence at Gudu, Kebbe, Tsamiya, Kuchi, S/Birni, Isa Binji, Tangaza, U/lalle, Dingyadi, Salame, Shuni, Dange and Rabah</t>
  </si>
  <si>
    <t>00024680030001</t>
  </si>
  <si>
    <t>Construction of Libraries for Lower/Upper sharia courts at Sokoto metropolis</t>
  </si>
  <si>
    <t>00024680040001</t>
  </si>
  <si>
    <t>Purchase of Generator 100KVA for Sharia Court Zonal offices, Tambuwal, Isa and Gwadabawa</t>
  </si>
  <si>
    <t>00024680050001</t>
  </si>
  <si>
    <t>Construction of two Zonal offices at Gwadabawa and Isa</t>
  </si>
  <si>
    <t>00024680060001</t>
  </si>
  <si>
    <t>Furnishing of HQS and Sharia Court of Appeal Zonal Offices</t>
  </si>
  <si>
    <t>00024680080001</t>
  </si>
  <si>
    <t>Fencing of LSC/USC residence</t>
  </si>
  <si>
    <t>00024680100001</t>
  </si>
  <si>
    <t>Purchase of official vehicle for CR, DCR and 5 Directors and one 20-seater Bus.</t>
  </si>
  <si>
    <t>00024680110001</t>
  </si>
  <si>
    <t>Construction of boreholes for Headquarters and Zonal offices Phase I with overhed tanks</t>
  </si>
  <si>
    <t>00024680120001</t>
  </si>
  <si>
    <t>Purchase of generator for upper and Lower sharia court statewide</t>
  </si>
  <si>
    <t>00024680130001</t>
  </si>
  <si>
    <t>Purchase of Standard Furniture for each court</t>
  </si>
  <si>
    <t>00024680150001</t>
  </si>
  <si>
    <t>Establishment of ICT Centre at Sharia court of appeal headquarters.</t>
  </si>
  <si>
    <t>0435  MINISTRY OF ENVIRONMENT - (244)</t>
  </si>
  <si>
    <t>0435001001 Min. of Environment 244</t>
  </si>
  <si>
    <t>00064740010001</t>
  </si>
  <si>
    <t>Reclaimation , Sand Dunes Fixation control ,Resusscitation of Nurseries ,Shelter Belts Establishment</t>
  </si>
  <si>
    <t>00064740020001</t>
  </si>
  <si>
    <t>Rehabilitation of Degraded land across the state.</t>
  </si>
  <si>
    <t>00064740030001</t>
  </si>
  <si>
    <t>Construction &amp; Rehabiltation of  office at Isa,Tambuwal  and Sokoto</t>
  </si>
  <si>
    <t>00064740040001</t>
  </si>
  <si>
    <t>Establishment of 20 hecters of land at 3 senotorial districts across the state</t>
  </si>
  <si>
    <t>00064740050001</t>
  </si>
  <si>
    <t>Purchase and Distribution of alternative  source of energy (caly and metal stoves), in addition by using Solar Energy and make use of Animal dung.</t>
  </si>
  <si>
    <t>00064740060001</t>
  </si>
  <si>
    <t>Purchase of 2 unit brand new  Tippers and working tools for the Maintenance of the Wurno irrigation scheme</t>
  </si>
  <si>
    <t>00064740070001</t>
  </si>
  <si>
    <t>Purchase of 2nos Toyota Hilux  and 2nos, 18 seater Nus for monitoring and inspection.</t>
  </si>
  <si>
    <t>00064740080001</t>
  </si>
  <si>
    <t>Purcahse of protective wears for Field workers such as</t>
  </si>
  <si>
    <t>Rain boots, Hand gloves, Helmets, reflective jackets,nose and mouth mask.</t>
  </si>
  <si>
    <t>00064740090001</t>
  </si>
  <si>
    <t>(1) Procurement of 30nos motorcycle  for routine inspectoer of premises and work places (2) Establishment of 5 Area offices in Sokoto Metropolis and 1 office at each of the Senatorial districts.</t>
  </si>
  <si>
    <t>00064740100001</t>
  </si>
  <si>
    <t>Procurment of  5,000nos Light Waste handling Bags.</t>
  </si>
  <si>
    <t>00064740110001</t>
  </si>
  <si>
    <t>Upgrading of 3 existing forest Nurseries at Kandam, Munwadata &amp; K/Sarki</t>
  </si>
  <si>
    <t>00064740120001</t>
  </si>
  <si>
    <t>Purchase of 3 Tractor  with complete Implements</t>
  </si>
  <si>
    <t>00064740130001</t>
  </si>
  <si>
    <t>General Rehabilitation and Furnishing  of Illela Training Centre.</t>
  </si>
  <si>
    <t>00064740150001</t>
  </si>
  <si>
    <t>Creating awareness to public on mitigation, effect &amp; response to climate change through workshops, semiunars annd sensitazation.</t>
  </si>
  <si>
    <t>00064740160001</t>
  </si>
  <si>
    <t xml:space="preserve">Collection of data in 23 Local Government respect to (i) No. of Hecteres of degraded land (ii) No. Gully arosion sites (iii) No. &amp; size of forest reserve (iv) Afforerstation &amp; Deforestation sites (v) Procument of Toyota Hilux for Monitoring &amp; evaluation </t>
  </si>
  <si>
    <t>00064740200001</t>
  </si>
  <si>
    <t>Purchase of Knapsack sprays, foggin machines,motorized Fumigation, insecticides, Pesticides and herbicides</t>
  </si>
  <si>
    <t>00064740210001</t>
  </si>
  <si>
    <t>Establishment of 30km Roadside Plantation in 3 Senotorial Districts</t>
  </si>
  <si>
    <t>00064740220001</t>
  </si>
  <si>
    <t>Introducing the  General Public to alternative and safer sources of energy agianst the use of firewood in order to check desertification</t>
  </si>
  <si>
    <t>00064740230001</t>
  </si>
  <si>
    <t>Procurement of 50nos garbage tricyles and 10nos lown Mower for refuse collection and disposal</t>
  </si>
  <si>
    <t>00064740240001</t>
  </si>
  <si>
    <t>Cocstruction of Earth dams in Jabo Gwanga Dikko,Sanyinna, Kalmalo, Dange and Shagari towns</t>
  </si>
  <si>
    <t>00064740250001</t>
  </si>
  <si>
    <t>Flood protection in Kware, S/Birni, Yabo, Tambuwal and Bodinga LGAs</t>
  </si>
  <si>
    <t>00064740260001</t>
  </si>
  <si>
    <t>Gully erosion control in S/Birni, Gwadabawa, Sokoto Metropolis and purchase of 1 Toyota Hilux  state wide</t>
  </si>
  <si>
    <t>00064740270001</t>
  </si>
  <si>
    <t>Counter-part funds for NEWMAP.</t>
  </si>
  <si>
    <t>00064740290001</t>
  </si>
  <si>
    <t>Recycling of useful waste materials</t>
  </si>
  <si>
    <t>00064740300001</t>
  </si>
  <si>
    <t>Solid Waste collection &amp; disposal in Sokoto Metropolis</t>
  </si>
  <si>
    <t>00064740310001</t>
  </si>
  <si>
    <t>Construction of 20nos public conveniences and Rehabllitation of 15no dormant ones.</t>
  </si>
  <si>
    <t>00064740320001</t>
  </si>
  <si>
    <t>Purchase of relevant equipments for control of noise atmospheric pollution and other public health nuisance and establishment of small laborotory to check the health status of food processors</t>
  </si>
  <si>
    <t>00064740330001</t>
  </si>
  <si>
    <t>Purchase of 3no Molex Vehecles, and appropriate chemicals for sterilizatiion and infection control</t>
  </si>
  <si>
    <t>00064740340001</t>
  </si>
  <si>
    <t>Completion of polythene recycling plants at Kwannanwa</t>
  </si>
  <si>
    <t>00064740360001</t>
  </si>
  <si>
    <t>Fibrication and distribution of alternative sources of energy.</t>
  </si>
  <si>
    <t>00064740370001</t>
  </si>
  <si>
    <t>Application of  E.I.A. on all projects both public and private</t>
  </si>
  <si>
    <t>00064740380001</t>
  </si>
  <si>
    <t>Purchase of Public Address  Van education and Mobilizing the public on  environmental issues at a larger perspective</t>
  </si>
  <si>
    <t>00064740390001</t>
  </si>
  <si>
    <t>Enforcement of relevant environmental sanitation policies  laws,  Edicts, and related Issues</t>
  </si>
  <si>
    <t>00064740400001</t>
  </si>
  <si>
    <t>Purchase and Installment of equipment for water soil and related quality analysis</t>
  </si>
  <si>
    <t>00064740420001</t>
  </si>
  <si>
    <t>Purchase of Tippers, 1 No Wheel loader, 5No Tractors (MF)  Repairs of existing vehciles and eequipments</t>
  </si>
  <si>
    <t>00064740430001</t>
  </si>
  <si>
    <t>Renovation of workshop main side, Store, Office and provsion  of nececssary equipment materials for maintenance purposes</t>
  </si>
  <si>
    <t>00064740440001</t>
  </si>
  <si>
    <t>Evacuation of Sewage and waste materials in major drainages in Sokoto metropolis</t>
  </si>
  <si>
    <t>00064740450001</t>
  </si>
  <si>
    <t>Purchase of protective clothes, boats and other materials</t>
  </si>
  <si>
    <t>00064740460001</t>
  </si>
  <si>
    <t>Construction of  10nos Skip Carriers, 200no refuse containers, 10no Bunkers and refuse evacuation materails.</t>
  </si>
  <si>
    <t>00064740470001</t>
  </si>
  <si>
    <t>(i) Routing supervisors (ii) Fueling of irrigation Hydro pumps (iv) Repairs of machineries &amp; iriigation infrastructure etc.</t>
  </si>
  <si>
    <t>00064740480001</t>
  </si>
  <si>
    <t>Purchase of 10 motorcycles for  supervison within the scheme</t>
  </si>
  <si>
    <t>00064740500001</t>
  </si>
  <si>
    <t>Construction and Instalation of Gabion wire along river bank embankment and stone pitching at gidan Modi Vilage and 5km Dam embankment rehabilittion within the irrigation area.</t>
  </si>
  <si>
    <t>00064740510001</t>
  </si>
  <si>
    <t xml:space="preserve">1. Resuscitation of Nurseries and production of planting stocks. 2.Establishment  of 10km shelters belt/Roadside of new gagam vilage &amp; Bado Housing estate. (3). EStablishment of 15 hecters of firel wood plantation at three senatorial districts. (4). Renov Counterpart funding for the united Nations Environment </t>
  </si>
  <si>
    <t>00064740520001</t>
  </si>
  <si>
    <t>programme Global Environment Facility-integrated Ecosystem Management Project.</t>
  </si>
  <si>
    <t>00064740540001</t>
  </si>
  <si>
    <t>Establishment of 50 hectors plantation of Jatropa &amp; others across the state.</t>
  </si>
  <si>
    <t>00064740550001</t>
  </si>
  <si>
    <t>Establishment of Zoo and Sanctuary</t>
  </si>
  <si>
    <t>0435002001 Parks and Gardens Agency 320076</t>
  </si>
  <si>
    <t>00084671480001</t>
  </si>
  <si>
    <t>Rehablitation of 33nos Round About</t>
  </si>
  <si>
    <t>00084671490001</t>
  </si>
  <si>
    <t>Maintenance of the existing planting and rehabiltation of Barnawa East, West and South</t>
  </si>
  <si>
    <t>00084671510001</t>
  </si>
  <si>
    <t>Purchase of water Tankers for watering of flowers and trees planted for beautification of Sokoto metropolis and supervision vehicles for officers and management.</t>
  </si>
  <si>
    <t>00084671520001</t>
  </si>
  <si>
    <t>Completion of kalambaina Children Amusement Parks.</t>
  </si>
  <si>
    <t>00084671540001</t>
  </si>
  <si>
    <t>Landscapping of some strategic places within the metropolis, forces Avenue, Airport Road, Gusau Road, Garba Muhd Road.</t>
  </si>
  <si>
    <t>00084671550001</t>
  </si>
  <si>
    <t>Provision and procurement of improved fruits and vegetables seedlings.</t>
  </si>
  <si>
    <t>00084671560001</t>
  </si>
  <si>
    <t>Establishment and rehablitation of orchards</t>
  </si>
  <si>
    <t>00084671570001</t>
  </si>
  <si>
    <t>Establishment of proposed Sokoto Zoo at Wamakko.</t>
  </si>
  <si>
    <t>00084671580001</t>
  </si>
  <si>
    <t>Partnership between the Dept and private Investors on Parks and Recreation.</t>
  </si>
  <si>
    <t>00084671700002</t>
  </si>
  <si>
    <t>Installation and Maintenance of Streetlights within Sokoto metropolis</t>
  </si>
  <si>
    <t>0435016001 S. E. P. A 320038</t>
  </si>
  <si>
    <t>00124740550001</t>
  </si>
  <si>
    <t>0451 MINISTRY OF RURAL DEVELOPMENT- (235)</t>
  </si>
  <si>
    <t>0231003001 Dept. for Rural Electricity 236</t>
  </si>
  <si>
    <t>00144550610001</t>
  </si>
  <si>
    <t xml:space="preserve">Construction of New and Completion of ongoing Rural
Electrification Projects across the State  including
Constituency Projects and procurement of transformers
</t>
  </si>
  <si>
    <t>00144550640001</t>
  </si>
  <si>
    <t>Fencing and renovation of Centre Service Workshop at R/Sambo Area.</t>
  </si>
  <si>
    <t>00144550650001</t>
  </si>
  <si>
    <t>To Purchase for Zonal offices</t>
  </si>
  <si>
    <t>00144550900001</t>
  </si>
  <si>
    <t>REHABILITATION/REPAIRS OF RURAL ELECTRICITY FACILITIES</t>
  </si>
  <si>
    <t>00144621060001</t>
  </si>
  <si>
    <t>Repairs of Electricity Equipment</t>
  </si>
  <si>
    <t>00144621380001</t>
  </si>
  <si>
    <t>Constituency Rural Roads Projects</t>
  </si>
  <si>
    <t>00144621390001</t>
  </si>
  <si>
    <t>Rural Access and Mobility project (RAMP)</t>
  </si>
  <si>
    <t>00144621400001</t>
  </si>
  <si>
    <t>Maintainance of existing Projects Under Rural Feeder Roads, Rural Water Supply and Rural Electrification.</t>
  </si>
  <si>
    <t>00144621410001</t>
  </si>
  <si>
    <t>Construction of Modaci-Gazau 14km Road.</t>
  </si>
  <si>
    <t>00144621420001</t>
  </si>
  <si>
    <t>Construction of 14km Road From Isa to Kwanar Isa</t>
  </si>
  <si>
    <t>00144622250001</t>
  </si>
  <si>
    <t>State Wide Rural  water supply (Including Constituency Project)</t>
  </si>
  <si>
    <t>00144622290001</t>
  </si>
  <si>
    <t>Procurement of 200Nos 16KVA Power Generating Machine</t>
  </si>
  <si>
    <t>00144622310001</t>
  </si>
  <si>
    <t>Procurement of Crane Lorry, 2 Toyota Hilux, one Water Tanker</t>
  </si>
  <si>
    <t>00144622550001</t>
  </si>
  <si>
    <t>Purchase of Borehole Drilling, Chemicals and other working materials.</t>
  </si>
  <si>
    <t>0513  MINISTRY OF YOUTH DEVELOPMENT- (246)</t>
  </si>
  <si>
    <t>0513001002 Min. of Youth and Sports Development 246</t>
  </si>
  <si>
    <t>00054713010001</t>
  </si>
  <si>
    <t>Construction of new hostels Youth Development Centre Sokoto.</t>
  </si>
  <si>
    <t>00054713020001</t>
  </si>
  <si>
    <t>Construction of additional toilet to the centre</t>
  </si>
  <si>
    <t>00054713030001</t>
  </si>
  <si>
    <t>Construction and furnishing of the office of the Youth Chairman  at Sokoto</t>
  </si>
  <si>
    <t>00054713040001</t>
  </si>
  <si>
    <t>Construction and Furniishing three Zonal Development Offices at Wurno, Tambuwal , Tangaza</t>
  </si>
  <si>
    <t>00054713060001</t>
  </si>
  <si>
    <t>Purchase of Tailoring Plumbing Kits Electrical Kits, Cosmetology, Weldeing Kits and Mechanical Kits.</t>
  </si>
  <si>
    <t>00054713130001</t>
  </si>
  <si>
    <t>Gender Sensitive Programmes.</t>
  </si>
  <si>
    <t>00054713150001</t>
  </si>
  <si>
    <t>Re-orientation of Youth and Students programme</t>
  </si>
  <si>
    <t>00054713160001</t>
  </si>
  <si>
    <t>Purchase of  Equipment such as Plumbing Materials and Electrical Equipment. Etc</t>
  </si>
  <si>
    <t>00054714020001</t>
  </si>
  <si>
    <t>Purchase of 3nos of vehicles for 3 zonal offices</t>
  </si>
  <si>
    <t>00054714030001</t>
  </si>
  <si>
    <t>Furnishing of Sports Medical Centre</t>
  </si>
  <si>
    <t>00054714040001</t>
  </si>
  <si>
    <t>Rehabilitation and expantion of Giginya memorail stadium</t>
  </si>
  <si>
    <t>00054714050001</t>
  </si>
  <si>
    <t>Remodelling of Shehu Kangiwa Square</t>
  </si>
  <si>
    <t>00054714060001</t>
  </si>
  <si>
    <t>Construction of Mini  stadium at Tambuwal, Tangaza, Sabon Birni.</t>
  </si>
  <si>
    <t>00054714070001</t>
  </si>
  <si>
    <t>Furchase of Furniture  &amp; Beddings/construction wall fencing</t>
  </si>
  <si>
    <t>00054714090001</t>
  </si>
  <si>
    <t>Construct of Indoor hall at Giginya  Memorial  stadium for  Sporting activities</t>
  </si>
  <si>
    <t>00054714110001</t>
  </si>
  <si>
    <t>To rejuvenate sporting activities in the zonal areas;Wurno,Tambuwal, Gwadabawa and Isa</t>
  </si>
  <si>
    <t>00054714120001</t>
  </si>
  <si>
    <t>General Maitenance</t>
  </si>
  <si>
    <t>0513053001 Dept. For Physically Challenged 243</t>
  </si>
  <si>
    <t>00044730010001</t>
  </si>
  <si>
    <t>To ease transportation of disable</t>
  </si>
  <si>
    <t>00044730020001</t>
  </si>
  <si>
    <t>Purchase of Training Materials for Reh. Centre.&amp; Teaching Instrument</t>
  </si>
  <si>
    <t>00044730060001</t>
  </si>
  <si>
    <t>Procurement of Audio Music Electrical Equipments.</t>
  </si>
  <si>
    <t>00044730100001</t>
  </si>
  <si>
    <t>To provide portable drinking water to rehabilitation centre</t>
  </si>
  <si>
    <t>00044730110001</t>
  </si>
  <si>
    <t>To Provide office accormodation for Skills Acquisition</t>
  </si>
  <si>
    <t>0514  MINISTRY OF WOMEN AFFAIRS- (224)</t>
  </si>
  <si>
    <t>0514001001 Min. for Women Affairs 224</t>
  </si>
  <si>
    <t>00074701020001</t>
  </si>
  <si>
    <t>To carry out general renobation of the Schools and provide facilities on teaching and learning including recreational facility for children and teaching aides</t>
  </si>
  <si>
    <t>00074701030001</t>
  </si>
  <si>
    <t>To enable the centre take -off for skills acquisition  activities</t>
  </si>
  <si>
    <t>00074701040001</t>
  </si>
  <si>
    <t>To Rehabilitate, provide furniture and equiptment for admission of children.</t>
  </si>
  <si>
    <t>00074701060001</t>
  </si>
  <si>
    <t>To encourage reading culture in among children in the state</t>
  </si>
  <si>
    <t>00074701100001</t>
  </si>
  <si>
    <t>To give the centre face-lift and purchase furniture</t>
  </si>
  <si>
    <t>00074701120001</t>
  </si>
  <si>
    <t>To carry out general renovation of thecentre.</t>
  </si>
  <si>
    <t>00074701130001</t>
  </si>
  <si>
    <t>To prodive materials and equipment for newly constructed workshop</t>
  </si>
  <si>
    <t>00074701510001</t>
  </si>
  <si>
    <t>To construct and furnish model Women Dev. Centre in 23 LGAs (phase I)</t>
  </si>
  <si>
    <t>00074702050001</t>
  </si>
  <si>
    <t>To provide welfare package to discharge  repaired patients</t>
  </si>
  <si>
    <t>00074702060001</t>
  </si>
  <si>
    <t>To provide counter-part funding by the state government to enable women establish Business.</t>
  </si>
  <si>
    <t>00074702070001</t>
  </si>
  <si>
    <t>To enhance the services delivery at the  MAWCH Sokoto.</t>
  </si>
  <si>
    <t>00074702160001</t>
  </si>
  <si>
    <t>To fully equip the centre to cater for more trainees nad updating its activities.</t>
  </si>
  <si>
    <t>00074702200001</t>
  </si>
  <si>
    <t>To furnish and equip the  VVF patients centre.</t>
  </si>
  <si>
    <t>00074702270001</t>
  </si>
  <si>
    <t>Furnishing/Equiping of standard laboratory at Maryam Abacha Women and children Hospital Sokoto.</t>
  </si>
  <si>
    <t>00074702280001</t>
  </si>
  <si>
    <t>To carry out general Renovation of the buildings and provide  material/equipment for take-off of the mill.</t>
  </si>
  <si>
    <t>00074702300001</t>
  </si>
  <si>
    <t xml:space="preserve">Purchase of Tailoring knitting, Pomade making etc
materials for the newly constructed Model Women
Development Centre in the  23 LGA's of the State
(Women Empowerment Scheme).
</t>
  </si>
  <si>
    <t>00074702360001</t>
  </si>
  <si>
    <t>To provide better accommodation to visiting Doctors and conducive environment for administration.</t>
  </si>
  <si>
    <t>00074702380001</t>
  </si>
  <si>
    <t>To provide additional parking lots and prevent external encroachment.</t>
  </si>
  <si>
    <t>00074702400001</t>
  </si>
  <si>
    <t>To provide conducvie environment  and good set off each activity for  learning</t>
  </si>
  <si>
    <t>00074702430001</t>
  </si>
  <si>
    <t>To provide delivery kits and other Equipment to the pregnant Women across the State.</t>
  </si>
  <si>
    <t>00074702440001</t>
  </si>
  <si>
    <t>To assist in providing an the authentic data on the orphan and vulnerable children, their care givers and locations as well as provides necessary materials  for the school leaning exercise. Eg. School fees, feeding, uniform, nutrition etc.</t>
  </si>
  <si>
    <t>00074702450001</t>
  </si>
  <si>
    <t>To implement the epileptic power  supply to the hospital</t>
  </si>
  <si>
    <t>00074702460001</t>
  </si>
  <si>
    <t>To Rehabilitate childre Recreation Centre.</t>
  </si>
  <si>
    <t>00074702480001</t>
  </si>
  <si>
    <t>To Provide conducive environment for Surgical cases</t>
  </si>
  <si>
    <t>00074702490001</t>
  </si>
  <si>
    <t>To Provision ICT services such as Internet Based plantforms including medical record system (EMRS), to provide regular mass public Enlightment through TV, Radio and other communication channels.</t>
  </si>
  <si>
    <t>00074702500001</t>
  </si>
  <si>
    <t>To provide conducive environment for Theater operations.</t>
  </si>
  <si>
    <t>00074702510001</t>
  </si>
  <si>
    <t>To provide social welfare services and empowerment to rural women particularly emphasis on widows</t>
  </si>
  <si>
    <t>00074702520001</t>
  </si>
  <si>
    <t>To provide skills to rural women of techniques foe saving and loan execises for self reliance.</t>
  </si>
  <si>
    <t>0517  MINISTRY OF EDUCATION- (216)</t>
  </si>
  <si>
    <t>0517001001 Ministry for Basic Education 216</t>
  </si>
  <si>
    <t>00054580010001</t>
  </si>
  <si>
    <t>Expansion of Existing   Schools GGC Rabah</t>
  </si>
  <si>
    <t>00054580010002</t>
  </si>
  <si>
    <t>Expansion of Existing   Schools GGADSS S/Birni -Sokoto</t>
  </si>
  <si>
    <t>00054580010003</t>
  </si>
  <si>
    <t>Expansion of Existing   Schools GGMSS Illela</t>
  </si>
  <si>
    <t>00054580010005</t>
  </si>
  <si>
    <t>Expansion of Existing   Schools GDSS Kofar Rini</t>
  </si>
  <si>
    <t>00054580010006</t>
  </si>
  <si>
    <t>Expansion of Existing   Schools GGASS Yar'Akija</t>
  </si>
  <si>
    <t>00054580010007</t>
  </si>
  <si>
    <t>Expansion of Existing   Schools AABAGDSS Yar Gabas</t>
  </si>
  <si>
    <t>00054580010008</t>
  </si>
  <si>
    <t>Expansion of Existing   Schools GSS Kebbe</t>
  </si>
  <si>
    <t>00054580010009</t>
  </si>
  <si>
    <t>Expansion of Existing   Schools GSS Tangaza</t>
  </si>
  <si>
    <t>Expansion of Existing   Schools GSS Gada</t>
  </si>
  <si>
    <t>Expansion of Existing   Schools ABSS Dogon Daji</t>
  </si>
  <si>
    <t>Expansion of Existing   Schools SDUSS Farfaru</t>
  </si>
  <si>
    <t>00054580010004</t>
  </si>
  <si>
    <t>Expansion of Existing   Schools GGUSS, Bodinga</t>
  </si>
  <si>
    <t>Expansion of Existing   Schools SAGMC, Sokoto</t>
  </si>
  <si>
    <t>Expansion of Existing   Schools HABMASS, Sokoto</t>
  </si>
  <si>
    <t>Expansion of Existing   Schools SAC, Sokoto</t>
  </si>
  <si>
    <t>Expansion of Existing   Schools STC, Sokoto</t>
  </si>
  <si>
    <t>00054580010000</t>
  </si>
  <si>
    <t>Expansion of Existing   Schools GDSS Kilgori</t>
  </si>
  <si>
    <t>Expansion of Existing   Schools GSS Sabon Birnin Gobir</t>
  </si>
  <si>
    <t>Expansion of Existing   Schools GSS Wurno</t>
  </si>
  <si>
    <t>Expansion of Existing   Schools GSS Isa</t>
  </si>
  <si>
    <t>Expansion of Existing   Schools GDSS Tambuwal</t>
  </si>
  <si>
    <t>Expansion of Existing   Schools GSS Gandi</t>
  </si>
  <si>
    <t>Expansion of Existing   Schools GGCIS Arkilla</t>
  </si>
  <si>
    <t>Expansion of Existing   Schools GSS Tureta</t>
  </si>
  <si>
    <t>Expansion of Existing   Schools AA Raji Special School, Sokoto</t>
  </si>
  <si>
    <t>Expansion of Existing   Schools GSS Gumbi</t>
  </si>
  <si>
    <t>Expansion of Existing   Schools JSS Fakka</t>
  </si>
  <si>
    <t>Expansion of Existing   Schools JSS Torankawa</t>
  </si>
  <si>
    <t>Expansion of Existing   Schools Command Boys Sec. School (Former GBPS), Shagari</t>
  </si>
  <si>
    <t>Expansion of Existing   Schools JGSS Kebbe</t>
  </si>
  <si>
    <t>EXPANSION OF SECONDARY SCHOOL GDSS Kadadin Buda</t>
  </si>
  <si>
    <t>00054580020001</t>
  </si>
  <si>
    <t>Consturction of new schools GDSS Achida</t>
  </si>
  <si>
    <t>00054580020002</t>
  </si>
  <si>
    <t>Consturction of new schools GSS Balle</t>
  </si>
  <si>
    <t>00054580020003</t>
  </si>
  <si>
    <t>Consturction of new schools MAGASS Maruda</t>
  </si>
  <si>
    <t>00054580020004</t>
  </si>
  <si>
    <t>Consturction of new schools JSS Awilkiti</t>
  </si>
  <si>
    <t>00054580020005</t>
  </si>
  <si>
    <t>Consturction of new schools GGSS Sanyinna</t>
  </si>
  <si>
    <t>00054580020006</t>
  </si>
  <si>
    <t>Consturction of new schools AIR FORCE SECONDARY SCHOOL,SOKOTO</t>
  </si>
  <si>
    <t>00054580020007</t>
  </si>
  <si>
    <t>Consturction of new schools JSS Dalijan</t>
  </si>
  <si>
    <t>00054580020008</t>
  </si>
  <si>
    <t>Consturction of new schools Construction of 2nd Special Need School at Goronyo</t>
  </si>
  <si>
    <t>00054580020009</t>
  </si>
  <si>
    <t>Consturction of new schools GDSS Romon Sarki</t>
  </si>
  <si>
    <t>00054580020000</t>
  </si>
  <si>
    <t>Consturction of new schools JSS Kwannawa</t>
  </si>
  <si>
    <t>00054580030001</t>
  </si>
  <si>
    <t>Expansion and upgraded Junior Secondary Schools. JSS Araba</t>
  </si>
  <si>
    <t>00054580030002</t>
  </si>
  <si>
    <t>Expansion and upgraded Junior Secondary Schools. JSS Mabera Mujaya</t>
  </si>
  <si>
    <t>00054580030003</t>
  </si>
  <si>
    <t>Expansion and upgraded Junior Secondary Schools.JSS More</t>
  </si>
  <si>
    <t>00054580030004</t>
  </si>
  <si>
    <t>Expansion and upgraded Junior Secondary Schools. JSS Hamma Ali</t>
  </si>
  <si>
    <t>00054580030005</t>
  </si>
  <si>
    <t>Expansion and upgraded Junior Secondary Schools.JSS Durbawa</t>
  </si>
  <si>
    <t>00054580030006</t>
  </si>
  <si>
    <t>Expansion and upgraded Junior Secondary Schools. JSS Kau-Kabo</t>
  </si>
  <si>
    <t>00054580030007</t>
  </si>
  <si>
    <t>Expansion and upgraded Junior Secondary Schools.JSS Rimawa</t>
  </si>
  <si>
    <t>00054580030008</t>
  </si>
  <si>
    <t>Expansion and upgraded Junior Secondary Schools. JSS Kalmalo</t>
  </si>
  <si>
    <t>00054580030009</t>
  </si>
  <si>
    <t>Expansion and upgraded Junior Secondary Schools. JSS Unguwar Lalle</t>
  </si>
  <si>
    <t>00054580030000</t>
  </si>
  <si>
    <t>Expansion and upgraded Junior Secondary Schools.JSS Keffe</t>
  </si>
  <si>
    <t>Expansion and upgraded Junior Secondary Schools.</t>
  </si>
  <si>
    <t>Expansion and upgraded Junior Secondary Schools. JSS Gande</t>
  </si>
  <si>
    <t>Expansion and upgraded Junior Secondary Schools. JSS Turba</t>
  </si>
  <si>
    <t>Expansion and upgraded Junior Secondary Schools JSS Rarah</t>
  </si>
  <si>
    <t>Expansion and upgraded Junior Secondary Schools.JSS Takatuku</t>
  </si>
  <si>
    <t>00054580050001</t>
  </si>
  <si>
    <t>Equipping the Education Resources Centre with Modern facilities (New Units to be established)</t>
  </si>
  <si>
    <t>00054580060001</t>
  </si>
  <si>
    <t>Provission of Audio-metric equipments and facilities for Special Education  and Expansion of Structures to accommodate more Pupils/Students.</t>
  </si>
  <si>
    <t>00054580080001</t>
  </si>
  <si>
    <t>Boarding Primary School Jabo</t>
  </si>
  <si>
    <t>00054580080002</t>
  </si>
  <si>
    <t>Boarding Primary School, Balle</t>
  </si>
  <si>
    <t>00054580080003</t>
  </si>
  <si>
    <t>Boarding Primary School, Isa</t>
  </si>
  <si>
    <t>00054580080004</t>
  </si>
  <si>
    <t>ii) Development of 6No Integrated ECCD Centres in the 23 LGA</t>
  </si>
  <si>
    <t>00054580090001</t>
  </si>
  <si>
    <t>General/Rehabilitation of Arabic and Islamiyya Schools;</t>
  </si>
  <si>
    <t>Construction of Qur’anic Islamiyya school in each ward in the state</t>
  </si>
  <si>
    <t>00054580120001</t>
  </si>
  <si>
    <t>a)Expansion and equipping of GDSS Shuni</t>
  </si>
  <si>
    <t>00054580120003</t>
  </si>
  <si>
    <t>a)Expansion and equipping b) GDSS Kuchi</t>
  </si>
  <si>
    <t>00054580120004</t>
  </si>
  <si>
    <t>a)Expansion and equipping c) GDSS Kajiji</t>
  </si>
  <si>
    <t>00054580120005</t>
  </si>
  <si>
    <t>a)Expansion and equipping d) JSS Margai</t>
  </si>
  <si>
    <t>00054580120006</t>
  </si>
  <si>
    <t>a)Expansion and equipping e) GDSS Durbawa</t>
  </si>
  <si>
    <t>00054580120007</t>
  </si>
  <si>
    <t>a)Expansion and equipping f) GDSS Gidan Madi</t>
  </si>
  <si>
    <t>00054580120008</t>
  </si>
  <si>
    <t>a)Expansion and equipping g) GDSS Silame</t>
  </si>
  <si>
    <t>00054580120009</t>
  </si>
  <si>
    <t>a)Expansion and equipping h) GDSS Gande</t>
  </si>
  <si>
    <t>00054580120000</t>
  </si>
  <si>
    <t>a)Expansion and equipping i)GDSS Goronyo</t>
  </si>
  <si>
    <t>a)Expansion and equipping j) Yar'Bukuma GGDSS Sabon Birni</t>
  </si>
  <si>
    <t>00054580120002</t>
  </si>
  <si>
    <t>a)Expansion and equipping k) GDSS Kurawa</t>
  </si>
  <si>
    <t>a)Expansion and equipping l) GDSS Rabah</t>
  </si>
  <si>
    <t>a)Expansion and equipping m) GGDSS Yabo</t>
  </si>
  <si>
    <t>a)Expansion and equipping n) JGDSS Kebbe</t>
  </si>
  <si>
    <t>a)Expansion and equipping o) GGDSS Tangaza</t>
  </si>
  <si>
    <t>00054580130001</t>
  </si>
  <si>
    <t>Procurement of Science  Equipment.</t>
  </si>
  <si>
    <t>00054580180002</t>
  </si>
  <si>
    <t>Construction of permanent embankment drainages. ii) GDSS Kurawa</t>
  </si>
  <si>
    <t>00054580180003</t>
  </si>
  <si>
    <t>Construction of permanent embankment drainages. iii) GDSS Danchadi</t>
  </si>
  <si>
    <t>00054580180004</t>
  </si>
  <si>
    <t>Construction of permanent embankment drainages. iv) GDSS Durbawa</t>
  </si>
  <si>
    <t>00054580200001</t>
  </si>
  <si>
    <t>Provision of  alternative source of electricity,Generators and Boreholes to some schools. i) ABSS Dogon Daji</t>
  </si>
  <si>
    <t>00054580200002</t>
  </si>
  <si>
    <t>Provision of  alternative source of electricity,</t>
  </si>
  <si>
    <t>Generators and Boreholes to some schools. iii) GSS Tangaza</t>
  </si>
  <si>
    <t>00054580200003</t>
  </si>
  <si>
    <t>Provision of  alternative source of electricity,Generators and Boreholes to some schools. iv) GGUSS Bodinga</t>
  </si>
  <si>
    <t>00054580200004</t>
  </si>
  <si>
    <t>Generators and Boreholes to some schools. v) GSS Kebbe</t>
  </si>
  <si>
    <t>00054580200005</t>
  </si>
  <si>
    <t>Provision of  alternative source of electricity, Generators and Boreholes to some schools. vii) SDUSS Farfaru</t>
  </si>
  <si>
    <t>00054580200006</t>
  </si>
  <si>
    <t>Generators and Boreholes to some schools. xii) GSS Gandi</t>
  </si>
  <si>
    <t>00054580200007</t>
  </si>
  <si>
    <t>Generators and Boreholes to some schools. xiv) AARSS Sokoto</t>
  </si>
  <si>
    <t>00054580200008</t>
  </si>
  <si>
    <t>Generators and Boreholes to some schools. xvi) SMTASS Illela</t>
  </si>
  <si>
    <t>00054580200009</t>
  </si>
  <si>
    <t>Provision of  alternative source of electricity, Generators and Boreholes to some schools. xvii) MAGASS Maruda</t>
  </si>
  <si>
    <t>00054580200000</t>
  </si>
  <si>
    <t>Generators and Boreholes to some schools. xvii) UBEC JSS Yabo</t>
  </si>
  <si>
    <t>Provision of  alternative source of electricity,Generators and Boreholes to some schools. xviii) UBEC JSS S/Birni</t>
  </si>
  <si>
    <t>Generators and Boreholes to some schools. xx) GDSS Kilgori</t>
  </si>
  <si>
    <t>Provision of  alternative source of electricity,Generators and Boreholes to some schools. xxi) Block</t>
  </si>
  <si>
    <t>Provision of  alternative source of electricity, Generators and Boreholes to some schools. xxii) GGSS Sanyinna</t>
  </si>
  <si>
    <t>00054580210001</t>
  </si>
  <si>
    <t>Procurement of Furniture to schools  i) SAC Sokoto</t>
  </si>
  <si>
    <t>00054580210002</t>
  </si>
  <si>
    <t>Procurement of Furniture to schools  ii)GSS Sabon Birni</t>
  </si>
  <si>
    <t>00054580210003</t>
  </si>
  <si>
    <t>Procurement of Furniture to schools  iii)SDUSS Farfaru</t>
  </si>
  <si>
    <t>00054580210004</t>
  </si>
  <si>
    <t>Procurement of Furniture to schools  iv) SMTASS Illela</t>
  </si>
  <si>
    <t>00054580210005</t>
  </si>
  <si>
    <t>Procurement of Furniture to schools  v) GSS Tangaza</t>
  </si>
  <si>
    <t>00054580210006</t>
  </si>
  <si>
    <t>Procurement of Furniture to schools  vi) GSS Gada</t>
  </si>
  <si>
    <t>00054580210007</t>
  </si>
  <si>
    <t>Procurement of Furniture to schools  vii) GSS Tureta</t>
  </si>
  <si>
    <t>00054580210008</t>
  </si>
  <si>
    <t>Procurement of Furniture to schools  viii) GGMSS Illela</t>
  </si>
  <si>
    <t>00054580210009</t>
  </si>
  <si>
    <t>Procurement of Furniture to schools  ix) GGC Rabah</t>
  </si>
  <si>
    <t>00054580210000</t>
  </si>
  <si>
    <t>Procurement of Furniture to schools  x) MAGASS Maruda</t>
  </si>
  <si>
    <t>Procurement of Furniture to schools  xi) GSS Balle</t>
  </si>
  <si>
    <t>Procurement of Furniture to schools  xii) GGUSS Bodinga</t>
  </si>
  <si>
    <t>Procurement of Furniture to schools  xiii) ABSS Dogon Daji</t>
  </si>
  <si>
    <t>Procurement of Furniture to schools  xiv) GSS Gumbi</t>
  </si>
  <si>
    <t>Procurement of Furniture to schools  xv)SAGMC Sokoto</t>
  </si>
  <si>
    <t>Procurement of Furniture to schools  xvi) HABMASS Sokoto</t>
  </si>
  <si>
    <t>Procurement of Furniture to schools  xvii) GSS Kebbe</t>
  </si>
  <si>
    <t>Procurement of Furniture to schools  xviii) STC Sokoto</t>
  </si>
  <si>
    <t>Procurement of Furniture to schools  xix) HABMASS Sokoto</t>
  </si>
  <si>
    <t>Procurement of Furniture to schools  xx) GSS Kebbe</t>
  </si>
  <si>
    <t>Procurement of Furniture to schools  xxi) STC Sokoto</t>
  </si>
  <si>
    <t>Procurement of Furniture to schools  xxii) SBSS Sokoto</t>
  </si>
  <si>
    <t>Procurement of Furniture to schools  xxiii) GDSS Kilgori</t>
  </si>
  <si>
    <t>Procurement of Furniture to schools  xxiv) GGCAIS Arkilla</t>
  </si>
  <si>
    <t>Procurement of Furniture to schools  xxv) GDSS Tambuwal</t>
  </si>
  <si>
    <t>Procurement of Furniture to schools  xxvi) GDSS Kofar Rini</t>
  </si>
  <si>
    <t>Procurement of Furniture to schools  xxvii) GDSS Balle</t>
  </si>
  <si>
    <t>Procurement of Furniture to schools  xxviii) GDSS More</t>
  </si>
  <si>
    <t>Procurement of Furniture to schools  xxix) GDSS Hamma'ali</t>
  </si>
  <si>
    <t>Procurement of Furniture to schools  xxx) GDSS Ummaruma</t>
  </si>
  <si>
    <t>Procurement of Furniture to schools  GDSS Gande</t>
  </si>
  <si>
    <t>Procurement of Furniture to schools  GDSS Kaffe</t>
  </si>
  <si>
    <t>Procurement of Furniture to schools  GDSS Rimawa</t>
  </si>
  <si>
    <t>Procurement of Furniture to schools  GDSS Araba</t>
  </si>
  <si>
    <t>Procurement of Furniture to schools  GDSS Turba</t>
  </si>
  <si>
    <t>Procurement of Furniture to schools  GDSS Rabah</t>
  </si>
  <si>
    <t>Procurement of Furniture to schools  GDSS Unguwa Lalle</t>
  </si>
  <si>
    <t>Procurement of Furniture to schools  GDSS Minannata</t>
  </si>
  <si>
    <t>Procurement of Furniture to schools  Kau - Kabo GDSS Sokoto</t>
  </si>
  <si>
    <t>Procurement of Furniture to schools  Command  Girls</t>
  </si>
  <si>
    <t>Sec. School (Former ADSS), Sokoto</t>
  </si>
  <si>
    <t>Procurement of Furniture to schools  GGDSS Mabera Mujaya</t>
  </si>
  <si>
    <t>Procurement of Furniture to schools  JSS Kwannawa</t>
  </si>
  <si>
    <t>Procurement of Furniture to schools  UBE Junior Science Sec. School, Yabo</t>
  </si>
  <si>
    <t>Procurement of Furniture to schools  UBE Junior Science Sec. School, Sabon Birni</t>
  </si>
  <si>
    <t>Procurement of Furniture to schools  Command Boys Sec. School (Former GBPS), Shagari</t>
  </si>
  <si>
    <t>Procurement of Furniture to schools  GGDSS TUDUN WADA</t>
  </si>
  <si>
    <t>Procurement of Furniture to schools  GGDSS RUNJIN SAMBO</t>
  </si>
  <si>
    <t>Supply of Furniture to the newly established JSS</t>
  </si>
  <si>
    <t>a)Expansion and equipping of JSS ALKANCHI</t>
  </si>
  <si>
    <t>Supply of Furniture to the 38No newly established JSS AWILKITI</t>
  </si>
  <si>
    <t>Supply of Furniture to the 38No newly established JSS KALMALU</t>
  </si>
  <si>
    <t>00054580220001</t>
  </si>
  <si>
    <t>a) Expansion and equipping of   WCCE Sokoto.</t>
  </si>
  <si>
    <t>00054580220002</t>
  </si>
  <si>
    <t>b) Expansion and equipping of   c) WCCE Tambuwal. Isa and Gwadabawa</t>
  </si>
  <si>
    <t>00054580230001</t>
  </si>
  <si>
    <t>Rehabilitation of  Post - Primary Schools Statewide.i) GSS Kware</t>
  </si>
  <si>
    <t>00054580230002</t>
  </si>
  <si>
    <t>Rehabilitation of  Post - Primary Schools Statewide.ii) JSS Labani</t>
  </si>
  <si>
    <t>00054580230003</t>
  </si>
  <si>
    <t>Rehabilitation of  Post - Primary Schools Statewide.iv) JSS Bakale</t>
  </si>
  <si>
    <t>00054580230004</t>
  </si>
  <si>
    <t>Rehabilitation of  Post - Primary Schools Statewide.v) GDSS Bashire</t>
  </si>
  <si>
    <t>00054580230005</t>
  </si>
  <si>
    <t>Rehabilitation of  Post - Primary Schools Statewide.vi) GDSS Gigane</t>
  </si>
  <si>
    <t>00054580230006</t>
  </si>
  <si>
    <t>Rehabilitation of  Post - Primary Schools Statewide.vii) UBEC JSSS Yabo</t>
  </si>
  <si>
    <t>00054580230007</t>
  </si>
  <si>
    <t>Rehabilitation of  Post - Primary Schools Statewide.viii) UBEC JSSS S/Birni</t>
  </si>
  <si>
    <t>00054580270001</t>
  </si>
  <si>
    <t>Computer Education</t>
  </si>
  <si>
    <t>Computer Education i) GGC Rabah</t>
  </si>
  <si>
    <t>00054580270002</t>
  </si>
  <si>
    <t>Computer Education ii) GSS Tangaza</t>
  </si>
  <si>
    <t>00054580270003</t>
  </si>
  <si>
    <t>Computer Education iii) ABSS Dogon Daji</t>
  </si>
  <si>
    <t>00054580270004</t>
  </si>
  <si>
    <t>Computer Education ix) AARSS Sokoto</t>
  </si>
  <si>
    <t>00054580270005</t>
  </si>
  <si>
    <t>Computer Education x) GDSS Kilgori</t>
  </si>
  <si>
    <t>00054580270006</t>
  </si>
  <si>
    <t>Computer Education xi) GGDSS Kofar Marke</t>
  </si>
  <si>
    <t>00054580270007</t>
  </si>
  <si>
    <t>Computer Education xii)GDSS Tambuwal</t>
  </si>
  <si>
    <t>00054580270008</t>
  </si>
  <si>
    <t>Computer Education xiii) GSS Gandi</t>
  </si>
  <si>
    <t>00054580270009</t>
  </si>
  <si>
    <t>Computer Education ix) GGMSS Illela</t>
  </si>
  <si>
    <t>00054580340001</t>
  </si>
  <si>
    <t>Language Lab. Equipment i) SDUSS Farfaru</t>
  </si>
  <si>
    <t>00054580340002</t>
  </si>
  <si>
    <t>Purchase &amp; installation of modern language laboratory equipment for selected secondary</t>
  </si>
  <si>
    <t>00054580340003</t>
  </si>
  <si>
    <t>Language Lab. Equipment iii) GGMSS Illela</t>
  </si>
  <si>
    <t>00054580350001</t>
  </si>
  <si>
    <t>Purchase of Text books &amp; instructional materials to Basic and Post Secondary Schools</t>
  </si>
  <si>
    <t>00054580370001</t>
  </si>
  <si>
    <t>Girls' Education  Project i) UNICEF</t>
  </si>
  <si>
    <t>00054580370002</t>
  </si>
  <si>
    <t>Girls' Education  Project ii) NIPEP</t>
  </si>
  <si>
    <t>00054580370003</t>
  </si>
  <si>
    <t>Girls' Education  Project iii) NEI+</t>
  </si>
  <si>
    <t>00054580370004</t>
  </si>
  <si>
    <t>Girls' Education  Project iv) Action Aid</t>
  </si>
  <si>
    <t>00054580370005</t>
  </si>
  <si>
    <t>Girls' Education  Project v) State to State</t>
  </si>
  <si>
    <t>00054580370006</t>
  </si>
  <si>
    <t>Girls' Education  Project vi) G4H</t>
  </si>
  <si>
    <t>00054580370007</t>
  </si>
  <si>
    <t>Girls' Education  Project viii) P4R (BESDA)</t>
  </si>
  <si>
    <t>00054580420001</t>
  </si>
  <si>
    <t>Vacational &amp; Intro -Tech equipmenti) GDSS Gidan Igwai</t>
  </si>
  <si>
    <t>00054580420002</t>
  </si>
  <si>
    <t>Vacational &amp; Intro -Tech equipmentii) GDSS Kofar Rini</t>
  </si>
  <si>
    <t>00054580420003</t>
  </si>
  <si>
    <t>Vacational &amp; Intro -Tech equipmentiii) GDSS Tureta</t>
  </si>
  <si>
    <t>00054580420004</t>
  </si>
  <si>
    <t>Vacational &amp; Intro -Tech equipmentiv) GDSS Rabah</t>
  </si>
  <si>
    <t>00054580420005</t>
  </si>
  <si>
    <t>Vacational &amp; Intro -Tech equipmentv) GDSS Makuwana</t>
  </si>
  <si>
    <t>00054580420006</t>
  </si>
  <si>
    <t>Vacational &amp; Intro -Tech equipmentvii) GDSS Kuchi</t>
  </si>
  <si>
    <t>00054580430001</t>
  </si>
  <si>
    <t>Provision of Intro Tech Workshops for JSSsi) GDSS Gidan Igwai</t>
  </si>
  <si>
    <t>00054580430002</t>
  </si>
  <si>
    <t>Provision of Intro Tech Workshops for JSSsii) GDSS Kofar Rini</t>
  </si>
  <si>
    <t>00054580430003</t>
  </si>
  <si>
    <t>Provision of Intro Tech Workshops for JSSsiii) GDSS Tureta</t>
  </si>
  <si>
    <t>00054580430004</t>
  </si>
  <si>
    <t>Provision of Intro Tech Workshops for JSSsiv) GDSS Rabah</t>
  </si>
  <si>
    <t>00054580430005</t>
  </si>
  <si>
    <t>Provision of Intro Tech Workshops for JSSsv) GDSS Makuwana</t>
  </si>
  <si>
    <t>00054580430006</t>
  </si>
  <si>
    <t>Provision of Intro Tech Workshops for JSSsvi) GDSS Kuchi</t>
  </si>
  <si>
    <t>00054580440001</t>
  </si>
  <si>
    <t>Zonal Education Officesi) Bodinga</t>
  </si>
  <si>
    <t>00054580440002</t>
  </si>
  <si>
    <t>Zonal Education Officesii) Yabo</t>
  </si>
  <si>
    <t>00054580440003</t>
  </si>
  <si>
    <t>Zonal Education Officesiii) Goronyo</t>
  </si>
  <si>
    <t>00054580440004</t>
  </si>
  <si>
    <t>Zonal Education Officesiv) Gwadabawa</t>
  </si>
  <si>
    <t>00054580440005</t>
  </si>
  <si>
    <t>Zonal Education Officesv) Sokoto North</t>
  </si>
  <si>
    <t>00054580440006</t>
  </si>
  <si>
    <t>Zonal Education Officesvi) Sokoto South</t>
  </si>
  <si>
    <t>00054580450001</t>
  </si>
  <si>
    <t>Organizing and sponsoring of local, National and International Junior Engineers, Technicians and Science (JETS) competitions</t>
  </si>
  <si>
    <t>00054580460001</t>
  </si>
  <si>
    <t>Utility Vehiclesi) 10No. Toyota 18 Seater Bus</t>
  </si>
  <si>
    <t>00054580460002</t>
  </si>
  <si>
    <t>Utility Vehiclesii) 12No. Toyota Hilux</t>
  </si>
  <si>
    <t>00054580460003</t>
  </si>
  <si>
    <t>Utility Vehiclesiii) 50No. Motorcycles</t>
  </si>
  <si>
    <t>00054580480001</t>
  </si>
  <si>
    <t>Home Grown School Feeding Programme in Partnership with FGN and Donor Agencies</t>
  </si>
  <si>
    <t>00054580730001</t>
  </si>
  <si>
    <t>Construction of States teachers Institute at SAGMC Sokoto</t>
  </si>
  <si>
    <t>00054580740001</t>
  </si>
  <si>
    <t>Construction of 3nos Type B Secondary Schools with 2 nos classroom blocks and hostels and Administrative blocks in 3 senatorial districts</t>
  </si>
  <si>
    <t>0517003001 Cont. to Pri. Edu. Board (U.B.E) 320060</t>
  </si>
  <si>
    <t>00054580600001</t>
  </si>
  <si>
    <t>UBE Counterpart funding for construction, rehabilitation and Furnishing of Basic Education schools.</t>
  </si>
  <si>
    <t>00054580610001</t>
  </si>
  <si>
    <t>Construction and Furnishing of Permanent site for SUBEB</t>
  </si>
  <si>
    <t>00054580620001</t>
  </si>
  <si>
    <t>NEI+ Counterpart funding  on improving Childrent Reading Skills</t>
  </si>
  <si>
    <t>00054580630001</t>
  </si>
  <si>
    <t>Education Levy for the rehabilitation of Primary Schools Statewide</t>
  </si>
  <si>
    <t>0517010001 State Agency for Mass Education 320016</t>
  </si>
  <si>
    <t>00054580490001</t>
  </si>
  <si>
    <t>Rehabilitation&amp; Construction of additional centers as well as provision of equipment to the centers.</t>
  </si>
  <si>
    <t>00054589990001</t>
  </si>
  <si>
    <t>Establishment of EMIS Unit and Provision of ICT Facilities. Including payment of Internet subscription fees.</t>
  </si>
  <si>
    <t>0517011001 NOMADIC 320036</t>
  </si>
  <si>
    <t>00074580170001</t>
  </si>
  <si>
    <t>Rehabilitation and construction of Nomadic Schools Statewide, Construction of Staff Qtrs. To some Nomadic schools, provision of furniture &amp; instructional materials, provision of concert wells, purchase of first aid box to all Nomadic schools in the state</t>
  </si>
  <si>
    <t>0517031001 Arabic &amp; Islamic Education Board 320021</t>
  </si>
  <si>
    <t>00054580070001</t>
  </si>
  <si>
    <t>Establishment/Rehabilitationof Islamic Nursery Schools and modelling of selected Islamic Schools in each Senatorial district</t>
  </si>
  <si>
    <t>General/Rehabilitation of Arabic and Islamiyya Schools; Construction of Qur’anic Islamiyya school in each ward in the state</t>
  </si>
  <si>
    <t>00054580280001</t>
  </si>
  <si>
    <t>Support top-special grant s to Qur’anic and Islamiyya school across the state, Sponsorship and assistance to DAURA for Arabic and Islamic studies</t>
  </si>
  <si>
    <t>Completion/provision of furniture and equipment for NGSS Sokoto</t>
  </si>
  <si>
    <t>00054580660002</t>
  </si>
  <si>
    <t>furniture and equipment for GGDSS Yabo</t>
  </si>
  <si>
    <t>00054580660003</t>
  </si>
  <si>
    <t>furniture and equipment for JGDSS Mabera Magaji</t>
  </si>
  <si>
    <t>00054580660004</t>
  </si>
  <si>
    <t>furniture and equipment for GGDSS Runjin Sambo</t>
  </si>
  <si>
    <t>purchase of Materials and Equipments:- Kniting Machines, Tailoring Machine, etc for Skills Acquisition at Women Centres in Gwadabawa, Sokoto and Isa.</t>
  </si>
  <si>
    <t>0517031001 Sultan Muh'd Maccido   Institute of Qur'anic and general studies 320021</t>
  </si>
  <si>
    <t>00054580100000</t>
  </si>
  <si>
    <t>Sultan Muhammad Maccido Institute of Qur'anic &amp; General Studies.   Hostels</t>
  </si>
  <si>
    <t>Sultan Muhammad Maccido Institute of Qur'anic &amp; General Studies.   Drainages</t>
  </si>
  <si>
    <t>0517056001 Dept. For Scholarship and Students Matters 241</t>
  </si>
  <si>
    <t>0517057001 Female Education Board 320078</t>
  </si>
  <si>
    <t>00054580640001</t>
  </si>
  <si>
    <t>Rehablitation of New Offices for Board at (STC) Provision of Furnishing and Equipment  and Provision of Education Friendly facilities in the School including Security</t>
  </si>
  <si>
    <t>00054580640000</t>
  </si>
  <si>
    <t>Provision of furniture and equipmentof female education offices</t>
  </si>
  <si>
    <t>Purchase of  2000  unit of Double Bunk beds and Mattresses.</t>
  </si>
  <si>
    <t>00054580650001</t>
  </si>
  <si>
    <t>Provision of equipment &amp; furniture to  offices &amp; zonal offices.</t>
  </si>
  <si>
    <t>Construction/ Rehabilitation, Provision of furniture and equipment etc to enhance Female Education state wide</t>
  </si>
  <si>
    <t>0517 MINISTRY OF HIGHER EDUCATION- (2161)</t>
  </si>
  <si>
    <t>0517001005 Ministry for Higher Education 216</t>
  </si>
  <si>
    <t>00054580400001</t>
  </si>
  <si>
    <t>Assistance to Universties &amp; Tertiary  Institutions</t>
  </si>
  <si>
    <t>00054580500001</t>
  </si>
  <si>
    <t>Purchase of Textbooks, Instructioinal materials and other capital equipment for tertiary Institutions.</t>
  </si>
  <si>
    <t>00054580510000</t>
  </si>
  <si>
    <t>Purchase of 16,000 no.   UTME JAMB Forms and DE form at N5,500 each.</t>
  </si>
  <si>
    <t>Purchase of 8000 GCE and private NECO forms at N12,000 each.</t>
  </si>
  <si>
    <t>Purchase of 1,000 no NABTEB forms N11,5000 each.</t>
  </si>
  <si>
    <t>00054580520001</t>
  </si>
  <si>
    <t>For rehabilitation and equiping  of Laboratories for Tertiary institutions.</t>
  </si>
  <si>
    <t>00054580530001</t>
  </si>
  <si>
    <t>Provide and Install Internet Facilities at headquarter,and the tertiary Institutions.</t>
  </si>
  <si>
    <t>00054580540001</t>
  </si>
  <si>
    <t>Purchase of plants to State University, SSCOE and
State Polytechnic 350KVA plan, 3 plant to State
University, 2 to Polytechnic and 2 SSCOE</t>
  </si>
  <si>
    <t>00054580550001</t>
  </si>
  <si>
    <t>To provide the State University &amp; COE  with functional &amp; Operational Vehicles and 3N0 of Hilux and 3 N0 of Busses</t>
  </si>
  <si>
    <t>00054580560001</t>
  </si>
  <si>
    <t>Purchase of 1 no Parado for the Provost and 6 nos</t>
  </si>
  <si>
    <t>Toyota saloon cars for principal officers of the College</t>
  </si>
  <si>
    <t>00054580570001</t>
  </si>
  <si>
    <t>Activities to Commomurate 50th Anniversary for the College, alummnia and Multiple years (Combined) Convocation.</t>
  </si>
  <si>
    <t>00054580580001</t>
  </si>
  <si>
    <t>Construction of Additional Classrooms, Examination Halls,etc. to meet the standard for Accreditation Exercises</t>
  </si>
  <si>
    <t>Construction of common room,matron and mosque attach to the female hostel.</t>
  </si>
  <si>
    <t>00054580650002</t>
  </si>
  <si>
    <t>Construction of central mosque 75 seating capcity</t>
  </si>
  <si>
    <t>00054580650003</t>
  </si>
  <si>
    <t>Provision of standby generator (200kva)</t>
  </si>
  <si>
    <t>00054580650004</t>
  </si>
  <si>
    <t>Construction of laboratory and e-library</t>
  </si>
  <si>
    <t>00054580650005</t>
  </si>
  <si>
    <t>Inspection and accreditation visit by regulatory body</t>
  </si>
  <si>
    <t>00054580650006</t>
  </si>
  <si>
    <t>Provision of boreholes, reservoir and other accessories.</t>
  </si>
  <si>
    <t>00054580650007</t>
  </si>
  <si>
    <t>Purchase of vehicle Toyota corolla,3nos.406, 1no hilux, water tanker and 32 seater students bus 1no.</t>
  </si>
  <si>
    <t>00054580650008</t>
  </si>
  <si>
    <t>Special intervention (sponsorship of midwives education)</t>
  </si>
  <si>
    <t>00054580650009</t>
  </si>
  <si>
    <t>Provision of ICT facilities,Computers snd accessories.</t>
  </si>
  <si>
    <t>00054580650000</t>
  </si>
  <si>
    <t>Furnishing of Conference Hall at College of Midwifery Tambuwal</t>
  </si>
  <si>
    <t>Purchase of Books Journals, Official Document, Audio-visuals and others information materials foe Headquarters and Ten Branches</t>
  </si>
  <si>
    <t>Equipping  and Maintenance of  ten branch libraries at Wamakko, Binji Illela, Rabah, Wurno, Isa, Yabo, Shagari, Kebbe, Dange Shuni.</t>
  </si>
  <si>
    <t>00054580750001</t>
  </si>
  <si>
    <t>Completion of Phase 1 at Wurno, Wamakko and Tambuwal</t>
  </si>
  <si>
    <t>00054580900001</t>
  </si>
  <si>
    <t>Purchase of 3nos Mikano Generator for Admin Block and Hostels</t>
  </si>
  <si>
    <t>0517008001 State Library Board 320018</t>
  </si>
  <si>
    <t>Construction of Admin Block.</t>
  </si>
  <si>
    <t>00054580690002</t>
  </si>
  <si>
    <t>Rehablitation of the existing library and establishmentof e-library.</t>
  </si>
  <si>
    <t>00054580690003</t>
  </si>
  <si>
    <t>Expansion and equiping of physically challenge section</t>
  </si>
  <si>
    <t>00054580690004</t>
  </si>
  <si>
    <t>Purchase of vehicle 1no Toyota corolla and 1no. Hilux.</t>
  </si>
  <si>
    <t>Purchase of Books Journals, Official Document, Audio- visuals and others information materials foe Headquarters and Ten Branches</t>
  </si>
  <si>
    <t>051701800100 Umaru Aliyu Shinkafi Polytechnic 320003</t>
  </si>
  <si>
    <t>Renovation of staff quarters and student hostels</t>
  </si>
  <si>
    <t>00054580490002</t>
  </si>
  <si>
    <t>Completion of wall fencing at CABS.</t>
  </si>
  <si>
    <t>00054580490003</t>
  </si>
  <si>
    <t>Annual convocation ceremony</t>
  </si>
  <si>
    <t>00054580490004</t>
  </si>
  <si>
    <t>Rehabilitation of facilities for Accreditations.</t>
  </si>
  <si>
    <t>00054580490005</t>
  </si>
  <si>
    <t>Renovation of old Admin block at main campus.</t>
  </si>
  <si>
    <t>00054580490006</t>
  </si>
  <si>
    <t>Preparation for 2019 annual Poly games for both staff &amp; students.</t>
  </si>
  <si>
    <t>00054580490007</t>
  </si>
  <si>
    <t>Convocation Annual Ceremony at Cares and main Campus.</t>
  </si>
  <si>
    <t>00054580490008</t>
  </si>
  <si>
    <t>Programme Up grade for ND/HND courses accreditation.</t>
  </si>
  <si>
    <t>00054580490009</t>
  </si>
  <si>
    <t>General tree planting programme and face beautification of the environment.</t>
  </si>
  <si>
    <t>051701900100 Shehu Shagari College of Education 320004</t>
  </si>
  <si>
    <t>00054580190000</t>
  </si>
  <si>
    <t>Rehablitation of Male and Female hostels</t>
  </si>
  <si>
    <t>Expansion of College faclities, one no. tractor and 36 seater Bus.</t>
  </si>
  <si>
    <t>Provision of equipments &amp; furniture,teaching and learning facility</t>
  </si>
  <si>
    <t>Drainaiges and land scaping,Renovation of staff quarters and Provost house.</t>
  </si>
  <si>
    <t>Provision of access road and services</t>
  </si>
  <si>
    <t>Purchase of plants to State University, SSCOE and State Polytechnic 350KVA plan, 3 plant to State University, 2 to Polytechnic and 2 SSCOE</t>
  </si>
  <si>
    <t>Purchase of 1 no Parado for the Provost and 6 nos Toyota saloon cars for principal officers of the College</t>
  </si>
  <si>
    <t>Construction of Additional Classrooms, Examination</t>
  </si>
  <si>
    <t>Halls,etc. to meet the standard for Accreditation Exercises</t>
  </si>
  <si>
    <t>00054580590001</t>
  </si>
  <si>
    <t>Construction of additional staff quarters and accreditation exercises</t>
  </si>
  <si>
    <t>00054580700002</t>
  </si>
  <si>
    <t>Purchase of 35 thousand copies of Certificates from Nigeria Security Printing and Minting Company Abuja</t>
  </si>
  <si>
    <t>051702100100 Sokoto State University 320068</t>
  </si>
  <si>
    <t>00054580470002</t>
  </si>
  <si>
    <t>Purchase of plumbing tools</t>
  </si>
  <si>
    <t>00054580470004</t>
  </si>
  <si>
    <t>Expansion of Electricity main line(HT&amp;CT)</t>
  </si>
  <si>
    <t>00054580470006</t>
  </si>
  <si>
    <t>Supply and communication system (intercom)</t>
  </si>
  <si>
    <t>00054580470008</t>
  </si>
  <si>
    <t>Supply and istallation of 2nos. 670KVA Electric power generator.</t>
  </si>
  <si>
    <t>00054580470009</t>
  </si>
  <si>
    <t>Purchase of mechanical spare part and machines.</t>
  </si>
  <si>
    <t>00054580470000</t>
  </si>
  <si>
    <t>Purchase of 2nos.fire fighting vans each of 600 litres capacity and fire detection alarm system intallation.</t>
  </si>
  <si>
    <t>00054580470001</t>
  </si>
  <si>
    <t>Purchase of automatic fire extinguishing system (fm 200,co2 e.tc)</t>
  </si>
  <si>
    <t>Supply of complete fire men uniform for 17 nos. fire men and sprinkler water hydrant.</t>
  </si>
  <si>
    <t>00054580470003</t>
  </si>
  <si>
    <t>Completion of library complex and 60nos.office complex.</t>
  </si>
  <si>
    <t>Purchase of utility vehicle 7 nos.Hilux,4nos.28 seater buses and 4nos.saloon cars</t>
  </si>
  <si>
    <t>00054580470005</t>
  </si>
  <si>
    <t>Purchase of water tanker</t>
  </si>
  <si>
    <t>Construction of 5km asphalt road and drainages</t>
  </si>
  <si>
    <t>00054580470007</t>
  </si>
  <si>
    <t>Completion of Perimeter wall fence</t>
  </si>
  <si>
    <t>construction, landscaping and parking space in the State University.</t>
  </si>
  <si>
    <t>Construction of faculty office.</t>
  </si>
  <si>
    <t>Construction of Male and Female Student Hostels</t>
  </si>
  <si>
    <t>Completion of staff quarter</t>
  </si>
  <si>
    <t>Construction of Drainages</t>
  </si>
  <si>
    <t>Construction of health service centre (phase1)</t>
  </si>
  <si>
    <t>0517021002 State college of basic and remedial studies 320080</t>
  </si>
  <si>
    <t>00054580720001</t>
  </si>
  <si>
    <t>Construction of 6no 3 bedrooms staff houses and installation</t>
  </si>
  <si>
    <t>00054580720002</t>
  </si>
  <si>
    <t>Renovation of student hostels</t>
  </si>
  <si>
    <t>00054580720003</t>
  </si>
  <si>
    <t>Construction and furnishing of 500 sitting capacity lecture thearter</t>
  </si>
  <si>
    <t>00054580720004</t>
  </si>
  <si>
    <t>Construction of one block 3nos standard laboratories and furnishing for IJMB</t>
  </si>
  <si>
    <t>00054580720005</t>
  </si>
  <si>
    <t>Purchase of 10,000ltrs water tanker</t>
  </si>
  <si>
    <t>00054580720006</t>
  </si>
  <si>
    <t>Purchase of text books</t>
  </si>
  <si>
    <t>00054580720007</t>
  </si>
  <si>
    <t>Purchase of additional e-library resources</t>
  </si>
  <si>
    <t>00054580720008</t>
  </si>
  <si>
    <t>Purchase of additional ICT facilities for CBT center</t>
  </si>
  <si>
    <t>00054580720009</t>
  </si>
  <si>
    <t>Purchase of equipment, chemicals and reagens for laboratories.</t>
  </si>
  <si>
    <t>00054580720000</t>
  </si>
  <si>
    <t>Construction of borehole to classroom and hostels.</t>
  </si>
  <si>
    <t>Procurement of official vehicles</t>
  </si>
  <si>
    <t>Construction of additional class rooms</t>
  </si>
  <si>
    <t>Construction of walk way and landscaping withing the academic core</t>
  </si>
  <si>
    <t>Construction of conventional weather station for IJMBprogramm</t>
  </si>
  <si>
    <t>Survey equipment for IJMB Program</t>
  </si>
  <si>
    <t>Computer base center of 200 sitting capacity</t>
  </si>
  <si>
    <t>Renovation of college Library to meet IJMB Standard.</t>
  </si>
  <si>
    <t>Construction of Hand Ball and Badminton court</t>
  </si>
  <si>
    <t>0521104001 College of Nursing Sciences 320024</t>
  </si>
  <si>
    <t>00024580630001</t>
  </si>
  <si>
    <t>Construction of new admin block and auditorium</t>
  </si>
  <si>
    <t>00024580630002</t>
  </si>
  <si>
    <t>Construction of staff quarters, hostels and class rooms</t>
  </si>
  <si>
    <t>00024580630003</t>
  </si>
  <si>
    <t>Purchase of laboratory equipment</t>
  </si>
  <si>
    <t>00024580630004</t>
  </si>
  <si>
    <t>Purchase vehicle 28 seater student Bus 2 nos. Hilux and 2nos. Saloon cars.</t>
  </si>
  <si>
    <t>00024580630005</t>
  </si>
  <si>
    <t>Rehablitation of access road within the colege.</t>
  </si>
  <si>
    <t>00024580630006</t>
  </si>
  <si>
    <t>Renovation of estate mgt.unit, museum and demonstration unit</t>
  </si>
  <si>
    <t>00024580630007</t>
  </si>
  <si>
    <t>Road networking, fencing and general landscaping of the college.</t>
  </si>
  <si>
    <t>00024580630008</t>
  </si>
  <si>
    <t>Equiping and furnishing of existing library</t>
  </si>
  <si>
    <t>00024580630009</t>
  </si>
  <si>
    <t>Purchase of office and class room furniture and equipments.</t>
  </si>
  <si>
    <t>0521106001 Sultan AbdulRahman Sch. of H/Tech. 320023</t>
  </si>
  <si>
    <t>00024580640001</t>
  </si>
  <si>
    <t>Renovation of Admin block</t>
  </si>
  <si>
    <t>00024580640002</t>
  </si>
  <si>
    <t>Renovation of 3 block class rooms</t>
  </si>
  <si>
    <t>00024580640003</t>
  </si>
  <si>
    <t>Renovation of male and female hostels.</t>
  </si>
  <si>
    <t>00024580640004</t>
  </si>
  <si>
    <t>Construction of E-library</t>
  </si>
  <si>
    <t>00024580640005</t>
  </si>
  <si>
    <t>Purchase of offices and class rooms furniture and equipment</t>
  </si>
  <si>
    <t>00024580640006</t>
  </si>
  <si>
    <t>Purchase of vehicle 1no Toyota hilux and 28 seater student Bus.</t>
  </si>
  <si>
    <t>00024580640007</t>
  </si>
  <si>
    <t>Renovation of Staff quarters</t>
  </si>
  <si>
    <t>00024580640008</t>
  </si>
  <si>
    <t>Drilling of Borehole and water reticulation for 3 males and 2 females blocks</t>
  </si>
  <si>
    <t>00024580640009</t>
  </si>
  <si>
    <t>Construction of sporting complex</t>
  </si>
  <si>
    <t>00024580640000</t>
  </si>
  <si>
    <t>Purchase of 2no Mikano at SAHT GWD</t>
  </si>
  <si>
    <t>0521 MINISTRY OF HEALTH- (218)</t>
  </si>
  <si>
    <t>0521001001 Ministry of Health 218</t>
  </si>
  <si>
    <t>00044590010001</t>
  </si>
  <si>
    <t>Provision of additional structures i.e. Staff Quarters, Renovation/ Maintenance of existing Structures of all General Hospitals, Medical tourism, Improvement of Water (Boreholes) Connection at G. Hospital at Tureta, Rabah with National Grid,Rehabilitation</t>
  </si>
  <si>
    <t>00044590020001</t>
  </si>
  <si>
    <t>Completion of ADB abandoned projects at Illela, Wurno, D/Daji, Yabo &amp; General Renovation</t>
  </si>
  <si>
    <t>00044590030001</t>
  </si>
  <si>
    <t>Institutional Capacity building/Training, grading/rehabilitation of health facilities in the State,Strengthening of HMIS, MCH, Disease prevetion/control I.e. Malaria, HIV/AIDS, TB., provision of essential drugs, Medical equipment, support to Schs of Nu</t>
  </si>
  <si>
    <t>00044590040001</t>
  </si>
  <si>
    <t>Construction &amp; establishment of public health laboratory, Equipping of Diagnostic Lab.,  improvement of water supply i.e. mechanical water reticulation, Equipping of newly Constructed Wards  with Medical Furniture &amp; Equipment, Leaking Corridor from Theatr</t>
  </si>
  <si>
    <t>00044590050001</t>
  </si>
  <si>
    <t>Equipping of Balle General Hospital</t>
  </si>
  <si>
    <t>00044590070001</t>
  </si>
  <si>
    <t>Provision of  Refuse Disposal Vehicles/mortuary (Magsala) and Drugs Delivery Vans to SHS and Hosps under HSMB</t>
  </si>
  <si>
    <t>00044590080001</t>
  </si>
  <si>
    <t>Maintenance of existing Medical Furniture and Equipment, Equipping of new Health facilities at Tsamiya, Salame, Balle, Gwadabawa, Nabaguda Replacement of wornout/obsolete Medical Equipment/ instruments, purchase of Hospital linens and consumables</t>
  </si>
  <si>
    <t>00044590090001</t>
  </si>
  <si>
    <t>Repairs/Rehabilitation of existing Structures, Water, Electricty, Medical Equipment</t>
  </si>
  <si>
    <t>00044590100001</t>
  </si>
  <si>
    <t>00044590110001</t>
  </si>
  <si>
    <t>00044590120001</t>
  </si>
  <si>
    <t>Maintenance of Upgraded Gen. Hospitals  Binji and Tambuwal, Solar Boreholes</t>
  </si>
  <si>
    <t>00044590130001</t>
  </si>
  <si>
    <t>Maintenance of upgraded Gen. Hospital Bodinga, Upgrading/Rehab. &amp; Equipping of PHCs to General Hospitals: Gwadabawa, Silame, Wamakko, Goronyo,D/Shuni, Kware, Shagari and S/Birni</t>
  </si>
  <si>
    <t>00044590140001</t>
  </si>
  <si>
    <t>Maintenance of Upgraded PHC Tureta to General Hospital</t>
  </si>
  <si>
    <t>00044590150001</t>
  </si>
  <si>
    <t>Maintenance of Upgraded PHC Kebbe to General Hospital</t>
  </si>
  <si>
    <t>00044590160001</t>
  </si>
  <si>
    <t>Maintenance of PHCs Danchadi and Gande</t>
  </si>
  <si>
    <t>00044590170001</t>
  </si>
  <si>
    <t>Maintenance and Const. ANC &amp; Staff Quarters at PHC Dingyadi, Completion of PHCs at Araba, Rara, Sanyinna, Silame and Umaruma. Construction and Equipping of other 20 bed capacities Primary Health Centers (PHC Dingyadi Model)  with additional ANCand Staff Q</t>
  </si>
  <si>
    <t>00044590180001</t>
  </si>
  <si>
    <t>Renovation, Construction of  additional structures,Boreholes, Expansion of Wards, Procurement of Medical Equipment, Drugs, Lab equipment , chemicals, Orthopedic operating  Table at Orthopedic Hospital, Wamakko, Procure medical furniture, utility vehicles</t>
  </si>
  <si>
    <t>00044590190001</t>
  </si>
  <si>
    <t>Upgrading &amp; Equiping of exiting clinics to PHC at Kilgori</t>
  </si>
  <si>
    <t>00044590200001</t>
  </si>
  <si>
    <t>Upgrading of Romon Liman Dispensary to Primary Health Centre</t>
  </si>
  <si>
    <t>00044590210001</t>
  </si>
  <si>
    <t>Provision of medical furniture and equipment to health facilities, Set of computers &amp; Printers, Airconditioners, Printing of various medical stationaries, NHMIS tools</t>
  </si>
  <si>
    <t>00044590220001</t>
  </si>
  <si>
    <t>Purchase of  Ambulances for the existing General Hospitals, PHCs and other newly constructed Gen. Hosps. &amp; PHCs (20Nos). ICU Unit, 4 additional Ward, Renovation of Amenity Ward/ Staff Quarters and Uopgrading of Pharmacy Unit of MAWCH. Procurement of 18 se</t>
  </si>
  <si>
    <t>00044590230001</t>
  </si>
  <si>
    <t>00044590240001</t>
  </si>
  <si>
    <t>00044590260001</t>
  </si>
  <si>
    <t>Supply of Generating sets as backup and provision of workshop equipment/tools</t>
  </si>
  <si>
    <t>00044590270001</t>
  </si>
  <si>
    <t>00044590290001</t>
  </si>
  <si>
    <t>00044590300001</t>
  </si>
  <si>
    <t>00044590320001</t>
  </si>
  <si>
    <t>00044590330001</t>
  </si>
  <si>
    <t>Renovation of Primary Health Center Kuchi in Kebbe Local Government Area</t>
  </si>
  <si>
    <t>00044590340001</t>
  </si>
  <si>
    <t>Renovation ofPHC Karfen Sarki in Gudu LGA</t>
  </si>
  <si>
    <t>00044590350001</t>
  </si>
  <si>
    <t>00044590360001</t>
  </si>
  <si>
    <t xml:space="preserve">Strengthening of O&amp;G Depts of State Health facilities
with Obstetric &amp; Gynea equipment, Maternal &amp; Prenatal
Deaths, Surveillance and Response,  Provision of
Family Planning Commodities and training of staff on
Life Saving Skills (LSS), Procurement and Dis
</t>
  </si>
  <si>
    <t>00044590370001</t>
  </si>
  <si>
    <t>00044590380001</t>
  </si>
  <si>
    <t>00044590390001</t>
  </si>
  <si>
    <t>Procurement of cold chain equipment for preservation
of vaccines, 40Nos Chest Freezers, 40Nos.T.200
Referigerators,1000Nos. Vaccine Carriers, 40Nos.
2.8KVA Gen. Sets, BCG and DPT Syringes, 60,000Nos
Ice Packs, 3,000 Vaccine Thermometers, Production of
Imm</t>
  </si>
  <si>
    <t>00044590400001</t>
  </si>
  <si>
    <t xml:space="preserve">Training of  Health Educators, Provision of IEC
materials including Inspectorate activities,
maintenance and replacement of Health Education
equipment and Community Based Health Volunteers
</t>
  </si>
  <si>
    <t>00044590410001</t>
  </si>
  <si>
    <t>Purchase of 2Nos.150KVA Generator for Ministry of Health Headquarters and HSMB</t>
  </si>
  <si>
    <t>00044590420001</t>
  </si>
  <si>
    <t>Conducting routine screening for visual problems,
Schistosomiasis and Parasites in Primary &amp; Secondary
Schools pupils in the State, providing reading glasses,
antihelminthic, Anti-Schistosomiasis treatment to the
affected pupils and Health Education on per</t>
  </si>
  <si>
    <t>00044590430001</t>
  </si>
  <si>
    <t>Establishment &amp; Equipping of
Pharmaceutical/ Manufacturing lime to produce IV
fluids, Eye/Ear Drops/Ointments, Syrugs, Mixtures,
Consumables, Powders, Lotions, Skin
Cream/Ointments, Reactivation of Drug Compounding
Units in Hospitals, Provision of free Dru</t>
  </si>
  <si>
    <t>00044590440001</t>
  </si>
  <si>
    <t>Strengthening of Dental Units at Specialist Hospital,
General Hospitals at Isa, Rabah, Wurno, Gada, Illela,
Tangaza, Yabo, D/Daji, Binji, Bodinga, Tambuwal,
Kebbe, Tureta with Dental Equipment and Training of
staff.</t>
  </si>
  <si>
    <t>00044590450001</t>
  </si>
  <si>
    <t>Institutionalization of IMCI in all State Govt  Hospital,
Baby friendly Centers, Nutrition Centres in State Health
Facilities with provision of food demonstration
equipment, Vitamin A, Children diagnostic equipment,
weighing scale,  Household prevention o</t>
  </si>
  <si>
    <t>00044590460001</t>
  </si>
  <si>
    <t>Training of 100 General Doctors, Specialists/
Consultants i.e. (Medicine/Physician, Pediatrician,
O&amp;G, Orthopedic, Anesthesia, Ophthalmologist, ENT,
Radiologist, Physiotherapist, Psychiatrist/Physician,
Clinical Psychologist, Dermatologist, Gen.Surgery), 2</t>
  </si>
  <si>
    <t>00044590470001</t>
  </si>
  <si>
    <t>Establishment of NHIS 1 LGA in each Health Zone (4
LGAs), Training of Health Insurance Staff,
Privatization of selected support services i.e.
laundry, Pharmacy/Drug production, Security, Supply
&amp; distribution of ITNs/Integrated Vector Management
(IVM),</t>
  </si>
  <si>
    <t>00044590480001</t>
  </si>
  <si>
    <t xml:space="preserve">Public education through IEC,Research works,
diagnostic &amp; Monitoring equipment for Medical
Clinics,training of consultants,  maintenance of NBTS,
Guinea worm Eradication, standing Imprest for Blood
Transfusion Centre
</t>
  </si>
  <si>
    <t>00044590490001</t>
  </si>
  <si>
    <t xml:space="preserve">Survey/census of practicing traditional  medicine,
Establishment of traditional medicine Board at State
and LGA level, Training of  Traditional Medicine
Practitioners, Develop and adopt format for document
of practice.
</t>
  </si>
  <si>
    <t>00044590500001</t>
  </si>
  <si>
    <t>Construction of new Offices, Renovation of existng
offices at Zonal levels &amp; PHCs, Purchase of Office
furniture/equipment for Hqtrs/Zonal, official vehicles
4WD, Cinema Van, Office stationeries, 60Nos
Motorcycles for M&amp;E, Health Educators &amp; Zonal
Officers,</t>
  </si>
  <si>
    <t>00044590510001</t>
  </si>
  <si>
    <t>Construction of Central Incinerator at Medical Store and Procurement of Disposal vans</t>
  </si>
  <si>
    <t>00044590530001</t>
  </si>
  <si>
    <t xml:space="preserve">Procurement of Office Furniture, Equipment, 5No 4WD
vehicles, Computers, Motorcycles, IEC Materials,
Drugs, consumables and Capacity Building for 23 LGAs in the State.
</t>
  </si>
  <si>
    <t>00044590540001</t>
  </si>
  <si>
    <t>Relocation of Women/Children Hhospital and VVF
Centre of MAWAH, procurement of medical furniture &amp;
equipment, consumables &amp; feeding of patients.
Repairs and Renovation of building structures,
Construction of modern operation, theatre, completion
of fistu</t>
  </si>
  <si>
    <t>00044590550001</t>
  </si>
  <si>
    <t>Construction, equipping and staffing of Heart and Renal Center/Murtala Muhammad Teaching Hospital Sokoto</t>
  </si>
  <si>
    <t>00044590560001</t>
  </si>
  <si>
    <t xml:space="preserve">
Conduct of routine immunization in the primary,
secondary and tertiary health facilities across the State
with support from Bill/Melinda Gates and Dangote
Foundations</t>
  </si>
  <si>
    <t>00044590580001</t>
  </si>
  <si>
    <t>Improving routine immunization, Child Nutrition,
Contraceptive Services, Skilled Birth Attendance,
malaria Control, Elimination of Mother to Child
Transmission of HIV and Logistics, supply chain
management/ innovation/ Technology and private
sector engagem</t>
  </si>
  <si>
    <t>Procurement of  vaccines, Pluses, support for field supervision and data management for Maternal and Child Health Program</t>
  </si>
  <si>
    <t>00044590580002</t>
  </si>
  <si>
    <t>Training of  stakeholders, Monthly update meeting for
technical and steering committee, quarterly supervision
and printing/distribution of tools of Maternal and
perinatal Death Surveillance and Response (MPDSR)
program</t>
  </si>
  <si>
    <t>00044590580003</t>
  </si>
  <si>
    <t>Chips Program -  Procurement of Equipment and
Commodities, 38Nos Android Phones, Essential
Medicines, RDT Kits, Bags &amp; Aprongs, Colour Vest
Vest Aprongs, Production of Registers, Job aids,
Facilitatorrs Manuals, Training flips book, documents,
TOT, Traini</t>
  </si>
  <si>
    <t>00044590580004</t>
  </si>
  <si>
    <t>SEMCHIC Program  - Procument of Commodities,
Consumables, Training, Monthly, Quarterly Annual
Review meetings, Production of Registers, Document,
Conduct of Supervision &amp; Monitoring, Study Tour,
Community Entry level activities, Study Tour and
Annual work</t>
  </si>
  <si>
    <t>00044590590001</t>
  </si>
  <si>
    <t xml:space="preserve">domestication of national health policy, national human
resource for health policy, national quality assurance
policy, National policy &amp; strategies on food safety,
national policy for the control of viral hepatitis, Sokoto
State Strategic Health Developme
</t>
  </si>
  <si>
    <t>00044590600001</t>
  </si>
  <si>
    <t xml:space="preserve">Construction works, service delivery, personnel,
programs, projects institutions, private and public health
facilities, supportive supervision, LQA, DQA, Conduct
of Researches, Surveys, Assessment, Ethical Reviews
</t>
  </si>
  <si>
    <t>00044590610001</t>
  </si>
  <si>
    <t>Construction, equipping and staffing of Diagnostic Centre at Farfaru Sokoto</t>
  </si>
  <si>
    <t>00044590630001</t>
  </si>
  <si>
    <t xml:space="preserve">EU/WHO support to the state in Health Management
Information Systems (HMIS), Human Resources for
Health (HRH), Health Care Financing (HCF), integrated
Deseases Surveilance and Reponse (IDSR) and
Manangement EU 2.5 milionX480 for the next three (3)
years </t>
  </si>
  <si>
    <t>00044590640001</t>
  </si>
  <si>
    <t>Procurement of Yellow Fever, Typhoid,Hepatitis, CSM, Anti Snake Venon and other drugs</t>
  </si>
  <si>
    <t>00044590900001</t>
  </si>
  <si>
    <t>Construction of type A Hospital (850 beds capacity) in Sokoto Metropolis</t>
  </si>
  <si>
    <t>00044590910001</t>
  </si>
  <si>
    <t>Construction of 2nos type B Hospital (150 beds capacity) in Sokoto Metropolis</t>
  </si>
  <si>
    <t>00044590920001</t>
  </si>
  <si>
    <t>Phase 1 upgrading of central medical store focusing on
essential structural upgrades to the building as well as
provision of essential equipment such as racks, AC,
Freezers,temperature and humidity monitoring devices
and Computers</t>
  </si>
  <si>
    <t>00044590930001</t>
  </si>
  <si>
    <t>Procurement of 18-seater Bus for Monitoring and
Supervision by the Drugs and Medical Consumable
Management Agency Procurement of 18-seater Bus
for Monitoring and Supervision by the Drugs and
Medical Consumable Management Agency</t>
  </si>
  <si>
    <t>00044590940001</t>
  </si>
  <si>
    <t>Establishment /Operationalisation of drugs and medical consumerbles mgt. Agency (DMCMA)</t>
  </si>
  <si>
    <t>00044590950001</t>
  </si>
  <si>
    <t>Provision of  Infrastructures, Incuvators, Facemask, Purchase of PPEs and other Expenditures on Covid 19  Pandemic related activities.</t>
  </si>
  <si>
    <t>00044590960001</t>
  </si>
  <si>
    <t>Const. and Equiping Marnona Mentel Health Centre</t>
  </si>
  <si>
    <t>0521002001 Sokoto State contributory health care mgt agency 320079</t>
  </si>
  <si>
    <t>00044590570001</t>
  </si>
  <si>
    <t>Procurement of office furniture, equipment,  Toyota
Collora, Toyota Hilux, conduct of survey, Printing of
Operational Manual, Basic Minimal Package, Benefit
Package, Enrollment Forms, Health inofrmation
management application software, Mapping, Mobile hea</t>
  </si>
  <si>
    <t>0521003006 Primary Health Care Development Agency 320066</t>
  </si>
  <si>
    <t>Training of  Health Educators, Provision of IEC
materials including Inspectorate activities,
maintenance and replacement of Health Education
equipment and Community Based Health Volunteers</t>
  </si>
  <si>
    <t xml:space="preserve">Improving routine immunization, Child Nutrition,
Contaceptive Services, Skilled Birth Attendance,
malaria Control, Elimination of Mother to Child
Transmission of HIV and Logistics, supply chain
management/ innovation/ Technology and private
sector engagem
</t>
  </si>
  <si>
    <t>0521003008 Orthopedic Hospital Wamakko 320069</t>
  </si>
  <si>
    <t>00044590710001</t>
  </si>
  <si>
    <t>Solar straight lights:</t>
  </si>
  <si>
    <t>00044590720001</t>
  </si>
  <si>
    <t>Landscaping</t>
  </si>
  <si>
    <t>00044590730001</t>
  </si>
  <si>
    <t>purchase and istillation of 200KVA Generator</t>
  </si>
  <si>
    <t>00044590740001</t>
  </si>
  <si>
    <t>Repair and Const of bore hole and Overhead tanks</t>
  </si>
  <si>
    <t>00044590750001</t>
  </si>
  <si>
    <t>Provision of physiotherapy equip.</t>
  </si>
  <si>
    <t>00044590760001</t>
  </si>
  <si>
    <t>Procurement of T.V refridgerators, Visitors Chairs, wheel chairs, stretchers, bed sheet, mattress, bedside lockers and stand.</t>
  </si>
  <si>
    <t>00044590770001</t>
  </si>
  <si>
    <t>To purchase Orthopaedic operating Table, Partient monitor with large Screen, Autoclave (75l),  Oxygen Concetrator (3l) ,Operating trolley, Clipboards, Kick- About, Mobile operating Lamp, Haemo-Analyzer, Chemistry Analyzer,  and Spectrophonometer,</t>
  </si>
  <si>
    <t>00044590780001</t>
  </si>
  <si>
    <t>Expansion of Administrative Block</t>
  </si>
  <si>
    <t>00044590790001</t>
  </si>
  <si>
    <t>X-Ray and CT Scan: Procurement and instillation of Digital Mobile X-ray Machine and CT Scan Machine.</t>
  </si>
  <si>
    <t>00044590800001</t>
  </si>
  <si>
    <t>Provision of Medical machines: To supply and install Electrical Section machine double jar, Diathermy machine, Portable C-arms Machine, and Orthopaedic drilling machine</t>
  </si>
  <si>
    <t>00044590810001</t>
  </si>
  <si>
    <t>expansion of Administrative Block including furnishing</t>
  </si>
  <si>
    <t>00044590820001</t>
  </si>
  <si>
    <t>Procurement of T.V refridgerators, Visitors Chairs,</t>
  </si>
  <si>
    <t>wheel chairs, stretchers, bed sheet, mattress, bedside lockers and stand.</t>
  </si>
  <si>
    <t>00044590830001</t>
  </si>
  <si>
    <t>General Renovation of hospital and Quarters</t>
  </si>
  <si>
    <t>00044590840001</t>
  </si>
  <si>
    <t>Construction of Neuro Clinic: to Const. 0ne Block of 20 beds, nurses station and 2 doctors offices including furnishing  it with necessary equipment and furniture.</t>
  </si>
  <si>
    <t>00044590850001</t>
  </si>
  <si>
    <t>Training  of staff in and out side Nigeria to improve effeciecy and effectiveness in service delivery (including  visiting of orther orthopaedic hospital in and outside nigeria)</t>
  </si>
  <si>
    <t>0528 MIN. OF SCIENCE AND TECHNOLOGY (ICT)- (232)</t>
  </si>
  <si>
    <t>0517055002 Min. For Science &amp; Technical Education 232</t>
  </si>
  <si>
    <t>00054721010001</t>
  </si>
  <si>
    <t>Supply of Schools Furniture for Science and  Technical Colleges: Beds, Matresses &amp; Classroom funitures</t>
  </si>
  <si>
    <t>00054721020001</t>
  </si>
  <si>
    <t>Purchase of text books &amp; other relevant materials  for Science  &amp; Technical and commercial  Colleges.</t>
  </si>
  <si>
    <t>00054721030001</t>
  </si>
  <si>
    <t>Supply of Exercise books &amp; Science Practicals note book for School &amp; Technical Colleges</t>
  </si>
  <si>
    <t>00054721040001</t>
  </si>
  <si>
    <t>00054721050001</t>
  </si>
  <si>
    <t>Purchase of Science Equipment and Chemical for Science and Technical colleges.</t>
  </si>
  <si>
    <t>00054721060001</t>
  </si>
  <si>
    <t>00054721070001</t>
  </si>
  <si>
    <t>00054721080001</t>
  </si>
  <si>
    <t>00054721090001</t>
  </si>
  <si>
    <t>00054721100001</t>
  </si>
  <si>
    <t>00054721110001</t>
  </si>
  <si>
    <t>Purchase and Maintenance of Motor Vehicles to Schools and  Headquarters .</t>
  </si>
  <si>
    <t>00054721130001</t>
  </si>
  <si>
    <t>00054721140001</t>
  </si>
  <si>
    <t>Construction of three Technical College   one each for three Senatorial Districts</t>
  </si>
  <si>
    <t>00054721150001</t>
  </si>
  <si>
    <t>Establishment of Science park and Research Centre</t>
  </si>
  <si>
    <t>00054721160001</t>
  </si>
  <si>
    <t>Establishment of Computer Technology College</t>
  </si>
  <si>
    <t>00054721170001</t>
  </si>
  <si>
    <t>Production of master plan for schools and colleges</t>
  </si>
  <si>
    <t>00054721180001</t>
  </si>
  <si>
    <t>00054721190001</t>
  </si>
  <si>
    <t>00054721210001</t>
  </si>
  <si>
    <t>00054721220001</t>
  </si>
  <si>
    <t>00054721230001</t>
  </si>
  <si>
    <t xml:space="preserve">Providing training to all Youth and Women
empowerment , provide professional training overseas,
secondary schools, I.T Intervention programs to all
schools in the State establishment of Computer base
training centre in the 3 senatorial zones. And e-learni
</t>
  </si>
  <si>
    <t>0530 MINISTRY OF SOCIAL DEVELOPMENT- (240)</t>
  </si>
  <si>
    <t>023057001 Ministry of Social Welfare 240</t>
  </si>
  <si>
    <t>00084610060001</t>
  </si>
  <si>
    <t>Reformation of Juvennile dilinquency at Kalambaina Area</t>
  </si>
  <si>
    <t>00084610070001</t>
  </si>
  <si>
    <t>To Renov. And provide equipment in the offices</t>
  </si>
  <si>
    <t>00084610100001</t>
  </si>
  <si>
    <t>Renovation/furnishing and provision of equipment  etc. for  Effective service delivery.</t>
  </si>
  <si>
    <t>00084610120001</t>
  </si>
  <si>
    <t>Establishment of the centre for  proposed Rehabilitation of Lunatics</t>
  </si>
  <si>
    <t>00084610140001</t>
  </si>
  <si>
    <t>Renovation of remand home including staff quarters</t>
  </si>
  <si>
    <t>00084610150001</t>
  </si>
  <si>
    <t>Renovation and fencing of the Rebalibilitation centre Kalambiana</t>
  </si>
  <si>
    <t>00084610170001</t>
  </si>
  <si>
    <t>Reinforcement of security at orpanage Sokoto</t>
  </si>
  <si>
    <t>00084610180001</t>
  </si>
  <si>
    <t>To Train inmates and Orphans on carpentry,
vulcanizing, Barding etc. and provision of materials to
make them self reliant and productive.</t>
  </si>
  <si>
    <t>00084612010001</t>
  </si>
  <si>
    <t>To digitize and computerize all Historical documents</t>
  </si>
  <si>
    <t>To train Inmates and Orphans on carpentry,
Vulcanizing, Barbing etc. and provision of Materials to
make them self reliant and productive.</t>
  </si>
  <si>
    <t>Production of Tourism guide pamphlet Brochures and
to participate at National and International
Exhibitions/expos</t>
  </si>
  <si>
    <t>To let the whole word that the sokoto state is exhaled with beautiful &amp; educative historical headsite and monument</t>
  </si>
  <si>
    <t>To establishe 3  mega zonal acquistion centre at Yabo, Wurno, and Sokoto</t>
  </si>
  <si>
    <t>To assist the graduant with take -off materials in order establish their own business.</t>
  </si>
  <si>
    <t>Renovation of skills acquisition centres of the State &amp; Local Gov't for effective service delivery</t>
  </si>
  <si>
    <t>To Renovation and Fencing of cultural office at Shehu Kangiwa Square to enhance security of the area.</t>
  </si>
  <si>
    <t>Construction ouest House including Compensattion and upgrading of Rijiyar Shehu</t>
  </si>
  <si>
    <t>00084612150001</t>
  </si>
  <si>
    <t>0551 MIN FOR LOCAL GOVERNMENT &amp; CHIEFTANCY-(206)</t>
  </si>
  <si>
    <t>015100100100 Min. For L/ Govt. &amp; Comm. Development 206</t>
  </si>
  <si>
    <t>00134660020001</t>
  </si>
  <si>
    <t>Construction of 4 Zonal inspectorate Offices At Shagari, Gwabadawa, Isa and Tambuwal</t>
  </si>
  <si>
    <t>00134660030001</t>
  </si>
  <si>
    <t>To assist  Community self help project state wide</t>
  </si>
  <si>
    <t>00134660040001</t>
  </si>
  <si>
    <t>To construct at least 2 mud block houses in each ward
for less previledge using local materials through
communal effort accross 23 LGAs.</t>
  </si>
  <si>
    <t>00134660050001</t>
  </si>
  <si>
    <t>To construct and rehabilite  women centre's at Ward
level to reduce poverty and unemployment among
women in the rural areas</t>
  </si>
  <si>
    <t>00134660090001</t>
  </si>
  <si>
    <t>To encourage  sporting activities e.g Langa,Kokawa (local wrestling)Dambe and Foot Ball competition.</t>
  </si>
  <si>
    <t>00134660110001</t>
  </si>
  <si>
    <t>To purchase 15 Nos of MotorcyclesKasea for Inspectors in the 23 LGAs.</t>
  </si>
  <si>
    <t>00134660120001</t>
  </si>
  <si>
    <t>to puchase 6nos Vehicle for head quarters  and zonal community development office.</t>
  </si>
  <si>
    <t>00134660140001</t>
  </si>
  <si>
    <t>To purchase information gazzates for public enlighment on comm. Dev awareness in the L/G areas.</t>
  </si>
  <si>
    <t>00134660160001</t>
  </si>
  <si>
    <t xml:space="preserve">To constrcution a  pilot workshop  unit service for
Comm. Dev. For self help business in order to reduce
their poverty , to become self reliance
</t>
  </si>
  <si>
    <t>00134660170001</t>
  </si>
  <si>
    <t>To participate in comm Dev. Trade fairs and exhibition of their product to other communities.</t>
  </si>
  <si>
    <t>00134660180001</t>
  </si>
  <si>
    <t>For hosting of Comm Dev. Conference at all Levels</t>
  </si>
  <si>
    <t>00134660210001</t>
  </si>
  <si>
    <t>Partnership with donor Agencies and NGOs. On Community development programmes</t>
  </si>
  <si>
    <t>Renovation of Hospital at Technical Farfaru, additional Blocks and provision of facilities</t>
  </si>
  <si>
    <t>Procurement of Air Conditioners, Refrigators, Laptop Computers, Desk top computers, Photocopying machines, Scanners and furnitures</t>
  </si>
  <si>
    <t>Resuscitation of SASSCO to harmonize the production and clearance of Agric. Data in partnership with FGN and  statewide agric shows.</t>
  </si>
  <si>
    <t xml:space="preserve">Payment of  principal and interest, on MSMEs Loans from CBN and other Development Financial Institutions and  provide support to ailing MSMEs  to stimulate Economic Growth, Guaranty livelihood of Household, Prevent jobloss and Create new Employment. </t>
  </si>
  <si>
    <t>Provision for intervention for the Resuscitation of state owned dormant Industries to be done phases</t>
  </si>
  <si>
    <t xml:space="preserve">To provide Palliatives to the informal Sector of the Economy  through provision of tools/Machineries and operational financing to cushion the nagative effect of Covi-19 </t>
  </si>
  <si>
    <t>Second Phase of Sokoto Cattle Breeding Maet and Milk Production Project insemination &amp; super ovulation procedures, Procurement of sychronizing drugs and other
consumables, Training &amp; capacity building of project staff.</t>
  </si>
  <si>
    <t xml:space="preserve">Procurement of additional Semen Straws for the Insemination, Super Ovulation, other consumable, \Training and Capacity Building of project Staff </t>
  </si>
  <si>
    <t>1. Construction of 5 earth Dams across the State. 2. Rehabilitation &amp; Reconstruction of danaged earth dams at  Silame and Tureta. 3. Construction of borehole in 3 grazing areas across the state.</t>
  </si>
  <si>
    <t>1. Construction of control post along border. 2. Rehabilitation of Existing  control post. 3. Equipment the control post/ins. Stattion.          4. Rehabilitation of Kara market.</t>
  </si>
  <si>
    <t>1. Enhancement of micro livestock &amp; poultry enterprises e.g. rabbitry, snail etc.              2. Acquiring land for poultry production &amp; Micro livestock.3. Maintenance Of Poultry  Facilities.</t>
  </si>
  <si>
    <t>1. Rehabilitation of All centres in the state. 2. Purchase of exotic bulls  &amp; child semen. 3. Procurement of related equipment.</t>
  </si>
  <si>
    <t xml:space="preserve">1. Construction of office complex ar Kebbe &amp; D.Daji. 2. Improvement of Water system.      3. Procurement of supplementory feeds &amp; drugs. 4. Procurement of equipment. 5. Renovation of stores at Kebbe &amp; D/Daji.
</t>
  </si>
  <si>
    <t>1. Procurement of modern fishing equipments, Capacity building of staff, General improvement in hide/skin activities , Tanneries assit.</t>
  </si>
  <si>
    <t>1. Control &amp; Eradiction of Zoonotic Diseases,
Procurement of essential meet insp. equip.,
Rehabilitation of slabs across the state 87 No., Establishment of quarantine station for control of TDA.,
Procurement of Vet. Public heath equip. across the state.</t>
  </si>
  <si>
    <t>Development of Tsuana Grazing reserve for pasture development seeds multiplication &amp; watwer development, construction of 4Nod of livestock services centres at Isa G/Bawa , Tsauna &amp; Tambuwal procurment &amp; sales of L/feeds to target farmers</t>
  </si>
  <si>
    <t>To boost farmers moral &amp; increasing farm product and productivity through adoption of new modern technic,Visit to traditional institution &amp; stakeholders, Mass
Mobilization.</t>
  </si>
  <si>
    <t>Procurement essential working tools for all containment, Advocacy and sensitization campaigns against the spread of H5 N1 virus in our farms, Preparations for the stumping out and necessary control of the spread of the H5 N1 during the outbreak of Avian In</t>
  </si>
  <si>
    <t xml:space="preserve">Const. and equipping of proposed Veterinary hospital in line with OIE regulations, Installation of Veterinary Equipment, operation and maintenances training.
</t>
  </si>
  <si>
    <t>Creating of awareness &amp; sensitization on
abuse/handling of animals to all stakedes &amp; relevant Organization.</t>
  </si>
  <si>
    <t>Development of Poultry Sub-Sector through
empowerment, Rehabilitation and establishment of feed mill &amp; hatcheries with equipment, Procurement of Young chicks &amp; poultry feeds.</t>
  </si>
  <si>
    <t xml:space="preserve">Procurement of 1No Electric 300KVA  Generator of the Magistrate court. Goronyo. Wamakko, Kwannawa,G/Madi, Yabo, Tamb uwal Isa, Illela, Gwadabawa  &amp; Group of Magistrate 1-7 and High court 3 &amp; 5 at Sokoto.
</t>
  </si>
  <si>
    <t>Upgrading of Central Medical Stores, Storage facilities and at all Health Facilities,  Landscaping, Procurement of Equipment, Hilux for LMCU MSV, Electronic Inventory tools, Quarantine/Incinerator, Large storage 
bay, 3No delivery vans, 2Nos generators, cl</t>
  </si>
  <si>
    <t>Establishment  of HIV/AIDS/STI &amp; Counseling SDP:Provision of ART Centers, Blood Screening, HIV Testing/Confirmatory Kits Centers/Drugs, PMTCT, BCC,Procurement of HIV/AIDS/STI Laboratory Equipment, CD4 counting Machines,Testing Kit, Disposable Syringes/Ne</t>
  </si>
  <si>
    <t>Renovation/Maintenance of existing structures
including  theatres at Specialist Hosp, Amenity Wad, ICU, Bed, Anesthetic Machine, Establishment of Dialysis Centre with Dialysis Machines attached to Borehole and Traverse Osmosis Unit, Medical Record dept. Co</t>
  </si>
  <si>
    <t>Provision of Geriatric Unit in all General
Hospitals/Specialist Hospital: Construction and
Equipping of Geriatric Clinics and Wards in all Gen.Hospitals &amp; SHS</t>
  </si>
  <si>
    <t>Maintenance of Eye Care Unit in all the General
Hospitals in the State with minimum equipment of cataract Sets, Intra-occula Lens (IOL) Eye Drugs, Eye Testing Equipment and other basic needs. Procurement of Project 2No. 4WD  Vehicles for Program Manager,</t>
  </si>
  <si>
    <t xml:space="preserve">Renovation of the Hospital, Provision of 500KVA standby  Generator, Higher tension/underground cable wires, Transformer, Const. of Solar Borehole, Provision of  CMD vehicle, Peugeot 307, 30 seater Bus, Toyota
Hilux, Office Furniture, Waste Disposal vehicl
</t>
  </si>
  <si>
    <t>Repairs/Renovation of Epid Unit, Maintenance Public Health Lab Equipment, Provision of Diarrhoeal and Nutrition Equipment as well as strengthening Emergency Preparedness and Response - Purchase of Drugs and materials, Procurement of 3No. 4WD vehicle, 30N</t>
  </si>
  <si>
    <t>Procurement of Child Birth Spacing Commodities, consumables to provide CBS services, distribution and dissemination of CBS commodities, increase number of health facilities providing CbS services by 50, training of CBS technology for health workers, capac</t>
  </si>
  <si>
    <t>Procurement of Anti-malaria drugs, 4m Doses of SPAQ, Microscopes, Address System, Sprayer chemicals, distribution of drugs to 877 Health Facilities, Conduct trainings, Supportive Supervision.  Printing of Posters, Training of Malaria Staff, Purchase of 3No</t>
  </si>
  <si>
    <t xml:space="preserve">Strengthening of T.B/Lep Units/Centers at 23 LGAs with Microscope, Reagents, Anti TB Drugs, Anti Reaction drugs, Production of TB stationaries, Training of Staff, Furnishing of TBL Office complex, provision of artificial ankle/elephant boots, Crutches, in 
</t>
  </si>
  <si>
    <t>Procurement of cold chain equipment for preservation of vaccines, 40Nos Chest Freezers, 40Nos.T.200 eferigerators,1000Nos. Vaccine Carriers, 40Nos.2.8KVA Gen. Sets, BCG and DPT Syringes, 60,000Nos Ice Packs, 3,000 Vaccine Thermometers, Production of
Imm</t>
  </si>
  <si>
    <t>Repairs &amp; Renovation of Hospital Main complex, Medical Equipment and staff quarters at Gen. Hospital, Tangaza</t>
  </si>
  <si>
    <t>Provision of 100KVA Generators to  Technical
Colleges. Repairs, Rehabilitation of borehole and overhead tank at GGC Sokoto, GTC Binji GGCSS Tambawal, GSSS Yabo, GSSS Gwadabawa, ABA and Nagarta College Sokoto.</t>
  </si>
  <si>
    <t xml:space="preserve">Construction of multipurpose halls at Nagarta College ,ABA GTC R/Sambo, GSSS Yabo, GSSS Gwadabawa &amp; GCSS Tambuwal.
</t>
  </si>
  <si>
    <t>Maint. Of  workshop machines and equipment at GTC Farfaru, Binji, R/Sambo and Bafarawa, refurnishing of Labs at GSS Gwadabawa, GTC Farafaru, Binji,R/Sambo and Bafarawa.</t>
  </si>
  <si>
    <t xml:space="preserve">(i) Construction of Wall Fencing at GTC Binji &amp; GSSS Gwadabawa and GTC Farfar (frontage) Construction of additional C/rooms, Students hostels for Nagarata College, GSSS Yabo and GGC Sokoto.
</t>
  </si>
  <si>
    <t>(i) Digitalization of classrooms for e-leaming provision of laptops to all teacher and staff under the ministry (ii) Capacity building for all teachers to anable them use ICT facility to teach their lessions. (iii)  Setting school
Net Project</t>
  </si>
  <si>
    <t>1. Purchase of Tech tools &amp;  equip for all the Tech. colleges. 2. Purchase of Typewriter for Commercial machines for commercial schools.</t>
  </si>
  <si>
    <t>Rehabilitation &amp; Renovation of Science Schools, Commercial and Technical Colleges and Theirs staff quarter. Repairs and Renovation of students hostels at GTC Binji, OTC Bafarawa and ABA Frafaru, repairs &amp; renovation of GSSS Yabo  and GSSS Gwadabawa.</t>
  </si>
  <si>
    <t>State wide Supply and Installation of Computer
services PCs UPSs, Printers, Scanners Note book and projectorsat MDAs. Conventional Power Back-up.Suppply and Installation of alternative power supply systems include standby Generator, Heavy duty UPS, Stab</t>
  </si>
  <si>
    <t>State wide networking, supply and installation of Fibre options, UTP, wireless equipment, Racks, Switches Routers, Cabinets Security appliances Trunking Pipes and utilities etc</t>
  </si>
  <si>
    <t>Computerization of MDAs and 23 LGAs   Automation and Archiving State wide provision of LAN and WAN conectivity and nternet.General Computerisation and
Digitization of all MDAs, general upgrading and
expansions harmonisation of JAMB,WAEC,NECO,NAPTEB, and</t>
  </si>
  <si>
    <t>General bandwidth to enable ICT office provide both wired and wireless internet services to MDAs at Shehu Kangiwa Secretariat, Usman Faruk Secretariat and other location in the state</t>
  </si>
  <si>
    <t>IPSAS ECO CODE</t>
  </si>
  <si>
    <t>APPROVED BUDGET 2020</t>
  </si>
  <si>
    <t>AMENDED  2020</t>
  </si>
  <si>
    <t>0310101 CONSOLIDATED REVENUE FUND</t>
  </si>
  <si>
    <t>31010101  CASH BALANCE:</t>
  </si>
  <si>
    <t>CONSOLIDATED REVENUE FUND</t>
  </si>
  <si>
    <t>110101 GOVERNMENT SHARE OF FAAC</t>
  </si>
  <si>
    <t>11010101 STATUTORY ALLOCATION</t>
  </si>
  <si>
    <t>110102 GOVERNMENT SHARE OF VAT</t>
  </si>
  <si>
    <t>11010201 SHARE OF VAT</t>
  </si>
  <si>
    <t>110103 GOVERNMENT SHARE OF EXCESS CRUDE ACCOUNT</t>
  </si>
  <si>
    <t>11010301 EXCESS CRUDE</t>
  </si>
  <si>
    <t>11010303 REIMBURSEMENT OF</t>
  </si>
  <si>
    <t>EXCESS DEDUCTION ON FOREIGN LOAN</t>
  </si>
  <si>
    <t>11010304 REFUNDS NNPC</t>
  </si>
  <si>
    <t>11010305 Refund from FG :- (Works)</t>
  </si>
  <si>
    <t>11010306 PETROLEUM PROFIT TAX (PPT)</t>
  </si>
  <si>
    <t>11010307 REIMBURESEMENT OF PAYE FROM FGN</t>
  </si>
  <si>
    <t>11010308 EXCHANGE GAIN DIFFERENCE</t>
  </si>
  <si>
    <t>11010309 SOLID MINERAL DERIVATION</t>
  </si>
  <si>
    <t>120101 PERSONAL TAXES</t>
  </si>
  <si>
    <t>12010101 Pay As You Earn</t>
  </si>
  <si>
    <t>12010102 Direct Assessment</t>
  </si>
  <si>
    <t>12010104 Development Levy</t>
  </si>
  <si>
    <t>12010106 Capital Gains Tax</t>
  </si>
  <si>
    <t>12010108 Taxes on Dividend Warrants</t>
  </si>
  <si>
    <t>12010109 Produce Sales Tax</t>
  </si>
  <si>
    <t>12010110 Withholding Tax</t>
  </si>
  <si>
    <t>12010111 Tax Audit</t>
  </si>
  <si>
    <t>12010112 Hotel Consumption Tax</t>
  </si>
  <si>
    <t>120201 LICENCES - GENERAL</t>
  </si>
  <si>
    <t>12020109 REGISTATION OF VOLUNTARY ORGANIZATIONS</t>
  </si>
  <si>
    <t>12020113 BRICKMAKING, etc LICENSE</t>
  </si>
  <si>
    <t>12020116 CATTLE DEALER LICENSES</t>
  </si>
  <si>
    <t>12020119 FISHING PERMITS</t>
  </si>
  <si>
    <t>12020122 PRODUCE BUYING LICENSES</t>
  </si>
  <si>
    <t>12020128 BOREHOLE DRILLING LICENSES</t>
  </si>
  <si>
    <t>12020129 POOL BETTING &amp; CASINO LICENSES/GAMING</t>
  </si>
  <si>
    <t>12020130 CINEMATOGRAPH LICENSES</t>
  </si>
  <si>
    <t>12020132 MOTOR VEHICLE LICENSES</t>
  </si>
  <si>
    <t>12020133 DRIVERS' LICENSES</t>
  </si>
  <si>
    <t>12020134 PATENT MEDICINE &amp; DRUG STORES LICENSES</t>
  </si>
  <si>
    <t>12020135 PRIVATE SCHOOLS LICENSES</t>
  </si>
  <si>
    <t>12020136 HEALTH FACILITIES LICENSES</t>
  </si>
  <si>
    <t>12020138 Hides &amp; Skin Buyer's Licence</t>
  </si>
  <si>
    <t>12020139 Hides &amp; Skin Premises Licence</t>
  </si>
  <si>
    <t>120202 MINING RENTS</t>
  </si>
  <si>
    <t>12020201 MINING FEES</t>
  </si>
  <si>
    <t>12020204 Quarry Fees</t>
  </si>
  <si>
    <t>120204 FEES - GENERAL</t>
  </si>
  <si>
    <t>12020401 COURT FEES</t>
  </si>
  <si>
    <t>12020406 Inspection and Grading Fees</t>
  </si>
  <si>
    <t>12020409 WEIGHTS &amp; MEASURE FEES</t>
  </si>
  <si>
    <t>12020413 FILMS CENSORSHIP/PRODUCTION FEES</t>
  </si>
  <si>
    <t>12020415 TRADE TESTING FEES</t>
  </si>
  <si>
    <t>12020417 CONTRACTOR REGISTRATION FEES</t>
  </si>
  <si>
    <t>12020418 MARRIAGE/ DIVORCE FEES</t>
  </si>
  <si>
    <t>12020428 FIRE SAFETY CERTIFICATE FEES</t>
  </si>
  <si>
    <t>12020430 PROFESSIONAL REGISTRATION FEES</t>
  </si>
  <si>
    <t>12020431 ENVIRONMENTAL IMPACT ASSESSMENT FEES</t>
  </si>
  <si>
    <t>12020436 BILL BOARD ADVERTISEMENT FEES</t>
  </si>
  <si>
    <t>12020437 DEEDS REGISTRATION FEES</t>
  </si>
  <si>
    <t>12020438 SURVEY/ PLANNING/BUILDING FEES</t>
  </si>
  <si>
    <t>12020439 AGENCY FEES</t>
  </si>
  <si>
    <t>12020440 MEDICAL CONSULTANCY FEES</t>
  </si>
  <si>
    <t>12020441 LABORATORY FEES</t>
  </si>
  <si>
    <t>12020442 ASSOCIATION FEES</t>
  </si>
  <si>
    <t>12020443 BIRTH &amp; DEATH REGISTRATION FEES</t>
  </si>
  <si>
    <t>12020446 AGRICULTURAL/VETERINARY SERVICES FEES</t>
  </si>
  <si>
    <t>12020447 LAND USE FEES</t>
  </si>
  <si>
    <t>12020448 DEVELOPMENT LEVIES</t>
  </si>
  <si>
    <t>12020449 BUSINESS/TRADE OPERATING FEES</t>
  </si>
  <si>
    <t>12020450 INSPECTION FEES</t>
  </si>
  <si>
    <t>12020452 SCHOOL/ TUITION/EXAMINATION FEES</t>
  </si>
  <si>
    <t>12020460 WATER CHARGES FEES</t>
  </si>
  <si>
    <t>12020480 Cutting of Roads</t>
  </si>
  <si>
    <t>120205 FINES - GENERAL</t>
  </si>
  <si>
    <t>12020502 Court Fine  - Hight Court</t>
  </si>
  <si>
    <t>12020503 Probate Fees - High Court</t>
  </si>
  <si>
    <t>12020505 Court Fines -  Mag. Court</t>
  </si>
  <si>
    <t>12020507 Court Fines Area Court</t>
  </si>
  <si>
    <t>12020508 Administration of Estate Fees</t>
  </si>
  <si>
    <t>12020509 Fines Mobile Court</t>
  </si>
  <si>
    <t>12020510 Court Fines - Rent Tribunal</t>
  </si>
  <si>
    <t>12020515 Certificate of Road Worthiness/V.I.O</t>
  </si>
  <si>
    <t>12020516 Misc.trafic Regulations</t>
  </si>
  <si>
    <t>12020537 Road Crossing</t>
  </si>
  <si>
    <t>120206 SALES - GENERAL</t>
  </si>
  <si>
    <t>12020601 SALES OF JOURNAL &amp; PUBLICATIONS</t>
  </si>
  <si>
    <t>12020604 SALES OF STORES/SCRAPS/UNSERVICEABLE ITEMS</t>
  </si>
  <si>
    <t>12020606 SALES OF BILLS OF ENTRIES/APPLICATION FORMS</t>
  </si>
  <si>
    <t>12020607 SALES OF CONSULTANCY REGISTRATION FORMS</t>
  </si>
  <si>
    <t>12020608 SALES OF IMPROVED SEEDS/CHEMICAL</t>
  </si>
  <si>
    <t>12020609 PROCEEDS FROM SALES OF FARM PRODUCE</t>
  </si>
  <si>
    <t>12020610 PROCEEDS FROM SALES OF GOODS BY PUBLIC AUCTIONS</t>
  </si>
  <si>
    <t>12020611 PROCEEDS FROM SALES OF GOVT. VEHICLES</t>
  </si>
  <si>
    <t>12020614 SALES OF GOVT. BUILDINGS</t>
  </si>
  <si>
    <t>12020616 SALES OF FORMS</t>
  </si>
  <si>
    <t>120207 EARNINGS -GENERAL</t>
  </si>
  <si>
    <t>12020703 EARNINGS FROM HIRE OF PLANTS &amp; EQUIPMENT</t>
  </si>
  <si>
    <t>12020705 EARNINGS FROM THE USE OF GOVT. HALLS</t>
  </si>
  <si>
    <t>12020707 EARNINGS FROM MEDICAL SERVICES</t>
  </si>
  <si>
    <t>12020709 EARNINGS FROM TOURISM/CULTURE/ARTS CENTRES</t>
  </si>
  <si>
    <t>12020710 EARNINGS FROM GUEST HOUSES</t>
  </si>
  <si>
    <t>12020711 EARNINGS FROM COMMERCIAL ACTIVITIES</t>
  </si>
  <si>
    <t>12020712 EARNINGS FROM USE OF LIBRARY</t>
  </si>
  <si>
    <t>120208 RENT ON GOVERNMENT</t>
  </si>
  <si>
    <t>BUILDINGS - GENERAL</t>
  </si>
  <si>
    <t>12020801 RENT ON GOVT.QUARTERS</t>
  </si>
  <si>
    <t>12020804 RENT ON CONFERENCE CENTRES</t>
  </si>
  <si>
    <t>120209 RENT ON LAND &amp; OTHERS -</t>
  </si>
  <si>
    <t>GENERAL</t>
  </si>
  <si>
    <t>12020901 RENT ON GOVT. LAND</t>
  </si>
  <si>
    <t>12020904 RENTS OF PLOTS &amp; SITES SERVICES PROGRAMME</t>
  </si>
  <si>
    <t>120210  REPAYMENTS - GENERAL</t>
  </si>
  <si>
    <t>12021002 MOTOR VEHICLE ADVANCES</t>
  </si>
  <si>
    <t>12021004 MOTOR VEHICLE REFURBISHING LOAN</t>
  </si>
  <si>
    <t>12021005 HOUSE REFURBISHING LOAN</t>
  </si>
  <si>
    <t>12021006 REFUNDS</t>
  </si>
  <si>
    <t>12021014 Re-imbursement - Sales of Grains</t>
  </si>
  <si>
    <t>12021015 Re-imbursement  of Salaries from Ministries &amp; Parastatals</t>
  </si>
  <si>
    <t>120211 INVESTMENT INCOME</t>
  </si>
  <si>
    <t>12021103 OTHER INVESTMENT INCOME</t>
  </si>
  <si>
    <t>120212 INTEREST EARNED</t>
  </si>
  <si>
    <t>12021210 BANK INTEREST</t>
  </si>
  <si>
    <t>140701 EXTRAORDINARY ITEMS</t>
  </si>
  <si>
    <t>14070102 UNSPECIFIED REVENUE</t>
  </si>
  <si>
    <t>130203 DOMESTIC GRANTS</t>
  </si>
  <si>
    <t>13020302 FGN GRANTS FOR FEEDING PROGRAMME</t>
  </si>
  <si>
    <t>13020306 SDGs/CGS</t>
  </si>
  <si>
    <t>13020308 LG contribution to LG Comm Pro.</t>
  </si>
  <si>
    <t>13020309 STATE FISCAL TRANSPERENCY ACCOUNTABILITY &amp; SUSTAINABILITY</t>
  </si>
  <si>
    <t>13020310 COVID-19 GRANT FROM FINANCIAL INSTITUTIONS AND PHILANTROPHIS</t>
  </si>
  <si>
    <t>130204 FOREIGN GRANTS</t>
  </si>
  <si>
    <t>13020305 WASH (RUWASA PROJECTS)</t>
  </si>
  <si>
    <t>13020403 World Bank Loan for  Health System Dev. Proj</t>
  </si>
  <si>
    <t>13020404 Global Partnership on Education NIPEP</t>
  </si>
  <si>
    <t>13020408 DANGOTE AND BILL GATES</t>
  </si>
  <si>
    <t>13020408 NEI+ SUPPORT ON EDUCATIONS(GIRLS WRITING SKILLS)</t>
  </si>
  <si>
    <t>13020408 SAVE 1 MILLION LIVES ON MALARIA &amp; OTHER DISEASES</t>
  </si>
  <si>
    <t>13020408 UNFPA SUPPORT</t>
  </si>
  <si>
    <t>13020409 Grant to FADAMA III</t>
  </si>
  <si>
    <t>13020410 INTERGRATED HEALTH PROGRAM</t>
  </si>
  <si>
    <t>13020411 NIGERIA CARES PROGRAMMES</t>
  </si>
  <si>
    <t>140202 OTHER CAPITAL RECEIPTS</t>
  </si>
  <si>
    <t>14020202 State Education Development Levy</t>
  </si>
  <si>
    <t>140301 DOMESTIC LOANS/ BORROWINGS</t>
  </si>
  <si>
    <t>RECEIPT</t>
  </si>
  <si>
    <t>14074412 Comm. Bank Loan to S/Govt</t>
  </si>
  <si>
    <t>140302 INTERNATIONAL LOANS/BORROWINGS RECEIPT</t>
  </si>
  <si>
    <t>14030202 INTERNATIONAL LOANS/BORROWINGS FROM OTHER</t>
  </si>
  <si>
    <t>14030205 Youth Empowerment Social Programmes (YESSO)</t>
  </si>
  <si>
    <t>14030206 Road Access Mobility Projects (RAMP)</t>
  </si>
  <si>
    <t>14030207 Nigerian Erosion and Water Shade Projects</t>
  </si>
  <si>
    <t>14030211 ADB Loan for Agricultural Development</t>
  </si>
  <si>
    <t>14030212 UNICEF LOAN ON GIRL CHILD EDUCATION</t>
  </si>
  <si>
    <t>14030213 Community Social Development Projects</t>
  </si>
  <si>
    <t>140701 EXTRA ORDINARY ITEMS</t>
  </si>
  <si>
    <t>14070101 EXTRAORDINARY ITEMS</t>
  </si>
  <si>
    <t>14070207 Budget Support Facility</t>
  </si>
  <si>
    <t>Grand Total</t>
  </si>
  <si>
    <t>12020129 POOL BETTING &amp; CASINO</t>
  </si>
  <si>
    <t>LICENSES/GAMING</t>
  </si>
  <si>
    <t>011021001 Liaison Office ABUJA 320022</t>
  </si>
  <si>
    <t>12020711 EARNINGS FROM</t>
  </si>
  <si>
    <t>COMMERCIAL ACTIVITIES</t>
  </si>
  <si>
    <t>011045001 Ministry of Establishment &amp; Pension Matters 208</t>
  </si>
  <si>
    <t>12020606 SALES OF BILLS OF</t>
  </si>
  <si>
    <t>ENTRIES/APPLICATION FORMS</t>
  </si>
  <si>
    <t>12020804 RENT ON CONFERENCE</t>
  </si>
  <si>
    <t>CENTRES</t>
  </si>
  <si>
    <t>011050010 SUSTAINABLE DEVELOPMENT GOALS (SDG)</t>
  </si>
  <si>
    <t>12020417 CONTRACTOR</t>
  </si>
  <si>
    <t>REGISTRATION FEES</t>
  </si>
  <si>
    <t>12020109 REGISTATION OF</t>
  </si>
  <si>
    <t>VOLUNTARY ORGANIZATIONS</t>
  </si>
  <si>
    <t>12020601 SALES OF JOURNAL &amp;</t>
  </si>
  <si>
    <t>PUBLICATIONS</t>
  </si>
  <si>
    <t>0123001002 Waziri Junaidu Hist. &amp; Culture Bureau 320025</t>
  </si>
  <si>
    <t>0123003001 Sokoto State Televiosn (Rtv) 320056</t>
  </si>
  <si>
    <t>0123004001 Rima Radio 320002</t>
  </si>
  <si>
    <t>0123013002 State Newspaper Comp.(The PATH) 320029</t>
  </si>
  <si>
    <t>12020428 FIRE SAFETY CERTIFICATE</t>
  </si>
  <si>
    <t>FEES</t>
  </si>
  <si>
    <t>0140001001 Office of the Auditor General 228</t>
  </si>
  <si>
    <t>014700100100 Civil Service Commission 229</t>
  </si>
  <si>
    <t>014700200100 Local Government Service Comm. 227</t>
  </si>
  <si>
    <t>12020430 PROFESSIONAL</t>
  </si>
  <si>
    <t>12020122 PRODUCE BUYING</t>
  </si>
  <si>
    <t>LICENSES</t>
  </si>
  <si>
    <t>AGRICULTURAL/VETINARY</t>
  </si>
  <si>
    <t>SERVICES FEES</t>
  </si>
  <si>
    <t>12020608 SALES OF IMPROVED</t>
  </si>
  <si>
    <t>SEEDS/CHEMICAL</t>
  </si>
  <si>
    <t>12020609 PROCEEDS FROM SALES</t>
  </si>
  <si>
    <t>OF FARM PRODUCE</t>
  </si>
  <si>
    <t>12020611 PROCEEDS FROM SALES</t>
  </si>
  <si>
    <t>OF GOVT. VEHICLES</t>
  </si>
  <si>
    <t>12020703 EARNINGS FROM HIRE OF</t>
  </si>
  <si>
    <t>PLANTS &amp; EQUIPMENT</t>
  </si>
  <si>
    <t>12020610 PROCEEDS FROM SALES</t>
  </si>
  <si>
    <t>OF GOODS BY PUBLIC AUCTIONS</t>
  </si>
  <si>
    <t>12020614 SALES OF GOVT.</t>
  </si>
  <si>
    <t>BUILDINGS</t>
  </si>
  <si>
    <t>12021002 MOTOR VEHICLE</t>
  </si>
  <si>
    <t>ADVANCES</t>
  </si>
  <si>
    <t>12021004 MOTOR VEHICLE</t>
  </si>
  <si>
    <t>REFURBISHING LOAN</t>
  </si>
  <si>
    <t>12021005 HOUSE REFURBISHING</t>
  </si>
  <si>
    <t>LOAN</t>
  </si>
  <si>
    <t>12021014 Re-imbursement - Sales of</t>
  </si>
  <si>
    <t>Grains</t>
  </si>
  <si>
    <t>12021015 Re-imbursement  of Salaries</t>
  </si>
  <si>
    <t>From Ministries &amp;Parastatals</t>
  </si>
  <si>
    <t>12021103 OTHER INVESTMENT</t>
  </si>
  <si>
    <t>INCOME</t>
  </si>
  <si>
    <t>0220008001 Board of Internal Revenue 320012</t>
  </si>
  <si>
    <t>12020409 WEIGHTS &amp; MEASURE</t>
  </si>
  <si>
    <t>12020515 Certificate of Road</t>
  </si>
  <si>
    <t>Worthness/V.I.O</t>
  </si>
  <si>
    <t>0220010003 Sokoto State Small &amp; Medium Enterprises Development</t>
  </si>
  <si>
    <t>Agency (SOSMEDA) 320075</t>
  </si>
  <si>
    <t>12020449 BUSINESS/TRADE</t>
  </si>
  <si>
    <t>OPERATING FEES</t>
  </si>
  <si>
    <t>12020710 EARNINGS FROM GUEST</t>
  </si>
  <si>
    <t>HOUSES</t>
  </si>
  <si>
    <t>022053001 Sokoto Central Market 229</t>
  </si>
  <si>
    <t>12020130 CINEMATOGRAPH</t>
  </si>
  <si>
    <t>12020413 FILMS CENSORSHIP/</t>
  </si>
  <si>
    <t>PRODUCTION FEES</t>
  </si>
  <si>
    <t>12020709 EARNINGS FROM</t>
  </si>
  <si>
    <t>TOURISM/CULTURE/ARTS CENTRES</t>
  </si>
  <si>
    <t>12020452 SCHOOL/ TUITION/</t>
  </si>
  <si>
    <t>EXAMINATION FEES</t>
  </si>
  <si>
    <t>12020128 BOREHOLE DRILLING</t>
  </si>
  <si>
    <t>025301000100 Sokoto State Housing Corporation 320070</t>
  </si>
  <si>
    <t>12020437 DEEDS REGISTRATION</t>
  </si>
  <si>
    <t>12020438 SURVEY/ PLANNING/</t>
  </si>
  <si>
    <t>BUILDING FEES</t>
  </si>
  <si>
    <t>12020604 SALES OF</t>
  </si>
  <si>
    <t>STORES/SCRAPS/UNSERVICABLE</t>
  </si>
  <si>
    <t>ITEMS</t>
  </si>
  <si>
    <t>0326051001 Judiciary - () High Court 225</t>
  </si>
  <si>
    <t>12020443 BIRTH &amp; DEATH</t>
  </si>
  <si>
    <t>12020431 ENVIRONMENTAL IMPACT</t>
  </si>
  <si>
    <t>ASSESSMENT FEES</t>
  </si>
  <si>
    <t>12020904 RENTS OF PLOTS &amp; SITES</t>
  </si>
  <si>
    <t>SERVICES PROGRAMME</t>
  </si>
  <si>
    <t>12020113 BRICKMAKING, etc</t>
  </si>
  <si>
    <t>LICENSE</t>
  </si>
  <si>
    <t>12020436 BILL BOARD</t>
  </si>
  <si>
    <t>ADVERTISEMENT FEES</t>
  </si>
  <si>
    <t>12020607 SALES OF CONSULTANCY</t>
  </si>
  <si>
    <t>REGISTRATION FORMS</t>
  </si>
  <si>
    <t>12020135 PRIVATE SCHOOLS</t>
  </si>
  <si>
    <t>12020705 EARNINGS FROM THE USE</t>
  </si>
  <si>
    <t>OF GOVT. HALLS</t>
  </si>
  <si>
    <t>12020712 EARNINGS FROM USE OF</t>
  </si>
  <si>
    <t>LIBRARY</t>
  </si>
  <si>
    <t>0517054001 Teachers Service Board 320030</t>
  </si>
  <si>
    <t>12020134 PATENT MEDICINE &amp;</t>
  </si>
  <si>
    <t>DRUG STORES LICENSES</t>
  </si>
  <si>
    <t>12020136 HEALTH FACILITIES</t>
  </si>
  <si>
    <t>12020440 MEDICAL CONSULTANCY</t>
  </si>
  <si>
    <t>12020707 EARNINGS FROM</t>
  </si>
  <si>
    <t>MEDICAL SERVICES</t>
  </si>
  <si>
    <t>13020410 INTERGRATED HEALTH</t>
  </si>
  <si>
    <t>PROGRAM</t>
  </si>
  <si>
    <t>0521003007 Specialist Hospital 320020</t>
  </si>
  <si>
    <t>Grand -Total</t>
  </si>
  <si>
    <t>ECONOMIC CODE</t>
  </si>
  <si>
    <t>PROPOSED RIVIEW BUDGET 2020</t>
  </si>
  <si>
    <t>201 Government House</t>
  </si>
  <si>
    <t>21010101 SALARY</t>
  </si>
  <si>
    <t>22020101 LOCAL TRAVEL &amp; TRANSPORT: TRAINING</t>
  </si>
  <si>
    <t>22020102 LOCAL TRAVEL &amp; TRANSPORT: OTHERS</t>
  </si>
  <si>
    <t>22020202 TELEPHONE CHARGES</t>
  </si>
  <si>
    <t>22020301 OFFICE STATIONERIES /COMPUTER CONSUMABLES</t>
  </si>
  <si>
    <t>22020305 PRINTING OF NON SECURITY DOCUMENTS</t>
  </si>
  <si>
    <t>22020401 MAINTENANCE OF MOTOR VEHICLE / TRANSPORT EQUIPMENT</t>
  </si>
  <si>
    <t>22020402 MAINTENANCE OF OFFICE FURNITURE</t>
  </si>
  <si>
    <t>22020406 OTHER MAINTENANCE SERVICES</t>
  </si>
  <si>
    <t>22020702 INFORMATION TECHNOLOGY CONSULTING</t>
  </si>
  <si>
    <t>22020703 LEGAL SERVICES</t>
  </si>
  <si>
    <t>22021003 PUBLICITY &amp; ADVERTISEMENTS</t>
  </si>
  <si>
    <t>22021007 WELFARE PACKAGES</t>
  </si>
  <si>
    <t>22040101 GRANT TO OTHER STATE GOVERNMENTS - CURRENT</t>
  </si>
  <si>
    <t>202 Office of the Deputy Governor</t>
  </si>
  <si>
    <t>22020102 LOCAL TRAVEL &amp; TRANSPORT:OTHERS</t>
  </si>
  <si>
    <t>22020301 OFFICE STATIONERIES / COMPUTER CONSUMABLES</t>
  </si>
  <si>
    <t>22020801 MOTOR VEHICLE  FUEL COST</t>
  </si>
  <si>
    <t>22030106 MOTOR VEHICLE ADVANCE</t>
  </si>
  <si>
    <t>203 Head of Service</t>
  </si>
  <si>
    <t>22020104 INTERNATIONAL TRAVEL &amp; TRANSPORT: OTHERS</t>
  </si>
  <si>
    <t>22020403 MAINTENANCE OF OFFICE BUILDING / RESIDENTIAL QTRS</t>
  </si>
  <si>
    <t>22020405 MAINTENANCE OF PLANTS/GENERATORS</t>
  </si>
  <si>
    <t>22020501 LOCAL TRAINING</t>
  </si>
  <si>
    <t>22020502 INTERNATIONAL  TRAINING</t>
  </si>
  <si>
    <t>22020601 SECURITY SERVICES</t>
  </si>
  <si>
    <t>204 Ministry for Home Affairs</t>
  </si>
  <si>
    <t>22021021 SPECIAL DAYS/CELEBRATIONS</t>
  </si>
  <si>
    <t>22030101 MOTOR CYCLE ADVANCES</t>
  </si>
  <si>
    <t>2041 Ministry for Religious Affairs</t>
  </si>
  <si>
    <t>22020101 LOCAL TRAVEL &amp; TRANSPORT:TRAINING</t>
  </si>
  <si>
    <t>22020401 MAINTENANCE OF MOTORVEHICLE / TRANSPORT EQUIPMENT</t>
  </si>
  <si>
    <t>2042 Ministry for Special Duties</t>
  </si>
  <si>
    <t>205 Ministry Careers &amp; Special Services</t>
  </si>
  <si>
    <t>22020103 INTERNATIONAL TRAVEL &amp; TRANSPORT: TRAINING</t>
  </si>
  <si>
    <t>22020203 INTERNET ACCESS CHARGES</t>
  </si>
  <si>
    <t>22020411 MAINTENANCE OF COMMUNICATION EQUIPMENTS</t>
  </si>
  <si>
    <t>22020604 SECURITY VOTE (INCLUDING OPERATIONS)</t>
  </si>
  <si>
    <t>22021001 REFRESHMENT &amp; MEALS</t>
  </si>
  <si>
    <t>206 Ministry for Local Government and Community Dev.</t>
  </si>
  <si>
    <t>208 Ministry Establishment &amp; Pension</t>
  </si>
  <si>
    <t>22010102 PENSION</t>
  </si>
  <si>
    <t>22020101 LOCAL TRAVEL &amp; TRANSPORT:</t>
  </si>
  <si>
    <t>TRAINING</t>
  </si>
  <si>
    <t>22020102 LOCAL TRAVEL &amp; TRANSPORT:</t>
  </si>
  <si>
    <t>OTHERS</t>
  </si>
  <si>
    <t>22020103 INTERNATIONAL TRAVEL &amp;</t>
  </si>
  <si>
    <t>TRANSPORT: TRAINING</t>
  </si>
  <si>
    <t>22020301 OFFICE STATIONERIES /</t>
  </si>
  <si>
    <t>COMPUTER CONSUMABLES</t>
  </si>
  <si>
    <t>22020302 BOOKS</t>
  </si>
  <si>
    <t>22020305 PRINTING OF NON SECURITY</t>
  </si>
  <si>
    <t>DOCUMENTS</t>
  </si>
  <si>
    <t>22020401 MAINTENANCE OF MOTOR</t>
  </si>
  <si>
    <t>VEHICLE / TRANSPORT EQUIPMENT</t>
  </si>
  <si>
    <t>22020402 MAINTENANCE OF OFFICE</t>
  </si>
  <si>
    <t>FURNITURE</t>
  </si>
  <si>
    <t>22020403 MAINTENANCE OF OFFICE</t>
  </si>
  <si>
    <t>BUILDING / RESIDENTIAL QTRS</t>
  </si>
  <si>
    <t>209 Political Affairs/ SSG'S Office</t>
  </si>
  <si>
    <t>22020902 INSURANCE PREMIUM</t>
  </si>
  <si>
    <t>22040105 GRANTS TO GOVERNMENT OWNED COMPANIES - CURRENT</t>
  </si>
  <si>
    <t>22040109 GRANTS TO COMMUNITIES/NGOs</t>
  </si>
  <si>
    <t>214 Min. of Agriculture &amp; N/Resource</t>
  </si>
  <si>
    <t>22020307 DRUGS/LABORATORY/MEDICALSUPPLIES</t>
  </si>
  <si>
    <t>22020707 AGRICULTURAL CONSULTING</t>
  </si>
  <si>
    <t>215 Min. of Commerce, Indus. &amp; Coop.</t>
  </si>
  <si>
    <t>216 Ministry for Basic Education</t>
  </si>
  <si>
    <t>22020309 UNIFORMS &amp; OTHER CLOTHING</t>
  </si>
  <si>
    <t>22020310 TEACHING AIDS / INSTRUCTION MATERIALS</t>
  </si>
  <si>
    <t>22020311 FOOD STUFF / CATERING MATERIALS SUPPLIES</t>
  </si>
  <si>
    <t>22021004 MEDICAL EXPENSES-LOCAL</t>
  </si>
  <si>
    <t>22021009 SPORTING ACTIVITIES</t>
  </si>
  <si>
    <t>22021010 DIRECT TEACHING &amp; LABORATORY COST</t>
  </si>
  <si>
    <t>22050102 MEAL SUBSIDY TO GOVERNMENT SCHOOLS</t>
  </si>
  <si>
    <t>2161 Ministry for Higher Education</t>
  </si>
  <si>
    <t>999999 CONTROL</t>
  </si>
  <si>
    <t>217 Ministry of Finance</t>
  </si>
  <si>
    <t>22020201 ELECTRICITY CHARGES</t>
  </si>
  <si>
    <t>22020307 DRUGS/LABORATORY/MEDICAL SUPPLIES</t>
  </si>
  <si>
    <t>22020404 MAINTENANCE OF OFFICE / IT EQUIPMENTS</t>
  </si>
  <si>
    <t>22020603 RESIDENTIAL RENT</t>
  </si>
  <si>
    <t>22020701 FINANCIAL CONSULTING</t>
  </si>
  <si>
    <t>22020708 MEDICAL CONSULTING</t>
  </si>
  <si>
    <t>22020803 PLANT / GENERATOR FUEL COST</t>
  </si>
  <si>
    <t>22020901 BANK CHARGES (OTHER THAN INTEREST)</t>
  </si>
  <si>
    <t>22021002 HONORARIUM &amp; SITTING ALLOWANCE</t>
  </si>
  <si>
    <t>22021006 POSTAGES &amp; COURIER SERVICES</t>
  </si>
  <si>
    <t>22021008 SUBSCRIPTION TO PROFESSIONAL BODIES</t>
  </si>
  <si>
    <t>218 Ministry of Health</t>
  </si>
  <si>
    <t xml:space="preserve">22020101 LOCAL TRAVEL &amp; TRANSPORT:TRAINING  </t>
  </si>
  <si>
    <t>22020702 INFORMATION TECHNOLOGYCONSULTING</t>
  </si>
  <si>
    <t>22021019 MEDICAL EXPENSES-INTERNATIONAL</t>
  </si>
  <si>
    <t>219 Ministry of Information</t>
  </si>
  <si>
    <t>22020304 MAGAZINES &amp; PERIODICALS</t>
  </si>
  <si>
    <t>220 Ministry of Justice</t>
  </si>
  <si>
    <t>22020306 PRINTING OF SECURITY DOCUMENTS</t>
  </si>
  <si>
    <t>221 House of Assembly</t>
  </si>
  <si>
    <t>22020303 NEWSPAPERS</t>
  </si>
  <si>
    <t>22020404 MAINTENANCE OF OFFICE / ITEQUIPMENTS</t>
  </si>
  <si>
    <t>22020411 MAINTENANCE OF EQUIPMENTS</t>
  </si>
  <si>
    <t>22020901 BANK CHARGES (OTHER THAN</t>
  </si>
  <si>
    <t>INTEREST)</t>
  </si>
  <si>
    <t>22021014 BUDGET EXPENSES</t>
  </si>
  <si>
    <t>222 Ministry of Works &amp; Transport</t>
  </si>
  <si>
    <t>223 Min. of Water Resources</t>
  </si>
  <si>
    <t>224 Min. for Women Affairs</t>
  </si>
  <si>
    <t>225 Judiciary - () High Court</t>
  </si>
  <si>
    <t>21010103 CONSOLIDATED REVENUE FUND CHARGE- SALARIES</t>
  </si>
  <si>
    <t>226 Local Government Audit</t>
  </si>
  <si>
    <t>227 Local Government Service Comm.</t>
  </si>
  <si>
    <t>22020406 OTHER MAINTENANCE SERVICES 22021007 WELFARE PACKAGES</t>
  </si>
  <si>
    <t>228 Office of the Auditor General</t>
  </si>
  <si>
    <t>229 Civil Service Commission</t>
  </si>
  <si>
    <t>230 JUDICIAL SERVICE COMMISSION</t>
  </si>
  <si>
    <t>231 Min. Lands, and Housing</t>
  </si>
  <si>
    <t>232 Min. For Science &amp; Technology</t>
  </si>
  <si>
    <t>233 MIN. OF ANIMAL &amp; FISHERIES DEV.</t>
  </si>
  <si>
    <t>234 Sokoto Urban &amp; Reg. Planning Department</t>
  </si>
  <si>
    <t>235 Ministry for Rural Development</t>
  </si>
  <si>
    <t>22020706 SURVEYING SERVICES</t>
  </si>
  <si>
    <t>237 Sharia Court of Appeal</t>
  </si>
  <si>
    <t>22030102 BICYCLE ADVANCES</t>
  </si>
  <si>
    <t>238 State Ind. Electoral Commission</t>
  </si>
  <si>
    <t xml:space="preserve">22020101 LOCAL TRAVEL &amp; TRANSPORT: </t>
  </si>
  <si>
    <t>239 House Service Commission</t>
  </si>
  <si>
    <t>240 Ministry of Social Welfare &amp; Comm Dev.</t>
  </si>
  <si>
    <t>241 Dept. For Scholarship and Students Matters</t>
  </si>
  <si>
    <t>242 MINISTRY OF BUDGET &amp; ECONOMIC PLANNING</t>
  </si>
  <si>
    <t>22021022 STATISTICAL OPERATIONS</t>
  </si>
  <si>
    <t>22021023 SUPERVISION AND MANAGEMENT OF DEV. ASSISTANCE STATE WIDE</t>
  </si>
  <si>
    <t>22021024 SUPERVISION &amp; MONITORING OF CAPITAL PROJECTS</t>
  </si>
  <si>
    <t>243 Dept. For Physically Challenged</t>
  </si>
  <si>
    <t>244 Min. of Environment</t>
  </si>
  <si>
    <t>245 Min. for Solid Minerals &amp; Natural Resources</t>
  </si>
  <si>
    <t>22020704 ENGINEERING SERVICES</t>
  </si>
  <si>
    <t>246 Min. of Youth and Sports Development</t>
  </si>
  <si>
    <t>22040103 GRANT TO LOCAL GOVERNMENTS CURRENT-</t>
  </si>
  <si>
    <t>247 Zakat and Endowment (Waqf) Commission</t>
  </si>
  <si>
    <t>248 Ministry of Energy</t>
  </si>
  <si>
    <t>249 Ministry of Culture &amp; Tourism</t>
  </si>
  <si>
    <t>307 Part VI Law Reform Commission</t>
  </si>
  <si>
    <t>21010103 CONSOLIDATED REVENUE FUND</t>
  </si>
  <si>
    <t>CHARGE- SALARIES</t>
  </si>
  <si>
    <t>313 Part XII Zakat and Endowment (Waqf) Commission</t>
  </si>
  <si>
    <t>320009 Sokoto College of Legal &amp; Islamic St.</t>
  </si>
  <si>
    <t>4671 SOKOTO STATE MEDIUM ENTERPRISES DEVELO</t>
  </si>
  <si>
    <t>CONSOLIDATED REVENUE CHARGES(ACCRUED EXPE</t>
  </si>
  <si>
    <t>22010101 GRATUITY</t>
  </si>
  <si>
    <t>22010103 DEATH BENEFITS</t>
  </si>
  <si>
    <t>22040103 GRANT TO LOCAL GOVERNMENTS - CURRENT</t>
  </si>
  <si>
    <t>41030101 SHORT TERM BORRROWINGS</t>
  </si>
  <si>
    <t>41030201 NATIONAL HEALTH INSURANCE SCHEME</t>
  </si>
  <si>
    <t>41030202 CONTRIBUTORY PENSION SCHEME</t>
  </si>
  <si>
    <t>SUBVENTION TO PARASTATALS</t>
  </si>
  <si>
    <t xml:space="preserve">   </t>
  </si>
  <si>
    <t>SUMMARY OF PROPOSED RECURRENT REVENUE OF 2020 COVID-19 RESPONSIVE BUDGET</t>
  </si>
  <si>
    <t xml:space="preserve">PROPOSED REVENUE  BASED ON MDAs RETAINED IGR FOR 2020 COVID 19 RESPONSIVE BUDGET </t>
  </si>
  <si>
    <t>PROPOSED 2020 COVID-19 REVISED RESPONSIVE CAPITAL BUDGET</t>
  </si>
  <si>
    <t xml:space="preserve">PROPOSED 2020 COVID-19 RESPONSIVE BUDGET REVENUE AND EXPENDITURE OUTLAY </t>
  </si>
  <si>
    <t>OPTIONAL</t>
  </si>
  <si>
    <t>REQUIRED</t>
  </si>
  <si>
    <t>In Naira Billion, unless stated otherwise</t>
  </si>
  <si>
    <t>2019 Actual</t>
  </si>
  <si>
    <t>2020 Jan-Mar Actual</t>
  </si>
  <si>
    <t>2020 Original Budget</t>
  </si>
  <si>
    <t>2020 Amended Budget</t>
  </si>
  <si>
    <t>o/w COVID-responsive (in 2020 amended budget)</t>
  </si>
  <si>
    <t>Reference to Explanatory Notes</t>
  </si>
  <si>
    <t xml:space="preserve">Assumptions: </t>
  </si>
  <si>
    <t>Explanatory Notes 1 (EN1)</t>
  </si>
  <si>
    <t>Oil price (US$/bbl)</t>
  </si>
  <si>
    <t>EN 1.1</t>
  </si>
  <si>
    <t>Oil production (national, mbpd)</t>
  </si>
  <si>
    <t>EN 1.2</t>
  </si>
  <si>
    <t>Exchange rate (N/US$)</t>
  </si>
  <si>
    <t>EN 1.3</t>
  </si>
  <si>
    <t>GDP growth (national, percent annual change)</t>
  </si>
  <si>
    <t>EN 1.4</t>
  </si>
  <si>
    <t>Inflation (national, percent, annual average)</t>
  </si>
  <si>
    <t>EN 1.5</t>
  </si>
  <si>
    <t>Mineral Ratio</t>
  </si>
  <si>
    <t>EN 1.6</t>
  </si>
  <si>
    <t>Revenues and grants:</t>
  </si>
  <si>
    <t>EN 2</t>
  </si>
  <si>
    <t xml:space="preserve">Gross (not net of deductions) Statutory Allocation </t>
  </si>
  <si>
    <t>EN 2.1.1, 2.1.2</t>
  </si>
  <si>
    <t>Derivation</t>
  </si>
  <si>
    <t>EN 2.1.3</t>
  </si>
  <si>
    <t>VAT</t>
  </si>
  <si>
    <t>EN 2.1.5</t>
  </si>
  <si>
    <t>IGR</t>
  </si>
  <si>
    <t>EN 2.1.6</t>
  </si>
  <si>
    <t>DIRECT RECIEPTS</t>
  </si>
  <si>
    <t>DIRECT CAPITAL RECIEPTS</t>
  </si>
  <si>
    <t>Aids and  grants</t>
  </si>
  <si>
    <t>EN 2.2.1</t>
  </si>
  <si>
    <t>Opening balance</t>
  </si>
  <si>
    <t>EN - 0</t>
  </si>
  <si>
    <t>Expenditures:</t>
  </si>
  <si>
    <t>EN 3</t>
  </si>
  <si>
    <t>Recurrent expenditures:</t>
  </si>
  <si>
    <t>Personnel costs (salaries, pensions)</t>
  </si>
  <si>
    <t>EN 3.1</t>
  </si>
  <si>
    <t>Consolidated Revenue Fund Charges</t>
  </si>
  <si>
    <t>EN 3.2</t>
  </si>
  <si>
    <r>
      <rPr>
        <sz val="9"/>
        <color rgb="FFFF0000"/>
        <rFont val="Calibri"/>
        <family val="2"/>
      </rPr>
      <t>Public Debt charges</t>
    </r>
    <r>
      <rPr>
        <sz val="9"/>
        <color rgb="FF000000"/>
        <rFont val="Calibri"/>
        <family val="2"/>
      </rPr>
      <t xml:space="preserve"> (Interest payments on debt (or debt service), including FAAC deductions)</t>
    </r>
  </si>
  <si>
    <t>EN 3.3</t>
  </si>
  <si>
    <t>Overhead costs</t>
  </si>
  <si>
    <t>EN 3.4, 3.4.1, 3.4.2, 3.4.3, 3.4.4, 3.4.5,3.4.6 and 3.4.7</t>
  </si>
  <si>
    <t>Capital expenditures:</t>
  </si>
  <si>
    <t>EN 3.5, 3.5.1, 3.5.2, 3.5.3, 3.5.4 and  3.5.5.</t>
  </si>
  <si>
    <t>General Administration</t>
  </si>
  <si>
    <t>Economic</t>
  </si>
  <si>
    <t>Law and Justice</t>
  </si>
  <si>
    <t>Regional</t>
  </si>
  <si>
    <t>Social</t>
  </si>
  <si>
    <t>Financing:</t>
  </si>
  <si>
    <t>EN 4.1</t>
  </si>
  <si>
    <t>Domestic bonds</t>
  </si>
  <si>
    <t>EN 4.1.1</t>
  </si>
  <si>
    <t>Commercial bank loans</t>
  </si>
  <si>
    <t>EN 4.1.2</t>
  </si>
  <si>
    <t>External loans</t>
  </si>
  <si>
    <t>EN 4.1.3</t>
  </si>
  <si>
    <t>Sales of government assets</t>
  </si>
  <si>
    <t>EN 4.1.4</t>
  </si>
  <si>
    <t>Financing gap</t>
  </si>
  <si>
    <t>EN 4.2</t>
  </si>
  <si>
    <t>Memorandum Items:</t>
  </si>
  <si>
    <t>COVID-19 responsive expenditures (% of total expenditures)</t>
  </si>
  <si>
    <t>EN 5</t>
  </si>
  <si>
    <t>PROPOSED COVID-19 2020 BUDGET REVIEW</t>
  </si>
  <si>
    <t>SUMMARY OF PERSONNEL COST BY MDAs</t>
  </si>
  <si>
    <t xml:space="preserve"> ORG. CODE</t>
  </si>
  <si>
    <t>Ministries and Departments</t>
  </si>
  <si>
    <t>APPROVED 2020</t>
  </si>
  <si>
    <t>PROPOSED 2020 BUDGET REVIEW</t>
  </si>
  <si>
    <t>0111001001</t>
  </si>
  <si>
    <t>Government House</t>
  </si>
  <si>
    <t>0111001002</t>
  </si>
  <si>
    <t>Office of  the Deputy Governor</t>
  </si>
  <si>
    <t>0125001001</t>
  </si>
  <si>
    <t>Admin &amp; General Services/Head of Serv.</t>
  </si>
  <si>
    <t>0124001001</t>
  </si>
  <si>
    <t>Ministry for Home Affairs</t>
  </si>
  <si>
    <t>0111184001</t>
  </si>
  <si>
    <t>Ministry for Religious  Affairs</t>
  </si>
  <si>
    <t>0111044001</t>
  </si>
  <si>
    <t>Ministry for Special Duties</t>
  </si>
  <si>
    <t>0111018001</t>
  </si>
  <si>
    <t>Careers &amp; Special Services</t>
  </si>
  <si>
    <t>0151001001</t>
  </si>
  <si>
    <t>Min. For L/ Govt. &amp; Comm. Dev.</t>
  </si>
  <si>
    <t>0111045001</t>
  </si>
  <si>
    <t>Establishment &amp; Pension</t>
  </si>
  <si>
    <t>0111013001</t>
  </si>
  <si>
    <t>Political Affairs / S.S.G. office</t>
  </si>
  <si>
    <t>0123001001</t>
  </si>
  <si>
    <t>Ministry  of Information</t>
  </si>
  <si>
    <t>0112001001</t>
  </si>
  <si>
    <t>House of Assembly</t>
  </si>
  <si>
    <t>0140002001</t>
  </si>
  <si>
    <t>Local Government Audit</t>
  </si>
  <si>
    <t>0147002001</t>
  </si>
  <si>
    <t>Local Government Service Comm.</t>
  </si>
  <si>
    <t>0140001001</t>
  </si>
  <si>
    <t>Office of the Auditor General</t>
  </si>
  <si>
    <t>0147001001</t>
  </si>
  <si>
    <t>Civil Service Commission</t>
  </si>
  <si>
    <t>0148001001</t>
  </si>
  <si>
    <t>State Ind. Electoral Commission</t>
  </si>
  <si>
    <t>0112003001</t>
  </si>
  <si>
    <t>House Service Commission</t>
  </si>
  <si>
    <t>TOTAL ADMIN SECTOR</t>
  </si>
  <si>
    <t>0215001001</t>
  </si>
  <si>
    <t>Min. of Agriculture &amp; N/Resource</t>
  </si>
  <si>
    <t>0222001001</t>
  </si>
  <si>
    <t>Min. of Commerce, Indus. &amp; Coop.</t>
  </si>
  <si>
    <t>0220001001</t>
  </si>
  <si>
    <t>Ministry of Finance</t>
  </si>
  <si>
    <t>0253001001</t>
  </si>
  <si>
    <t xml:space="preserve">Min. Lands, Housing &amp; Survey </t>
  </si>
  <si>
    <t>0228001001</t>
  </si>
  <si>
    <t>Min. For Science &amp; Technical Education</t>
  </si>
  <si>
    <t>0215115001</t>
  </si>
  <si>
    <t>Min. of  Animal Health &amp; Fisheries Dev.</t>
  </si>
  <si>
    <t>0220003001</t>
  </si>
  <si>
    <t>Min.  For Budget &amp; Economic Planning</t>
  </si>
  <si>
    <t>0211184002</t>
  </si>
  <si>
    <t>Zakat and Endowment (Waqf) Commission</t>
  </si>
  <si>
    <t>0231001001</t>
  </si>
  <si>
    <t>Ministry of Energy</t>
  </si>
  <si>
    <t>0236001001</t>
  </si>
  <si>
    <t>Ministry of Culture  &amp; Tourism</t>
  </si>
  <si>
    <t>0234001001</t>
  </si>
  <si>
    <t>Ministry of Works &amp; Transport</t>
  </si>
  <si>
    <t>0252001001</t>
  </si>
  <si>
    <t xml:space="preserve">Min. of Water Resources </t>
  </si>
  <si>
    <t>0231003001</t>
  </si>
  <si>
    <t xml:space="preserve">Ministry for Rural Development </t>
  </si>
  <si>
    <t>0233051001</t>
  </si>
  <si>
    <t>Min. for Solid Minerals &amp; Natural Resources</t>
  </si>
  <si>
    <t>TOTAL ECONOMIC SECTOR</t>
  </si>
  <si>
    <t>0326001001</t>
  </si>
  <si>
    <t>Ministry of Justice</t>
  </si>
  <si>
    <t>0326051001</t>
  </si>
  <si>
    <t>Judiciary -    (1) High Court</t>
  </si>
  <si>
    <t>0318011001</t>
  </si>
  <si>
    <t xml:space="preserve">Judiciary .Service Comision        </t>
  </si>
  <si>
    <t>0326053001</t>
  </si>
  <si>
    <t>Sharia Court of Appeal</t>
  </si>
  <si>
    <t>TOTAL LAW AND JUSTICE</t>
  </si>
  <si>
    <t>0435001001</t>
  </si>
  <si>
    <t xml:space="preserve">Min. of Environment </t>
  </si>
  <si>
    <t>TOTAL REGIONAL SECTOR</t>
  </si>
  <si>
    <t>0517001001</t>
  </si>
  <si>
    <t>Ministry for Basic Education</t>
  </si>
  <si>
    <t>0517001005</t>
  </si>
  <si>
    <t>Ministry for Higher Education</t>
  </si>
  <si>
    <t>0521001001</t>
  </si>
  <si>
    <t>Ministry of Health</t>
  </si>
  <si>
    <t>0514001001</t>
  </si>
  <si>
    <t xml:space="preserve">Min. for Women Affairs </t>
  </si>
  <si>
    <t>0541001001</t>
  </si>
  <si>
    <t>Urban and Regional planning Board</t>
  </si>
  <si>
    <t>0551003001</t>
  </si>
  <si>
    <t>Min. of Social Walfare &amp; Culture</t>
  </si>
  <si>
    <t>0517056001</t>
  </si>
  <si>
    <t xml:space="preserve">Dept. For Scholarship and Students Matters </t>
  </si>
  <si>
    <t>0513001001</t>
  </si>
  <si>
    <t>Min. of Youth and Sports Development</t>
  </si>
  <si>
    <t>TOTAL SOCIAL SECTOR</t>
  </si>
  <si>
    <t>Sub-total</t>
  </si>
  <si>
    <t>SUMMARY OF OVERHEAD COST BY MDAs</t>
  </si>
  <si>
    <t>011184001</t>
  </si>
  <si>
    <r>
      <t xml:space="preserve">Dept. For Scholarship and Students </t>
    </r>
    <r>
      <rPr>
        <b/>
        <sz val="12"/>
        <rFont val="Times New Roman"/>
        <family val="1"/>
      </rPr>
      <t xml:space="preserve">Matters </t>
    </r>
  </si>
  <si>
    <t>0513053001</t>
  </si>
  <si>
    <t>Physically Challenge</t>
  </si>
  <si>
    <t>Grand-total</t>
  </si>
  <si>
    <t>SUMMARY OF PERSONNEL COST BY PARASTATALS</t>
  </si>
  <si>
    <t>AGENCIES</t>
  </si>
  <si>
    <t>0123004001</t>
  </si>
  <si>
    <t>Rima Radio</t>
  </si>
  <si>
    <t>0517018001</t>
  </si>
  <si>
    <t>Umaru Ali Shinkafi Polytechnic Sokoto</t>
  </si>
  <si>
    <t>0517019001</t>
  </si>
  <si>
    <t>Shehu Shagari College of Education</t>
  </si>
  <si>
    <t>0111037001</t>
  </si>
  <si>
    <t>Pilgrims Welfare Agency</t>
  </si>
  <si>
    <t>0501102001</t>
  </si>
  <si>
    <t>Hospitals Services Magt. Board</t>
  </si>
  <si>
    <t>0326006001</t>
  </si>
  <si>
    <t>Sokoto College of Legal &amp; Islamic St.</t>
  </si>
  <si>
    <t>0252102001</t>
  </si>
  <si>
    <t>Water Board</t>
  </si>
  <si>
    <t>0220008001</t>
  </si>
  <si>
    <t>Board of Internal Revenue</t>
  </si>
  <si>
    <t>0326002001</t>
  </si>
  <si>
    <t>Law Reform Commission</t>
  </si>
  <si>
    <t>0517010001</t>
  </si>
  <si>
    <t>State Agency for Mass Education</t>
  </si>
  <si>
    <t>0517008001</t>
  </si>
  <si>
    <t>State Library Board</t>
  </si>
  <si>
    <t>0521026002</t>
  </si>
  <si>
    <t>Maryam Abacha W&amp; Child. Hospital</t>
  </si>
  <si>
    <t>0521026001</t>
  </si>
  <si>
    <t>Specialist Hospital</t>
  </si>
  <si>
    <t>0517054002</t>
  </si>
  <si>
    <t>Arabic &amp; Islamic Education Board</t>
  </si>
  <si>
    <t>0111021001</t>
  </si>
  <si>
    <t>Liaison Offices:-Kd /Abuja / Lagos</t>
  </si>
  <si>
    <t>0521106001</t>
  </si>
  <si>
    <t>Sultan AbdulRahman Sch. of H/Tech.</t>
  </si>
  <si>
    <t>0521104001</t>
  </si>
  <si>
    <t>College of Nursing Sciences</t>
  </si>
  <si>
    <t>0123031003</t>
  </si>
  <si>
    <t>Waziri Junaidu Hist. &amp; Culture Bureau</t>
  </si>
  <si>
    <t>0124007001</t>
  </si>
  <si>
    <t>Fire Service</t>
  </si>
  <si>
    <t>0123013001</t>
  </si>
  <si>
    <t xml:space="preserve">Government Printing </t>
  </si>
  <si>
    <t>0123055001</t>
  </si>
  <si>
    <t>State Newspaper Comp.(The PATH)</t>
  </si>
  <si>
    <t>0517054001</t>
  </si>
  <si>
    <t>Teachers Service Board(Secondary Edu. Board)</t>
  </si>
  <si>
    <t>0215115002</t>
  </si>
  <si>
    <t>Livestock Development Programme</t>
  </si>
  <si>
    <t>0517011001</t>
  </si>
  <si>
    <t xml:space="preserve">State Agency for Nomadic Education </t>
  </si>
  <si>
    <t>IFAD</t>
  </si>
  <si>
    <t>0535016001</t>
  </si>
  <si>
    <t>S. E. P. A</t>
  </si>
  <si>
    <t>0215109001</t>
  </si>
  <si>
    <t>Afforestation Programme</t>
  </si>
  <si>
    <t>0215102001</t>
  </si>
  <si>
    <t>S. A. D. P</t>
  </si>
  <si>
    <t>0111035001</t>
  </si>
  <si>
    <t>Local Government Pension Board</t>
  </si>
  <si>
    <t>0215110001</t>
  </si>
  <si>
    <t>FASCO</t>
  </si>
  <si>
    <t>0111035002</t>
  </si>
  <si>
    <t>Primary School Staff Pension Board</t>
  </si>
  <si>
    <t>0252103001</t>
  </si>
  <si>
    <t>RUWASSA</t>
  </si>
  <si>
    <t>-</t>
  </si>
  <si>
    <t>0123003001</t>
  </si>
  <si>
    <t xml:space="preserve">Sokoto State Television (Rtv) </t>
  </si>
  <si>
    <t>0220003002</t>
  </si>
  <si>
    <t>U.N.D.P</t>
  </si>
  <si>
    <t>0517002601</t>
  </si>
  <si>
    <t>Institute for Qur'anic &amp; General Studies</t>
  </si>
  <si>
    <t>0111020001</t>
  </si>
  <si>
    <t>Poverty Reduction Programme</t>
  </si>
  <si>
    <t>0517003001</t>
  </si>
  <si>
    <t>Cont. to Pri. Edu. Board (U.B.E)</t>
  </si>
  <si>
    <t>0234054001</t>
  </si>
  <si>
    <t>Works School Sokoto</t>
  </si>
  <si>
    <t>0234004001</t>
  </si>
  <si>
    <t>Sokoto Road Maintenance Agency</t>
  </si>
  <si>
    <t>0215102003</t>
  </si>
  <si>
    <t>Fadama III Programme</t>
  </si>
  <si>
    <t>0521036001</t>
  </si>
  <si>
    <t>Noma Hospital</t>
  </si>
  <si>
    <t>0111033001</t>
  </si>
  <si>
    <t>SOSACAT</t>
  </si>
  <si>
    <t>0521003001</t>
  </si>
  <si>
    <t>Primary Health  Care Development Agency</t>
  </si>
  <si>
    <t>0215021001</t>
  </si>
  <si>
    <t>School of Agriculture Wurno</t>
  </si>
  <si>
    <t>0517021001</t>
  </si>
  <si>
    <t>Sokoto State University</t>
  </si>
  <si>
    <t>0521041001</t>
  </si>
  <si>
    <t>Orthopeadic Hospital Wamakko</t>
  </si>
  <si>
    <t>0253010001</t>
  </si>
  <si>
    <t>Sokoto State Housing Corporation</t>
  </si>
  <si>
    <t>0238004001</t>
  </si>
  <si>
    <t>State Bureau of Statistics</t>
  </si>
  <si>
    <t>0234056001</t>
  </si>
  <si>
    <t>SECCO</t>
  </si>
  <si>
    <t>0111008001</t>
  </si>
  <si>
    <t>State Emergency Management Agency</t>
  </si>
  <si>
    <t>0111010001</t>
  </si>
  <si>
    <t>Bureau for Public Procurement and Price Intelligence (BPP&amp;PI)</t>
  </si>
  <si>
    <t>0220010011</t>
  </si>
  <si>
    <t>SOSMEDA</t>
  </si>
  <si>
    <t>0535002001</t>
  </si>
  <si>
    <t>Parks and Gardens Agency</t>
  </si>
  <si>
    <t>Commodity Board</t>
  </si>
  <si>
    <t>0517057001</t>
  </si>
  <si>
    <t>Female Education Board</t>
  </si>
  <si>
    <t>0521002001</t>
  </si>
  <si>
    <t>Sokoto state contributory Health Care mgt.agency</t>
  </si>
  <si>
    <t>0517021002</t>
  </si>
  <si>
    <t xml:space="preserve">State College of Basic and Remedial Studies </t>
  </si>
  <si>
    <t>0521104002</t>
  </si>
  <si>
    <t>School of Midwifery Tambuwal</t>
  </si>
  <si>
    <t>0234002001</t>
  </si>
  <si>
    <t>Surveyor General Office</t>
  </si>
  <si>
    <t>0521114001</t>
  </si>
  <si>
    <t>Agency for Malaria Control</t>
  </si>
  <si>
    <t>0215115003</t>
  </si>
  <si>
    <t>Poultry Development Agency</t>
  </si>
  <si>
    <t>SUMMARY OF OVERHEAD COST BY PARASTATALS</t>
  </si>
  <si>
    <t xml:space="preserve">    </t>
  </si>
  <si>
    <t>SUMMARY OF CAPITAL EXPENDITURE</t>
  </si>
  <si>
    <t>ORG CODE</t>
  </si>
  <si>
    <t>ORGANIZATION</t>
  </si>
  <si>
    <t>PROPOSED 2020 REVIEW</t>
  </si>
  <si>
    <t>011013001</t>
  </si>
  <si>
    <t xml:space="preserve">POLITICAL AFFAIRS/ SSG'S OFFICE </t>
  </si>
  <si>
    <t>011018001</t>
  </si>
  <si>
    <t xml:space="preserve"> MINISTRY CAREERS &amp; SPECIAL SERVICES </t>
  </si>
  <si>
    <t>011020001</t>
  </si>
  <si>
    <t xml:space="preserve"> POVERTY REDUCTION PROGRAMME </t>
  </si>
  <si>
    <t>01133001000</t>
  </si>
  <si>
    <t xml:space="preserve">SOSACAT </t>
  </si>
  <si>
    <t>011080010</t>
  </si>
  <si>
    <t xml:space="preserve"> STATE EMERGENCY MANAGEMENT AGENCY </t>
  </si>
  <si>
    <t>0111184002</t>
  </si>
  <si>
    <t xml:space="preserve"> ZAKAT AND ENDOWMENT (WAQF) COMMISSION </t>
  </si>
  <si>
    <t xml:space="preserve"> MINISTRY OF INFORMATION</t>
  </si>
  <si>
    <t xml:space="preserve">GOVERNMENT PRINTING </t>
  </si>
  <si>
    <t>012320074</t>
  </si>
  <si>
    <t xml:space="preserve"> BUREAU FOR PUBLIC PROCUREMENT AND PRICE INTELLIGENCE (BPP&amp;PI)</t>
  </si>
  <si>
    <t xml:space="preserve"> FIRE SERVICE </t>
  </si>
  <si>
    <t>012001001</t>
  </si>
  <si>
    <t xml:space="preserve"> HOUSE OF ASSEMBLY </t>
  </si>
  <si>
    <t>012004001</t>
  </si>
  <si>
    <t xml:space="preserve"> HOUSE SERVICE COMMISSION</t>
  </si>
  <si>
    <t xml:space="preserve"> HEAD OF SERVICE </t>
  </si>
  <si>
    <t>014800100101</t>
  </si>
  <si>
    <t xml:space="preserve">STATE IND. ELECTORAL COMMISSION </t>
  </si>
  <si>
    <t>015100100100</t>
  </si>
  <si>
    <t xml:space="preserve"> MIN. FOR L/ GOVT. &amp; COMM. DEVELOPMENT</t>
  </si>
  <si>
    <t>011013008</t>
  </si>
  <si>
    <t xml:space="preserve"> MINISTRY FOR HOME AFFAIRS </t>
  </si>
  <si>
    <t xml:space="preserve"> MINISTRY FOR RELIGIOUS AFFAIRS </t>
  </si>
  <si>
    <t xml:space="preserve"> MIN. OF AGRICULTURE &amp; N/RESOURCE </t>
  </si>
  <si>
    <t>021502100100</t>
  </si>
  <si>
    <t xml:space="preserve"> SCHOOL OF AGRICULTURE WURNO</t>
  </si>
  <si>
    <t>0215105001</t>
  </si>
  <si>
    <t xml:space="preserve"> FADAMA III NIG. CARES SUPPORT  PROGRAMME </t>
  </si>
  <si>
    <t xml:space="preserve"> AFFORESTATION PROGRAMME</t>
  </si>
  <si>
    <t xml:space="preserve"> MINISTRY OF FINANCE </t>
  </si>
  <si>
    <t>022001001</t>
  </si>
  <si>
    <t xml:space="preserve"> MIN. OF COMMERCE, INDUS. &amp; COOP. </t>
  </si>
  <si>
    <t xml:space="preserve">MINISTRY OF ENERGY </t>
  </si>
  <si>
    <t xml:space="preserve"> Min. for Solid Minerals &amp; Natural Resources </t>
  </si>
  <si>
    <t xml:space="preserve"> MINISTRY OF WORKS &amp; TRANSPORT </t>
  </si>
  <si>
    <t>SOKOTO ROAD MAINTENANCE AGENCY</t>
  </si>
  <si>
    <t xml:space="preserve"> SECCO </t>
  </si>
  <si>
    <t xml:space="preserve"> MINISTRY OF BUDGET &amp; ECONOMIC PLANNING</t>
  </si>
  <si>
    <t xml:space="preserve"> MINISTRY OF CULTURE &amp; TOURISM </t>
  </si>
  <si>
    <t xml:space="preserve"> MIN. OF WATER RESOURCES </t>
  </si>
  <si>
    <t>025200100100</t>
  </si>
  <si>
    <t xml:space="preserve"> WATER BOARD </t>
  </si>
  <si>
    <t>025210200100</t>
  </si>
  <si>
    <t xml:space="preserve">RUWASA </t>
  </si>
  <si>
    <t>0252103001001</t>
  </si>
  <si>
    <t xml:space="preserve"> OFFICE OF SURVEYOR -GENERAL OF THE STATE </t>
  </si>
  <si>
    <t>0260001001</t>
  </si>
  <si>
    <t>MIN. LANDS, HOUSING &amp; SURVEY</t>
  </si>
  <si>
    <t>02451001001</t>
  </si>
  <si>
    <t xml:space="preserve"> SOKOTO URBAN &amp; REG. PLANNING BOARD </t>
  </si>
  <si>
    <t>0245300100101</t>
  </si>
  <si>
    <t xml:space="preserve">TOWN AND COUNTRY PLAN. </t>
  </si>
  <si>
    <t xml:space="preserve"> MIN. OF ANIMAL &amp; FISHERIES DEV. </t>
  </si>
  <si>
    <t xml:space="preserve"> LIVESTOCK DEVELOPMENT PROGRAMME </t>
  </si>
  <si>
    <t>023057001</t>
  </si>
  <si>
    <t xml:space="preserve"> MINISTRY OF SOCIAL WELFARE </t>
  </si>
  <si>
    <t xml:space="preserve"> DEPT. FOR RURAL ELECTRICITY </t>
  </si>
  <si>
    <t xml:space="preserve"> JUDICIAL SERVICE COMMISSION </t>
  </si>
  <si>
    <t xml:space="preserve">LAW REFORM COMMISSION </t>
  </si>
  <si>
    <t xml:space="preserve"> MINISTRY OF JUSTICE </t>
  </si>
  <si>
    <t xml:space="preserve">SOKOTO COLLEGE OF LEGAL &amp; ISLAMIC ST. </t>
  </si>
  <si>
    <t>SHARIA COURT OF APPEAL</t>
  </si>
  <si>
    <t>TOTAL LAW AND JUSTICE SECTOR</t>
  </si>
  <si>
    <t xml:space="preserve">MIN. OF ENVIRONMENT </t>
  </si>
  <si>
    <t>0435016001</t>
  </si>
  <si>
    <t>SEPA</t>
  </si>
  <si>
    <t>0435002001</t>
  </si>
  <si>
    <t xml:space="preserve">PARKS AND GARDENS AGENCY </t>
  </si>
  <si>
    <t>TOTAL  REGIONAL SECTOR</t>
  </si>
  <si>
    <t>0513001002</t>
  </si>
  <si>
    <t xml:space="preserve"> MIN. OF YOUTH AND SPORTS DEVELOPMENT</t>
  </si>
  <si>
    <t>058053001</t>
  </si>
  <si>
    <t xml:space="preserve"> DEPT. FOR PHYSICALLY CHALLENGED</t>
  </si>
  <si>
    <t xml:space="preserve"> MIN. FOR WOMEN AFFAIRS</t>
  </si>
  <si>
    <t xml:space="preserve"> MINISTRY FOR BASIC EDUCATION </t>
  </si>
  <si>
    <t>CONT. TO PRI. EDU. BOARD (U.B.E)</t>
  </si>
  <si>
    <t xml:space="preserve"> STATE AGENCY FOR MASS EDUCATION </t>
  </si>
  <si>
    <t>051701101</t>
  </si>
  <si>
    <t xml:space="preserve"> NOMADIC </t>
  </si>
  <si>
    <t>0517031001</t>
  </si>
  <si>
    <t xml:space="preserve"> ARABIC &amp; ISLAMIC EDUCATION BOARD </t>
  </si>
  <si>
    <t xml:space="preserve"> SULTAN MUH'D MACCIDO INSTITUTE OF QUR'ANIC AND GENERAL STUDIES </t>
  </si>
  <si>
    <t xml:space="preserve"> FEMALE EDUCATION BOARD </t>
  </si>
  <si>
    <t xml:space="preserve">MINISTRY FOR HIGHER EDUCATION </t>
  </si>
  <si>
    <t xml:space="preserve">STATE LIBRARY BOARD </t>
  </si>
  <si>
    <t>051701800100</t>
  </si>
  <si>
    <t xml:space="preserve">UMARU ALIYU SHINKAFI POLYTECHNIC </t>
  </si>
  <si>
    <t>051701900100</t>
  </si>
  <si>
    <t>SHEHU SHAGARI COLLEGE OF EDUCATION</t>
  </si>
  <si>
    <t>051702100100</t>
  </si>
  <si>
    <t xml:space="preserve"> SOKOTO STATE UNIVERSITY </t>
  </si>
  <si>
    <t xml:space="preserve">STATE COLLEGE OF BASIC AND REMEDIAL STUDIES </t>
  </si>
  <si>
    <t xml:space="preserve">COLLEGE OF NURSING SCIENCES </t>
  </si>
  <si>
    <t xml:space="preserve"> SULTAN ABDULRAHMAN SCH. OF H/TECH.</t>
  </si>
  <si>
    <t xml:space="preserve"> MINISTRY OF HEALTH </t>
  </si>
  <si>
    <t>SOKOTO STATE CONTRIBUTORY HEALTH CARE MGT AGENCY</t>
  </si>
  <si>
    <t>0521003008</t>
  </si>
  <si>
    <t xml:space="preserve">ORTHOPAEDIC HOSPITAL WAMAKKO </t>
  </si>
  <si>
    <t>0517055002</t>
  </si>
  <si>
    <t xml:space="preserve"> MIN. FOR SCIENCE &amp; TECHNICAL EDUCATION </t>
  </si>
  <si>
    <t>GRAND TOTAL</t>
  </si>
  <si>
    <t xml:space="preserve">                                            SOKOTO STATE GOVERNMENT</t>
  </si>
  <si>
    <t xml:space="preserve">                                     PROPOSED 2020 COVID-19 REVISED RESPONSIVE RECURRENT BUDGET</t>
  </si>
  <si>
    <t xml:space="preserve">                                                                           (PERSONNEL &amp; OVERHEAD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</si>
</sst>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96" x14ac:knownFonts="1">
    <font>
      <sz val="11"/>
      <color theme="1"/>
      <name val="Calibri"/>
      <family val="2"/>
      <scheme val="minor"/>
    </font>
    <font>
      <sz val="11"/>
      <color theme="1"/>
      <name val="Calibri"/>
      <family val="2"/>
      <scheme val="minor"/>
    </font>
    <font>
      <sz val="18"/>
      <name val="Arial Bold Italic"/>
      <family val="2"/>
    </font>
    <font>
      <sz val="13"/>
      <name val="Arial"/>
      <family val="2"/>
    </font>
    <font>
      <sz val="12"/>
      <color theme="1"/>
      <name val="Calibri"/>
      <family val="2"/>
      <scheme val="minor"/>
    </font>
    <font>
      <sz val="12"/>
      <name val="Arial"/>
      <family val="2"/>
    </font>
    <font>
      <sz val="14"/>
      <color theme="1"/>
      <name val="Calibri"/>
      <family val="2"/>
      <scheme val="minor"/>
    </font>
    <font>
      <b/>
      <sz val="20"/>
      <name val="Arial"/>
      <family val="2"/>
    </font>
    <font>
      <sz val="13"/>
      <color theme="1"/>
      <name val="Arial"/>
      <family val="2"/>
    </font>
    <font>
      <b/>
      <sz val="12"/>
      <color theme="1"/>
      <name val="Times New Roman Bold Italic"/>
      <family val="2"/>
    </font>
    <font>
      <b/>
      <sz val="12"/>
      <color theme="1"/>
      <name val="Arial"/>
      <family val="2"/>
    </font>
    <font>
      <b/>
      <sz val="12"/>
      <color theme="1"/>
      <name val="Arial Bold Italic"/>
      <family val="2"/>
    </font>
    <font>
      <b/>
      <sz val="12"/>
      <color theme="1"/>
      <name val="Calibri"/>
      <family val="2"/>
      <scheme val="minor"/>
    </font>
    <font>
      <sz val="14"/>
      <color theme="1"/>
      <name val="Arial Bold"/>
      <family val="2"/>
    </font>
    <font>
      <sz val="12"/>
      <color theme="1"/>
      <name val="Arial"/>
      <family val="2"/>
    </font>
    <font>
      <sz val="12"/>
      <color theme="1"/>
      <name val="Arial Bold"/>
      <family val="2"/>
    </font>
    <font>
      <b/>
      <sz val="14"/>
      <color theme="1"/>
      <name val="Arial"/>
      <family val="2"/>
    </font>
    <font>
      <sz val="16"/>
      <color theme="1"/>
      <name val="Arial Bold"/>
      <family val="2"/>
    </font>
    <font>
      <b/>
      <sz val="16"/>
      <color theme="1"/>
      <name val="Arial"/>
      <family val="2"/>
    </font>
    <font>
      <b/>
      <sz val="12"/>
      <color theme="1"/>
      <name val="Arial Bold"/>
      <family val="2"/>
    </font>
    <font>
      <sz val="16"/>
      <name val="Arial Bold Italic"/>
      <family val="2"/>
    </font>
    <font>
      <sz val="10"/>
      <color theme="1"/>
      <name val="Arial"/>
      <family val="2"/>
    </font>
    <font>
      <sz val="8"/>
      <color theme="1"/>
      <name val="Arial Bold Italic"/>
      <family val="2"/>
    </font>
    <font>
      <b/>
      <sz val="9"/>
      <color theme="1"/>
      <name val="Arial Bold Italic"/>
      <family val="2"/>
    </font>
    <font>
      <sz val="11"/>
      <color theme="1"/>
      <name val="Times New Roman Bold Italic"/>
      <family val="2"/>
    </font>
    <font>
      <sz val="9"/>
      <color theme="1"/>
      <name val="Times New Roman"/>
      <family val="2"/>
    </font>
    <font>
      <sz val="8"/>
      <color theme="1"/>
      <name val="Arial Italic"/>
      <family val="2"/>
    </font>
    <font>
      <sz val="10"/>
      <name val="Arial"/>
      <family val="2"/>
    </font>
    <font>
      <b/>
      <sz val="11"/>
      <color theme="1"/>
      <name val="Arial"/>
      <family val="2"/>
    </font>
    <font>
      <sz val="8"/>
      <name val="Arial Bold Italic"/>
      <family val="2"/>
    </font>
    <font>
      <sz val="11"/>
      <color rgb="FF000080"/>
      <name val="Times New Roman Bold Italic"/>
      <family val="2"/>
    </font>
    <font>
      <sz val="9"/>
      <color rgb="FF000080"/>
      <name val="Times New Roman"/>
      <family val="2"/>
    </font>
    <font>
      <sz val="8"/>
      <name val="Arial Italic"/>
      <family val="2"/>
    </font>
    <font>
      <sz val="9"/>
      <color rgb="FF000080"/>
      <name val="Times New Roman Bold Italic"/>
      <family val="2"/>
    </font>
    <font>
      <sz val="12"/>
      <color rgb="FF000080"/>
      <name val="Times New Roman Bold Italic"/>
      <family val="2"/>
    </font>
    <font>
      <sz val="10"/>
      <name val="Times New Roman Bold Italic"/>
      <family val="2"/>
    </font>
    <font>
      <sz val="8"/>
      <color rgb="FFFF0000"/>
      <name val="Arial Bold Italic"/>
      <family val="2"/>
    </font>
    <font>
      <sz val="16"/>
      <color theme="1"/>
      <name val="Arial Bold Italic"/>
      <family val="2"/>
    </font>
    <font>
      <sz val="12"/>
      <color theme="1"/>
      <name val="Times New Roman Bold"/>
      <family val="2"/>
    </font>
    <font>
      <b/>
      <sz val="8"/>
      <color theme="1"/>
      <name val="Arial Italic"/>
    </font>
    <font>
      <sz val="10"/>
      <color theme="1"/>
      <name val="Times New Roman Bold Italic"/>
      <family val="2"/>
    </font>
    <font>
      <sz val="11"/>
      <color rgb="FFFF0000"/>
      <name val="Calibri"/>
      <family val="2"/>
      <scheme val="minor"/>
    </font>
    <font>
      <b/>
      <sz val="12"/>
      <color rgb="FFFF0000"/>
      <name val="Arial"/>
      <family val="2"/>
    </font>
    <font>
      <sz val="12"/>
      <color rgb="FFFF0000"/>
      <name val="Arial Bold Italic"/>
      <family val="2"/>
    </font>
    <font>
      <sz val="12"/>
      <name val="Arial Bold Italic"/>
      <family val="2"/>
    </font>
    <font>
      <sz val="12"/>
      <color rgb="FFFF0000"/>
      <name val="Times New Roman Bold"/>
      <family val="2"/>
    </font>
    <font>
      <sz val="12"/>
      <color rgb="FFFF0000"/>
      <name val="Calibri"/>
      <family val="2"/>
      <scheme val="minor"/>
    </font>
    <font>
      <sz val="12"/>
      <color rgb="FFFF0000"/>
      <name val="Times New Roman"/>
      <family val="2"/>
    </font>
    <font>
      <sz val="12"/>
      <color rgb="FFFF0000"/>
      <name val="Arial"/>
      <family val="2"/>
    </font>
    <font>
      <b/>
      <sz val="12"/>
      <color rgb="FFFF0000"/>
      <name val="Times New Roman Bold"/>
    </font>
    <font>
      <b/>
      <sz val="12"/>
      <color rgb="FFFF0000"/>
      <name val="Times New Roman"/>
      <family val="1"/>
    </font>
    <font>
      <b/>
      <sz val="12"/>
      <color rgb="FFFF0000"/>
      <name val="Times New Roman"/>
      <family val="2"/>
    </font>
    <font>
      <b/>
      <sz val="12"/>
      <color rgb="FFFF0000"/>
      <name val="Calibri"/>
      <family val="2"/>
      <scheme val="minor"/>
    </font>
    <font>
      <sz val="12"/>
      <color rgb="FF000080"/>
      <name val="Times New Roman"/>
      <family val="2"/>
    </font>
    <font>
      <sz val="11"/>
      <color rgb="FFFF0000"/>
      <name val="Times New Roman Bold"/>
      <family val="2"/>
    </font>
    <font>
      <sz val="12"/>
      <color theme="1"/>
      <name val="Arial Bold Italic"/>
      <family val="2"/>
    </font>
    <font>
      <b/>
      <sz val="16"/>
      <name val="Arial"/>
      <family val="2"/>
    </font>
    <font>
      <sz val="22"/>
      <name val="Arial Bold Italic"/>
      <family val="2"/>
    </font>
    <font>
      <sz val="8"/>
      <name val="Arial"/>
      <family val="2"/>
    </font>
    <font>
      <sz val="8"/>
      <color rgb="FF000080"/>
      <name val="Times New Roman"/>
      <family val="2"/>
    </font>
    <font>
      <sz val="8"/>
      <name val="Arial Bold"/>
      <family val="2"/>
    </font>
    <font>
      <sz val="11"/>
      <color rgb="FF000080"/>
      <name val="Times New Roman Bold"/>
      <family val="2"/>
    </font>
    <font>
      <sz val="14"/>
      <color rgb="FFFF0000"/>
      <name val="Times New Roman"/>
      <family val="2"/>
    </font>
    <font>
      <b/>
      <sz val="11"/>
      <color theme="1"/>
      <name val="Calibri"/>
      <family val="2"/>
      <scheme val="minor"/>
    </font>
    <font>
      <sz val="12"/>
      <name val="Calibri"/>
      <family val="2"/>
      <scheme val="minor"/>
    </font>
    <font>
      <sz val="11"/>
      <color rgb="FF000080"/>
      <name val="Times New Roman"/>
      <family val="2"/>
    </font>
    <font>
      <sz val="11"/>
      <name val="Arial"/>
      <family val="2"/>
    </font>
    <font>
      <sz val="11"/>
      <name val="Calibri"/>
      <family val="2"/>
      <scheme val="minor"/>
    </font>
    <font>
      <sz val="11"/>
      <name val="Arial Bold Italic"/>
      <family val="2"/>
    </font>
    <font>
      <sz val="11"/>
      <name val="Arial Bold"/>
      <family val="2"/>
    </font>
    <font>
      <b/>
      <sz val="11"/>
      <name val="Calibri"/>
      <family val="2"/>
      <scheme val="minor"/>
    </font>
    <font>
      <b/>
      <i/>
      <sz val="12"/>
      <name val="Calibri"/>
      <family val="2"/>
      <scheme val="minor"/>
    </font>
    <font>
      <b/>
      <sz val="12"/>
      <name val="Calibri"/>
      <family val="2"/>
      <scheme val="minor"/>
    </font>
    <font>
      <b/>
      <sz val="16"/>
      <color theme="1"/>
      <name val="Calibri"/>
      <family val="2"/>
      <scheme val="minor"/>
    </font>
    <font>
      <sz val="11"/>
      <color theme="0" tint="-0.249977111117893"/>
      <name val="Calibri"/>
      <family val="2"/>
      <scheme val="minor"/>
    </font>
    <font>
      <sz val="11"/>
      <color theme="0" tint="-0.499984740745262"/>
      <name val="Calibri"/>
      <family val="2"/>
      <scheme val="minor"/>
    </font>
    <font>
      <i/>
      <sz val="9"/>
      <color theme="1"/>
      <name val="Calibri"/>
      <family val="2"/>
      <scheme val="minor"/>
    </font>
    <font>
      <b/>
      <sz val="9"/>
      <color rgb="FF000000"/>
      <name val="Calibri"/>
      <family val="2"/>
    </font>
    <font>
      <b/>
      <sz val="9"/>
      <color theme="0" tint="-0.249977111117893"/>
      <name val="Calibri"/>
      <family val="2"/>
    </font>
    <font>
      <b/>
      <sz val="9"/>
      <color theme="0" tint="-0.499984740745262"/>
      <name val="Calibri"/>
      <family val="2"/>
    </font>
    <font>
      <sz val="9"/>
      <color theme="0" tint="-0.249977111117893"/>
      <name val="Calibri"/>
      <family val="2"/>
    </font>
    <font>
      <sz val="9"/>
      <color theme="0" tint="-0.499984740745262"/>
      <name val="Calibri"/>
      <family val="2"/>
    </font>
    <font>
      <sz val="9"/>
      <color rgb="FF000000"/>
      <name val="Calibri"/>
      <family val="2"/>
    </font>
    <font>
      <sz val="9"/>
      <color rgb="FFFF0000"/>
      <name val="Calibri"/>
      <family val="2"/>
    </font>
    <font>
      <b/>
      <sz val="9"/>
      <name val="Calibri"/>
      <family val="2"/>
    </font>
    <font>
      <i/>
      <sz val="9"/>
      <color rgb="FF000000"/>
      <name val="Calibri"/>
      <family val="2"/>
    </font>
    <font>
      <i/>
      <sz val="9"/>
      <color rgb="FFFF0000"/>
      <name val="Calibri"/>
      <family val="2"/>
    </font>
    <font>
      <b/>
      <sz val="12"/>
      <name val="Times New Roman"/>
      <family val="1"/>
    </font>
    <font>
      <b/>
      <sz val="16"/>
      <name val="Times New Roman"/>
      <family val="1"/>
    </font>
    <font>
      <b/>
      <sz val="20"/>
      <name val="Times New Roman"/>
      <family val="1"/>
    </font>
    <font>
      <b/>
      <sz val="14"/>
      <name val="Times New Roman"/>
      <family val="1"/>
    </font>
    <font>
      <b/>
      <sz val="13"/>
      <name val="Times New Roman"/>
      <family val="1"/>
    </font>
    <font>
      <b/>
      <i/>
      <sz val="14"/>
      <name val="Arial Narrow"/>
      <family val="2"/>
    </font>
    <font>
      <b/>
      <sz val="14"/>
      <color theme="1"/>
      <name val="Calibri"/>
      <family val="2"/>
      <scheme val="minor"/>
    </font>
    <font>
      <b/>
      <sz val="24"/>
      <color theme="1"/>
      <name val="Calibri"/>
      <family val="2"/>
      <scheme val="minor"/>
    </font>
    <font>
      <b/>
      <sz val="14"/>
      <color rgb="FF00000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00B0F0"/>
        <bgColor indexed="64"/>
      </patternFill>
    </fill>
    <fill>
      <patternFill patternType="solid">
        <fgColor rgb="FFA8D08D"/>
        <bgColor indexed="64"/>
      </patternFill>
    </fill>
    <fill>
      <patternFill patternType="solid">
        <fgColor theme="2"/>
        <bgColor indexed="64"/>
      </patternFill>
    </fill>
    <fill>
      <patternFill patternType="solid">
        <fgColor theme="0" tint="-4.9989318521683403E-2"/>
        <bgColor indexed="64"/>
      </patternFill>
    </fill>
    <fill>
      <patternFill patternType="solid">
        <fgColor rgb="FFE2EFD9"/>
        <bgColor indexed="64"/>
      </patternFill>
    </fill>
    <fill>
      <patternFill patternType="solid">
        <fgColor theme="9" tint="0.79998168889431442"/>
        <bgColor indexed="64"/>
      </patternFill>
    </fill>
    <fill>
      <patternFill patternType="solid">
        <fgColor indexed="13"/>
        <bgColor indexed="64"/>
      </patternFill>
    </fill>
    <fill>
      <patternFill patternType="solid">
        <fgColor indexed="9"/>
        <bgColor indexed="64"/>
      </patternFill>
    </fill>
    <fill>
      <patternFill patternType="solid">
        <fgColor theme="8" tint="0.79998168889431442"/>
        <bgColor indexed="64"/>
      </patternFill>
    </fill>
  </fills>
  <borders count="15">
    <border>
      <left/>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style="medium">
        <color auto="1"/>
      </top>
      <bottom style="medium">
        <color auto="1"/>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style="medium">
        <color indexed="64"/>
      </left>
      <right style="medium">
        <color indexed="64"/>
      </right>
      <top/>
      <bottom/>
      <diagonal/>
    </border>
  </borders>
  <cellStyleXfs count="4">
    <xf numFmtId="0" fontId="0" fillId="0" borderId="0"/>
    <xf numFmtId="164" fontId="1" fillId="0" borderId="0" applyFont="0" applyFill="0" applyBorder="0" applyAlignment="0" applyProtection="0"/>
    <xf numFmtId="0" fontId="27" fillId="0" borderId="0"/>
    <xf numFmtId="9" fontId="1" fillId="0" borderId="0" applyFont="0" applyFill="0" applyBorder="0" applyAlignment="0" applyProtection="0"/>
  </cellStyleXfs>
  <cellXfs count="363">
    <xf numFmtId="0" fontId="0" fillId="0" borderId="0" xfId="0"/>
    <xf numFmtId="0" fontId="0" fillId="0" borderId="0" xfId="0" applyAlignment="1">
      <alignment horizontal="center"/>
    </xf>
    <xf numFmtId="0" fontId="2" fillId="0" borderId="0" xfId="0" applyNumberFormat="1" applyFont="1" applyAlignment="1">
      <alignment horizontal="left"/>
    </xf>
    <xf numFmtId="0" fontId="0" fillId="0" borderId="0" xfId="0" applyAlignment="1">
      <alignment horizontal="left"/>
    </xf>
    <xf numFmtId="0" fontId="3" fillId="0" borderId="0" xfId="0" applyNumberFormat="1" applyFont="1" applyAlignment="1">
      <alignment horizontal="left"/>
    </xf>
    <xf numFmtId="0" fontId="4" fillId="2" borderId="3" xfId="0" applyFont="1" applyFill="1" applyBorder="1" applyAlignment="1">
      <alignment horizontal="left"/>
    </xf>
    <xf numFmtId="0" fontId="4" fillId="2" borderId="3" xfId="0" applyFont="1" applyFill="1" applyBorder="1"/>
    <xf numFmtId="0" fontId="4" fillId="2" borderId="3" xfId="0" applyFont="1" applyFill="1" applyBorder="1" applyAlignment="1">
      <alignment horizontal="center"/>
    </xf>
    <xf numFmtId="0" fontId="4" fillId="0" borderId="3" xfId="0" applyFont="1" applyBorder="1"/>
    <xf numFmtId="0" fontId="4" fillId="0" borderId="3" xfId="0" applyFont="1" applyBorder="1" applyAlignment="1">
      <alignment horizontal="left"/>
    </xf>
    <xf numFmtId="0" fontId="4" fillId="3" borderId="3" xfId="0" applyFont="1" applyFill="1" applyBorder="1" applyAlignment="1">
      <alignment horizontal="left"/>
    </xf>
    <xf numFmtId="0" fontId="4" fillId="0" borderId="3" xfId="0" applyFont="1" applyBorder="1" applyAlignment="1">
      <alignment horizontal="center"/>
    </xf>
    <xf numFmtId="0" fontId="4" fillId="3" borderId="3" xfId="0" applyFont="1" applyFill="1" applyBorder="1"/>
    <xf numFmtId="0" fontId="4" fillId="3" borderId="3" xfId="0" applyFont="1" applyFill="1" applyBorder="1" applyAlignment="1">
      <alignment horizontal="center"/>
    </xf>
    <xf numFmtId="0" fontId="5" fillId="0" borderId="3" xfId="0" applyNumberFormat="1" applyFont="1" applyBorder="1" applyAlignment="1">
      <alignment wrapText="1"/>
    </xf>
    <xf numFmtId="4" fontId="4" fillId="0" borderId="3" xfId="0" applyNumberFormat="1" applyFont="1" applyBorder="1"/>
    <xf numFmtId="0" fontId="4" fillId="5" borderId="3" xfId="0" applyFont="1" applyFill="1" applyBorder="1" applyAlignment="1">
      <alignment horizontal="left"/>
    </xf>
    <xf numFmtId="0" fontId="4" fillId="5" borderId="3" xfId="0" applyFont="1" applyFill="1" applyBorder="1"/>
    <xf numFmtId="0" fontId="4" fillId="5" borderId="3" xfId="0" applyFont="1" applyFill="1" applyBorder="1" applyAlignment="1">
      <alignment horizontal="center"/>
    </xf>
    <xf numFmtId="0" fontId="0" fillId="0" borderId="0" xfId="0" applyFont="1"/>
    <xf numFmtId="0" fontId="0" fillId="0" borderId="0" xfId="0" applyFont="1" applyAlignment="1">
      <alignment horizontal="center"/>
    </xf>
    <xf numFmtId="0" fontId="0" fillId="0" borderId="0" xfId="0" applyFont="1" applyAlignment="1">
      <alignment horizontal="left"/>
    </xf>
    <xf numFmtId="4" fontId="0" fillId="0" borderId="0" xfId="0" applyNumberFormat="1"/>
    <xf numFmtId="0" fontId="7" fillId="0" borderId="0" xfId="0" applyNumberFormat="1" applyFont="1" applyAlignment="1">
      <alignment horizontal="left"/>
    </xf>
    <xf numFmtId="0" fontId="8" fillId="0" borderId="0" xfId="0" applyNumberFormat="1" applyFont="1" applyAlignment="1">
      <alignment horizontal="left"/>
    </xf>
    <xf numFmtId="0" fontId="9" fillId="0" borderId="1" xfId="0" applyNumberFormat="1" applyFont="1" applyBorder="1" applyAlignment="1">
      <alignment horizontal="left"/>
    </xf>
    <xf numFmtId="0" fontId="9" fillId="0" borderId="1" xfId="0" applyNumberFormat="1" applyFont="1" applyBorder="1"/>
    <xf numFmtId="0" fontId="9" fillId="0" borderId="1" xfId="0" applyNumberFormat="1" applyFont="1" applyBorder="1" applyAlignment="1">
      <alignment horizontal="center"/>
    </xf>
    <xf numFmtId="0" fontId="11" fillId="0" borderId="1" xfId="0" applyNumberFormat="1" applyFont="1" applyBorder="1"/>
    <xf numFmtId="0" fontId="11" fillId="0" borderId="1" xfId="0" applyNumberFormat="1" applyFont="1" applyBorder="1" applyAlignment="1">
      <alignment horizontal="center"/>
    </xf>
    <xf numFmtId="0" fontId="9" fillId="0" borderId="2" xfId="0" applyNumberFormat="1" applyFont="1" applyBorder="1" applyAlignment="1">
      <alignment horizontal="left"/>
    </xf>
    <xf numFmtId="0" fontId="9" fillId="0" borderId="2" xfId="0" applyNumberFormat="1" applyFont="1" applyBorder="1"/>
    <xf numFmtId="0" fontId="9" fillId="0" borderId="2" xfId="0" applyNumberFormat="1" applyFont="1" applyBorder="1" applyAlignment="1">
      <alignment horizontal="center"/>
    </xf>
    <xf numFmtId="0" fontId="12" fillId="0" borderId="2" xfId="0" applyFont="1" applyBorder="1"/>
    <xf numFmtId="0" fontId="11" fillId="0" borderId="2" xfId="0" applyNumberFormat="1" applyFont="1" applyBorder="1"/>
    <xf numFmtId="0" fontId="13" fillId="0" borderId="0" xfId="0" applyNumberFormat="1" applyFont="1"/>
    <xf numFmtId="1" fontId="14" fillId="0" borderId="3" xfId="0" applyNumberFormat="1" applyFont="1" applyBorder="1" applyAlignment="1">
      <alignment horizontal="left"/>
    </xf>
    <xf numFmtId="1" fontId="14" fillId="0" borderId="3" xfId="0" applyNumberFormat="1" applyFont="1" applyBorder="1"/>
    <xf numFmtId="0" fontId="14" fillId="0" borderId="3" xfId="0" applyNumberFormat="1" applyFont="1" applyBorder="1"/>
    <xf numFmtId="0" fontId="14" fillId="0" borderId="3" xfId="0" applyNumberFormat="1" applyFont="1" applyBorder="1" applyAlignment="1">
      <alignment horizontal="center"/>
    </xf>
    <xf numFmtId="0" fontId="14" fillId="0" borderId="3" xfId="0" applyNumberFormat="1" applyFont="1" applyBorder="1" applyAlignment="1">
      <alignment wrapText="1"/>
    </xf>
    <xf numFmtId="4" fontId="14" fillId="0" borderId="3" xfId="0" applyNumberFormat="1" applyFont="1" applyBorder="1"/>
    <xf numFmtId="2" fontId="14" fillId="0" borderId="3" xfId="0" applyNumberFormat="1" applyFont="1" applyBorder="1"/>
    <xf numFmtId="0" fontId="14" fillId="2" borderId="3" xfId="0" applyNumberFormat="1" applyFont="1" applyFill="1" applyBorder="1" applyAlignment="1">
      <alignment wrapText="1"/>
    </xf>
    <xf numFmtId="4" fontId="15" fillId="2" borderId="3" xfId="0" applyNumberFormat="1" applyFont="1" applyFill="1" applyBorder="1"/>
    <xf numFmtId="0" fontId="13" fillId="0" borderId="3" xfId="0" applyNumberFormat="1" applyFont="1" applyBorder="1" applyAlignment="1">
      <alignment horizontal="center"/>
    </xf>
    <xf numFmtId="4" fontId="10" fillId="0" borderId="3" xfId="0" applyNumberFormat="1" applyFont="1" applyBorder="1"/>
    <xf numFmtId="1" fontId="14" fillId="2" borderId="3" xfId="0" applyNumberFormat="1" applyFont="1" applyFill="1" applyBorder="1" applyAlignment="1">
      <alignment horizontal="left"/>
    </xf>
    <xf numFmtId="1" fontId="14" fillId="2" borderId="3" xfId="0" applyNumberFormat="1" applyFont="1" applyFill="1" applyBorder="1"/>
    <xf numFmtId="0" fontId="14" fillId="2" borderId="3" xfId="0" applyNumberFormat="1" applyFont="1" applyFill="1" applyBorder="1"/>
    <xf numFmtId="0" fontId="14" fillId="2" borderId="3" xfId="0" applyNumberFormat="1" applyFont="1" applyFill="1" applyBorder="1" applyAlignment="1">
      <alignment horizontal="center"/>
    </xf>
    <xf numFmtId="4" fontId="15" fillId="0" borderId="3" xfId="0" applyNumberFormat="1" applyFont="1" applyBorder="1"/>
    <xf numFmtId="2" fontId="15" fillId="2" borderId="3" xfId="0" applyNumberFormat="1" applyFont="1" applyFill="1" applyBorder="1"/>
    <xf numFmtId="0" fontId="13" fillId="0" borderId="3" xfId="0" applyNumberFormat="1" applyFont="1" applyBorder="1"/>
    <xf numFmtId="0" fontId="14" fillId="0" borderId="3" xfId="0" applyNumberFormat="1" applyFont="1" applyBorder="1" applyAlignment="1">
      <alignment vertical="center" wrapText="1"/>
    </xf>
    <xf numFmtId="4" fontId="10" fillId="2" borderId="3" xfId="0" applyNumberFormat="1" applyFont="1" applyFill="1" applyBorder="1"/>
    <xf numFmtId="0" fontId="0" fillId="0" borderId="3" xfId="0" applyFont="1" applyBorder="1"/>
    <xf numFmtId="0" fontId="14" fillId="3" borderId="3" xfId="0" applyNumberFormat="1" applyFont="1" applyFill="1" applyBorder="1" applyAlignment="1">
      <alignment wrapText="1"/>
    </xf>
    <xf numFmtId="4" fontId="15" fillId="3" borderId="3" xfId="0" applyNumberFormat="1" applyFont="1" applyFill="1" applyBorder="1"/>
    <xf numFmtId="2" fontId="15" fillId="3" borderId="3" xfId="0" applyNumberFormat="1" applyFont="1" applyFill="1" applyBorder="1"/>
    <xf numFmtId="4" fontId="10" fillId="3" borderId="3" xfId="0" applyNumberFormat="1" applyFont="1" applyFill="1" applyBorder="1"/>
    <xf numFmtId="0" fontId="16" fillId="0" borderId="3" xfId="0" applyNumberFormat="1" applyFont="1" applyBorder="1" applyAlignment="1">
      <alignment wrapText="1"/>
    </xf>
    <xf numFmtId="4" fontId="14" fillId="3" borderId="3" xfId="0" applyNumberFormat="1" applyFont="1" applyFill="1" applyBorder="1"/>
    <xf numFmtId="4" fontId="14" fillId="4" borderId="3" xfId="0" applyNumberFormat="1" applyFont="1" applyFill="1" applyBorder="1"/>
    <xf numFmtId="0" fontId="4" fillId="4" borderId="3" xfId="0" applyFont="1" applyFill="1" applyBorder="1"/>
    <xf numFmtId="0" fontId="14" fillId="0" borderId="3" xfId="0" quotePrefix="1" applyNumberFormat="1" applyFont="1" applyBorder="1"/>
    <xf numFmtId="0" fontId="6" fillId="0" borderId="3" xfId="0" applyFont="1" applyBorder="1" applyAlignment="1">
      <alignment horizontal="center"/>
    </xf>
    <xf numFmtId="0" fontId="14" fillId="0" borderId="3" xfId="0" applyNumberFormat="1" applyFont="1" applyBorder="1" applyAlignment="1">
      <alignment vertical="justify" wrapText="1"/>
    </xf>
    <xf numFmtId="0" fontId="15" fillId="0" borderId="3" xfId="0" applyNumberFormat="1" applyFont="1" applyBorder="1" applyAlignment="1">
      <alignment horizontal="center"/>
    </xf>
    <xf numFmtId="164" fontId="14" fillId="0" borderId="3" xfId="1" applyFont="1" applyBorder="1"/>
    <xf numFmtId="0" fontId="10" fillId="0" borderId="3" xfId="0" quotePrefix="1" applyNumberFormat="1" applyFont="1" applyBorder="1" applyAlignment="1">
      <alignment wrapText="1"/>
    </xf>
    <xf numFmtId="0" fontId="6" fillId="0" borderId="3" xfId="0" applyFont="1" applyBorder="1"/>
    <xf numFmtId="1" fontId="14" fillId="4" borderId="3" xfId="0" applyNumberFormat="1" applyFont="1" applyFill="1" applyBorder="1"/>
    <xf numFmtId="0" fontId="14" fillId="4" borderId="3" xfId="0" applyNumberFormat="1" applyFont="1" applyFill="1" applyBorder="1" applyAlignment="1">
      <alignment wrapText="1"/>
    </xf>
    <xf numFmtId="0" fontId="15" fillId="0" borderId="3" xfId="0" applyNumberFormat="1" applyFont="1" applyBorder="1"/>
    <xf numFmtId="4" fontId="12" fillId="2" borderId="3" xfId="0" applyNumberFormat="1" applyFont="1" applyFill="1" applyBorder="1"/>
    <xf numFmtId="4" fontId="12" fillId="0" borderId="3" xfId="0" applyNumberFormat="1" applyFont="1" applyBorder="1"/>
    <xf numFmtId="1" fontId="14" fillId="4" borderId="3" xfId="0" applyNumberFormat="1" applyFont="1" applyFill="1" applyBorder="1" applyAlignment="1">
      <alignment horizontal="left"/>
    </xf>
    <xf numFmtId="0" fontId="14" fillId="4" borderId="3" xfId="0" applyNumberFormat="1" applyFont="1" applyFill="1" applyBorder="1"/>
    <xf numFmtId="0" fontId="14" fillId="4" borderId="3" xfId="0" applyNumberFormat="1" applyFont="1" applyFill="1" applyBorder="1" applyAlignment="1">
      <alignment horizontal="center"/>
    </xf>
    <xf numFmtId="0" fontId="17" fillId="0" borderId="3" xfId="0" applyNumberFormat="1" applyFont="1" applyBorder="1" applyAlignment="1">
      <alignment horizontal="center"/>
    </xf>
    <xf numFmtId="164" fontId="4" fillId="0" borderId="3" xfId="0" applyNumberFormat="1" applyFont="1" applyBorder="1"/>
    <xf numFmtId="0" fontId="18" fillId="0" borderId="3" xfId="0" applyNumberFormat="1" applyFont="1" applyBorder="1"/>
    <xf numFmtId="0" fontId="10" fillId="4" borderId="3" xfId="0" applyNumberFormat="1" applyFont="1" applyFill="1" applyBorder="1" applyAlignment="1">
      <alignment wrapText="1"/>
    </xf>
    <xf numFmtId="2" fontId="15" fillId="2" borderId="3" xfId="0" applyNumberFormat="1" applyFont="1" applyFill="1" applyBorder="1" applyAlignment="1">
      <alignment horizontal="center"/>
    </xf>
    <xf numFmtId="0" fontId="14" fillId="0" borderId="3" xfId="0" applyNumberFormat="1" applyFont="1" applyBorder="1" applyAlignment="1">
      <alignment horizontal="left" vertical="top" wrapText="1"/>
    </xf>
    <xf numFmtId="0" fontId="14" fillId="0" borderId="3" xfId="0" applyNumberFormat="1" applyFont="1" applyBorder="1" applyAlignment="1">
      <alignment vertical="top" wrapText="1"/>
    </xf>
    <xf numFmtId="0" fontId="4" fillId="4" borderId="3" xfId="0" applyFont="1" applyFill="1" applyBorder="1" applyAlignment="1">
      <alignment horizontal="left"/>
    </xf>
    <xf numFmtId="0" fontId="14" fillId="4" borderId="3" xfId="0" applyNumberFormat="1" applyFont="1" applyFill="1" applyBorder="1" applyAlignment="1">
      <alignment vertical="justify" wrapText="1"/>
    </xf>
    <xf numFmtId="0" fontId="14" fillId="2" borderId="3" xfId="0" applyNumberFormat="1" applyFont="1" applyFill="1" applyBorder="1" applyAlignment="1">
      <alignment vertical="justify" wrapText="1"/>
    </xf>
    <xf numFmtId="0" fontId="15" fillId="0" borderId="3" xfId="0" applyNumberFormat="1" applyFont="1" applyBorder="1" applyAlignment="1">
      <alignment horizontal="center" vertical="justify"/>
    </xf>
    <xf numFmtId="0" fontId="15" fillId="0" borderId="3" xfId="0" applyNumberFormat="1" applyFont="1" applyBorder="1" applyAlignment="1">
      <alignment horizontal="left"/>
    </xf>
    <xf numFmtId="4" fontId="19" fillId="2" borderId="3" xfId="0" applyNumberFormat="1" applyFont="1" applyFill="1" applyBorder="1"/>
    <xf numFmtId="4" fontId="19" fillId="3" borderId="3" xfId="0" applyNumberFormat="1" applyFont="1" applyFill="1" applyBorder="1"/>
    <xf numFmtId="0" fontId="14" fillId="5" borderId="3" xfId="0" applyNumberFormat="1" applyFont="1" applyFill="1" applyBorder="1" applyAlignment="1">
      <alignment wrapText="1"/>
    </xf>
    <xf numFmtId="4" fontId="15" fillId="5" borderId="3" xfId="0" applyNumberFormat="1" applyFont="1" applyFill="1" applyBorder="1"/>
    <xf numFmtId="4" fontId="10" fillId="5" borderId="3" xfId="0" applyNumberFormat="1" applyFont="1" applyFill="1" applyBorder="1"/>
    <xf numFmtId="0" fontId="20" fillId="0" borderId="0" xfId="0" applyNumberFormat="1" applyFont="1" applyAlignment="1">
      <alignment horizontal="left"/>
    </xf>
    <xf numFmtId="0" fontId="10" fillId="0" borderId="0" xfId="0" applyNumberFormat="1" applyFont="1" applyAlignment="1">
      <alignment horizontal="left"/>
    </xf>
    <xf numFmtId="0" fontId="21" fillId="0" borderId="0" xfId="0" applyFont="1"/>
    <xf numFmtId="0" fontId="22" fillId="2" borderId="4" xfId="0" applyNumberFormat="1" applyFont="1" applyFill="1" applyBorder="1" applyAlignment="1">
      <alignment horizontal="left" vertical="center"/>
    </xf>
    <xf numFmtId="0" fontId="23" fillId="2" borderId="4" xfId="0" applyNumberFormat="1" applyFont="1" applyFill="1" applyBorder="1" applyAlignment="1">
      <alignment horizontal="center" wrapText="1"/>
    </xf>
    <xf numFmtId="0" fontId="21" fillId="0" borderId="0" xfId="0" applyFont="1" applyAlignment="1">
      <alignment horizontal="left"/>
    </xf>
    <xf numFmtId="0" fontId="24" fillId="0" borderId="0" xfId="0" applyNumberFormat="1" applyFont="1" applyAlignment="1">
      <alignment horizontal="left"/>
    </xf>
    <xf numFmtId="0" fontId="25" fillId="0" borderId="0" xfId="0" applyNumberFormat="1" applyFont="1" applyAlignment="1">
      <alignment horizontal="left"/>
    </xf>
    <xf numFmtId="4" fontId="26" fillId="0" borderId="0" xfId="0" applyNumberFormat="1" applyFont="1"/>
    <xf numFmtId="4" fontId="22" fillId="2" borderId="0" xfId="0" applyNumberFormat="1" applyFont="1" applyFill="1"/>
    <xf numFmtId="4" fontId="22" fillId="0" borderId="0" xfId="0" applyNumberFormat="1" applyFont="1"/>
    <xf numFmtId="0" fontId="21" fillId="2" borderId="0" xfId="0" applyFont="1" applyFill="1" applyAlignment="1">
      <alignment horizontal="left"/>
    </xf>
    <xf numFmtId="0" fontId="25" fillId="0" borderId="0" xfId="0" applyNumberFormat="1" applyFont="1" applyAlignment="1">
      <alignment horizontal="left" wrapText="1"/>
    </xf>
    <xf numFmtId="0" fontId="20" fillId="0" borderId="0" xfId="2" applyFont="1" applyAlignment="1">
      <alignment horizontal="left"/>
    </xf>
    <xf numFmtId="0" fontId="28" fillId="0" borderId="0" xfId="2" applyFont="1" applyAlignment="1">
      <alignment horizontal="left"/>
    </xf>
    <xf numFmtId="0" fontId="27" fillId="0" borderId="0" xfId="2"/>
    <xf numFmtId="164" fontId="27" fillId="0" borderId="0" xfId="1" applyFont="1"/>
    <xf numFmtId="0" fontId="22" fillId="2" borderId="0" xfId="2" applyFont="1" applyFill="1" applyAlignment="1">
      <alignment horizontal="left" vertical="center"/>
    </xf>
    <xf numFmtId="0" fontId="23" fillId="2" borderId="5" xfId="2" applyFont="1" applyFill="1" applyBorder="1" applyAlignment="1">
      <alignment horizontal="center" wrapText="1"/>
    </xf>
    <xf numFmtId="164" fontId="23" fillId="2" borderId="5" xfId="1" applyFont="1" applyFill="1" applyBorder="1" applyAlignment="1">
      <alignment horizontal="center" wrapText="1"/>
    </xf>
    <xf numFmtId="0" fontId="21" fillId="0" borderId="0" xfId="2" applyFont="1"/>
    <xf numFmtId="164" fontId="21" fillId="0" borderId="0" xfId="1" applyFont="1"/>
    <xf numFmtId="0" fontId="24" fillId="0" borderId="0" xfId="2" applyFont="1" applyAlignment="1">
      <alignment horizontal="left"/>
    </xf>
    <xf numFmtId="0" fontId="25" fillId="0" borderId="0" xfId="2" applyFont="1" applyAlignment="1">
      <alignment horizontal="left"/>
    </xf>
    <xf numFmtId="4" fontId="26" fillId="0" borderId="0" xfId="2" applyNumberFormat="1" applyFont="1"/>
    <xf numFmtId="164" fontId="26" fillId="0" borderId="0" xfId="1" applyFont="1"/>
    <xf numFmtId="0" fontId="21" fillId="2" borderId="0" xfId="2" applyFont="1" applyFill="1" applyAlignment="1">
      <alignment horizontal="left"/>
    </xf>
    <xf numFmtId="164" fontId="22" fillId="2" borderId="0" xfId="1" applyFont="1" applyFill="1"/>
    <xf numFmtId="2" fontId="26" fillId="0" borderId="0" xfId="2" applyNumberFormat="1" applyFont="1"/>
    <xf numFmtId="4" fontId="22" fillId="2" borderId="0" xfId="2" applyNumberFormat="1" applyFont="1" applyFill="1"/>
    <xf numFmtId="0" fontId="21" fillId="0" borderId="0" xfId="2" applyFont="1" applyAlignment="1">
      <alignment horizontal="left"/>
    </xf>
    <xf numFmtId="1" fontId="25" fillId="0" borderId="0" xfId="2" applyNumberFormat="1" applyFont="1" applyAlignment="1">
      <alignment horizontal="left"/>
    </xf>
    <xf numFmtId="0" fontId="21" fillId="5" borderId="0" xfId="2" applyFont="1" applyFill="1" applyAlignment="1">
      <alignment horizontal="left"/>
    </xf>
    <xf numFmtId="164" fontId="22" fillId="5" borderId="0" xfId="1" applyFont="1" applyFill="1"/>
    <xf numFmtId="0" fontId="21" fillId="4" borderId="0" xfId="2" applyFont="1" applyFill="1" applyAlignment="1">
      <alignment horizontal="left"/>
    </xf>
    <xf numFmtId="164" fontId="22" fillId="4" borderId="0" xfId="1" applyFont="1" applyFill="1"/>
    <xf numFmtId="0" fontId="0" fillId="4" borderId="0" xfId="0" applyFill="1"/>
    <xf numFmtId="0" fontId="29" fillId="0" borderId="0" xfId="0" applyNumberFormat="1" applyFont="1" applyAlignment="1">
      <alignment horizontal="center"/>
    </xf>
    <xf numFmtId="0" fontId="29" fillId="0" borderId="0" xfId="0" applyNumberFormat="1" applyFont="1"/>
    <xf numFmtId="1" fontId="29" fillId="0" borderId="0" xfId="0" applyNumberFormat="1" applyFont="1"/>
    <xf numFmtId="0" fontId="30" fillId="0" borderId="0" xfId="0" applyNumberFormat="1" applyFont="1" applyAlignment="1">
      <alignment horizontal="left"/>
    </xf>
    <xf numFmtId="0" fontId="31" fillId="0" borderId="0" xfId="0" applyNumberFormat="1" applyFont="1" applyAlignment="1">
      <alignment horizontal="left"/>
    </xf>
    <xf numFmtId="4" fontId="32" fillId="0" borderId="0" xfId="0" applyNumberFormat="1" applyFont="1"/>
    <xf numFmtId="4" fontId="32" fillId="0" borderId="0" xfId="0" applyNumberFormat="1" applyFont="1" applyAlignment="1">
      <alignment horizontal="center"/>
    </xf>
    <xf numFmtId="2" fontId="29" fillId="0" borderId="0" xfId="0" applyNumberFormat="1" applyFont="1"/>
    <xf numFmtId="4" fontId="29" fillId="0" borderId="0" xfId="0" applyNumberFormat="1" applyFont="1"/>
    <xf numFmtId="0" fontId="31" fillId="0" borderId="0" xfId="0" applyNumberFormat="1" applyFont="1" applyAlignment="1">
      <alignment horizontal="left" wrapText="1"/>
    </xf>
    <xf numFmtId="0" fontId="0" fillId="2" borderId="0" xfId="0" applyFill="1" applyAlignment="1">
      <alignment horizontal="left"/>
    </xf>
    <xf numFmtId="4" fontId="29" fillId="2" borderId="0" xfId="0" applyNumberFormat="1" applyFont="1" applyFill="1"/>
    <xf numFmtId="4" fontId="29" fillId="0" borderId="0" xfId="0" applyNumberFormat="1" applyFont="1" applyAlignment="1">
      <alignment horizontal="center"/>
    </xf>
    <xf numFmtId="2" fontId="32" fillId="0" borderId="0" xfId="0" applyNumberFormat="1" applyFont="1"/>
    <xf numFmtId="4" fontId="0" fillId="0" borderId="0" xfId="0" applyNumberFormat="1" applyAlignment="1">
      <alignment horizontal="center"/>
    </xf>
    <xf numFmtId="0" fontId="33" fillId="0" borderId="0" xfId="0" applyNumberFormat="1" applyFont="1" applyAlignment="1">
      <alignment horizontal="left"/>
    </xf>
    <xf numFmtId="1" fontId="34" fillId="0" borderId="0" xfId="0" applyNumberFormat="1" applyFont="1"/>
    <xf numFmtId="2" fontId="32" fillId="0" borderId="0" xfId="0" applyNumberFormat="1" applyFont="1" applyAlignment="1">
      <alignment horizontal="center"/>
    </xf>
    <xf numFmtId="0" fontId="35" fillId="5" borderId="0" xfId="0" applyNumberFormat="1" applyFont="1" applyFill="1" applyAlignment="1">
      <alignment horizontal="left"/>
    </xf>
    <xf numFmtId="4" fontId="29" fillId="5" borderId="0" xfId="0" applyNumberFormat="1" applyFont="1" applyFill="1"/>
    <xf numFmtId="4" fontId="36" fillId="2" borderId="0" xfId="0" applyNumberFormat="1" applyFont="1" applyFill="1"/>
    <xf numFmtId="0" fontId="37" fillId="0" borderId="0" xfId="2" applyFont="1" applyAlignment="1">
      <alignment horizontal="left"/>
    </xf>
    <xf numFmtId="0" fontId="8" fillId="0" borderId="0" xfId="2" applyFont="1" applyAlignment="1">
      <alignment horizontal="left"/>
    </xf>
    <xf numFmtId="0" fontId="38" fillId="0" borderId="0" xfId="2" applyFont="1"/>
    <xf numFmtId="0" fontId="25" fillId="2" borderId="0" xfId="2" applyFont="1" applyFill="1" applyAlignment="1">
      <alignment horizontal="left"/>
    </xf>
    <xf numFmtId="164" fontId="38" fillId="0" borderId="0" xfId="1" applyFont="1"/>
    <xf numFmtId="4" fontId="22" fillId="0" borderId="0" xfId="2" applyNumberFormat="1" applyFont="1"/>
    <xf numFmtId="164" fontId="22" fillId="0" borderId="0" xfId="1" applyFont="1"/>
    <xf numFmtId="4" fontId="39" fillId="0" borderId="0" xfId="2" applyNumberFormat="1" applyFont="1"/>
    <xf numFmtId="0" fontId="33" fillId="0" borderId="0" xfId="0" applyNumberFormat="1" applyFont="1"/>
    <xf numFmtId="0" fontId="40" fillId="5" borderId="0" xfId="2" applyFont="1" applyFill="1" applyAlignment="1">
      <alignment horizontal="left"/>
    </xf>
    <xf numFmtId="0" fontId="5" fillId="0" borderId="0" xfId="0" applyNumberFormat="1" applyFont="1" applyAlignment="1">
      <alignment horizontal="left"/>
    </xf>
    <xf numFmtId="0" fontId="4" fillId="0" borderId="0" xfId="0" applyFont="1" applyAlignment="1">
      <alignment horizontal="left"/>
    </xf>
    <xf numFmtId="1" fontId="44" fillId="0" borderId="0" xfId="0" applyNumberFormat="1" applyFont="1"/>
    <xf numFmtId="0" fontId="4" fillId="0" borderId="0" xfId="0" applyFont="1"/>
    <xf numFmtId="0" fontId="45" fillId="0" borderId="0" xfId="0" applyNumberFormat="1" applyFont="1" applyAlignment="1">
      <alignment horizontal="left"/>
    </xf>
    <xf numFmtId="0" fontId="46" fillId="0" borderId="0" xfId="0" applyFont="1"/>
    <xf numFmtId="0" fontId="47" fillId="0" borderId="0" xfId="0" applyNumberFormat="1" applyFont="1" applyAlignment="1">
      <alignment horizontal="left" wrapText="1"/>
    </xf>
    <xf numFmtId="4" fontId="48" fillId="0" borderId="0" xfId="0" applyNumberFormat="1" applyFont="1"/>
    <xf numFmtId="2" fontId="48" fillId="0" borderId="0" xfId="0" applyNumberFormat="1" applyFont="1"/>
    <xf numFmtId="4" fontId="46" fillId="0" borderId="0" xfId="0" applyNumberFormat="1" applyFont="1"/>
    <xf numFmtId="4" fontId="43" fillId="0" borderId="0" xfId="0" applyNumberFormat="1" applyFont="1"/>
    <xf numFmtId="0" fontId="49" fillId="0" borderId="0" xfId="0" applyNumberFormat="1" applyFont="1" applyAlignment="1">
      <alignment horizontal="left"/>
    </xf>
    <xf numFmtId="0" fontId="47" fillId="0" borderId="0" xfId="0" applyNumberFormat="1" applyFont="1" applyAlignment="1">
      <alignment horizontal="left"/>
    </xf>
    <xf numFmtId="0" fontId="41" fillId="0" borderId="0" xfId="0" applyFont="1"/>
    <xf numFmtId="0" fontId="50" fillId="0" borderId="0" xfId="0" applyNumberFormat="1" applyFont="1" applyAlignment="1">
      <alignment horizontal="left" wrapText="1"/>
    </xf>
    <xf numFmtId="4" fontId="43" fillId="4" borderId="0" xfId="0" applyNumberFormat="1" applyFont="1" applyFill="1"/>
    <xf numFmtId="0" fontId="51" fillId="0" borderId="0" xfId="0" applyNumberFormat="1" applyFont="1" applyAlignment="1">
      <alignment horizontal="left" wrapText="1"/>
    </xf>
    <xf numFmtId="0" fontId="52" fillId="0" borderId="0" xfId="0" applyFont="1"/>
    <xf numFmtId="0" fontId="51" fillId="2" borderId="0" xfId="0" applyNumberFormat="1" applyFont="1" applyFill="1" applyAlignment="1">
      <alignment horizontal="left" wrapText="1"/>
    </xf>
    <xf numFmtId="4" fontId="42" fillId="2" borderId="0" xfId="0" applyNumberFormat="1" applyFont="1" applyFill="1"/>
    <xf numFmtId="0" fontId="53" fillId="0" borderId="0" xfId="0" applyNumberFormat="1" applyFont="1" applyAlignment="1">
      <alignment horizontal="left" wrapText="1"/>
    </xf>
    <xf numFmtId="4" fontId="5" fillId="0" borderId="0" xfId="0" applyNumberFormat="1" applyFont="1"/>
    <xf numFmtId="0" fontId="54" fillId="0" borderId="0" xfId="0" applyNumberFormat="1" applyFont="1"/>
    <xf numFmtId="4" fontId="52" fillId="0" borderId="0" xfId="0" applyNumberFormat="1" applyFont="1"/>
    <xf numFmtId="0" fontId="10" fillId="2" borderId="0" xfId="0" applyNumberFormat="1" applyFont="1" applyFill="1" applyAlignment="1">
      <alignment horizontal="center" vertical="top" wrapText="1"/>
    </xf>
    <xf numFmtId="0" fontId="55" fillId="2" borderId="0" xfId="0" applyNumberFormat="1" applyFont="1" applyFill="1" applyAlignment="1">
      <alignment horizontal="center" vertical="top" wrapText="1"/>
    </xf>
    <xf numFmtId="0" fontId="56" fillId="0" borderId="0" xfId="0" applyNumberFormat="1" applyFont="1" applyAlignment="1">
      <alignment horizontal="left"/>
    </xf>
    <xf numFmtId="0" fontId="57" fillId="0" borderId="0" xfId="0" applyNumberFormat="1" applyFont="1" applyAlignment="1">
      <alignment horizontal="left"/>
    </xf>
    <xf numFmtId="0" fontId="0" fillId="2" borderId="0" xfId="0" applyFill="1"/>
    <xf numFmtId="0" fontId="59" fillId="0" borderId="0" xfId="0" applyNumberFormat="1" applyFont="1" applyAlignment="1">
      <alignment horizontal="left"/>
    </xf>
    <xf numFmtId="4" fontId="58" fillId="0" borderId="0" xfId="0" applyNumberFormat="1" applyFont="1"/>
    <xf numFmtId="2" fontId="58" fillId="0" borderId="0" xfId="0" applyNumberFormat="1" applyFont="1" applyAlignment="1">
      <alignment horizontal="center"/>
    </xf>
    <xf numFmtId="0" fontId="61" fillId="0" borderId="0" xfId="0" applyNumberFormat="1" applyFont="1"/>
    <xf numFmtId="2" fontId="58" fillId="0" borderId="0" xfId="0" applyNumberFormat="1" applyFont="1"/>
    <xf numFmtId="4" fontId="58" fillId="0" borderId="0" xfId="0" applyNumberFormat="1" applyFont="1" applyAlignment="1">
      <alignment horizontal="center"/>
    </xf>
    <xf numFmtId="0" fontId="62" fillId="0" borderId="0" xfId="0" applyNumberFormat="1" applyFont="1" applyAlignment="1">
      <alignment horizontal="left" wrapText="1"/>
    </xf>
    <xf numFmtId="164" fontId="0" fillId="0" borderId="0" xfId="1" applyFont="1" applyAlignment="1">
      <alignment horizontal="center"/>
    </xf>
    <xf numFmtId="164" fontId="0" fillId="0" borderId="0" xfId="0" applyNumberFormat="1"/>
    <xf numFmtId="2" fontId="60" fillId="2" borderId="0" xfId="0" applyNumberFormat="1" applyFont="1" applyFill="1" applyAlignment="1">
      <alignment horizontal="center"/>
    </xf>
    <xf numFmtId="2" fontId="29" fillId="2" borderId="0" xfId="0" applyNumberFormat="1" applyFont="1" applyFill="1"/>
    <xf numFmtId="4" fontId="60" fillId="2" borderId="0" xfId="0" applyNumberFormat="1" applyFont="1" applyFill="1" applyAlignment="1">
      <alignment horizontal="center"/>
    </xf>
    <xf numFmtId="0" fontId="46" fillId="2" borderId="0" xfId="0" applyFont="1" applyFill="1" applyAlignment="1">
      <alignment horizontal="left"/>
    </xf>
    <xf numFmtId="4" fontId="43" fillId="2" borderId="0" xfId="0" applyNumberFormat="1" applyFont="1" applyFill="1"/>
    <xf numFmtId="0" fontId="47" fillId="2" borderId="0" xfId="0" applyNumberFormat="1" applyFont="1" applyFill="1" applyAlignment="1">
      <alignment horizontal="left" wrapText="1"/>
    </xf>
    <xf numFmtId="4" fontId="52" fillId="2" borderId="0" xfId="0" applyNumberFormat="1" applyFont="1" applyFill="1"/>
    <xf numFmtId="37" fontId="0" fillId="0" borderId="0" xfId="0" applyNumberFormat="1"/>
    <xf numFmtId="164" fontId="0" fillId="0" borderId="0" xfId="1" applyFont="1"/>
    <xf numFmtId="4" fontId="4" fillId="0" borderId="0" xfId="0" applyNumberFormat="1" applyFont="1"/>
    <xf numFmtId="4" fontId="46" fillId="2" borderId="0" xfId="0" applyNumberFormat="1" applyFont="1" applyFill="1"/>
    <xf numFmtId="0" fontId="47" fillId="3" borderId="0" xfId="0" applyNumberFormat="1" applyFont="1" applyFill="1" applyAlignment="1">
      <alignment horizontal="left" wrapText="1"/>
    </xf>
    <xf numFmtId="0" fontId="46" fillId="3" borderId="0" xfId="0" applyFont="1" applyFill="1"/>
    <xf numFmtId="4" fontId="52" fillId="3" borderId="0" xfId="0" applyNumberFormat="1" applyFont="1" applyFill="1"/>
    <xf numFmtId="4" fontId="64" fillId="0" borderId="0" xfId="0" applyNumberFormat="1" applyFont="1"/>
    <xf numFmtId="0" fontId="65" fillId="0" borderId="0" xfId="0" applyNumberFormat="1" applyFont="1" applyAlignment="1">
      <alignment horizontal="left"/>
    </xf>
    <xf numFmtId="4" fontId="66" fillId="0" borderId="0" xfId="0" applyNumberFormat="1" applyFont="1"/>
    <xf numFmtId="2" fontId="66" fillId="0" borderId="0" xfId="0" applyNumberFormat="1" applyFont="1" applyAlignment="1">
      <alignment horizontal="center"/>
    </xf>
    <xf numFmtId="4" fontId="67" fillId="0" borderId="0" xfId="0" applyNumberFormat="1" applyFont="1"/>
    <xf numFmtId="0" fontId="0" fillId="2" borderId="0" xfId="0" applyFont="1" applyFill="1" applyAlignment="1">
      <alignment horizontal="left"/>
    </xf>
    <xf numFmtId="4" fontId="68" fillId="2" borderId="0" xfId="0" applyNumberFormat="1" applyFont="1" applyFill="1"/>
    <xf numFmtId="2" fontId="69" fillId="2" borderId="0" xfId="0" applyNumberFormat="1" applyFont="1" applyFill="1" applyAlignment="1">
      <alignment horizontal="center"/>
    </xf>
    <xf numFmtId="164" fontId="66" fillId="0" borderId="0" xfId="1" applyFont="1" applyAlignment="1">
      <alignment horizontal="center"/>
    </xf>
    <xf numFmtId="164" fontId="69" fillId="2" borderId="0" xfId="1" applyFont="1" applyFill="1" applyAlignment="1">
      <alignment horizontal="center"/>
    </xf>
    <xf numFmtId="0" fontId="0" fillId="5" borderId="0" xfId="0" applyFont="1" applyFill="1" applyAlignment="1">
      <alignment horizontal="left"/>
    </xf>
    <xf numFmtId="4" fontId="68" fillId="5" borderId="0" xfId="0" applyNumberFormat="1" applyFont="1" applyFill="1"/>
    <xf numFmtId="1" fontId="30" fillId="0" borderId="0" xfId="0" applyNumberFormat="1" applyFont="1"/>
    <xf numFmtId="4" fontId="70" fillId="2" borderId="0" xfId="0" applyNumberFormat="1" applyFont="1" applyFill="1"/>
    <xf numFmtId="4" fontId="71" fillId="5" borderId="0" xfId="0" applyNumberFormat="1" applyFont="1" applyFill="1"/>
    <xf numFmtId="4" fontId="72" fillId="2" borderId="0" xfId="0" applyNumberFormat="1" applyFont="1" applyFill="1"/>
    <xf numFmtId="0" fontId="28" fillId="0" borderId="0" xfId="0" applyNumberFormat="1" applyFont="1" applyAlignment="1">
      <alignment horizontal="left"/>
    </xf>
    <xf numFmtId="0" fontId="73" fillId="0" borderId="0" xfId="0" applyFont="1"/>
    <xf numFmtId="0" fontId="74" fillId="0" borderId="0" xfId="0" applyFont="1"/>
    <xf numFmtId="164" fontId="75" fillId="0" borderId="0" xfId="1" applyFont="1"/>
    <xf numFmtId="0" fontId="76" fillId="0" borderId="0" xfId="0" applyFont="1" applyBorder="1"/>
    <xf numFmtId="0" fontId="74" fillId="0" borderId="0" xfId="0" applyFont="1" applyBorder="1"/>
    <xf numFmtId="164" fontId="75" fillId="0" borderId="0" xfId="1" applyFont="1" applyBorder="1"/>
    <xf numFmtId="164" fontId="0" fillId="0" borderId="0" xfId="1" applyFont="1" applyBorder="1"/>
    <xf numFmtId="0" fontId="0" fillId="0" borderId="0" xfId="0" applyBorder="1"/>
    <xf numFmtId="0" fontId="77" fillId="6" borderId="6" xfId="0" applyFont="1" applyFill="1" applyBorder="1" applyAlignment="1">
      <alignment vertical="top" wrapText="1" readingOrder="1"/>
    </xf>
    <xf numFmtId="0" fontId="78" fillId="6" borderId="6" xfId="0" applyFont="1" applyFill="1" applyBorder="1" applyAlignment="1">
      <alignment vertical="top" wrapText="1" readingOrder="1"/>
    </xf>
    <xf numFmtId="164" fontId="79" fillId="6" borderId="6" xfId="1" applyFont="1" applyFill="1" applyBorder="1" applyAlignment="1">
      <alignment vertical="top" wrapText="1" readingOrder="1"/>
    </xf>
    <xf numFmtId="164" fontId="77" fillId="6" borderId="6" xfId="1" applyFont="1" applyFill="1" applyBorder="1" applyAlignment="1">
      <alignment vertical="top" wrapText="1" readingOrder="1"/>
    </xf>
    <xf numFmtId="164" fontId="77" fillId="6" borderId="6" xfId="1" applyFont="1" applyFill="1" applyBorder="1" applyAlignment="1">
      <alignment horizontal="left" vertical="top" wrapText="1" readingOrder="1"/>
    </xf>
    <xf numFmtId="0" fontId="77" fillId="7" borderId="0" xfId="0" applyFont="1" applyFill="1" applyBorder="1" applyAlignment="1">
      <alignment horizontal="left" vertical="top" wrapText="1" readingOrder="1"/>
    </xf>
    <xf numFmtId="0" fontId="80" fillId="7" borderId="0" xfId="0" applyFont="1" applyFill="1" applyBorder="1" applyAlignment="1">
      <alignment horizontal="left" vertical="top" wrapText="1" readingOrder="1"/>
    </xf>
    <xf numFmtId="164" fontId="81" fillId="7" borderId="0" xfId="1" applyFont="1" applyFill="1" applyBorder="1" applyAlignment="1">
      <alignment horizontal="left" vertical="top" wrapText="1" readingOrder="1"/>
    </xf>
    <xf numFmtId="164" fontId="82" fillId="7" borderId="0" xfId="1" applyFont="1" applyFill="1" applyBorder="1" applyAlignment="1">
      <alignment horizontal="left" vertical="top" wrapText="1" readingOrder="1"/>
    </xf>
    <xf numFmtId="0" fontId="82" fillId="7" borderId="0" xfId="0" applyFont="1" applyFill="1" applyBorder="1" applyAlignment="1">
      <alignment vertical="top" wrapText="1" readingOrder="1"/>
    </xf>
    <xf numFmtId="0" fontId="82" fillId="0" borderId="0" xfId="0" applyFont="1" applyBorder="1" applyAlignment="1">
      <alignment horizontal="left" vertical="top" wrapText="1" indent="1" readingOrder="1"/>
    </xf>
    <xf numFmtId="0" fontId="80" fillId="0" borderId="0" xfId="0" applyFont="1" applyBorder="1" applyAlignment="1">
      <alignment horizontal="left" vertical="top" wrapText="1" readingOrder="1"/>
    </xf>
    <xf numFmtId="164" fontId="82" fillId="0" borderId="0" xfId="1" applyFont="1" applyBorder="1" applyAlignment="1">
      <alignment horizontal="right" vertical="top" wrapText="1" readingOrder="1"/>
    </xf>
    <xf numFmtId="164" fontId="82" fillId="8" borderId="0" xfId="1" applyFont="1" applyFill="1" applyBorder="1" applyAlignment="1">
      <alignment horizontal="right" vertical="top" wrapText="1" readingOrder="1"/>
    </xf>
    <xf numFmtId="0" fontId="82" fillId="0" borderId="0" xfId="0" applyFont="1" applyBorder="1" applyAlignment="1">
      <alignment vertical="top" wrapText="1" readingOrder="1"/>
    </xf>
    <xf numFmtId="10" fontId="82" fillId="0" borderId="0" xfId="3" applyNumberFormat="1" applyFont="1" applyBorder="1" applyAlignment="1">
      <alignment horizontal="right" vertical="top" wrapText="1" readingOrder="1"/>
    </xf>
    <xf numFmtId="9" fontId="82" fillId="0" borderId="0" xfId="3" applyFont="1" applyBorder="1" applyAlignment="1">
      <alignment horizontal="right" vertical="top" wrapText="1" readingOrder="1"/>
    </xf>
    <xf numFmtId="0" fontId="77" fillId="9" borderId="0" xfId="0" applyFont="1" applyFill="1" applyBorder="1" applyAlignment="1">
      <alignment horizontal="left" vertical="top" wrapText="1" readingOrder="1"/>
    </xf>
    <xf numFmtId="0" fontId="80" fillId="9" borderId="0" xfId="0" applyFont="1" applyFill="1" applyBorder="1" applyAlignment="1">
      <alignment horizontal="left" vertical="top" wrapText="1" readingOrder="1"/>
    </xf>
    <xf numFmtId="164" fontId="79" fillId="9" borderId="0" xfId="1" applyFont="1" applyFill="1" applyBorder="1" applyAlignment="1">
      <alignment horizontal="right" vertical="top" wrapText="1" readingOrder="1"/>
    </xf>
    <xf numFmtId="164" fontId="77" fillId="9" borderId="0" xfId="1" applyFont="1" applyFill="1" applyBorder="1" applyAlignment="1">
      <alignment horizontal="right" vertical="top" wrapText="1" readingOrder="1"/>
    </xf>
    <xf numFmtId="164" fontId="82" fillId="9" borderId="0" xfId="1" applyFont="1" applyFill="1" applyBorder="1" applyAlignment="1">
      <alignment horizontal="right" vertical="top" wrapText="1" readingOrder="1"/>
    </xf>
    <xf numFmtId="0" fontId="82" fillId="10" borderId="0" xfId="0" applyFont="1" applyFill="1" applyBorder="1" applyAlignment="1">
      <alignment vertical="top" wrapText="1" readingOrder="1"/>
    </xf>
    <xf numFmtId="164" fontId="81" fillId="0" borderId="0" xfId="1" applyFont="1" applyBorder="1" applyAlignment="1">
      <alignment horizontal="right" vertical="top" wrapText="1" readingOrder="1"/>
    </xf>
    <xf numFmtId="0" fontId="83" fillId="0" borderId="0" xfId="0" applyFont="1" applyBorder="1" applyAlignment="1">
      <alignment horizontal="left" vertical="top" wrapText="1" indent="1" readingOrder="1"/>
    </xf>
    <xf numFmtId="0" fontId="80" fillId="7" borderId="0" xfId="0" applyFont="1" applyFill="1" applyBorder="1" applyAlignment="1">
      <alignment vertical="top" wrapText="1"/>
    </xf>
    <xf numFmtId="164" fontId="79" fillId="7" borderId="0" xfId="1" applyFont="1" applyFill="1" applyBorder="1" applyAlignment="1">
      <alignment horizontal="right" vertical="top" wrapText="1"/>
    </xf>
    <xf numFmtId="164" fontId="84" fillId="7" borderId="0" xfId="1" applyFont="1" applyFill="1" applyBorder="1" applyAlignment="1">
      <alignment horizontal="right" vertical="top" wrapText="1"/>
    </xf>
    <xf numFmtId="0" fontId="85" fillId="0" borderId="0" xfId="0" applyFont="1" applyBorder="1" applyAlignment="1">
      <alignment horizontal="left" vertical="top" wrapText="1" indent="1" readingOrder="1"/>
    </xf>
    <xf numFmtId="0" fontId="82" fillId="0" borderId="0" xfId="0" applyFont="1" applyBorder="1" applyAlignment="1">
      <alignment horizontal="left" vertical="top" wrapText="1" readingOrder="1"/>
    </xf>
    <xf numFmtId="0" fontId="82" fillId="0" borderId="0" xfId="0" applyFont="1" applyBorder="1" applyAlignment="1">
      <alignment horizontal="left" vertical="top" wrapText="1" indent="2" readingOrder="1"/>
    </xf>
    <xf numFmtId="0" fontId="83" fillId="0" borderId="0" xfId="0" applyFont="1" applyBorder="1" applyAlignment="1">
      <alignment horizontal="left" vertical="top" wrapText="1" indent="2" readingOrder="1"/>
    </xf>
    <xf numFmtId="0" fontId="86" fillId="0" borderId="0" xfId="0" applyFont="1" applyBorder="1" applyAlignment="1">
      <alignment horizontal="left" vertical="top" wrapText="1" indent="2" readingOrder="1"/>
    </xf>
    <xf numFmtId="164" fontId="81" fillId="9" borderId="0" xfId="1" applyFont="1" applyFill="1" applyBorder="1" applyAlignment="1">
      <alignment horizontal="right" vertical="top" wrapText="1" readingOrder="1"/>
    </xf>
    <xf numFmtId="0" fontId="82" fillId="0" borderId="0" xfId="0" applyFont="1" applyFill="1" applyBorder="1" applyAlignment="1">
      <alignment horizontal="left" vertical="top" wrapText="1" readingOrder="1"/>
    </xf>
    <xf numFmtId="0" fontId="77" fillId="9" borderId="7" xfId="0" applyFont="1" applyFill="1" applyBorder="1" applyAlignment="1">
      <alignment horizontal="left" vertical="top" wrapText="1" readingOrder="1"/>
    </xf>
    <xf numFmtId="0" fontId="80" fillId="9" borderId="7" xfId="0" applyFont="1" applyFill="1" applyBorder="1" applyAlignment="1">
      <alignment horizontal="left" vertical="top" wrapText="1" readingOrder="1"/>
    </xf>
    <xf numFmtId="164" fontId="81" fillId="9" borderId="7" xfId="1" applyFont="1" applyFill="1" applyBorder="1" applyAlignment="1">
      <alignment horizontal="right" vertical="top" wrapText="1" readingOrder="1"/>
    </xf>
    <xf numFmtId="164" fontId="82" fillId="9" borderId="7" xfId="1" applyFont="1" applyFill="1" applyBorder="1" applyAlignment="1">
      <alignment horizontal="right" vertical="top" wrapText="1" readingOrder="1"/>
    </xf>
    <xf numFmtId="0" fontId="82" fillId="9" borderId="7" xfId="0" applyFont="1" applyFill="1" applyBorder="1" applyAlignment="1">
      <alignment horizontal="left" vertical="top" wrapText="1" readingOrder="1"/>
    </xf>
    <xf numFmtId="164" fontId="81" fillId="9" borderId="0" xfId="1" applyFont="1" applyFill="1" applyBorder="1" applyAlignment="1">
      <alignment horizontal="left" vertical="top" wrapText="1" readingOrder="1"/>
    </xf>
    <xf numFmtId="0" fontId="82" fillId="9" borderId="0" xfId="0" applyFont="1" applyFill="1" applyBorder="1" applyAlignment="1">
      <alignment horizontal="left" vertical="top" wrapText="1" readingOrder="1"/>
    </xf>
    <xf numFmtId="0" fontId="82" fillId="0" borderId="7" xfId="0" applyFont="1" applyFill="1" applyBorder="1" applyAlignment="1">
      <alignment horizontal="left" vertical="top" wrapText="1" indent="1" readingOrder="1"/>
    </xf>
    <xf numFmtId="0" fontId="80" fillId="0" borderId="7" xfId="0" applyFont="1" applyFill="1" applyBorder="1" applyAlignment="1">
      <alignment horizontal="left" vertical="top" wrapText="1" readingOrder="1"/>
    </xf>
    <xf numFmtId="164" fontId="81" fillId="0" borderId="7" xfId="1" applyFont="1" applyFill="1" applyBorder="1" applyAlignment="1">
      <alignment horizontal="left" vertical="top" wrapText="1" readingOrder="1"/>
    </xf>
    <xf numFmtId="164" fontId="82" fillId="0" borderId="7" xfId="1" applyFont="1" applyFill="1" applyBorder="1" applyAlignment="1">
      <alignment horizontal="right" vertical="top" wrapText="1" readingOrder="1"/>
    </xf>
    <xf numFmtId="164" fontId="77" fillId="0" borderId="7" xfId="1" applyFont="1" applyFill="1" applyBorder="1" applyAlignment="1">
      <alignment horizontal="right" vertical="top" wrapText="1" readingOrder="1"/>
    </xf>
    <xf numFmtId="0" fontId="82" fillId="0" borderId="7" xfId="0" applyFont="1" applyFill="1" applyBorder="1" applyAlignment="1">
      <alignment horizontal="left" vertical="top" wrapText="1" readingOrder="1"/>
    </xf>
    <xf numFmtId="0" fontId="87" fillId="0" borderId="0" xfId="0" applyFont="1"/>
    <xf numFmtId="0" fontId="88" fillId="0" borderId="0" xfId="0" applyFont="1" applyBorder="1" applyProtection="1">
      <protection locked="0"/>
    </xf>
    <xf numFmtId="0" fontId="87" fillId="0" borderId="0" xfId="0" applyFont="1" applyBorder="1" applyProtection="1">
      <protection locked="0"/>
    </xf>
    <xf numFmtId="0" fontId="87" fillId="0" borderId="0" xfId="0" applyFont="1" applyBorder="1" applyProtection="1"/>
    <xf numFmtId="0" fontId="89" fillId="0" borderId="0" xfId="0" applyFont="1" applyBorder="1" applyProtection="1"/>
    <xf numFmtId="0" fontId="87" fillId="2" borderId="8" xfId="0" applyFont="1" applyFill="1" applyBorder="1" applyAlignment="1" applyProtection="1">
      <alignment horizontal="center" vertical="center" wrapText="1"/>
      <protection locked="0"/>
    </xf>
    <xf numFmtId="0" fontId="87" fillId="2" borderId="9" xfId="0" applyFont="1" applyFill="1" applyBorder="1" applyAlignment="1" applyProtection="1">
      <alignment horizontal="center" vertical="center" wrapText="1"/>
      <protection locked="0"/>
    </xf>
    <xf numFmtId="0" fontId="87" fillId="11" borderId="10" xfId="0" applyFont="1" applyFill="1" applyBorder="1" applyAlignment="1" applyProtection="1">
      <alignment horizontal="center" vertical="center" wrapText="1"/>
      <protection locked="0"/>
    </xf>
    <xf numFmtId="0" fontId="87" fillId="2" borderId="11" xfId="0" applyFont="1" applyFill="1" applyBorder="1" applyAlignment="1" applyProtection="1">
      <alignment horizontal="center" vertical="center" wrapText="1"/>
      <protection locked="0"/>
    </xf>
    <xf numFmtId="0" fontId="90" fillId="0" borderId="12" xfId="0" quotePrefix="1" applyFont="1" applyBorder="1" applyAlignment="1" applyProtection="1">
      <alignment horizontal="center"/>
      <protection locked="0"/>
    </xf>
    <xf numFmtId="0" fontId="90" fillId="0" borderId="12" xfId="0" applyFont="1" applyBorder="1" applyProtection="1">
      <protection locked="0"/>
    </xf>
    <xf numFmtId="37" fontId="90" fillId="0" borderId="12" xfId="0" applyNumberFormat="1" applyFont="1" applyBorder="1" applyAlignment="1" applyProtection="1">
      <alignment horizontal="right"/>
    </xf>
    <xf numFmtId="37" fontId="90" fillId="12" borderId="12" xfId="0" applyNumberFormat="1" applyFont="1" applyFill="1" applyBorder="1" applyAlignment="1" applyProtection="1">
      <alignment horizontal="right"/>
    </xf>
    <xf numFmtId="0" fontId="90" fillId="2" borderId="12" xfId="0" quotePrefix="1" applyFont="1" applyFill="1" applyBorder="1" applyAlignment="1" applyProtection="1">
      <alignment horizontal="center"/>
      <protection locked="0"/>
    </xf>
    <xf numFmtId="0" fontId="90" fillId="2" borderId="12" xfId="0" applyFont="1" applyFill="1" applyBorder="1" applyProtection="1">
      <protection locked="0"/>
    </xf>
    <xf numFmtId="37" fontId="90" fillId="2" borderId="12" xfId="0" applyNumberFormat="1" applyFont="1" applyFill="1" applyBorder="1" applyAlignment="1" applyProtection="1">
      <alignment horizontal="right"/>
    </xf>
    <xf numFmtId="0" fontId="91" fillId="0" borderId="12" xfId="0" applyFont="1" applyBorder="1" applyProtection="1">
      <protection locked="0"/>
    </xf>
    <xf numFmtId="0" fontId="90" fillId="0" borderId="13" xfId="0" quotePrefix="1" applyFont="1" applyBorder="1" applyAlignment="1" applyProtection="1">
      <alignment horizontal="center"/>
      <protection locked="0"/>
    </xf>
    <xf numFmtId="0" fontId="90" fillId="0" borderId="13" xfId="0" applyFont="1" applyBorder="1" applyProtection="1">
      <protection locked="0"/>
    </xf>
    <xf numFmtId="37" fontId="90" fillId="0" borderId="13" xfId="0" applyNumberFormat="1" applyFont="1" applyBorder="1" applyAlignment="1" applyProtection="1">
      <alignment horizontal="right"/>
    </xf>
    <xf numFmtId="0" fontId="91" fillId="2" borderId="12" xfId="0" applyFont="1" applyFill="1" applyBorder="1" applyProtection="1">
      <protection locked="0"/>
    </xf>
    <xf numFmtId="0" fontId="90" fillId="0" borderId="12" xfId="0" quotePrefix="1" applyFont="1" applyBorder="1" applyAlignment="1" applyProtection="1">
      <alignment horizontal="center"/>
    </xf>
    <xf numFmtId="0" fontId="90" fillId="2" borderId="13" xfId="0" quotePrefix="1" applyFont="1" applyFill="1" applyBorder="1" applyAlignment="1" applyProtection="1">
      <alignment horizontal="center"/>
      <protection locked="0"/>
    </xf>
    <xf numFmtId="37" fontId="90" fillId="2" borderId="13" xfId="0" applyNumberFormat="1" applyFont="1" applyFill="1" applyBorder="1" applyAlignment="1" applyProtection="1">
      <alignment horizontal="right"/>
    </xf>
    <xf numFmtId="0" fontId="90" fillId="3" borderId="13" xfId="0" quotePrefix="1" applyFont="1" applyFill="1" applyBorder="1" applyAlignment="1" applyProtection="1">
      <alignment horizontal="center"/>
      <protection locked="0"/>
    </xf>
    <xf numFmtId="0" fontId="90" fillId="3" borderId="13" xfId="0" applyFont="1" applyFill="1" applyBorder="1" applyProtection="1">
      <protection locked="0"/>
    </xf>
    <xf numFmtId="37" fontId="90" fillId="3" borderId="13" xfId="0" applyNumberFormat="1" applyFont="1" applyFill="1" applyBorder="1" applyAlignment="1" applyProtection="1">
      <alignment horizontal="right" wrapText="1" readingOrder="2"/>
    </xf>
    <xf numFmtId="0" fontId="0" fillId="2" borderId="12" xfId="0" applyFill="1" applyBorder="1"/>
    <xf numFmtId="0" fontId="90" fillId="0" borderId="0" xfId="0" applyFont="1"/>
    <xf numFmtId="0" fontId="90" fillId="0" borderId="0" xfId="0" applyFont="1" applyBorder="1" applyProtection="1">
      <protection locked="0"/>
    </xf>
    <xf numFmtId="0" fontId="90" fillId="0" borderId="0" xfId="0" applyFont="1" applyBorder="1" applyProtection="1"/>
    <xf numFmtId="0" fontId="91" fillId="2" borderId="8" xfId="0" applyFont="1" applyFill="1" applyBorder="1" applyAlignment="1" applyProtection="1">
      <alignment horizontal="center" vertical="center" wrapText="1"/>
      <protection locked="0"/>
    </xf>
    <xf numFmtId="0" fontId="91" fillId="2" borderId="9" xfId="0" applyFont="1" applyFill="1" applyBorder="1" applyAlignment="1" applyProtection="1">
      <alignment horizontal="center" vertical="center" wrapText="1"/>
      <protection locked="0"/>
    </xf>
    <xf numFmtId="0" fontId="91" fillId="11" borderId="10" xfId="0" applyFont="1" applyFill="1" applyBorder="1" applyAlignment="1" applyProtection="1">
      <alignment horizontal="center" vertical="center" wrapText="1"/>
      <protection locked="0"/>
    </xf>
    <xf numFmtId="0" fontId="91" fillId="2" borderId="11" xfId="0" applyFont="1" applyFill="1" applyBorder="1" applyAlignment="1" applyProtection="1">
      <alignment horizontal="center" vertical="center" wrapText="1"/>
      <protection locked="0"/>
    </xf>
    <xf numFmtId="0" fontId="90" fillId="0" borderId="4" xfId="0" quotePrefix="1" applyFont="1" applyBorder="1" applyAlignment="1" applyProtection="1">
      <alignment horizontal="center"/>
      <protection locked="0"/>
    </xf>
    <xf numFmtId="0" fontId="92" fillId="0" borderId="4" xfId="0" applyFont="1" applyBorder="1" applyProtection="1">
      <protection locked="0"/>
    </xf>
    <xf numFmtId="164" fontId="90" fillId="0" borderId="4" xfId="1" applyFont="1" applyBorder="1" applyAlignment="1" applyProtection="1">
      <alignment horizontal="right"/>
    </xf>
    <xf numFmtId="39" fontId="90" fillId="12" borderId="4" xfId="0" applyNumberFormat="1" applyFont="1" applyFill="1" applyBorder="1" applyAlignment="1" applyProtection="1">
      <alignment horizontal="right"/>
    </xf>
    <xf numFmtId="39" fontId="90" fillId="0" borderId="4" xfId="0" applyNumberFormat="1" applyFont="1" applyBorder="1" applyAlignment="1" applyProtection="1">
      <alignment horizontal="right"/>
    </xf>
    <xf numFmtId="49" fontId="90" fillId="0" borderId="4" xfId="0" quotePrefix="1" applyNumberFormat="1" applyFont="1" applyBorder="1" applyAlignment="1" applyProtection="1">
      <alignment horizontal="center"/>
      <protection locked="0"/>
    </xf>
    <xf numFmtId="0" fontId="90" fillId="0" borderId="4" xfId="0" quotePrefix="1" applyFont="1" applyBorder="1" applyAlignment="1" applyProtection="1">
      <alignment horizontal="center"/>
    </xf>
    <xf numFmtId="39" fontId="93" fillId="0" borderId="4" xfId="0" applyNumberFormat="1" applyFont="1" applyBorder="1"/>
    <xf numFmtId="0" fontId="92" fillId="0" borderId="4" xfId="0" applyFont="1" applyBorder="1" applyAlignment="1" applyProtection="1">
      <alignment wrapText="1"/>
      <protection locked="0"/>
    </xf>
    <xf numFmtId="0" fontId="90" fillId="2" borderId="13" xfId="0" applyFont="1" applyFill="1" applyBorder="1" applyProtection="1">
      <protection locked="0"/>
    </xf>
    <xf numFmtId="39" fontId="90" fillId="2" borderId="13" xfId="0" applyNumberFormat="1" applyFont="1" applyFill="1" applyBorder="1" applyAlignment="1" applyProtection="1">
      <alignment horizontal="right" wrapText="1" readingOrder="2"/>
    </xf>
    <xf numFmtId="0" fontId="91" fillId="2" borderId="8" xfId="0" applyFont="1" applyFill="1" applyBorder="1" applyAlignment="1" applyProtection="1">
      <alignment horizontal="right" vertical="center" wrapText="1"/>
      <protection locked="0"/>
    </xf>
    <xf numFmtId="0" fontId="90" fillId="0" borderId="4" xfId="0" quotePrefix="1" applyFont="1" applyBorder="1" applyAlignment="1" applyProtection="1">
      <alignment horizontal="right"/>
      <protection locked="0"/>
    </xf>
    <xf numFmtId="0" fontId="90" fillId="0" borderId="4" xfId="0" quotePrefix="1" applyFont="1" applyBorder="1" applyAlignment="1" applyProtection="1">
      <alignment horizontal="right"/>
    </xf>
    <xf numFmtId="0" fontId="90" fillId="0" borderId="13" xfId="0" quotePrefix="1" applyFont="1" applyBorder="1" applyAlignment="1" applyProtection="1">
      <alignment horizontal="right"/>
      <protection locked="0"/>
    </xf>
    <xf numFmtId="0" fontId="63" fillId="0" borderId="0" xfId="0" applyFont="1"/>
    <xf numFmtId="0" fontId="94" fillId="0" borderId="0" xfId="0" applyFont="1" applyAlignment="1"/>
    <xf numFmtId="0" fontId="93" fillId="0" borderId="0" xfId="0" applyFont="1"/>
    <xf numFmtId="0" fontId="93" fillId="2" borderId="4" xfId="0" applyFont="1" applyFill="1" applyBorder="1" applyAlignment="1">
      <alignment horizontal="right" vertical="top"/>
    </xf>
    <xf numFmtId="0" fontId="93" fillId="2" borderId="4" xfId="0" applyFont="1" applyFill="1" applyBorder="1" applyAlignment="1">
      <alignment horizontal="center" vertical="top"/>
    </xf>
    <xf numFmtId="0" fontId="93" fillId="2" borderId="4" xfId="0" applyFont="1" applyFill="1" applyBorder="1" applyAlignment="1">
      <alignment horizontal="center" wrapText="1"/>
    </xf>
    <xf numFmtId="49" fontId="93" fillId="0" borderId="4" xfId="0" applyNumberFormat="1" applyFont="1" applyBorder="1" applyAlignment="1">
      <alignment horizontal="right" vertical="top"/>
    </xf>
    <xf numFmtId="0" fontId="95" fillId="0" borderId="4" xfId="0" applyFont="1" applyBorder="1" applyAlignment="1">
      <alignment vertical="center"/>
    </xf>
    <xf numFmtId="164" fontId="93" fillId="0" borderId="4" xfId="1" applyFont="1" applyBorder="1"/>
    <xf numFmtId="0" fontId="95" fillId="0" borderId="4" xfId="0" applyFont="1" applyBorder="1" applyAlignment="1">
      <alignment vertical="top" wrapText="1"/>
    </xf>
    <xf numFmtId="0" fontId="95" fillId="0" borderId="4" xfId="0" applyFont="1" applyBorder="1" applyAlignment="1">
      <alignment vertical="center" wrapText="1"/>
    </xf>
    <xf numFmtId="49" fontId="93" fillId="0" borderId="4" xfId="0" applyNumberFormat="1" applyFont="1" applyBorder="1" applyAlignment="1">
      <alignment horizontal="right" vertical="center"/>
    </xf>
    <xf numFmtId="49" fontId="93" fillId="0" borderId="4" xfId="0" applyNumberFormat="1" applyFont="1" applyBorder="1" applyAlignment="1">
      <alignment horizontal="right"/>
    </xf>
    <xf numFmtId="49" fontId="93" fillId="2" borderId="4" xfId="0" applyNumberFormat="1" applyFont="1" applyFill="1" applyBorder="1" applyAlignment="1">
      <alignment horizontal="right" vertical="center"/>
    </xf>
    <xf numFmtId="0" fontId="95" fillId="2" borderId="4" xfId="0" applyFont="1" applyFill="1" applyBorder="1" applyAlignment="1">
      <alignment vertical="center" wrapText="1"/>
    </xf>
    <xf numFmtId="164" fontId="93" fillId="2" borderId="4" xfId="1" applyFont="1" applyFill="1" applyBorder="1"/>
    <xf numFmtId="164" fontId="93" fillId="0" borderId="14" xfId="1" applyFont="1" applyFill="1" applyBorder="1"/>
    <xf numFmtId="49" fontId="93" fillId="2" borderId="4" xfId="0" applyNumberFormat="1" applyFont="1" applyFill="1" applyBorder="1" applyAlignment="1">
      <alignment horizontal="right"/>
    </xf>
    <xf numFmtId="0" fontId="95" fillId="2" borderId="4" xfId="0" applyFont="1" applyFill="1" applyBorder="1" applyAlignment="1">
      <alignment vertical="center"/>
    </xf>
    <xf numFmtId="0" fontId="95" fillId="0" borderId="4" xfId="0" applyFont="1" applyBorder="1" applyAlignment="1">
      <alignment horizontal="left" vertical="center" wrapText="1"/>
    </xf>
    <xf numFmtId="0" fontId="93" fillId="13" borderId="4" xfId="0" applyFont="1" applyFill="1" applyBorder="1" applyAlignment="1">
      <alignment horizontal="right"/>
    </xf>
    <xf numFmtId="0" fontId="93" fillId="13" borderId="4" xfId="0" applyFont="1" applyFill="1" applyBorder="1"/>
    <xf numFmtId="164" fontId="93" fillId="13" borderId="4" xfId="1" applyFont="1" applyFill="1" applyBorder="1"/>
  </cellXfs>
  <cellStyles count="4">
    <cellStyle name="Comma" xfId="1" builtinId="3"/>
    <cellStyle name="Normal" xfId="0" builtinId="0"/>
    <cellStyle name="Normal 2" xfId="2"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xdr:col>
      <xdr:colOff>2331119</xdr:colOff>
      <xdr:row>3</xdr:row>
      <xdr:rowOff>0</xdr:rowOff>
    </xdr:from>
    <xdr:to>
      <xdr:col>4</xdr:col>
      <xdr:colOff>1299</xdr:colOff>
      <xdr:row>3</xdr:row>
      <xdr:rowOff>3</xdr:rowOff>
    </xdr:to>
    <xdr:cxnSp macro="">
      <xdr:nvCxnSpPr>
        <xdr:cNvPr id="2" name="Straight Connector 1">
          <a:extLst>
            <a:ext uri="{FF2B5EF4-FFF2-40B4-BE49-F238E27FC236}">
              <a16:creationId xmlns:a16="http://schemas.microsoft.com/office/drawing/2014/main" id="{00000000-0008-0000-0300-000002000000}"/>
            </a:ext>
          </a:extLst>
        </xdr:cNvPr>
        <xdr:cNvCxnSpPr/>
      </xdr:nvCxnSpPr>
      <xdr:spPr>
        <a:xfrm rot="5400000">
          <a:off x="7838470" y="531499"/>
          <a:ext cx="3" cy="380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2331119</xdr:colOff>
      <xdr:row>190</xdr:row>
      <xdr:rowOff>0</xdr:rowOff>
    </xdr:from>
    <xdr:to>
      <xdr:col>4</xdr:col>
      <xdr:colOff>1299</xdr:colOff>
      <xdr:row>190</xdr:row>
      <xdr:rowOff>3</xdr:rowOff>
    </xdr:to>
    <xdr:cxnSp macro="">
      <xdr:nvCxnSpPr>
        <xdr:cNvPr id="3" name="Straight Connector 1">
          <a:extLst>
            <a:ext uri="{FF2B5EF4-FFF2-40B4-BE49-F238E27FC236}">
              <a16:creationId xmlns:a16="http://schemas.microsoft.com/office/drawing/2014/main" id="{00000000-0008-0000-0300-000003000000}"/>
            </a:ext>
          </a:extLst>
        </xdr:cNvPr>
        <xdr:cNvCxnSpPr/>
      </xdr:nvCxnSpPr>
      <xdr:spPr>
        <a:xfrm rot="5400000">
          <a:off x="7838470" y="47804074"/>
          <a:ext cx="3" cy="380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2331119</xdr:colOff>
      <xdr:row>190</xdr:row>
      <xdr:rowOff>0</xdr:rowOff>
    </xdr:from>
    <xdr:to>
      <xdr:col>6</xdr:col>
      <xdr:colOff>1299</xdr:colOff>
      <xdr:row>190</xdr:row>
      <xdr:rowOff>3</xdr:rowOff>
    </xdr:to>
    <xdr:cxnSp macro="">
      <xdr:nvCxnSpPr>
        <xdr:cNvPr id="4" name="Straight Connector 1">
          <a:extLst>
            <a:ext uri="{FF2B5EF4-FFF2-40B4-BE49-F238E27FC236}">
              <a16:creationId xmlns:a16="http://schemas.microsoft.com/office/drawing/2014/main" id="{00000000-0008-0000-0300-000004000000}"/>
            </a:ext>
          </a:extLst>
        </xdr:cNvPr>
        <xdr:cNvCxnSpPr/>
      </xdr:nvCxnSpPr>
      <xdr:spPr>
        <a:xfrm rot="5400000">
          <a:off x="10857895" y="47804074"/>
          <a:ext cx="3" cy="380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2331119</xdr:colOff>
      <xdr:row>3</xdr:row>
      <xdr:rowOff>0</xdr:rowOff>
    </xdr:from>
    <xdr:to>
      <xdr:col>6</xdr:col>
      <xdr:colOff>1299</xdr:colOff>
      <xdr:row>3</xdr:row>
      <xdr:rowOff>3</xdr:rowOff>
    </xdr:to>
    <xdr:cxnSp macro="">
      <xdr:nvCxnSpPr>
        <xdr:cNvPr id="5" name="Straight Connector 1">
          <a:extLst>
            <a:ext uri="{FF2B5EF4-FFF2-40B4-BE49-F238E27FC236}">
              <a16:creationId xmlns:a16="http://schemas.microsoft.com/office/drawing/2014/main" id="{00000000-0008-0000-0300-000005000000}"/>
            </a:ext>
          </a:extLst>
        </xdr:cNvPr>
        <xdr:cNvCxnSpPr/>
      </xdr:nvCxnSpPr>
      <xdr:spPr>
        <a:xfrm rot="5400000">
          <a:off x="10857895" y="531499"/>
          <a:ext cx="3" cy="380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2331119</xdr:colOff>
      <xdr:row>60</xdr:row>
      <xdr:rowOff>0</xdr:rowOff>
    </xdr:from>
    <xdr:to>
      <xdr:col>6</xdr:col>
      <xdr:colOff>1299</xdr:colOff>
      <xdr:row>60</xdr:row>
      <xdr:rowOff>3</xdr:rowOff>
    </xdr:to>
    <xdr:cxnSp macro="">
      <xdr:nvCxnSpPr>
        <xdr:cNvPr id="6" name="Straight Connector 1">
          <a:extLst>
            <a:ext uri="{FF2B5EF4-FFF2-40B4-BE49-F238E27FC236}">
              <a16:creationId xmlns:a16="http://schemas.microsoft.com/office/drawing/2014/main" id="{00000000-0008-0000-0300-000006000000}"/>
            </a:ext>
          </a:extLst>
        </xdr:cNvPr>
        <xdr:cNvCxnSpPr/>
      </xdr:nvCxnSpPr>
      <xdr:spPr>
        <a:xfrm rot="5400000">
          <a:off x="10857895" y="14618974"/>
          <a:ext cx="3" cy="380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2331119</xdr:colOff>
      <xdr:row>120</xdr:row>
      <xdr:rowOff>0</xdr:rowOff>
    </xdr:from>
    <xdr:to>
      <xdr:col>6</xdr:col>
      <xdr:colOff>1299</xdr:colOff>
      <xdr:row>120</xdr:row>
      <xdr:rowOff>3</xdr:rowOff>
    </xdr:to>
    <xdr:cxnSp macro="">
      <xdr:nvCxnSpPr>
        <xdr:cNvPr id="7" name="Straight Connector 1">
          <a:extLst>
            <a:ext uri="{FF2B5EF4-FFF2-40B4-BE49-F238E27FC236}">
              <a16:creationId xmlns:a16="http://schemas.microsoft.com/office/drawing/2014/main" id="{00000000-0008-0000-0300-000007000000}"/>
            </a:ext>
          </a:extLst>
        </xdr:cNvPr>
        <xdr:cNvCxnSpPr/>
      </xdr:nvCxnSpPr>
      <xdr:spPr>
        <a:xfrm rot="5400000">
          <a:off x="10857895" y="29582749"/>
          <a:ext cx="3" cy="380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2331119</xdr:colOff>
      <xdr:row>190</xdr:row>
      <xdr:rowOff>0</xdr:rowOff>
    </xdr:from>
    <xdr:to>
      <xdr:col>6</xdr:col>
      <xdr:colOff>1299</xdr:colOff>
      <xdr:row>190</xdr:row>
      <xdr:rowOff>3</xdr:rowOff>
    </xdr:to>
    <xdr:cxnSp macro="">
      <xdr:nvCxnSpPr>
        <xdr:cNvPr id="8" name="Straight Connector 1">
          <a:extLst>
            <a:ext uri="{FF2B5EF4-FFF2-40B4-BE49-F238E27FC236}">
              <a16:creationId xmlns:a16="http://schemas.microsoft.com/office/drawing/2014/main" id="{00000000-0008-0000-0300-000008000000}"/>
            </a:ext>
          </a:extLst>
        </xdr:cNvPr>
        <xdr:cNvCxnSpPr/>
      </xdr:nvCxnSpPr>
      <xdr:spPr>
        <a:xfrm rot="5400000">
          <a:off x="10857895" y="47804074"/>
          <a:ext cx="3" cy="380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amak/AppData/Local/Microsoft/Windows/INetCache/Content.Outlook/S10AOMV9/Update%20of%20Sokoto%20State%20SFTAS%20AF%20DLI%201%20Summary%20T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ummary Table"/>
      <sheetName val="T2 Summary Table illustration"/>
      <sheetName val="Explanatory Notes"/>
    </sheetNames>
    <sheetDataSet>
      <sheetData sheetId="0">
        <row r="6">
          <cell r="C6">
            <v>1.7</v>
          </cell>
        </row>
        <row r="7">
          <cell r="C7">
            <v>360</v>
          </cell>
        </row>
        <row r="8">
          <cell r="C8">
            <v>-4.4200000000000003E-2</v>
          </cell>
        </row>
        <row r="9">
          <cell r="C9">
            <v>0.14130000000000001</v>
          </cell>
        </row>
        <row r="10">
          <cell r="C10">
            <v>0.27</v>
          </cell>
        </row>
        <row r="13">
          <cell r="B13">
            <v>0</v>
          </cell>
          <cell r="C13">
            <v>0</v>
          </cell>
        </row>
        <row r="14">
          <cell r="B14">
            <v>19856829804</v>
          </cell>
          <cell r="C14">
            <v>18007258664</v>
          </cell>
        </row>
        <row r="15">
          <cell r="B15">
            <v>33305768269</v>
          </cell>
          <cell r="C15">
            <v>17322201009</v>
          </cell>
        </row>
        <row r="16">
          <cell r="B16">
            <v>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461"/>
  <sheetViews>
    <sheetView topLeftCell="C1" zoomScaleNormal="100" workbookViewId="0">
      <selection activeCell="J13" sqref="J13"/>
    </sheetView>
  </sheetViews>
  <sheetFormatPr defaultRowHeight="15" x14ac:dyDescent="0.25"/>
  <cols>
    <col min="1" max="1" width="11.5703125" customWidth="1"/>
    <col min="2" max="2" width="8.7109375" customWidth="1"/>
    <col min="3" max="3" width="17.140625" customWidth="1"/>
    <col min="4" max="4" width="11.5703125" customWidth="1"/>
    <col min="5" max="5" width="12.85546875" customWidth="1"/>
    <col min="6" max="6" width="47.28515625" customWidth="1"/>
    <col min="7" max="7" width="22.5703125" customWidth="1"/>
    <col min="8" max="8" width="22.140625" customWidth="1"/>
    <col min="9" max="9" width="21.5703125" customWidth="1"/>
    <col min="10" max="10" width="21.85546875" customWidth="1"/>
    <col min="11" max="11" width="25.7109375" customWidth="1"/>
  </cols>
  <sheetData>
    <row r="1" spans="1:10" ht="23.25" x14ac:dyDescent="0.35">
      <c r="D1" s="1"/>
      <c r="F1" s="2" t="s">
        <v>0</v>
      </c>
    </row>
    <row r="2" spans="1:10" ht="26.25" x14ac:dyDescent="0.4">
      <c r="A2" s="3"/>
      <c r="D2" s="1"/>
      <c r="E2" s="23" t="s">
        <v>2803</v>
      </c>
    </row>
    <row r="3" spans="1:10" ht="16.5" x14ac:dyDescent="0.25">
      <c r="A3" s="4"/>
      <c r="D3" s="1"/>
      <c r="E3" s="4"/>
    </row>
    <row r="4" spans="1:10" ht="17.25" thickBot="1" x14ac:dyDescent="0.3">
      <c r="A4" s="24"/>
      <c r="B4" s="19"/>
      <c r="C4" s="19"/>
      <c r="D4" s="20"/>
      <c r="E4" s="19"/>
      <c r="F4" s="19"/>
      <c r="G4" s="19"/>
      <c r="H4" s="19"/>
      <c r="I4" s="19"/>
      <c r="J4" s="19"/>
    </row>
    <row r="5" spans="1:10" ht="15.75" x14ac:dyDescent="0.25">
      <c r="A5" s="25" t="s">
        <v>1</v>
      </c>
      <c r="B5" s="26" t="s">
        <v>2</v>
      </c>
      <c r="C5" s="26" t="s">
        <v>3</v>
      </c>
      <c r="D5" s="27" t="s">
        <v>4</v>
      </c>
      <c r="E5" s="26" t="s">
        <v>5</v>
      </c>
      <c r="F5" s="26" t="s">
        <v>6</v>
      </c>
      <c r="G5" s="28" t="s">
        <v>7</v>
      </c>
      <c r="H5" s="28" t="s">
        <v>8</v>
      </c>
      <c r="I5" s="29" t="s">
        <v>9</v>
      </c>
      <c r="J5" s="28" t="s">
        <v>10</v>
      </c>
    </row>
    <row r="6" spans="1:10" ht="16.5" thickBot="1" x14ac:dyDescent="0.3">
      <c r="A6" s="30" t="s">
        <v>11</v>
      </c>
      <c r="B6" s="31" t="s">
        <v>12</v>
      </c>
      <c r="C6" s="31" t="s">
        <v>13</v>
      </c>
      <c r="D6" s="32" t="s">
        <v>11</v>
      </c>
      <c r="E6" s="31" t="s">
        <v>11</v>
      </c>
      <c r="F6" s="33"/>
      <c r="G6" s="34" t="s">
        <v>14</v>
      </c>
      <c r="H6" s="34" t="s">
        <v>15</v>
      </c>
      <c r="I6" s="34"/>
      <c r="J6" s="34"/>
    </row>
    <row r="7" spans="1:10" ht="18" x14ac:dyDescent="0.25">
      <c r="A7" s="21"/>
      <c r="B7" s="19"/>
      <c r="C7" s="19"/>
      <c r="D7" s="20"/>
      <c r="E7" s="19"/>
      <c r="F7" s="35" t="s">
        <v>16</v>
      </c>
      <c r="G7" s="19"/>
      <c r="H7" s="19"/>
      <c r="I7" s="19"/>
      <c r="J7" s="19"/>
    </row>
    <row r="8" spans="1:10" ht="18.75" thickBot="1" x14ac:dyDescent="0.3">
      <c r="A8" s="21"/>
      <c r="B8" s="35" t="s">
        <v>17</v>
      </c>
      <c r="C8" s="19"/>
      <c r="D8" s="20"/>
      <c r="E8" s="19"/>
      <c r="F8" s="19"/>
      <c r="G8" s="19"/>
      <c r="H8" s="19"/>
      <c r="I8" s="19"/>
      <c r="J8" s="19"/>
    </row>
    <row r="9" spans="1:10" ht="31.5" thickBot="1" x14ac:dyDescent="0.3">
      <c r="A9" s="36">
        <v>23030101</v>
      </c>
      <c r="B9" s="37">
        <v>70101</v>
      </c>
      <c r="C9" s="38" t="s">
        <v>18</v>
      </c>
      <c r="D9" s="39" t="s">
        <v>19</v>
      </c>
      <c r="E9" s="37">
        <v>23310000</v>
      </c>
      <c r="F9" s="40" t="s">
        <v>20</v>
      </c>
      <c r="G9" s="41">
        <v>20000000</v>
      </c>
      <c r="H9" s="41">
        <v>10000000</v>
      </c>
      <c r="I9" s="41"/>
      <c r="J9" s="41">
        <f>H9-I9</f>
        <v>10000000</v>
      </c>
    </row>
    <row r="10" spans="1:10" ht="42.75" customHeight="1" thickBot="1" x14ac:dyDescent="0.3">
      <c r="A10" s="36">
        <v>23030101</v>
      </c>
      <c r="B10" s="37">
        <v>70102</v>
      </c>
      <c r="C10" s="38" t="s">
        <v>21</v>
      </c>
      <c r="D10" s="39" t="s">
        <v>19</v>
      </c>
      <c r="E10" s="37">
        <v>23310000</v>
      </c>
      <c r="F10" s="40" t="s">
        <v>22</v>
      </c>
      <c r="G10" s="41">
        <v>50000000</v>
      </c>
      <c r="H10" s="41">
        <v>20000000</v>
      </c>
      <c r="I10" s="41"/>
      <c r="J10" s="41">
        <f t="shared" ref="J10:J27" si="0">H10-I10</f>
        <v>20000000</v>
      </c>
    </row>
    <row r="11" spans="1:10" ht="22.5" customHeight="1" thickBot="1" x14ac:dyDescent="0.3">
      <c r="A11" s="36">
        <v>23030101</v>
      </c>
      <c r="B11" s="37">
        <v>70103</v>
      </c>
      <c r="C11" s="38" t="s">
        <v>23</v>
      </c>
      <c r="D11" s="39" t="s">
        <v>19</v>
      </c>
      <c r="E11" s="37">
        <v>23310000</v>
      </c>
      <c r="F11" s="40" t="s">
        <v>46</v>
      </c>
      <c r="G11" s="41">
        <v>50000000</v>
      </c>
      <c r="H11" s="41">
        <v>20000000</v>
      </c>
      <c r="I11" s="41"/>
      <c r="J11" s="41">
        <f t="shared" si="0"/>
        <v>20000000</v>
      </c>
    </row>
    <row r="12" spans="1:10" ht="27" customHeight="1" thickBot="1" x14ac:dyDescent="0.3">
      <c r="A12" s="36">
        <v>23010112</v>
      </c>
      <c r="B12" s="37">
        <v>70104</v>
      </c>
      <c r="C12" s="38" t="s">
        <v>24</v>
      </c>
      <c r="D12" s="39" t="s">
        <v>19</v>
      </c>
      <c r="E12" s="37">
        <v>23310000</v>
      </c>
      <c r="F12" s="40" t="s">
        <v>25</v>
      </c>
      <c r="G12" s="41">
        <v>50000000</v>
      </c>
      <c r="H12" s="41">
        <v>20000000</v>
      </c>
      <c r="I12" s="41"/>
      <c r="J12" s="41">
        <f t="shared" si="0"/>
        <v>20000000</v>
      </c>
    </row>
    <row r="13" spans="1:10" ht="42.75" customHeight="1" thickBot="1" x14ac:dyDescent="0.3">
      <c r="A13" s="36">
        <v>23010105</v>
      </c>
      <c r="B13" s="37">
        <v>70108</v>
      </c>
      <c r="C13" s="38" t="s">
        <v>26</v>
      </c>
      <c r="D13" s="39" t="s">
        <v>19</v>
      </c>
      <c r="E13" s="37">
        <v>23310100</v>
      </c>
      <c r="F13" s="40" t="s">
        <v>27</v>
      </c>
      <c r="G13" s="41">
        <v>1500000000</v>
      </c>
      <c r="H13" s="41">
        <v>100000000</v>
      </c>
      <c r="I13" s="41"/>
      <c r="J13" s="41">
        <f t="shared" si="0"/>
        <v>100000000</v>
      </c>
    </row>
    <row r="14" spans="1:10" ht="45.75" customHeight="1" thickBot="1" x14ac:dyDescent="0.3">
      <c r="A14" s="36">
        <v>23020123</v>
      </c>
      <c r="B14" s="37">
        <v>70109</v>
      </c>
      <c r="C14" s="38" t="s">
        <v>28</v>
      </c>
      <c r="D14" s="39" t="s">
        <v>19</v>
      </c>
      <c r="E14" s="37">
        <v>23310000</v>
      </c>
      <c r="F14" s="40" t="s">
        <v>29</v>
      </c>
      <c r="G14" s="41">
        <v>200000000</v>
      </c>
      <c r="H14" s="41">
        <v>200000000</v>
      </c>
      <c r="I14" s="41"/>
      <c r="J14" s="41">
        <f t="shared" si="0"/>
        <v>200000000</v>
      </c>
    </row>
    <row r="15" spans="1:10" ht="55.5" customHeight="1" thickBot="1" x14ac:dyDescent="0.3">
      <c r="A15" s="36">
        <v>23030101</v>
      </c>
      <c r="B15" s="37">
        <v>70115</v>
      </c>
      <c r="C15" s="38" t="s">
        <v>30</v>
      </c>
      <c r="D15" s="39" t="s">
        <v>19</v>
      </c>
      <c r="E15" s="37">
        <v>23310000</v>
      </c>
      <c r="F15" s="40" t="s">
        <v>31</v>
      </c>
      <c r="G15" s="41">
        <v>100000000</v>
      </c>
      <c r="H15" s="41">
        <v>30000000</v>
      </c>
      <c r="I15" s="41"/>
      <c r="J15" s="41">
        <f t="shared" si="0"/>
        <v>30000000</v>
      </c>
    </row>
    <row r="16" spans="1:10" ht="42.75" customHeight="1" thickBot="1" x14ac:dyDescent="0.3">
      <c r="A16" s="36">
        <v>23020102</v>
      </c>
      <c r="B16" s="37">
        <v>70122</v>
      </c>
      <c r="C16" s="38" t="s">
        <v>32</v>
      </c>
      <c r="D16" s="39" t="s">
        <v>19</v>
      </c>
      <c r="E16" s="37">
        <v>23310000</v>
      </c>
      <c r="F16" s="40" t="s">
        <v>33</v>
      </c>
      <c r="G16" s="41">
        <v>100000000</v>
      </c>
      <c r="H16" s="41">
        <v>100000000</v>
      </c>
      <c r="I16" s="41"/>
      <c r="J16" s="41">
        <f t="shared" si="0"/>
        <v>100000000</v>
      </c>
    </row>
    <row r="17" spans="1:10" ht="36.75" customHeight="1" thickBot="1" x14ac:dyDescent="0.3">
      <c r="A17" s="36">
        <v>23020102</v>
      </c>
      <c r="B17" s="37">
        <v>70123</v>
      </c>
      <c r="C17" s="38" t="s">
        <v>34</v>
      </c>
      <c r="D17" s="39" t="s">
        <v>19</v>
      </c>
      <c r="E17" s="37">
        <v>23310000</v>
      </c>
      <c r="F17" s="40" t="s">
        <v>35</v>
      </c>
      <c r="G17" s="41">
        <v>50000000</v>
      </c>
      <c r="H17" s="41">
        <v>50000000</v>
      </c>
      <c r="I17" s="41"/>
      <c r="J17" s="41">
        <f t="shared" si="0"/>
        <v>50000000</v>
      </c>
    </row>
    <row r="18" spans="1:10" ht="29.25" customHeight="1" thickBot="1" x14ac:dyDescent="0.3">
      <c r="A18" s="36">
        <v>23050103</v>
      </c>
      <c r="B18" s="37">
        <v>70124</v>
      </c>
      <c r="C18" s="38" t="s">
        <v>36</v>
      </c>
      <c r="D18" s="39" t="s">
        <v>19</v>
      </c>
      <c r="E18" s="37">
        <v>23310000</v>
      </c>
      <c r="F18" s="40" t="s">
        <v>37</v>
      </c>
      <c r="G18" s="41">
        <v>20000000</v>
      </c>
      <c r="H18" s="41">
        <v>20000000</v>
      </c>
      <c r="I18" s="41"/>
      <c r="J18" s="41">
        <f t="shared" si="0"/>
        <v>20000000</v>
      </c>
    </row>
    <row r="19" spans="1:10" ht="43.5" customHeight="1" thickBot="1" x14ac:dyDescent="0.3">
      <c r="A19" s="36">
        <v>23020101</v>
      </c>
      <c r="B19" s="37">
        <v>70126</v>
      </c>
      <c r="C19" s="38" t="s">
        <v>38</v>
      </c>
      <c r="D19" s="39" t="s">
        <v>19</v>
      </c>
      <c r="E19" s="37">
        <v>23310000</v>
      </c>
      <c r="F19" s="40" t="s">
        <v>39</v>
      </c>
      <c r="G19" s="41">
        <v>110000000</v>
      </c>
      <c r="H19" s="41">
        <v>360000000</v>
      </c>
      <c r="I19" s="41"/>
      <c r="J19" s="41">
        <f t="shared" si="0"/>
        <v>360000000</v>
      </c>
    </row>
    <row r="20" spans="1:10" ht="40.5" customHeight="1" thickBot="1" x14ac:dyDescent="0.3">
      <c r="A20" s="36">
        <v>23010124</v>
      </c>
      <c r="B20" s="37">
        <v>70181</v>
      </c>
      <c r="C20" s="38" t="s">
        <v>40</v>
      </c>
      <c r="D20" s="39" t="s">
        <v>19</v>
      </c>
      <c r="E20" s="37">
        <v>23310000</v>
      </c>
      <c r="F20" s="40" t="s">
        <v>41</v>
      </c>
      <c r="G20" s="41">
        <v>250000000</v>
      </c>
      <c r="H20" s="41">
        <v>130000000</v>
      </c>
      <c r="I20" s="41"/>
      <c r="J20" s="41">
        <f t="shared" si="0"/>
        <v>130000000</v>
      </c>
    </row>
    <row r="21" spans="1:10" ht="61.5" thickBot="1" x14ac:dyDescent="0.3">
      <c r="A21" s="36">
        <v>23020118</v>
      </c>
      <c r="B21" s="37">
        <v>70129</v>
      </c>
      <c r="C21" s="38" t="s">
        <v>42</v>
      </c>
      <c r="D21" s="39" t="s">
        <v>19</v>
      </c>
      <c r="E21" s="37">
        <v>23310100</v>
      </c>
      <c r="F21" s="40" t="s">
        <v>43</v>
      </c>
      <c r="G21" s="41">
        <v>200000000</v>
      </c>
      <c r="H21" s="41">
        <v>50000000</v>
      </c>
      <c r="I21" s="41"/>
      <c r="J21" s="41">
        <f t="shared" si="0"/>
        <v>50000000</v>
      </c>
    </row>
    <row r="22" spans="1:10" ht="44.25" customHeight="1" thickBot="1" x14ac:dyDescent="0.3">
      <c r="A22" s="36">
        <v>23050101</v>
      </c>
      <c r="B22" s="37">
        <v>70130</v>
      </c>
      <c r="C22" s="38" t="s">
        <v>44</v>
      </c>
      <c r="D22" s="39" t="s">
        <v>19</v>
      </c>
      <c r="E22" s="37">
        <v>23310000</v>
      </c>
      <c r="F22" s="40" t="s">
        <v>45</v>
      </c>
      <c r="G22" s="41">
        <v>100000000</v>
      </c>
      <c r="H22" s="41">
        <v>50000000</v>
      </c>
      <c r="I22" s="41"/>
      <c r="J22" s="41">
        <f t="shared" si="0"/>
        <v>50000000</v>
      </c>
    </row>
    <row r="23" spans="1:10" ht="40.5" customHeight="1" thickBot="1" x14ac:dyDescent="0.3">
      <c r="A23" s="36" t="s">
        <v>46</v>
      </c>
      <c r="B23" s="37">
        <v>70111</v>
      </c>
      <c r="C23" s="38" t="s">
        <v>47</v>
      </c>
      <c r="D23" s="39" t="s">
        <v>19</v>
      </c>
      <c r="E23" s="37">
        <v>23310000</v>
      </c>
      <c r="F23" s="40" t="s">
        <v>48</v>
      </c>
      <c r="G23" s="41">
        <v>100000000</v>
      </c>
      <c r="H23" s="41">
        <v>30000000</v>
      </c>
      <c r="I23" s="41"/>
      <c r="J23" s="41">
        <f t="shared" si="0"/>
        <v>30000000</v>
      </c>
    </row>
    <row r="24" spans="1:10" ht="39.75" customHeight="1" thickBot="1" x14ac:dyDescent="0.3">
      <c r="A24" s="36">
        <v>23020102</v>
      </c>
      <c r="B24" s="37">
        <v>70132</v>
      </c>
      <c r="C24" s="38" t="s">
        <v>49</v>
      </c>
      <c r="D24" s="39" t="s">
        <v>19</v>
      </c>
      <c r="E24" s="37">
        <v>23310000</v>
      </c>
      <c r="F24" s="40" t="s">
        <v>50</v>
      </c>
      <c r="G24" s="41">
        <v>100000000</v>
      </c>
      <c r="H24" s="41">
        <v>50000000</v>
      </c>
      <c r="I24" s="41"/>
      <c r="J24" s="41">
        <f t="shared" si="0"/>
        <v>50000000</v>
      </c>
    </row>
    <row r="25" spans="1:10" ht="42.75" customHeight="1" thickBot="1" x14ac:dyDescent="0.3">
      <c r="A25" s="36">
        <v>23020106</v>
      </c>
      <c r="B25" s="37">
        <v>70190</v>
      </c>
      <c r="C25" s="38" t="s">
        <v>51</v>
      </c>
      <c r="D25" s="39" t="s">
        <v>19</v>
      </c>
      <c r="E25" s="37">
        <v>23310000</v>
      </c>
      <c r="F25" s="40" t="s">
        <v>52</v>
      </c>
      <c r="G25" s="41">
        <v>200000000</v>
      </c>
      <c r="H25" s="41">
        <v>50000000</v>
      </c>
      <c r="I25" s="41"/>
      <c r="J25" s="41">
        <f t="shared" si="0"/>
        <v>50000000</v>
      </c>
    </row>
    <row r="26" spans="1:10" ht="46.5" thickBot="1" x14ac:dyDescent="0.3">
      <c r="A26" s="36"/>
      <c r="B26" s="37"/>
      <c r="C26" s="38"/>
      <c r="D26" s="39"/>
      <c r="E26" s="37">
        <v>23310001</v>
      </c>
      <c r="F26" s="40" t="s">
        <v>53</v>
      </c>
      <c r="G26" s="41"/>
      <c r="H26" s="41">
        <v>200000000</v>
      </c>
      <c r="I26" s="41"/>
      <c r="J26" s="41">
        <f t="shared" si="0"/>
        <v>200000000</v>
      </c>
    </row>
    <row r="27" spans="1:10" ht="48" customHeight="1" thickBot="1" x14ac:dyDescent="0.3">
      <c r="A27" s="36"/>
      <c r="B27" s="37"/>
      <c r="C27" s="38"/>
      <c r="D27" s="39"/>
      <c r="E27" s="37">
        <v>23310002</v>
      </c>
      <c r="F27" s="40" t="s">
        <v>54</v>
      </c>
      <c r="G27" s="41"/>
      <c r="H27" s="41">
        <v>200000000</v>
      </c>
      <c r="I27" s="41"/>
      <c r="J27" s="41">
        <f t="shared" si="0"/>
        <v>200000000</v>
      </c>
    </row>
    <row r="28" spans="1:10" ht="18" customHeight="1" thickBot="1" x14ac:dyDescent="0.3">
      <c r="A28" s="5"/>
      <c r="B28" s="6"/>
      <c r="C28" s="6"/>
      <c r="D28" s="7"/>
      <c r="E28" s="6"/>
      <c r="F28" s="43"/>
      <c r="G28" s="44">
        <f>SUM(G9:G27)</f>
        <v>3200000000</v>
      </c>
      <c r="H28" s="44">
        <f>SUM(H9:H27)</f>
        <v>1690000000</v>
      </c>
      <c r="I28" s="44">
        <f t="shared" ref="I28" si="1">SUM(I9:I27)</f>
        <v>0</v>
      </c>
      <c r="J28" s="44">
        <f>SUM(J9:J27)</f>
        <v>1690000000</v>
      </c>
    </row>
    <row r="29" spans="1:10" ht="18.75" thickBot="1" x14ac:dyDescent="0.3">
      <c r="A29" s="9"/>
      <c r="B29" s="8"/>
      <c r="C29" s="8"/>
      <c r="D29" s="45" t="s">
        <v>55</v>
      </c>
      <c r="E29" s="8"/>
      <c r="F29" s="40"/>
      <c r="G29" s="8"/>
      <c r="H29" s="8"/>
      <c r="I29" s="8"/>
      <c r="J29" s="8"/>
    </row>
    <row r="30" spans="1:10" ht="39" customHeight="1" thickBot="1" x14ac:dyDescent="0.3">
      <c r="A30" s="36">
        <v>23010102</v>
      </c>
      <c r="B30" s="37">
        <v>70102</v>
      </c>
      <c r="C30" s="38" t="s">
        <v>56</v>
      </c>
      <c r="D30" s="39" t="s">
        <v>19</v>
      </c>
      <c r="E30" s="37">
        <v>23310000</v>
      </c>
      <c r="F30" s="40" t="s">
        <v>57</v>
      </c>
      <c r="G30" s="41">
        <v>50000000</v>
      </c>
      <c r="H30" s="41">
        <v>0</v>
      </c>
      <c r="I30" s="41"/>
      <c r="J30" s="41">
        <f t="shared" ref="J30:J34" si="2">H30-I30</f>
        <v>0</v>
      </c>
    </row>
    <row r="31" spans="1:10" ht="42" customHeight="1" thickBot="1" x14ac:dyDescent="0.3">
      <c r="A31" s="36">
        <v>23010105</v>
      </c>
      <c r="B31" s="37">
        <v>70101</v>
      </c>
      <c r="C31" s="38" t="s">
        <v>58</v>
      </c>
      <c r="D31" s="39" t="s">
        <v>19</v>
      </c>
      <c r="E31" s="37">
        <v>23310000</v>
      </c>
      <c r="F31" s="40" t="s">
        <v>59</v>
      </c>
      <c r="G31" s="41">
        <v>50000000</v>
      </c>
      <c r="H31" s="41">
        <v>100000000</v>
      </c>
      <c r="I31" s="41"/>
      <c r="J31" s="41">
        <f t="shared" si="2"/>
        <v>100000000</v>
      </c>
    </row>
    <row r="32" spans="1:10" ht="40.5" customHeight="1" thickBot="1" x14ac:dyDescent="0.3">
      <c r="A32" s="36">
        <v>23010128</v>
      </c>
      <c r="B32" s="37">
        <v>70102</v>
      </c>
      <c r="C32" s="38" t="s">
        <v>60</v>
      </c>
      <c r="D32" s="39" t="s">
        <v>19</v>
      </c>
      <c r="E32" s="37">
        <v>23310000</v>
      </c>
      <c r="F32" s="40" t="s">
        <v>61</v>
      </c>
      <c r="G32" s="41">
        <v>40000000</v>
      </c>
      <c r="H32" s="41">
        <v>75000000</v>
      </c>
      <c r="I32" s="41"/>
      <c r="J32" s="41">
        <f t="shared" si="2"/>
        <v>75000000</v>
      </c>
    </row>
    <row r="33" spans="1:10" ht="99" customHeight="1" thickBot="1" x14ac:dyDescent="0.3">
      <c r="A33" s="36">
        <v>23020123</v>
      </c>
      <c r="B33" s="37">
        <v>70104</v>
      </c>
      <c r="C33" s="38" t="s">
        <v>62</v>
      </c>
      <c r="D33" s="39" t="s">
        <v>19</v>
      </c>
      <c r="E33" s="37">
        <v>23331000</v>
      </c>
      <c r="F33" s="40" t="s">
        <v>63</v>
      </c>
      <c r="G33" s="41">
        <v>50000000</v>
      </c>
      <c r="H33" s="41"/>
      <c r="I33" s="41"/>
      <c r="J33" s="41">
        <f t="shared" si="2"/>
        <v>0</v>
      </c>
    </row>
    <row r="34" spans="1:10" ht="56.25" customHeight="1" thickBot="1" x14ac:dyDescent="0.3">
      <c r="A34" s="36">
        <v>23010119</v>
      </c>
      <c r="B34" s="37">
        <v>70105</v>
      </c>
      <c r="C34" s="38" t="s">
        <v>64</v>
      </c>
      <c r="D34" s="39" t="s">
        <v>19</v>
      </c>
      <c r="E34" s="37">
        <v>23310000</v>
      </c>
      <c r="F34" s="40" t="s">
        <v>65</v>
      </c>
      <c r="G34" s="41">
        <v>5000000</v>
      </c>
      <c r="H34" s="41">
        <v>20000000</v>
      </c>
      <c r="I34" s="46"/>
      <c r="J34" s="41">
        <f t="shared" si="2"/>
        <v>20000000</v>
      </c>
    </row>
    <row r="35" spans="1:10" ht="19.5" customHeight="1" thickBot="1" x14ac:dyDescent="0.3">
      <c r="A35" s="47"/>
      <c r="B35" s="48"/>
      <c r="C35" s="49"/>
      <c r="D35" s="50"/>
      <c r="E35" s="48"/>
      <c r="F35" s="43"/>
      <c r="G35" s="44">
        <f>SUM(G30:G34)</f>
        <v>195000000</v>
      </c>
      <c r="H35" s="44">
        <f>SUM(H30:H34)</f>
        <v>195000000</v>
      </c>
      <c r="I35" s="44">
        <f t="shared" ref="I35" si="3">SUM(I30:I34)</f>
        <v>0</v>
      </c>
      <c r="J35" s="44">
        <f>SUM(J30:J34)</f>
        <v>195000000</v>
      </c>
    </row>
    <row r="36" spans="1:10" ht="24" customHeight="1" thickBot="1" x14ac:dyDescent="0.3">
      <c r="A36" s="9"/>
      <c r="B36" s="8"/>
      <c r="C36" s="8"/>
      <c r="D36" s="45" t="s">
        <v>66</v>
      </c>
      <c r="E36" s="8"/>
      <c r="F36" s="40"/>
      <c r="G36" s="8"/>
      <c r="H36" s="51"/>
      <c r="I36" s="51"/>
      <c r="J36" s="51"/>
    </row>
    <row r="37" spans="1:10" ht="23.1" customHeight="1" thickBot="1" x14ac:dyDescent="0.3">
      <c r="A37" s="36">
        <v>23010106</v>
      </c>
      <c r="B37" s="37">
        <v>70101</v>
      </c>
      <c r="C37" s="38" t="s">
        <v>67</v>
      </c>
      <c r="D37" s="39" t="s">
        <v>19</v>
      </c>
      <c r="E37" s="37">
        <v>23310000</v>
      </c>
      <c r="F37" s="40" t="s">
        <v>68</v>
      </c>
      <c r="G37" s="41">
        <v>70000000</v>
      </c>
      <c r="H37" s="41">
        <v>60000000</v>
      </c>
      <c r="I37" s="41">
        <v>60000000</v>
      </c>
      <c r="J37" s="41">
        <f t="shared" ref="J37:J41" si="4">H37-I37</f>
        <v>0</v>
      </c>
    </row>
    <row r="38" spans="1:10" ht="23.1" customHeight="1" thickBot="1" x14ac:dyDescent="0.3">
      <c r="A38" s="36">
        <v>23010120</v>
      </c>
      <c r="B38" s="37">
        <v>70102</v>
      </c>
      <c r="C38" s="38" t="s">
        <v>69</v>
      </c>
      <c r="D38" s="39" t="s">
        <v>19</v>
      </c>
      <c r="E38" s="37">
        <v>23310000</v>
      </c>
      <c r="F38" s="40" t="s">
        <v>70</v>
      </c>
      <c r="G38" s="41">
        <v>100000000</v>
      </c>
      <c r="H38" s="41">
        <v>40000000</v>
      </c>
      <c r="I38" s="41">
        <v>40000000</v>
      </c>
      <c r="J38" s="41">
        <f t="shared" si="4"/>
        <v>0</v>
      </c>
    </row>
    <row r="39" spans="1:10" ht="23.1" customHeight="1" thickBot="1" x14ac:dyDescent="0.3">
      <c r="A39" s="36">
        <v>23010127</v>
      </c>
      <c r="B39" s="37">
        <v>70103</v>
      </c>
      <c r="C39" s="38" t="s">
        <v>71</v>
      </c>
      <c r="D39" s="39" t="s">
        <v>19</v>
      </c>
      <c r="E39" s="37">
        <v>23310000</v>
      </c>
      <c r="F39" s="40" t="s">
        <v>72</v>
      </c>
      <c r="G39" s="41">
        <v>20000000</v>
      </c>
      <c r="H39" s="41">
        <v>20000000</v>
      </c>
      <c r="I39" s="41">
        <v>20000000</v>
      </c>
      <c r="J39" s="41">
        <f t="shared" si="4"/>
        <v>0</v>
      </c>
    </row>
    <row r="40" spans="1:10" ht="23.1" customHeight="1" thickBot="1" x14ac:dyDescent="0.3">
      <c r="A40" s="36">
        <v>23050103</v>
      </c>
      <c r="B40" s="37">
        <v>70104</v>
      </c>
      <c r="C40" s="38" t="s">
        <v>73</v>
      </c>
      <c r="D40" s="39" t="s">
        <v>19</v>
      </c>
      <c r="E40" s="37">
        <v>23310000</v>
      </c>
      <c r="F40" s="40" t="s">
        <v>74</v>
      </c>
      <c r="G40" s="41">
        <v>40000000</v>
      </c>
      <c r="H40" s="41">
        <v>20000000</v>
      </c>
      <c r="I40" s="41">
        <v>20000000</v>
      </c>
      <c r="J40" s="41">
        <f t="shared" si="4"/>
        <v>0</v>
      </c>
    </row>
    <row r="41" spans="1:10" ht="23.1" customHeight="1" thickBot="1" x14ac:dyDescent="0.3">
      <c r="A41" s="36">
        <v>23050104</v>
      </c>
      <c r="B41" s="37">
        <v>70105</v>
      </c>
      <c r="C41" s="38" t="s">
        <v>75</v>
      </c>
      <c r="D41" s="39" t="s">
        <v>19</v>
      </c>
      <c r="E41" s="37">
        <v>23310000</v>
      </c>
      <c r="F41" s="40" t="s">
        <v>76</v>
      </c>
      <c r="G41" s="41">
        <v>20000000</v>
      </c>
      <c r="H41" s="41">
        <v>10000000</v>
      </c>
      <c r="I41" s="41">
        <v>10000000</v>
      </c>
      <c r="J41" s="41">
        <f t="shared" si="4"/>
        <v>0</v>
      </c>
    </row>
    <row r="42" spans="1:10" ht="19.5" customHeight="1" thickBot="1" x14ac:dyDescent="0.3">
      <c r="A42" s="5"/>
      <c r="B42" s="6"/>
      <c r="C42" s="6"/>
      <c r="D42" s="7"/>
      <c r="E42" s="6"/>
      <c r="F42" s="43"/>
      <c r="G42" s="44">
        <f>SUM(G37:G41)</f>
        <v>250000000</v>
      </c>
      <c r="H42" s="44">
        <f>SUM(H37:H41)</f>
        <v>150000000</v>
      </c>
      <c r="I42" s="44">
        <f t="shared" ref="I42" si="5">SUM(I37:I41)</f>
        <v>150000000</v>
      </c>
      <c r="J42" s="44">
        <f>SUM(J37:J41)</f>
        <v>0</v>
      </c>
    </row>
    <row r="43" spans="1:10" ht="18.75" thickBot="1" x14ac:dyDescent="0.3">
      <c r="A43" s="9"/>
      <c r="B43" s="8"/>
      <c r="C43" s="53" t="s">
        <v>77</v>
      </c>
      <c r="D43" s="11"/>
      <c r="E43" s="8"/>
      <c r="F43" s="40"/>
      <c r="G43" s="8"/>
      <c r="H43" s="8"/>
      <c r="I43" s="8"/>
      <c r="J43" s="8"/>
    </row>
    <row r="44" spans="1:10" ht="127.5" customHeight="1" thickBot="1" x14ac:dyDescent="0.3">
      <c r="A44" s="36">
        <v>23010122</v>
      </c>
      <c r="B44" s="37">
        <v>70752</v>
      </c>
      <c r="C44" s="38" t="s">
        <v>78</v>
      </c>
      <c r="D44" s="39" t="s">
        <v>19</v>
      </c>
      <c r="E44" s="37">
        <v>23310000</v>
      </c>
      <c r="F44" s="54" t="s">
        <v>79</v>
      </c>
      <c r="G44" s="41">
        <v>100000000</v>
      </c>
      <c r="H44" s="41">
        <v>50000000</v>
      </c>
      <c r="I44" s="41"/>
      <c r="J44" s="41">
        <f t="shared" ref="J44" si="6">H44-I44</f>
        <v>50000000</v>
      </c>
    </row>
    <row r="45" spans="1:10" ht="20.25" customHeight="1" thickBot="1" x14ac:dyDescent="0.3">
      <c r="A45" s="5"/>
      <c r="B45" s="6"/>
      <c r="C45" s="6"/>
      <c r="D45" s="7"/>
      <c r="E45" s="6"/>
      <c r="F45" s="43"/>
      <c r="G45" s="44">
        <f t="shared" ref="G45" si="7">SUM(G44)</f>
        <v>100000000</v>
      </c>
      <c r="H45" s="44">
        <f>SUM(H44)</f>
        <v>50000000</v>
      </c>
      <c r="I45" s="44">
        <f>SUM(I44)</f>
        <v>0</v>
      </c>
      <c r="J45" s="44">
        <f>SUM(J44)</f>
        <v>50000000</v>
      </c>
    </row>
    <row r="46" spans="1:10" ht="24" customHeight="1" thickBot="1" x14ac:dyDescent="0.3">
      <c r="A46" s="9"/>
      <c r="B46" s="8"/>
      <c r="C46" s="8"/>
      <c r="D46" s="45" t="s">
        <v>80</v>
      </c>
      <c r="E46" s="8"/>
      <c r="F46" s="40"/>
      <c r="G46" s="8"/>
      <c r="H46" s="8"/>
      <c r="I46" s="8"/>
      <c r="J46" s="8"/>
    </row>
    <row r="47" spans="1:10" ht="56.25" customHeight="1" thickBot="1" x14ac:dyDescent="0.3">
      <c r="A47" s="36">
        <v>23010107</v>
      </c>
      <c r="B47" s="37">
        <v>70159</v>
      </c>
      <c r="C47" s="38" t="s">
        <v>81</v>
      </c>
      <c r="D47" s="39" t="s">
        <v>19</v>
      </c>
      <c r="E47" s="37">
        <v>23310000</v>
      </c>
      <c r="F47" s="40" t="s">
        <v>82</v>
      </c>
      <c r="G47" s="41">
        <v>30000000</v>
      </c>
      <c r="H47" s="41">
        <v>10000000</v>
      </c>
      <c r="I47" s="41"/>
      <c r="J47" s="41">
        <f t="shared" ref="J47:J56" si="8">H47-I47</f>
        <v>10000000</v>
      </c>
    </row>
    <row r="48" spans="1:10" ht="41.25" customHeight="1" thickBot="1" x14ac:dyDescent="0.3">
      <c r="A48" s="36">
        <v>23050101</v>
      </c>
      <c r="B48" s="37">
        <v>70160</v>
      </c>
      <c r="C48" s="38" t="s">
        <v>83</v>
      </c>
      <c r="D48" s="39" t="s">
        <v>19</v>
      </c>
      <c r="E48" s="37">
        <v>23310000</v>
      </c>
      <c r="F48" s="40" t="s">
        <v>84</v>
      </c>
      <c r="G48" s="41">
        <v>10000000</v>
      </c>
      <c r="H48" s="41">
        <v>10000000</v>
      </c>
      <c r="I48" s="41"/>
      <c r="J48" s="41">
        <f t="shared" si="8"/>
        <v>10000000</v>
      </c>
    </row>
    <row r="49" spans="1:10" ht="76.5" thickBot="1" x14ac:dyDescent="0.3">
      <c r="A49" s="36">
        <v>23010130</v>
      </c>
      <c r="B49" s="37">
        <v>70161</v>
      </c>
      <c r="C49" s="38" t="s">
        <v>85</v>
      </c>
      <c r="D49" s="39" t="s">
        <v>19</v>
      </c>
      <c r="E49" s="37">
        <v>23310100</v>
      </c>
      <c r="F49" s="40" t="s">
        <v>86</v>
      </c>
      <c r="G49" s="41">
        <v>100000000</v>
      </c>
      <c r="H49" s="41">
        <v>40000000</v>
      </c>
      <c r="I49" s="41"/>
      <c r="J49" s="41">
        <f t="shared" si="8"/>
        <v>40000000</v>
      </c>
    </row>
    <row r="50" spans="1:10" ht="53.25" customHeight="1" thickBot="1" x14ac:dyDescent="0.3">
      <c r="A50" s="36">
        <v>23010130</v>
      </c>
      <c r="B50" s="37">
        <v>70162</v>
      </c>
      <c r="C50" s="38" t="s">
        <v>87</v>
      </c>
      <c r="D50" s="39" t="s">
        <v>19</v>
      </c>
      <c r="E50" s="37">
        <v>23310000</v>
      </c>
      <c r="F50" s="40" t="s">
        <v>88</v>
      </c>
      <c r="G50" s="41">
        <v>100000000</v>
      </c>
      <c r="H50" s="41">
        <v>40000000</v>
      </c>
      <c r="I50" s="41"/>
      <c r="J50" s="41">
        <f t="shared" si="8"/>
        <v>40000000</v>
      </c>
    </row>
    <row r="51" spans="1:10" ht="46.5" thickBot="1" x14ac:dyDescent="0.3">
      <c r="A51" s="36">
        <v>23020116</v>
      </c>
      <c r="B51" s="37">
        <v>70163</v>
      </c>
      <c r="C51" s="38" t="s">
        <v>89</v>
      </c>
      <c r="D51" s="39" t="s">
        <v>19</v>
      </c>
      <c r="E51" s="37">
        <v>23310000</v>
      </c>
      <c r="F51" s="40" t="s">
        <v>90</v>
      </c>
      <c r="G51" s="41">
        <v>50000000</v>
      </c>
      <c r="H51" s="41">
        <v>50000000</v>
      </c>
      <c r="I51" s="41"/>
      <c r="J51" s="41">
        <f t="shared" si="8"/>
        <v>50000000</v>
      </c>
    </row>
    <row r="52" spans="1:10" ht="61.5" thickBot="1" x14ac:dyDescent="0.3">
      <c r="A52" s="36">
        <v>23020116</v>
      </c>
      <c r="B52" s="37">
        <v>70164</v>
      </c>
      <c r="C52" s="38" t="s">
        <v>91</v>
      </c>
      <c r="D52" s="39" t="s">
        <v>19</v>
      </c>
      <c r="E52" s="37">
        <v>23331400</v>
      </c>
      <c r="F52" s="40" t="s">
        <v>92</v>
      </c>
      <c r="G52" s="41">
        <v>50000000</v>
      </c>
      <c r="H52" s="41">
        <v>50000000</v>
      </c>
      <c r="I52" s="41"/>
      <c r="J52" s="41">
        <f t="shared" si="8"/>
        <v>50000000</v>
      </c>
    </row>
    <row r="53" spans="1:10" ht="58.5" customHeight="1" thickBot="1" x14ac:dyDescent="0.3">
      <c r="A53" s="36">
        <v>23020116</v>
      </c>
      <c r="B53" s="37">
        <v>70165</v>
      </c>
      <c r="C53" s="38" t="s">
        <v>93</v>
      </c>
      <c r="D53" s="39" t="s">
        <v>19</v>
      </c>
      <c r="E53" s="37">
        <v>23310000</v>
      </c>
      <c r="F53" s="40" t="s">
        <v>94</v>
      </c>
      <c r="G53" s="41">
        <v>10000000</v>
      </c>
      <c r="H53" s="41">
        <v>10000000</v>
      </c>
      <c r="I53" s="41"/>
      <c r="J53" s="41">
        <f t="shared" si="8"/>
        <v>10000000</v>
      </c>
    </row>
    <row r="54" spans="1:10" ht="63" customHeight="1" thickBot="1" x14ac:dyDescent="0.3">
      <c r="A54" s="36">
        <v>23020116</v>
      </c>
      <c r="B54" s="37">
        <v>70166</v>
      </c>
      <c r="C54" s="38" t="s">
        <v>95</v>
      </c>
      <c r="D54" s="39" t="s">
        <v>19</v>
      </c>
      <c r="E54" s="37">
        <v>23310000</v>
      </c>
      <c r="F54" s="40" t="s">
        <v>96</v>
      </c>
      <c r="G54" s="41">
        <v>40000000</v>
      </c>
      <c r="H54" s="41">
        <v>10000000</v>
      </c>
      <c r="I54" s="41"/>
      <c r="J54" s="41">
        <f t="shared" si="8"/>
        <v>10000000</v>
      </c>
    </row>
    <row r="55" spans="1:10" ht="61.5" thickBot="1" x14ac:dyDescent="0.3">
      <c r="A55" s="36">
        <v>23050101</v>
      </c>
      <c r="B55" s="37">
        <v>70167</v>
      </c>
      <c r="C55" s="38" t="s">
        <v>97</v>
      </c>
      <c r="D55" s="39" t="s">
        <v>19</v>
      </c>
      <c r="E55" s="37">
        <v>23310000</v>
      </c>
      <c r="F55" s="40" t="s">
        <v>98</v>
      </c>
      <c r="G55" s="41">
        <v>50000000</v>
      </c>
      <c r="H55" s="41">
        <v>50000000</v>
      </c>
      <c r="I55" s="41"/>
      <c r="J55" s="41">
        <f t="shared" si="8"/>
        <v>50000000</v>
      </c>
    </row>
    <row r="56" spans="1:10" ht="27.75" customHeight="1" thickBot="1" x14ac:dyDescent="0.3">
      <c r="A56" s="36">
        <v>23010110</v>
      </c>
      <c r="B56" s="37">
        <v>70102</v>
      </c>
      <c r="C56" s="38" t="s">
        <v>99</v>
      </c>
      <c r="D56" s="39" t="s">
        <v>19</v>
      </c>
      <c r="E56" s="37">
        <v>23310000</v>
      </c>
      <c r="F56" s="40" t="s">
        <v>100</v>
      </c>
      <c r="G56" s="41">
        <v>45600000</v>
      </c>
      <c r="H56" s="41">
        <v>15600000</v>
      </c>
      <c r="I56" s="41"/>
      <c r="J56" s="41">
        <f t="shared" si="8"/>
        <v>15600000</v>
      </c>
    </row>
    <row r="57" spans="1:10" ht="21.75" customHeight="1" thickBot="1" x14ac:dyDescent="0.3">
      <c r="A57" s="5"/>
      <c r="B57" s="6"/>
      <c r="C57" s="6"/>
      <c r="D57" s="7"/>
      <c r="E57" s="6"/>
      <c r="F57" s="43"/>
      <c r="G57" s="44">
        <f t="shared" ref="G57" si="9">SUM(G47:G56)</f>
        <v>485600000</v>
      </c>
      <c r="H57" s="44">
        <f>SUM(H47:H56)</f>
        <v>285600000</v>
      </c>
      <c r="I57" s="44">
        <f t="shared" ref="I57" si="10">SUM(I47:I56)</f>
        <v>0</v>
      </c>
      <c r="J57" s="44">
        <f>SUM(J47:J56)</f>
        <v>285600000</v>
      </c>
    </row>
    <row r="58" spans="1:10" ht="18.75" thickBot="1" x14ac:dyDescent="0.3">
      <c r="A58" s="9"/>
      <c r="B58" s="8"/>
      <c r="C58" s="8"/>
      <c r="D58" s="45" t="s">
        <v>101</v>
      </c>
      <c r="E58" s="8"/>
      <c r="F58" s="40"/>
      <c r="G58" s="8"/>
      <c r="H58" s="8"/>
      <c r="I58" s="8"/>
      <c r="J58" s="8"/>
    </row>
    <row r="59" spans="1:10" ht="49.5" customHeight="1" thickBot="1" x14ac:dyDescent="0.3">
      <c r="A59" s="36">
        <v>23020101</v>
      </c>
      <c r="B59" s="37">
        <v>70842</v>
      </c>
      <c r="C59" s="38" t="s">
        <v>102</v>
      </c>
      <c r="D59" s="39" t="s">
        <v>19</v>
      </c>
      <c r="E59" s="37">
        <v>23310000</v>
      </c>
      <c r="F59" s="40" t="s">
        <v>103</v>
      </c>
      <c r="G59" s="41">
        <v>30000000</v>
      </c>
      <c r="H59" s="41">
        <v>30000000</v>
      </c>
      <c r="I59" s="41"/>
      <c r="J59" s="41">
        <f t="shared" ref="J59:J69" si="11">H59-I59</f>
        <v>30000000</v>
      </c>
    </row>
    <row r="60" spans="1:10" ht="61.5" customHeight="1" thickBot="1" x14ac:dyDescent="0.3">
      <c r="A60" s="36">
        <v>23020113</v>
      </c>
      <c r="B60" s="37">
        <v>70843</v>
      </c>
      <c r="C60" s="38" t="s">
        <v>104</v>
      </c>
      <c r="D60" s="39" t="s">
        <v>19</v>
      </c>
      <c r="E60" s="37">
        <v>23310000</v>
      </c>
      <c r="F60" s="40" t="s">
        <v>105</v>
      </c>
      <c r="G60" s="41">
        <v>70000000</v>
      </c>
      <c r="H60" s="41">
        <v>70000000</v>
      </c>
      <c r="I60" s="41"/>
      <c r="J60" s="41">
        <f t="shared" si="11"/>
        <v>70000000</v>
      </c>
    </row>
    <row r="61" spans="1:10" ht="63.75" customHeight="1" thickBot="1" x14ac:dyDescent="0.3">
      <c r="A61" s="36">
        <v>23010105</v>
      </c>
      <c r="B61" s="37">
        <v>70844</v>
      </c>
      <c r="C61" s="38" t="s">
        <v>106</v>
      </c>
      <c r="D61" s="39" t="s">
        <v>19</v>
      </c>
      <c r="E61" s="37">
        <v>23310000</v>
      </c>
      <c r="F61" s="40" t="s">
        <v>107</v>
      </c>
      <c r="G61" s="41">
        <v>30000000</v>
      </c>
      <c r="H61" s="41">
        <v>20000000</v>
      </c>
      <c r="I61" s="41"/>
      <c r="J61" s="41">
        <f t="shared" si="11"/>
        <v>20000000</v>
      </c>
    </row>
    <row r="62" spans="1:10" ht="86.25" customHeight="1" thickBot="1" x14ac:dyDescent="0.3">
      <c r="A62" s="36">
        <v>23050103</v>
      </c>
      <c r="B62" s="37">
        <v>70845</v>
      </c>
      <c r="C62" s="38" t="s">
        <v>108</v>
      </c>
      <c r="D62" s="39" t="s">
        <v>19</v>
      </c>
      <c r="E62" s="37">
        <v>23311900</v>
      </c>
      <c r="F62" s="40" t="s">
        <v>109</v>
      </c>
      <c r="G62" s="41">
        <v>100000000</v>
      </c>
      <c r="H62" s="41">
        <v>50000000</v>
      </c>
      <c r="I62" s="41"/>
      <c r="J62" s="41">
        <f t="shared" si="11"/>
        <v>50000000</v>
      </c>
    </row>
    <row r="63" spans="1:10" ht="100.5" customHeight="1" thickBot="1" x14ac:dyDescent="0.3">
      <c r="A63" s="36" t="s">
        <v>110</v>
      </c>
      <c r="B63" s="37">
        <v>70846</v>
      </c>
      <c r="C63" s="38" t="s">
        <v>111</v>
      </c>
      <c r="D63" s="39" t="s">
        <v>19</v>
      </c>
      <c r="E63" s="37">
        <v>23320900</v>
      </c>
      <c r="F63" s="40" t="s">
        <v>112</v>
      </c>
      <c r="G63" s="41">
        <v>50000000</v>
      </c>
      <c r="H63" s="41">
        <v>30000000</v>
      </c>
      <c r="I63" s="41"/>
      <c r="J63" s="41">
        <f t="shared" si="11"/>
        <v>30000000</v>
      </c>
    </row>
    <row r="64" spans="1:10" ht="43.5" customHeight="1" thickBot="1" x14ac:dyDescent="0.3">
      <c r="A64" s="36">
        <v>23020113</v>
      </c>
      <c r="B64" s="37">
        <v>70847</v>
      </c>
      <c r="C64" s="38" t="s">
        <v>113</v>
      </c>
      <c r="D64" s="39" t="s">
        <v>19</v>
      </c>
      <c r="E64" s="37">
        <v>23310000</v>
      </c>
      <c r="F64" s="40" t="s">
        <v>114</v>
      </c>
      <c r="G64" s="41">
        <v>20000000</v>
      </c>
      <c r="H64" s="41">
        <v>20000000</v>
      </c>
      <c r="I64" s="41"/>
      <c r="J64" s="41">
        <f t="shared" si="11"/>
        <v>20000000</v>
      </c>
    </row>
    <row r="65" spans="1:10" ht="55.5" customHeight="1" thickBot="1" x14ac:dyDescent="0.3">
      <c r="A65" s="36">
        <v>23010124</v>
      </c>
      <c r="B65" s="37">
        <v>70801</v>
      </c>
      <c r="C65" s="38" t="s">
        <v>113</v>
      </c>
      <c r="D65" s="39" t="s">
        <v>19</v>
      </c>
      <c r="E65" s="37">
        <v>23310000</v>
      </c>
      <c r="F65" s="40" t="s">
        <v>115</v>
      </c>
      <c r="G65" s="41">
        <v>50000000</v>
      </c>
      <c r="H65" s="41">
        <v>30000000</v>
      </c>
      <c r="I65" s="41"/>
      <c r="J65" s="41">
        <f t="shared" si="11"/>
        <v>30000000</v>
      </c>
    </row>
    <row r="66" spans="1:10" ht="82.5" customHeight="1" thickBot="1" x14ac:dyDescent="0.3">
      <c r="A66" s="36">
        <v>23050101</v>
      </c>
      <c r="B66" s="37">
        <v>70802</v>
      </c>
      <c r="C66" s="38" t="s">
        <v>116</v>
      </c>
      <c r="D66" s="39" t="s">
        <v>19</v>
      </c>
      <c r="E66" s="37">
        <v>23310000</v>
      </c>
      <c r="F66" s="40" t="s">
        <v>117</v>
      </c>
      <c r="G66" s="41">
        <v>100000000</v>
      </c>
      <c r="H66" s="41">
        <v>80000000</v>
      </c>
      <c r="I66" s="41"/>
      <c r="J66" s="41">
        <f t="shared" si="11"/>
        <v>80000000</v>
      </c>
    </row>
    <row r="67" spans="1:10" ht="46.5" customHeight="1" thickBot="1" x14ac:dyDescent="0.3">
      <c r="A67" s="36">
        <v>23030105</v>
      </c>
      <c r="B67" s="37">
        <v>70803</v>
      </c>
      <c r="C67" s="38" t="s">
        <v>118</v>
      </c>
      <c r="D67" s="39" t="s">
        <v>19</v>
      </c>
      <c r="E67" s="37">
        <v>23310000</v>
      </c>
      <c r="F67" s="40" t="s">
        <v>2327</v>
      </c>
      <c r="G67" s="41">
        <v>100000000</v>
      </c>
      <c r="H67" s="41">
        <v>50000000</v>
      </c>
      <c r="I67" s="41"/>
      <c r="J67" s="41">
        <f t="shared" si="11"/>
        <v>50000000</v>
      </c>
    </row>
    <row r="68" spans="1:10" ht="42" customHeight="1" thickBot="1" x14ac:dyDescent="0.3">
      <c r="A68" s="36">
        <v>23050104</v>
      </c>
      <c r="B68" s="37">
        <v>70804</v>
      </c>
      <c r="C68" s="38" t="s">
        <v>119</v>
      </c>
      <c r="D68" s="39" t="s">
        <v>19</v>
      </c>
      <c r="E68" s="37">
        <v>23310000</v>
      </c>
      <c r="F68" s="40" t="s">
        <v>120</v>
      </c>
      <c r="G68" s="41">
        <v>50000000</v>
      </c>
      <c r="H68" s="41">
        <v>40000000</v>
      </c>
      <c r="I68" s="41"/>
      <c r="J68" s="41">
        <f t="shared" si="11"/>
        <v>40000000</v>
      </c>
    </row>
    <row r="69" spans="1:10" ht="43.5" customHeight="1" thickBot="1" x14ac:dyDescent="0.3">
      <c r="A69" s="36">
        <v>23020101</v>
      </c>
      <c r="B69" s="37">
        <v>70805</v>
      </c>
      <c r="C69" s="38" t="s">
        <v>121</v>
      </c>
      <c r="D69" s="39" t="s">
        <v>19</v>
      </c>
      <c r="E69" s="37">
        <v>23310000</v>
      </c>
      <c r="F69" s="40" t="s">
        <v>122</v>
      </c>
      <c r="G69" s="41">
        <v>100000000</v>
      </c>
      <c r="H69" s="41">
        <v>80000000</v>
      </c>
      <c r="I69" s="41"/>
      <c r="J69" s="41">
        <f t="shared" si="11"/>
        <v>80000000</v>
      </c>
    </row>
    <row r="70" spans="1:10" ht="21" customHeight="1" thickBot="1" x14ac:dyDescent="0.3">
      <c r="A70" s="5"/>
      <c r="B70" s="6"/>
      <c r="C70" s="6"/>
      <c r="D70" s="7"/>
      <c r="E70" s="6"/>
      <c r="F70" s="43"/>
      <c r="G70" s="44">
        <f t="shared" ref="G70:J70" si="12">SUM(G59:G69)</f>
        <v>700000000</v>
      </c>
      <c r="H70" s="44">
        <f t="shared" si="12"/>
        <v>500000000</v>
      </c>
      <c r="I70" s="44">
        <f t="shared" si="12"/>
        <v>0</v>
      </c>
      <c r="J70" s="44">
        <f t="shared" si="12"/>
        <v>500000000</v>
      </c>
    </row>
    <row r="71" spans="1:10" ht="18.75" thickBot="1" x14ac:dyDescent="0.3">
      <c r="A71" s="9"/>
      <c r="B71" s="8"/>
      <c r="C71" s="53" t="s">
        <v>123</v>
      </c>
      <c r="D71" s="11"/>
      <c r="E71" s="8"/>
      <c r="F71" s="40"/>
      <c r="G71" s="8"/>
      <c r="H71" s="8"/>
      <c r="I71" s="8"/>
      <c r="J71" s="8"/>
    </row>
    <row r="72" spans="1:10" ht="65.25" customHeight="1" thickBot="1" x14ac:dyDescent="0.3">
      <c r="A72" s="36">
        <v>23010129</v>
      </c>
      <c r="B72" s="37">
        <v>70601</v>
      </c>
      <c r="C72" s="38" t="s">
        <v>124</v>
      </c>
      <c r="D72" s="39" t="s">
        <v>19</v>
      </c>
      <c r="E72" s="37">
        <v>23310000</v>
      </c>
      <c r="F72" s="40" t="s">
        <v>125</v>
      </c>
      <c r="G72" s="41">
        <v>10000000</v>
      </c>
      <c r="H72" s="41">
        <v>10000000</v>
      </c>
      <c r="I72" s="41"/>
      <c r="J72" s="41">
        <f t="shared" ref="J72:J100" si="13">H72-I72</f>
        <v>10000000</v>
      </c>
    </row>
    <row r="73" spans="1:10" ht="63" customHeight="1" thickBot="1" x14ac:dyDescent="0.3">
      <c r="A73" s="36">
        <v>23010114</v>
      </c>
      <c r="B73" s="37">
        <v>70602</v>
      </c>
      <c r="C73" s="38" t="s">
        <v>126</v>
      </c>
      <c r="D73" s="39" t="s">
        <v>19</v>
      </c>
      <c r="E73" s="37">
        <v>23310000</v>
      </c>
      <c r="F73" s="40" t="s">
        <v>127</v>
      </c>
      <c r="G73" s="41">
        <v>6000000</v>
      </c>
      <c r="H73" s="41">
        <v>6600000</v>
      </c>
      <c r="I73" s="41"/>
      <c r="J73" s="41">
        <f t="shared" si="13"/>
        <v>6600000</v>
      </c>
    </row>
    <row r="74" spans="1:10" ht="46.5" thickBot="1" x14ac:dyDescent="0.3">
      <c r="A74" s="36">
        <v>23020101</v>
      </c>
      <c r="B74" s="37">
        <v>70604</v>
      </c>
      <c r="C74" s="38" t="s">
        <v>128</v>
      </c>
      <c r="D74" s="39" t="s">
        <v>19</v>
      </c>
      <c r="E74" s="37">
        <v>23320700</v>
      </c>
      <c r="F74" s="40" t="s">
        <v>129</v>
      </c>
      <c r="G74" s="41">
        <v>30000000</v>
      </c>
      <c r="H74" s="41">
        <v>18000000</v>
      </c>
      <c r="I74" s="41"/>
      <c r="J74" s="41">
        <f t="shared" si="13"/>
        <v>18000000</v>
      </c>
    </row>
    <row r="75" spans="1:10" ht="45.75" customHeight="1" thickBot="1" x14ac:dyDescent="0.3">
      <c r="A75" s="36">
        <v>23010129</v>
      </c>
      <c r="B75" s="37">
        <v>70605</v>
      </c>
      <c r="C75" s="38" t="s">
        <v>130</v>
      </c>
      <c r="D75" s="39" t="s">
        <v>19</v>
      </c>
      <c r="E75" s="37">
        <v>23310000</v>
      </c>
      <c r="F75" s="40" t="s">
        <v>131</v>
      </c>
      <c r="G75" s="41">
        <v>5000000</v>
      </c>
      <c r="H75" s="41">
        <v>5500000</v>
      </c>
      <c r="I75" s="41"/>
      <c r="J75" s="41">
        <f t="shared" si="13"/>
        <v>5500000</v>
      </c>
    </row>
    <row r="76" spans="1:10" ht="31.5" thickBot="1" x14ac:dyDescent="0.3">
      <c r="A76" s="36">
        <v>23030127</v>
      </c>
      <c r="B76" s="37">
        <v>70606</v>
      </c>
      <c r="C76" s="38" t="s">
        <v>132</v>
      </c>
      <c r="D76" s="39" t="s">
        <v>19</v>
      </c>
      <c r="E76" s="37">
        <v>23320900</v>
      </c>
      <c r="F76" s="40" t="s">
        <v>133</v>
      </c>
      <c r="G76" s="41">
        <v>150000000</v>
      </c>
      <c r="H76" s="41">
        <v>105000000</v>
      </c>
      <c r="I76" s="41"/>
      <c r="J76" s="41">
        <f t="shared" si="13"/>
        <v>105000000</v>
      </c>
    </row>
    <row r="77" spans="1:10" ht="63" customHeight="1" thickBot="1" x14ac:dyDescent="0.3">
      <c r="A77" s="36">
        <v>23010112</v>
      </c>
      <c r="B77" s="37">
        <v>70608</v>
      </c>
      <c r="C77" s="38" t="s">
        <v>134</v>
      </c>
      <c r="D77" s="39" t="s">
        <v>19</v>
      </c>
      <c r="E77" s="37">
        <v>23310000</v>
      </c>
      <c r="F77" s="40" t="s">
        <v>135</v>
      </c>
      <c r="G77" s="41">
        <v>20000000</v>
      </c>
      <c r="H77" s="41">
        <v>22000000</v>
      </c>
      <c r="I77" s="41"/>
      <c r="J77" s="41">
        <f t="shared" si="13"/>
        <v>22000000</v>
      </c>
    </row>
    <row r="78" spans="1:10" ht="24.75" customHeight="1" thickBot="1" x14ac:dyDescent="0.3">
      <c r="A78" s="36">
        <v>23030121</v>
      </c>
      <c r="B78" s="37">
        <v>70610</v>
      </c>
      <c r="C78" s="38" t="s">
        <v>136</v>
      </c>
      <c r="D78" s="39" t="s">
        <v>19</v>
      </c>
      <c r="E78" s="37">
        <v>23310000</v>
      </c>
      <c r="F78" s="40" t="s">
        <v>137</v>
      </c>
      <c r="G78" s="41">
        <v>2000000</v>
      </c>
      <c r="H78" s="41">
        <v>2000000</v>
      </c>
      <c r="I78" s="41"/>
      <c r="J78" s="41">
        <f t="shared" si="13"/>
        <v>2000000</v>
      </c>
    </row>
    <row r="79" spans="1:10" ht="46.5" thickBot="1" x14ac:dyDescent="0.3">
      <c r="A79" s="36">
        <v>23010105</v>
      </c>
      <c r="B79" s="37">
        <v>70611</v>
      </c>
      <c r="C79" s="38" t="s">
        <v>138</v>
      </c>
      <c r="D79" s="39" t="s">
        <v>19</v>
      </c>
      <c r="E79" s="37">
        <v>23310000</v>
      </c>
      <c r="F79" s="40" t="s">
        <v>139</v>
      </c>
      <c r="G79" s="41">
        <v>30000000</v>
      </c>
      <c r="H79" s="41">
        <v>3000000</v>
      </c>
      <c r="I79" s="41"/>
      <c r="J79" s="41">
        <f t="shared" si="13"/>
        <v>3000000</v>
      </c>
    </row>
    <row r="80" spans="1:10" ht="42" customHeight="1" thickBot="1" x14ac:dyDescent="0.3">
      <c r="A80" s="36">
        <v>23030127</v>
      </c>
      <c r="B80" s="37">
        <v>70601</v>
      </c>
      <c r="C80" s="38" t="s">
        <v>140</v>
      </c>
      <c r="D80" s="39" t="s">
        <v>19</v>
      </c>
      <c r="E80" s="37">
        <v>23310000</v>
      </c>
      <c r="F80" s="40" t="s">
        <v>141</v>
      </c>
      <c r="G80" s="41">
        <v>10000000</v>
      </c>
      <c r="H80" s="41">
        <v>11000000</v>
      </c>
      <c r="I80" s="41"/>
      <c r="J80" s="41">
        <f t="shared" si="13"/>
        <v>11000000</v>
      </c>
    </row>
    <row r="81" spans="1:10" ht="46.5" customHeight="1" thickBot="1" x14ac:dyDescent="0.3">
      <c r="A81" s="36">
        <v>23030127</v>
      </c>
      <c r="B81" s="37">
        <v>70602</v>
      </c>
      <c r="C81" s="38" t="s">
        <v>142</v>
      </c>
      <c r="D81" s="39" t="s">
        <v>19</v>
      </c>
      <c r="E81" s="37">
        <v>23320900</v>
      </c>
      <c r="F81" s="40" t="s">
        <v>143</v>
      </c>
      <c r="G81" s="41">
        <v>100000000</v>
      </c>
      <c r="H81" s="41">
        <v>50000000</v>
      </c>
      <c r="I81" s="41"/>
      <c r="J81" s="41">
        <f t="shared" si="13"/>
        <v>50000000</v>
      </c>
    </row>
    <row r="82" spans="1:10" ht="57.75" customHeight="1" thickBot="1" x14ac:dyDescent="0.3">
      <c r="A82" s="36">
        <v>23010129</v>
      </c>
      <c r="B82" s="37">
        <v>70603</v>
      </c>
      <c r="C82" s="38" t="s">
        <v>144</v>
      </c>
      <c r="D82" s="39" t="s">
        <v>19</v>
      </c>
      <c r="E82" s="37">
        <v>23310000</v>
      </c>
      <c r="F82" s="40" t="s">
        <v>145</v>
      </c>
      <c r="G82" s="41">
        <v>10000000</v>
      </c>
      <c r="H82" s="41">
        <v>11000000</v>
      </c>
      <c r="I82" s="41"/>
      <c r="J82" s="41">
        <f t="shared" si="13"/>
        <v>11000000</v>
      </c>
    </row>
    <row r="83" spans="1:10" ht="60.75" customHeight="1" thickBot="1" x14ac:dyDescent="0.3">
      <c r="A83" s="36">
        <v>23030121</v>
      </c>
      <c r="B83" s="37">
        <v>70605</v>
      </c>
      <c r="C83" s="38" t="s">
        <v>146</v>
      </c>
      <c r="D83" s="39" t="s">
        <v>19</v>
      </c>
      <c r="E83" s="37">
        <v>23310000</v>
      </c>
      <c r="F83" s="40" t="s">
        <v>147</v>
      </c>
      <c r="G83" s="41">
        <v>20000000</v>
      </c>
      <c r="H83" s="41">
        <v>2200000</v>
      </c>
      <c r="I83" s="41"/>
      <c r="J83" s="41">
        <f t="shared" si="13"/>
        <v>2200000</v>
      </c>
    </row>
    <row r="84" spans="1:10" ht="63" customHeight="1" thickBot="1" x14ac:dyDescent="0.3">
      <c r="A84" s="36">
        <v>23010112</v>
      </c>
      <c r="B84" s="37">
        <v>70607</v>
      </c>
      <c r="C84" s="38" t="s">
        <v>148</v>
      </c>
      <c r="D84" s="39" t="s">
        <v>19</v>
      </c>
      <c r="E84" s="37">
        <v>23310000</v>
      </c>
      <c r="F84" s="40" t="s">
        <v>149</v>
      </c>
      <c r="G84" s="41">
        <v>25000000</v>
      </c>
      <c r="H84" s="41">
        <v>30000000</v>
      </c>
      <c r="I84" s="41"/>
      <c r="J84" s="41">
        <f t="shared" si="13"/>
        <v>30000000</v>
      </c>
    </row>
    <row r="85" spans="1:10" ht="47.25" customHeight="1" thickBot="1" x14ac:dyDescent="0.3">
      <c r="A85" s="36">
        <v>23010129</v>
      </c>
      <c r="B85" s="37">
        <v>70612</v>
      </c>
      <c r="C85" s="38" t="s">
        <v>150</v>
      </c>
      <c r="D85" s="39" t="s">
        <v>19</v>
      </c>
      <c r="E85" s="37">
        <v>23310000</v>
      </c>
      <c r="F85" s="40" t="s">
        <v>151</v>
      </c>
      <c r="G85" s="41">
        <v>30000000</v>
      </c>
      <c r="H85" s="41">
        <v>13000000</v>
      </c>
      <c r="I85" s="41"/>
      <c r="J85" s="41">
        <f t="shared" si="13"/>
        <v>13000000</v>
      </c>
    </row>
    <row r="86" spans="1:10" ht="31.5" thickBot="1" x14ac:dyDescent="0.3">
      <c r="A86" s="36">
        <v>23020102</v>
      </c>
      <c r="B86" s="37">
        <v>70613</v>
      </c>
      <c r="C86" s="38" t="s">
        <v>152</v>
      </c>
      <c r="D86" s="39" t="s">
        <v>19</v>
      </c>
      <c r="E86" s="37">
        <v>23310000</v>
      </c>
      <c r="F86" s="40" t="s">
        <v>153</v>
      </c>
      <c r="G86" s="41">
        <v>20000000</v>
      </c>
      <c r="H86" s="41">
        <v>22000000</v>
      </c>
      <c r="I86" s="41"/>
      <c r="J86" s="41">
        <f t="shared" si="13"/>
        <v>22000000</v>
      </c>
    </row>
    <row r="87" spans="1:10" ht="42.75" customHeight="1" thickBot="1" x14ac:dyDescent="0.3">
      <c r="A87" s="36">
        <v>23030121</v>
      </c>
      <c r="B87" s="37">
        <v>70615</v>
      </c>
      <c r="C87" s="38" t="s">
        <v>154</v>
      </c>
      <c r="D87" s="39" t="s">
        <v>19</v>
      </c>
      <c r="E87" s="37">
        <v>23310000</v>
      </c>
      <c r="F87" s="40" t="s">
        <v>155</v>
      </c>
      <c r="G87" s="41">
        <v>30000000</v>
      </c>
      <c r="H87" s="41">
        <v>18000000</v>
      </c>
      <c r="I87" s="41"/>
      <c r="J87" s="41">
        <f t="shared" si="13"/>
        <v>18000000</v>
      </c>
    </row>
    <row r="88" spans="1:10" ht="31.5" thickBot="1" x14ac:dyDescent="0.3">
      <c r="A88" s="36">
        <v>23010129</v>
      </c>
      <c r="B88" s="37">
        <v>70620</v>
      </c>
      <c r="C88" s="38" t="s">
        <v>156</v>
      </c>
      <c r="D88" s="39" t="s">
        <v>19</v>
      </c>
      <c r="E88" s="37">
        <v>23310000</v>
      </c>
      <c r="F88" s="40" t="s">
        <v>157</v>
      </c>
      <c r="G88" s="41">
        <v>5000000</v>
      </c>
      <c r="H88" s="41">
        <v>5500000</v>
      </c>
      <c r="I88" s="41"/>
      <c r="J88" s="41">
        <f t="shared" si="13"/>
        <v>5500000</v>
      </c>
    </row>
    <row r="89" spans="1:10" ht="31.5" thickBot="1" x14ac:dyDescent="0.3">
      <c r="A89" s="9"/>
      <c r="B89" s="8"/>
      <c r="C89" s="8"/>
      <c r="D89" s="11"/>
      <c r="E89" s="8"/>
      <c r="F89" s="40" t="s">
        <v>158</v>
      </c>
      <c r="G89" s="8"/>
      <c r="H89" s="8"/>
      <c r="I89" s="8"/>
      <c r="J89" s="41">
        <f t="shared" si="13"/>
        <v>0</v>
      </c>
    </row>
    <row r="90" spans="1:10" ht="45" customHeight="1" thickBot="1" x14ac:dyDescent="0.3">
      <c r="A90" s="36">
        <v>23010112</v>
      </c>
      <c r="B90" s="37">
        <v>70625</v>
      </c>
      <c r="C90" s="38" t="s">
        <v>159</v>
      </c>
      <c r="D90" s="39" t="s">
        <v>19</v>
      </c>
      <c r="E90" s="37">
        <v>23311600</v>
      </c>
      <c r="F90" s="40" t="s">
        <v>160</v>
      </c>
      <c r="G90" s="41">
        <v>20000000</v>
      </c>
      <c r="H90" s="41">
        <v>27000000</v>
      </c>
      <c r="I90" s="41"/>
      <c r="J90" s="41">
        <f t="shared" si="13"/>
        <v>27000000</v>
      </c>
    </row>
    <row r="91" spans="1:10" ht="42.75" customHeight="1" thickBot="1" x14ac:dyDescent="0.3">
      <c r="A91" s="36">
        <v>23010129</v>
      </c>
      <c r="B91" s="37">
        <v>70626</v>
      </c>
      <c r="C91" s="38" t="s">
        <v>161</v>
      </c>
      <c r="D91" s="39" t="s">
        <v>19</v>
      </c>
      <c r="E91" s="37">
        <v>23310000</v>
      </c>
      <c r="F91" s="40" t="s">
        <v>162</v>
      </c>
      <c r="G91" s="41">
        <v>15000000</v>
      </c>
      <c r="H91" s="41">
        <v>5000000</v>
      </c>
      <c r="I91" s="41"/>
      <c r="J91" s="41">
        <f t="shared" si="13"/>
        <v>5000000</v>
      </c>
    </row>
    <row r="92" spans="1:10" ht="31.5" thickBot="1" x14ac:dyDescent="0.3">
      <c r="A92" s="36">
        <v>23030121</v>
      </c>
      <c r="B92" s="37">
        <v>70628</v>
      </c>
      <c r="C92" s="38" t="s">
        <v>163</v>
      </c>
      <c r="D92" s="39" t="s">
        <v>19</v>
      </c>
      <c r="E92" s="37">
        <v>23310000</v>
      </c>
      <c r="F92" s="40" t="s">
        <v>164</v>
      </c>
      <c r="G92" s="41">
        <v>17000000</v>
      </c>
      <c r="H92" s="41">
        <v>33000000</v>
      </c>
      <c r="I92" s="41"/>
      <c r="J92" s="41">
        <f t="shared" si="13"/>
        <v>33000000</v>
      </c>
    </row>
    <row r="93" spans="1:10" ht="39" customHeight="1" thickBot="1" x14ac:dyDescent="0.3">
      <c r="A93" s="36">
        <v>23020118</v>
      </c>
      <c r="B93" s="37">
        <v>70633</v>
      </c>
      <c r="C93" s="38" t="s">
        <v>165</v>
      </c>
      <c r="D93" s="39" t="s">
        <v>19</v>
      </c>
      <c r="E93" s="37">
        <v>23310000</v>
      </c>
      <c r="F93" s="40" t="s">
        <v>166</v>
      </c>
      <c r="G93" s="41">
        <v>15000000</v>
      </c>
      <c r="H93" s="41">
        <v>13000000</v>
      </c>
      <c r="I93" s="41"/>
      <c r="J93" s="41">
        <f t="shared" si="13"/>
        <v>13000000</v>
      </c>
    </row>
    <row r="94" spans="1:10" ht="30.75" customHeight="1" thickBot="1" x14ac:dyDescent="0.3">
      <c r="A94" s="36">
        <v>23050103</v>
      </c>
      <c r="B94" s="37">
        <v>70634</v>
      </c>
      <c r="C94" s="38" t="s">
        <v>167</v>
      </c>
      <c r="D94" s="39" t="s">
        <v>19</v>
      </c>
      <c r="E94" s="37">
        <v>23310000</v>
      </c>
      <c r="F94" s="40" t="s">
        <v>168</v>
      </c>
      <c r="G94" s="41">
        <v>20000000</v>
      </c>
      <c r="H94" s="41">
        <v>21200000</v>
      </c>
      <c r="I94" s="41"/>
      <c r="J94" s="41">
        <f t="shared" si="13"/>
        <v>21200000</v>
      </c>
    </row>
    <row r="95" spans="1:10" ht="42" customHeight="1" thickBot="1" x14ac:dyDescent="0.3">
      <c r="A95" s="36">
        <v>23010129</v>
      </c>
      <c r="B95" s="37">
        <v>70602</v>
      </c>
      <c r="C95" s="38" t="s">
        <v>169</v>
      </c>
      <c r="D95" s="39" t="s">
        <v>19</v>
      </c>
      <c r="E95" s="37">
        <v>23310000</v>
      </c>
      <c r="F95" s="40" t="s">
        <v>170</v>
      </c>
      <c r="G95" s="41">
        <v>15000000</v>
      </c>
      <c r="H95" s="41">
        <v>13000000</v>
      </c>
      <c r="I95" s="41"/>
      <c r="J95" s="41">
        <f t="shared" si="13"/>
        <v>13000000</v>
      </c>
    </row>
    <row r="96" spans="1:10" ht="57" customHeight="1" thickBot="1" x14ac:dyDescent="0.3">
      <c r="A96" s="36">
        <v>23010129</v>
      </c>
      <c r="B96" s="37">
        <v>70605</v>
      </c>
      <c r="C96" s="38" t="s">
        <v>171</v>
      </c>
      <c r="D96" s="39" t="s">
        <v>19</v>
      </c>
      <c r="E96" s="37">
        <v>23310000</v>
      </c>
      <c r="F96" s="40" t="s">
        <v>172</v>
      </c>
      <c r="G96" s="41">
        <v>15000000</v>
      </c>
      <c r="H96" s="41">
        <v>16000000</v>
      </c>
      <c r="I96" s="41"/>
      <c r="J96" s="41">
        <f t="shared" si="13"/>
        <v>16000000</v>
      </c>
    </row>
    <row r="97" spans="1:10" ht="60.75" customHeight="1" thickBot="1" x14ac:dyDescent="0.3">
      <c r="A97" s="36">
        <v>23020101</v>
      </c>
      <c r="B97" s="37">
        <v>70610</v>
      </c>
      <c r="C97" s="38" t="s">
        <v>173</v>
      </c>
      <c r="D97" s="39" t="s">
        <v>19</v>
      </c>
      <c r="E97" s="37">
        <v>23310000</v>
      </c>
      <c r="F97" s="40" t="s">
        <v>174</v>
      </c>
      <c r="G97" s="41">
        <v>10000000</v>
      </c>
      <c r="H97" s="41">
        <v>5000000</v>
      </c>
      <c r="I97" s="41"/>
      <c r="J97" s="41">
        <f t="shared" si="13"/>
        <v>5000000</v>
      </c>
    </row>
    <row r="98" spans="1:10" ht="57" customHeight="1" thickBot="1" x14ac:dyDescent="0.3">
      <c r="A98" s="36">
        <v>23010129</v>
      </c>
      <c r="B98" s="37">
        <v>70618</v>
      </c>
      <c r="C98" s="38" t="s">
        <v>175</v>
      </c>
      <c r="D98" s="39" t="s">
        <v>19</v>
      </c>
      <c r="E98" s="37">
        <v>23310000</v>
      </c>
      <c r="F98" s="40" t="s">
        <v>176</v>
      </c>
      <c r="G98" s="41">
        <v>5000000</v>
      </c>
      <c r="H98" s="41">
        <v>5000000</v>
      </c>
      <c r="I98" s="41"/>
      <c r="J98" s="41">
        <f t="shared" si="13"/>
        <v>5000000</v>
      </c>
    </row>
    <row r="99" spans="1:10" ht="55.5" customHeight="1" thickBot="1" x14ac:dyDescent="0.3">
      <c r="A99" s="36">
        <v>23030121</v>
      </c>
      <c r="B99" s="37">
        <v>70619</v>
      </c>
      <c r="C99" s="38" t="s">
        <v>177</v>
      </c>
      <c r="D99" s="39" t="s">
        <v>19</v>
      </c>
      <c r="E99" s="37">
        <v>23310000</v>
      </c>
      <c r="F99" s="40" t="s">
        <v>178</v>
      </c>
      <c r="G99" s="41">
        <v>20000000</v>
      </c>
      <c r="H99" s="41">
        <v>2000000</v>
      </c>
      <c r="I99" s="41"/>
      <c r="J99" s="41">
        <f t="shared" si="13"/>
        <v>2000000</v>
      </c>
    </row>
    <row r="100" spans="1:10" ht="46.5" thickBot="1" x14ac:dyDescent="0.3">
      <c r="A100" s="36">
        <v>23010129</v>
      </c>
      <c r="B100" s="37">
        <v>70620</v>
      </c>
      <c r="C100" s="38" t="s">
        <v>179</v>
      </c>
      <c r="D100" s="39" t="s">
        <v>19</v>
      </c>
      <c r="E100" s="37">
        <v>23310000</v>
      </c>
      <c r="F100" s="40" t="s">
        <v>180</v>
      </c>
      <c r="G100" s="41">
        <v>25000000</v>
      </c>
      <c r="H100" s="41">
        <v>5000000</v>
      </c>
      <c r="I100" s="41"/>
      <c r="J100" s="41">
        <f t="shared" si="13"/>
        <v>5000000</v>
      </c>
    </row>
    <row r="101" spans="1:10" ht="21.75" customHeight="1" thickBot="1" x14ac:dyDescent="0.3">
      <c r="A101" s="5"/>
      <c r="B101" s="6"/>
      <c r="C101" s="6"/>
      <c r="D101" s="7"/>
      <c r="E101" s="6"/>
      <c r="F101" s="43"/>
      <c r="G101" s="44">
        <f t="shared" ref="G101" si="14">SUM(G72:G100)</f>
        <v>680000000</v>
      </c>
      <c r="H101" s="44">
        <f>SUM(H72:H100)</f>
        <v>480000000</v>
      </c>
      <c r="I101" s="44">
        <f>SUM(I72:I100)</f>
        <v>0</v>
      </c>
      <c r="J101" s="44">
        <f>SUM(J72:J100)</f>
        <v>480000000</v>
      </c>
    </row>
    <row r="102" spans="1:10" ht="18.75" thickBot="1" x14ac:dyDescent="0.3">
      <c r="A102" s="9"/>
      <c r="B102" s="8"/>
      <c r="C102" s="53" t="s">
        <v>181</v>
      </c>
      <c r="D102" s="11"/>
      <c r="E102" s="8"/>
      <c r="F102" s="40"/>
      <c r="G102" s="8"/>
      <c r="H102" s="8"/>
      <c r="I102" s="8"/>
      <c r="J102" s="8"/>
    </row>
    <row r="103" spans="1:10" ht="40.5" customHeight="1" thickBot="1" x14ac:dyDescent="0.3">
      <c r="A103" s="36">
        <v>23020101</v>
      </c>
      <c r="B103" s="37">
        <v>70812</v>
      </c>
      <c r="C103" s="38" t="s">
        <v>182</v>
      </c>
      <c r="D103" s="39" t="s">
        <v>19</v>
      </c>
      <c r="E103" s="37">
        <v>23310100</v>
      </c>
      <c r="F103" s="40" t="s">
        <v>183</v>
      </c>
      <c r="G103" s="41">
        <v>50000000</v>
      </c>
      <c r="H103" s="41">
        <v>20000000</v>
      </c>
      <c r="I103" s="41"/>
      <c r="J103" s="41">
        <f t="shared" ref="J103:J110" si="15">H103-I103</f>
        <v>20000000</v>
      </c>
    </row>
    <row r="104" spans="1:10" ht="16.5" thickBot="1" x14ac:dyDescent="0.3">
      <c r="A104" s="36">
        <v>23020127</v>
      </c>
      <c r="B104" s="37">
        <v>70813</v>
      </c>
      <c r="C104" s="38" t="s">
        <v>184</v>
      </c>
      <c r="D104" s="39" t="s">
        <v>19</v>
      </c>
      <c r="E104" s="37">
        <v>23310100</v>
      </c>
      <c r="F104" s="40" t="s">
        <v>185</v>
      </c>
      <c r="G104" s="41">
        <v>20000000</v>
      </c>
      <c r="H104" s="41">
        <v>10000000</v>
      </c>
      <c r="I104" s="41"/>
      <c r="J104" s="41">
        <f t="shared" si="15"/>
        <v>10000000</v>
      </c>
    </row>
    <row r="105" spans="1:10" ht="25.5" customHeight="1" thickBot="1" x14ac:dyDescent="0.3">
      <c r="A105" s="36">
        <v>23010112</v>
      </c>
      <c r="B105" s="37">
        <v>70814</v>
      </c>
      <c r="C105" s="38" t="s">
        <v>186</v>
      </c>
      <c r="D105" s="39" t="s">
        <v>19</v>
      </c>
      <c r="E105" s="37">
        <v>23310000</v>
      </c>
      <c r="F105" s="40" t="s">
        <v>187</v>
      </c>
      <c r="G105" s="41">
        <v>50000000</v>
      </c>
      <c r="H105" s="41">
        <v>20000000</v>
      </c>
      <c r="I105" s="41"/>
      <c r="J105" s="41">
        <f t="shared" si="15"/>
        <v>20000000</v>
      </c>
    </row>
    <row r="106" spans="1:10" ht="31.5" thickBot="1" x14ac:dyDescent="0.3">
      <c r="A106" s="36">
        <v>23020127</v>
      </c>
      <c r="B106" s="37">
        <v>70815</v>
      </c>
      <c r="C106" s="38" t="s">
        <v>188</v>
      </c>
      <c r="D106" s="39" t="s">
        <v>19</v>
      </c>
      <c r="E106" s="37">
        <v>23310000</v>
      </c>
      <c r="F106" s="40" t="s">
        <v>189</v>
      </c>
      <c r="G106" s="41">
        <v>30000000</v>
      </c>
      <c r="H106" s="41">
        <v>10000000</v>
      </c>
      <c r="I106" s="41"/>
      <c r="J106" s="41">
        <f t="shared" si="15"/>
        <v>10000000</v>
      </c>
    </row>
    <row r="107" spans="1:10" ht="31.5" thickBot="1" x14ac:dyDescent="0.3">
      <c r="A107" s="36">
        <v>23010112</v>
      </c>
      <c r="B107" s="37">
        <v>70817</v>
      </c>
      <c r="C107" s="38" t="s">
        <v>190</v>
      </c>
      <c r="D107" s="39" t="s">
        <v>19</v>
      </c>
      <c r="E107" s="37">
        <v>23310000</v>
      </c>
      <c r="F107" s="40" t="s">
        <v>191</v>
      </c>
      <c r="G107" s="41">
        <v>15000000</v>
      </c>
      <c r="H107" s="41">
        <v>5000000</v>
      </c>
      <c r="I107" s="41"/>
      <c r="J107" s="41">
        <f t="shared" si="15"/>
        <v>5000000</v>
      </c>
    </row>
    <row r="108" spans="1:10" ht="36" customHeight="1" thickBot="1" x14ac:dyDescent="0.3">
      <c r="A108" s="36">
        <v>23010112</v>
      </c>
      <c r="B108" s="37">
        <v>70818</v>
      </c>
      <c r="C108" s="38" t="s">
        <v>192</v>
      </c>
      <c r="D108" s="39" t="s">
        <v>19</v>
      </c>
      <c r="E108" s="37">
        <v>23310000</v>
      </c>
      <c r="F108" s="40" t="s">
        <v>193</v>
      </c>
      <c r="G108" s="41">
        <v>10000000</v>
      </c>
      <c r="H108" s="41">
        <v>10000000</v>
      </c>
      <c r="I108" s="41"/>
      <c r="J108" s="41">
        <f t="shared" si="15"/>
        <v>10000000</v>
      </c>
    </row>
    <row r="109" spans="1:10" ht="45.75" customHeight="1" thickBot="1" x14ac:dyDescent="0.3">
      <c r="A109" s="36">
        <v>23010105</v>
      </c>
      <c r="B109" s="37">
        <v>70867</v>
      </c>
      <c r="C109" s="38" t="s">
        <v>194</v>
      </c>
      <c r="D109" s="39" t="s">
        <v>19</v>
      </c>
      <c r="E109" s="37">
        <v>23310000</v>
      </c>
      <c r="F109" s="40" t="s">
        <v>195</v>
      </c>
      <c r="G109" s="41">
        <v>20000000</v>
      </c>
      <c r="H109" s="41">
        <v>0</v>
      </c>
      <c r="I109" s="41"/>
      <c r="J109" s="41">
        <f t="shared" si="15"/>
        <v>0</v>
      </c>
    </row>
    <row r="110" spans="1:10" ht="19.5" customHeight="1" thickBot="1" x14ac:dyDescent="0.3">
      <c r="A110" s="5"/>
      <c r="B110" s="6"/>
      <c r="C110" s="6"/>
      <c r="D110" s="7"/>
      <c r="E110" s="6"/>
      <c r="F110" s="43"/>
      <c r="G110" s="44">
        <f t="shared" ref="G110" si="16">SUM(G103:G109)</f>
        <v>195000000</v>
      </c>
      <c r="H110" s="44">
        <f>SUM(H103:H109)</f>
        <v>75000000</v>
      </c>
      <c r="I110" s="44">
        <f t="shared" ref="I110" si="17">SUM(I103:I109)</f>
        <v>0</v>
      </c>
      <c r="J110" s="55">
        <f t="shared" si="15"/>
        <v>75000000</v>
      </c>
    </row>
    <row r="111" spans="1:10" ht="18.75" thickBot="1" x14ac:dyDescent="0.3">
      <c r="A111" s="9"/>
      <c r="B111" s="8"/>
      <c r="C111" s="53" t="s">
        <v>196</v>
      </c>
      <c r="D111" s="56"/>
      <c r="E111" s="56"/>
      <c r="F111" s="40"/>
      <c r="G111" s="8"/>
      <c r="H111" s="8"/>
      <c r="I111" s="8"/>
      <c r="J111" s="8"/>
    </row>
    <row r="112" spans="1:10" ht="25.5" customHeight="1" thickBot="1" x14ac:dyDescent="0.3">
      <c r="A112" s="36">
        <v>23010105</v>
      </c>
      <c r="B112" s="37">
        <v>70139</v>
      </c>
      <c r="C112" s="38" t="s">
        <v>197</v>
      </c>
      <c r="D112" s="39" t="s">
        <v>19</v>
      </c>
      <c r="E112" s="37">
        <v>23310000</v>
      </c>
      <c r="F112" s="40" t="s">
        <v>198</v>
      </c>
      <c r="G112" s="41">
        <v>50000000</v>
      </c>
      <c r="H112" s="41">
        <v>10000000</v>
      </c>
      <c r="I112" s="41"/>
      <c r="J112" s="41">
        <f t="shared" ref="J112:J118" si="18">H112-I112</f>
        <v>10000000</v>
      </c>
    </row>
    <row r="113" spans="1:10" ht="46.5" thickBot="1" x14ac:dyDescent="0.3">
      <c r="A113" s="36">
        <v>23050101</v>
      </c>
      <c r="B113" s="37">
        <v>70176</v>
      </c>
      <c r="C113" s="38" t="s">
        <v>199</v>
      </c>
      <c r="D113" s="39" t="s">
        <v>19</v>
      </c>
      <c r="E113" s="37">
        <v>23310000</v>
      </c>
      <c r="F113" s="40" t="s">
        <v>200</v>
      </c>
      <c r="G113" s="41">
        <v>100000000</v>
      </c>
      <c r="H113" s="41">
        <v>30000000</v>
      </c>
      <c r="I113" s="41"/>
      <c r="J113" s="41">
        <f t="shared" si="18"/>
        <v>30000000</v>
      </c>
    </row>
    <row r="114" spans="1:10" ht="46.5" thickBot="1" x14ac:dyDescent="0.3">
      <c r="A114" s="36">
        <v>23010113</v>
      </c>
      <c r="B114" s="37">
        <v>70180</v>
      </c>
      <c r="C114" s="38" t="s">
        <v>201</v>
      </c>
      <c r="D114" s="39" t="s">
        <v>19</v>
      </c>
      <c r="E114" s="37">
        <v>23310000</v>
      </c>
      <c r="F114" s="40" t="s">
        <v>202</v>
      </c>
      <c r="G114" s="41">
        <v>20000000</v>
      </c>
      <c r="H114" s="41">
        <v>20000000</v>
      </c>
      <c r="I114" s="41"/>
      <c r="J114" s="41">
        <f t="shared" si="18"/>
        <v>20000000</v>
      </c>
    </row>
    <row r="115" spans="1:10" ht="81" customHeight="1" thickBot="1" x14ac:dyDescent="0.3">
      <c r="A115" s="36">
        <v>23020101</v>
      </c>
      <c r="B115" s="37">
        <v>70191</v>
      </c>
      <c r="C115" s="38" t="s">
        <v>203</v>
      </c>
      <c r="D115" s="39" t="s">
        <v>19</v>
      </c>
      <c r="E115" s="37">
        <v>23310000</v>
      </c>
      <c r="F115" s="40" t="s">
        <v>204</v>
      </c>
      <c r="G115" s="41">
        <v>200000000</v>
      </c>
      <c r="H115" s="41">
        <v>30000000</v>
      </c>
      <c r="I115" s="41"/>
      <c r="J115" s="41">
        <f t="shared" si="18"/>
        <v>30000000</v>
      </c>
    </row>
    <row r="116" spans="1:10" ht="27.75" customHeight="1" thickBot="1" x14ac:dyDescent="0.3">
      <c r="A116" s="36">
        <v>23050103</v>
      </c>
      <c r="B116" s="37">
        <v>70192</v>
      </c>
      <c r="C116" s="38" t="s">
        <v>205</v>
      </c>
      <c r="D116" s="39" t="s">
        <v>19</v>
      </c>
      <c r="E116" s="37">
        <v>23310000</v>
      </c>
      <c r="F116" s="40" t="s">
        <v>74</v>
      </c>
      <c r="G116" s="41">
        <v>100000000</v>
      </c>
      <c r="H116" s="41">
        <v>30000000</v>
      </c>
      <c r="I116" s="41"/>
      <c r="J116" s="41">
        <f t="shared" si="18"/>
        <v>30000000</v>
      </c>
    </row>
    <row r="117" spans="1:10" ht="53.25" customHeight="1" thickBot="1" x14ac:dyDescent="0.3">
      <c r="A117" s="36">
        <v>23050103</v>
      </c>
      <c r="B117" s="37">
        <v>70104</v>
      </c>
      <c r="C117" s="38" t="s">
        <v>206</v>
      </c>
      <c r="D117" s="39" t="s">
        <v>19</v>
      </c>
      <c r="E117" s="37">
        <v>23310000</v>
      </c>
      <c r="F117" s="40" t="s">
        <v>207</v>
      </c>
      <c r="G117" s="42">
        <v>0</v>
      </c>
      <c r="H117" s="42">
        <v>0</v>
      </c>
      <c r="I117" s="42"/>
      <c r="J117" s="41">
        <f t="shared" si="18"/>
        <v>0</v>
      </c>
    </row>
    <row r="118" spans="1:10" ht="16.5" thickBot="1" x14ac:dyDescent="0.3">
      <c r="A118" s="5"/>
      <c r="B118" s="6"/>
      <c r="C118" s="6"/>
      <c r="D118" s="7"/>
      <c r="E118" s="6"/>
      <c r="F118" s="43"/>
      <c r="G118" s="44">
        <f t="shared" ref="G118" si="19">SUM(G112:G117)</f>
        <v>470000000</v>
      </c>
      <c r="H118" s="44">
        <f>SUM(H112:H117)</f>
        <v>120000000</v>
      </c>
      <c r="I118" s="44">
        <f t="shared" ref="I118" si="20">SUM(I112:I117)</f>
        <v>0</v>
      </c>
      <c r="J118" s="55">
        <f t="shared" si="18"/>
        <v>120000000</v>
      </c>
    </row>
    <row r="119" spans="1:10" ht="18.75" thickBot="1" x14ac:dyDescent="0.3">
      <c r="A119" s="9"/>
      <c r="B119" s="8"/>
      <c r="C119" s="53" t="s">
        <v>208</v>
      </c>
      <c r="D119" s="11"/>
      <c r="E119" s="8"/>
      <c r="F119" s="40"/>
      <c r="G119" s="8"/>
      <c r="H119" s="8"/>
      <c r="I119" s="8"/>
      <c r="J119" s="8"/>
    </row>
    <row r="120" spans="1:10" ht="25.5" customHeight="1" thickBot="1" x14ac:dyDescent="0.3">
      <c r="A120" s="36">
        <v>23010112</v>
      </c>
      <c r="B120" s="37">
        <v>70325</v>
      </c>
      <c r="C120" s="38" t="s">
        <v>209</v>
      </c>
      <c r="D120" s="39" t="s">
        <v>19</v>
      </c>
      <c r="E120" s="37">
        <v>23310000</v>
      </c>
      <c r="F120" s="40" t="s">
        <v>210</v>
      </c>
      <c r="G120" s="41">
        <v>30000000</v>
      </c>
      <c r="H120" s="41">
        <v>30000000</v>
      </c>
      <c r="I120" s="41"/>
      <c r="J120" s="41">
        <f t="shared" ref="J120:J132" si="21">H120-I120</f>
        <v>30000000</v>
      </c>
    </row>
    <row r="121" spans="1:10" ht="42.75" customHeight="1" thickBot="1" x14ac:dyDescent="0.3">
      <c r="A121" s="36">
        <v>23010105</v>
      </c>
      <c r="B121" s="37">
        <v>70326</v>
      </c>
      <c r="C121" s="38" t="s">
        <v>211</v>
      </c>
      <c r="D121" s="39" t="s">
        <v>19</v>
      </c>
      <c r="E121" s="37">
        <v>23310100</v>
      </c>
      <c r="F121" s="40" t="s">
        <v>212</v>
      </c>
      <c r="G121" s="41">
        <v>200000000</v>
      </c>
      <c r="H121" s="41">
        <v>65000000</v>
      </c>
      <c r="I121" s="41"/>
      <c r="J121" s="41">
        <f t="shared" si="21"/>
        <v>65000000</v>
      </c>
    </row>
    <row r="122" spans="1:10" ht="52.5" customHeight="1" thickBot="1" x14ac:dyDescent="0.3">
      <c r="A122" s="36">
        <v>23010112</v>
      </c>
      <c r="B122" s="37">
        <v>70357</v>
      </c>
      <c r="C122" s="38" t="s">
        <v>213</v>
      </c>
      <c r="D122" s="39" t="s">
        <v>19</v>
      </c>
      <c r="E122" s="37">
        <v>23310000</v>
      </c>
      <c r="F122" s="40" t="s">
        <v>214</v>
      </c>
      <c r="G122" s="41">
        <v>40000000</v>
      </c>
      <c r="H122" s="41">
        <v>40000000</v>
      </c>
      <c r="I122" s="41"/>
      <c r="J122" s="41">
        <f t="shared" si="21"/>
        <v>40000000</v>
      </c>
    </row>
    <row r="123" spans="1:10" ht="46.5" thickBot="1" x14ac:dyDescent="0.3">
      <c r="A123" s="36">
        <v>23020105</v>
      </c>
      <c r="B123" s="37">
        <v>70358</v>
      </c>
      <c r="C123" s="38" t="s">
        <v>215</v>
      </c>
      <c r="D123" s="39" t="s">
        <v>19</v>
      </c>
      <c r="E123" s="37">
        <v>23310000</v>
      </c>
      <c r="F123" s="40" t="s">
        <v>216</v>
      </c>
      <c r="G123" s="41">
        <v>50000000</v>
      </c>
      <c r="H123" s="41">
        <v>15000000</v>
      </c>
      <c r="I123" s="41"/>
      <c r="J123" s="41">
        <f t="shared" si="21"/>
        <v>15000000</v>
      </c>
    </row>
    <row r="124" spans="1:10" ht="45" customHeight="1" thickBot="1" x14ac:dyDescent="0.3">
      <c r="A124" s="36">
        <v>23010123</v>
      </c>
      <c r="B124" s="37">
        <v>70360</v>
      </c>
      <c r="C124" s="38" t="s">
        <v>217</v>
      </c>
      <c r="D124" s="39" t="s">
        <v>19</v>
      </c>
      <c r="E124" s="37">
        <v>23310000</v>
      </c>
      <c r="F124" s="40" t="s">
        <v>218</v>
      </c>
      <c r="G124" s="41">
        <v>50000000</v>
      </c>
      <c r="H124" s="41">
        <v>10000000</v>
      </c>
      <c r="I124" s="41"/>
      <c r="J124" s="41">
        <f t="shared" si="21"/>
        <v>10000000</v>
      </c>
    </row>
    <row r="125" spans="1:10" ht="28.5" customHeight="1" thickBot="1" x14ac:dyDescent="0.3">
      <c r="A125" s="36">
        <v>23020118</v>
      </c>
      <c r="B125" s="37">
        <v>70361</v>
      </c>
      <c r="C125" s="38" t="s">
        <v>219</v>
      </c>
      <c r="D125" s="39" t="s">
        <v>19</v>
      </c>
      <c r="E125" s="37">
        <v>23310100</v>
      </c>
      <c r="F125" s="40" t="s">
        <v>220</v>
      </c>
      <c r="G125" s="41">
        <v>100000000</v>
      </c>
      <c r="H125" s="41">
        <v>100000000</v>
      </c>
      <c r="I125" s="41"/>
      <c r="J125" s="41">
        <f t="shared" si="21"/>
        <v>100000000</v>
      </c>
    </row>
    <row r="126" spans="1:10" ht="44.25" customHeight="1" thickBot="1" x14ac:dyDescent="0.3">
      <c r="A126" s="36">
        <v>23010128</v>
      </c>
      <c r="B126" s="37">
        <v>70362</v>
      </c>
      <c r="C126" s="38" t="s">
        <v>221</v>
      </c>
      <c r="D126" s="39" t="s">
        <v>19</v>
      </c>
      <c r="E126" s="37">
        <v>23310000</v>
      </c>
      <c r="F126" s="40" t="s">
        <v>222</v>
      </c>
      <c r="G126" s="41">
        <v>15000000</v>
      </c>
      <c r="H126" s="41">
        <v>15000000</v>
      </c>
      <c r="I126" s="41"/>
      <c r="J126" s="41">
        <f t="shared" si="21"/>
        <v>15000000</v>
      </c>
    </row>
    <row r="127" spans="1:10" ht="48" customHeight="1" thickBot="1" x14ac:dyDescent="0.3">
      <c r="A127" s="36">
        <v>23010123</v>
      </c>
      <c r="B127" s="37">
        <v>70364</v>
      </c>
      <c r="C127" s="38" t="s">
        <v>223</v>
      </c>
      <c r="D127" s="39" t="s">
        <v>19</v>
      </c>
      <c r="E127" s="37">
        <v>23310000</v>
      </c>
      <c r="F127" s="40" t="s">
        <v>224</v>
      </c>
      <c r="G127" s="41">
        <v>15000000</v>
      </c>
      <c r="H127" s="41">
        <v>15000000</v>
      </c>
      <c r="I127" s="41"/>
      <c r="J127" s="41">
        <f t="shared" si="21"/>
        <v>15000000</v>
      </c>
    </row>
    <row r="128" spans="1:10" ht="46.5" customHeight="1" thickBot="1" x14ac:dyDescent="0.3">
      <c r="A128" s="36">
        <v>23030109</v>
      </c>
      <c r="B128" s="37">
        <v>70368</v>
      </c>
      <c r="C128" s="38" t="s">
        <v>225</v>
      </c>
      <c r="D128" s="39" t="s">
        <v>19</v>
      </c>
      <c r="E128" s="37">
        <v>23310000</v>
      </c>
      <c r="F128" s="40" t="s">
        <v>226</v>
      </c>
      <c r="G128" s="41">
        <v>30000000</v>
      </c>
      <c r="H128" s="41">
        <v>30000000</v>
      </c>
      <c r="I128" s="41"/>
      <c r="J128" s="41">
        <f t="shared" si="21"/>
        <v>30000000</v>
      </c>
    </row>
    <row r="129" spans="1:10" ht="61.5" customHeight="1" thickBot="1" x14ac:dyDescent="0.3">
      <c r="A129" s="36">
        <v>23030109</v>
      </c>
      <c r="B129" s="37">
        <v>70369</v>
      </c>
      <c r="C129" s="38" t="s">
        <v>227</v>
      </c>
      <c r="D129" s="39" t="s">
        <v>19</v>
      </c>
      <c r="E129" s="37">
        <v>23310100</v>
      </c>
      <c r="F129" s="40" t="s">
        <v>228</v>
      </c>
      <c r="G129" s="41">
        <v>20000000</v>
      </c>
      <c r="H129" s="41">
        <v>20000000</v>
      </c>
      <c r="I129" s="41"/>
      <c r="J129" s="41">
        <f t="shared" si="21"/>
        <v>20000000</v>
      </c>
    </row>
    <row r="130" spans="1:10" ht="32.25" customHeight="1" thickBot="1" x14ac:dyDescent="0.3">
      <c r="A130" s="36">
        <v>23010107</v>
      </c>
      <c r="B130" s="37">
        <v>70370</v>
      </c>
      <c r="C130" s="38" t="s">
        <v>229</v>
      </c>
      <c r="D130" s="39" t="s">
        <v>19</v>
      </c>
      <c r="E130" s="37">
        <v>23310100</v>
      </c>
      <c r="F130" s="40" t="s">
        <v>230</v>
      </c>
      <c r="G130" s="41">
        <v>50000000</v>
      </c>
      <c r="H130" s="41">
        <v>10000000</v>
      </c>
      <c r="I130" s="41"/>
      <c r="J130" s="41">
        <f t="shared" si="21"/>
        <v>10000000</v>
      </c>
    </row>
    <row r="131" spans="1:10" ht="16.5" thickBot="1" x14ac:dyDescent="0.3">
      <c r="A131" s="5"/>
      <c r="B131" s="6"/>
      <c r="C131" s="6"/>
      <c r="D131" s="7"/>
      <c r="E131" s="6"/>
      <c r="F131" s="43"/>
      <c r="G131" s="44">
        <f>SUM(G120:G130)</f>
        <v>600000000</v>
      </c>
      <c r="H131" s="44">
        <f>SUM(H120:H130)</f>
        <v>350000000</v>
      </c>
      <c r="I131" s="44">
        <f t="shared" ref="I131" si="22">SUM(I120:I130)</f>
        <v>0</v>
      </c>
      <c r="J131" s="55">
        <f t="shared" si="21"/>
        <v>350000000</v>
      </c>
    </row>
    <row r="132" spans="1:10" ht="16.5" thickBot="1" x14ac:dyDescent="0.3">
      <c r="A132" s="10"/>
      <c r="B132" s="12"/>
      <c r="C132" s="12"/>
      <c r="D132" s="13"/>
      <c r="E132" s="12"/>
      <c r="F132" s="57"/>
      <c r="G132" s="58">
        <f>G131+G118+G110+G101+G70+G57+G45+G42+G35+G28</f>
        <v>6875600000</v>
      </c>
      <c r="H132" s="58">
        <f>H131+H118+H110+H101+H70+H57+H45+H42+H35+H28</f>
        <v>3895600000</v>
      </c>
      <c r="I132" s="58">
        <f>I131+I118+I110+I101+I70+I57+I45+I42+I35+I28</f>
        <v>150000000</v>
      </c>
      <c r="J132" s="60">
        <f t="shared" si="21"/>
        <v>3745600000</v>
      </c>
    </row>
    <row r="133" spans="1:10" ht="18.75" thickBot="1" x14ac:dyDescent="0.3">
      <c r="A133" s="9"/>
      <c r="B133" s="8"/>
      <c r="C133" s="8"/>
      <c r="D133" s="11"/>
      <c r="E133" s="8"/>
      <c r="F133" s="61" t="s">
        <v>231</v>
      </c>
      <c r="G133" s="8"/>
      <c r="H133" s="8"/>
      <c r="I133" s="8"/>
      <c r="J133" s="8"/>
    </row>
    <row r="134" spans="1:10" ht="18.75" thickBot="1" x14ac:dyDescent="0.3">
      <c r="A134" s="9"/>
      <c r="B134" s="8"/>
      <c r="C134" s="53" t="s">
        <v>232</v>
      </c>
      <c r="D134" s="11"/>
      <c r="E134" s="8"/>
      <c r="F134" s="40"/>
      <c r="G134" s="8"/>
      <c r="H134" s="8"/>
      <c r="I134" s="8"/>
      <c r="J134" s="8"/>
    </row>
    <row r="135" spans="1:10" ht="41.25" customHeight="1" thickBot="1" x14ac:dyDescent="0.3">
      <c r="A135" s="36">
        <v>23010112</v>
      </c>
      <c r="B135" s="37">
        <v>70101</v>
      </c>
      <c r="C135" s="38" t="s">
        <v>233</v>
      </c>
      <c r="D135" s="39" t="s">
        <v>19</v>
      </c>
      <c r="E135" s="37">
        <v>23310000</v>
      </c>
      <c r="F135" s="40" t="s">
        <v>234</v>
      </c>
      <c r="G135" s="42">
        <v>0</v>
      </c>
      <c r="H135" s="42">
        <v>0</v>
      </c>
      <c r="I135" s="42"/>
      <c r="J135" s="41">
        <f t="shared" ref="J135:J198" si="23">H135-I135</f>
        <v>0</v>
      </c>
    </row>
    <row r="136" spans="1:10" ht="47.25" customHeight="1" thickBot="1" x14ac:dyDescent="0.3">
      <c r="A136" s="36">
        <v>23010105</v>
      </c>
      <c r="B136" s="37">
        <v>70102</v>
      </c>
      <c r="C136" s="38" t="s">
        <v>235</v>
      </c>
      <c r="D136" s="39" t="s">
        <v>19</v>
      </c>
      <c r="E136" s="37">
        <v>23310000</v>
      </c>
      <c r="F136" s="40" t="s">
        <v>236</v>
      </c>
      <c r="G136" s="42">
        <v>0</v>
      </c>
      <c r="H136" s="42">
        <v>0</v>
      </c>
      <c r="I136" s="42"/>
      <c r="J136" s="41">
        <f t="shared" si="23"/>
        <v>0</v>
      </c>
    </row>
    <row r="137" spans="1:10" ht="50.25" customHeight="1" thickBot="1" x14ac:dyDescent="0.3">
      <c r="A137" s="36">
        <v>23010119</v>
      </c>
      <c r="B137" s="37">
        <v>70103</v>
      </c>
      <c r="C137" s="38" t="s">
        <v>237</v>
      </c>
      <c r="D137" s="39" t="s">
        <v>19</v>
      </c>
      <c r="E137" s="37">
        <v>23310000</v>
      </c>
      <c r="F137" s="40" t="s">
        <v>238</v>
      </c>
      <c r="G137" s="42">
        <v>0</v>
      </c>
      <c r="H137" s="42">
        <v>0</v>
      </c>
      <c r="I137" s="42"/>
      <c r="J137" s="41">
        <f t="shared" si="23"/>
        <v>0</v>
      </c>
    </row>
    <row r="138" spans="1:10" ht="54" customHeight="1" thickBot="1" x14ac:dyDescent="0.3">
      <c r="A138" s="36">
        <v>23010112</v>
      </c>
      <c r="B138" s="37">
        <v>70104</v>
      </c>
      <c r="C138" s="38" t="s">
        <v>239</v>
      </c>
      <c r="D138" s="39" t="s">
        <v>19</v>
      </c>
      <c r="E138" s="37">
        <v>23310100</v>
      </c>
      <c r="F138" s="40" t="s">
        <v>240</v>
      </c>
      <c r="G138" s="42">
        <v>0</v>
      </c>
      <c r="H138" s="42">
        <v>0</v>
      </c>
      <c r="I138" s="42"/>
      <c r="J138" s="41">
        <f t="shared" si="23"/>
        <v>0</v>
      </c>
    </row>
    <row r="139" spans="1:10" ht="16.5" thickBot="1" x14ac:dyDescent="0.3">
      <c r="A139" s="36">
        <v>23010125</v>
      </c>
      <c r="B139" s="37">
        <v>70105</v>
      </c>
      <c r="C139" s="38" t="s">
        <v>241</v>
      </c>
      <c r="D139" s="39" t="s">
        <v>19</v>
      </c>
      <c r="E139" s="37">
        <v>23310000</v>
      </c>
      <c r="F139" s="40" t="s">
        <v>242</v>
      </c>
      <c r="G139" s="42">
        <v>0</v>
      </c>
      <c r="H139" s="42">
        <v>0</v>
      </c>
      <c r="I139" s="42"/>
      <c r="J139" s="41">
        <f t="shared" si="23"/>
        <v>0</v>
      </c>
    </row>
    <row r="140" spans="1:10" ht="42" customHeight="1" thickBot="1" x14ac:dyDescent="0.3">
      <c r="A140" s="36">
        <v>23020101</v>
      </c>
      <c r="B140" s="37">
        <v>70108</v>
      </c>
      <c r="C140" s="38" t="s">
        <v>243</v>
      </c>
      <c r="D140" s="39" t="s">
        <v>19</v>
      </c>
      <c r="E140" s="37">
        <v>23310000</v>
      </c>
      <c r="F140" s="40" t="s">
        <v>244</v>
      </c>
      <c r="G140" s="42">
        <v>0</v>
      </c>
      <c r="H140" s="42">
        <v>0</v>
      </c>
      <c r="I140" s="42"/>
      <c r="J140" s="41">
        <f t="shared" si="23"/>
        <v>0</v>
      </c>
    </row>
    <row r="141" spans="1:10" ht="46.5" customHeight="1" thickBot="1" x14ac:dyDescent="0.3">
      <c r="A141" s="36">
        <v>23030121</v>
      </c>
      <c r="B141" s="37">
        <v>70109</v>
      </c>
      <c r="C141" s="38" t="s">
        <v>245</v>
      </c>
      <c r="D141" s="39" t="s">
        <v>19</v>
      </c>
      <c r="E141" s="37">
        <v>23310000</v>
      </c>
      <c r="F141" s="40" t="s">
        <v>246</v>
      </c>
      <c r="G141" s="42">
        <v>0</v>
      </c>
      <c r="H141" s="42">
        <v>0</v>
      </c>
      <c r="I141" s="42"/>
      <c r="J141" s="41">
        <f t="shared" si="23"/>
        <v>0</v>
      </c>
    </row>
    <row r="142" spans="1:10" ht="35.25" customHeight="1" thickBot="1" x14ac:dyDescent="0.3">
      <c r="A142" s="36">
        <v>23020101</v>
      </c>
      <c r="B142" s="37">
        <v>70110</v>
      </c>
      <c r="C142" s="38" t="s">
        <v>247</v>
      </c>
      <c r="D142" s="39" t="s">
        <v>19</v>
      </c>
      <c r="E142" s="37">
        <v>23310000</v>
      </c>
      <c r="F142" s="40" t="s">
        <v>248</v>
      </c>
      <c r="G142" s="42">
        <v>0</v>
      </c>
      <c r="H142" s="42">
        <v>0</v>
      </c>
      <c r="I142" s="42"/>
      <c r="J142" s="41">
        <f t="shared" si="23"/>
        <v>0</v>
      </c>
    </row>
    <row r="143" spans="1:10" ht="46.5" thickBot="1" x14ac:dyDescent="0.3">
      <c r="A143" s="36">
        <v>23030101</v>
      </c>
      <c r="B143" s="37">
        <v>70101</v>
      </c>
      <c r="C143" s="38" t="s">
        <v>249</v>
      </c>
      <c r="D143" s="39" t="s">
        <v>19</v>
      </c>
      <c r="E143" s="37">
        <v>23310000</v>
      </c>
      <c r="F143" s="40" t="s">
        <v>250</v>
      </c>
      <c r="G143" s="41">
        <v>750000000</v>
      </c>
      <c r="H143" s="41">
        <v>350000000</v>
      </c>
      <c r="I143" s="41"/>
      <c r="J143" s="41">
        <f t="shared" si="23"/>
        <v>350000000</v>
      </c>
    </row>
    <row r="144" spans="1:10" ht="63" customHeight="1" thickBot="1" x14ac:dyDescent="0.3">
      <c r="A144" s="36">
        <v>23010105</v>
      </c>
      <c r="B144" s="37">
        <v>70105</v>
      </c>
      <c r="C144" s="38" t="s">
        <v>251</v>
      </c>
      <c r="D144" s="39" t="s">
        <v>19</v>
      </c>
      <c r="E144" s="37">
        <v>23310000</v>
      </c>
      <c r="F144" s="40" t="s">
        <v>252</v>
      </c>
      <c r="G144" s="41">
        <v>2440000000</v>
      </c>
      <c r="H144" s="41">
        <v>867000000</v>
      </c>
      <c r="I144" s="41"/>
      <c r="J144" s="41">
        <f t="shared" si="23"/>
        <v>867000000</v>
      </c>
    </row>
    <row r="145" spans="1:10" ht="48.75" customHeight="1" thickBot="1" x14ac:dyDescent="0.3">
      <c r="A145" s="36">
        <v>23010125</v>
      </c>
      <c r="B145" s="37">
        <v>70112</v>
      </c>
      <c r="C145" s="38" t="s">
        <v>253</v>
      </c>
      <c r="D145" s="39" t="s">
        <v>19</v>
      </c>
      <c r="E145" s="37">
        <v>23310000</v>
      </c>
      <c r="F145" s="40" t="s">
        <v>254</v>
      </c>
      <c r="G145" s="42">
        <v>0</v>
      </c>
      <c r="H145" s="42">
        <v>0</v>
      </c>
      <c r="I145" s="42"/>
      <c r="J145" s="41">
        <f t="shared" si="23"/>
        <v>0</v>
      </c>
    </row>
    <row r="146" spans="1:10" ht="48" customHeight="1" thickBot="1" x14ac:dyDescent="0.3">
      <c r="A146" s="36">
        <v>23010112</v>
      </c>
      <c r="B146" s="37">
        <v>70113</v>
      </c>
      <c r="C146" s="38" t="s">
        <v>255</v>
      </c>
      <c r="D146" s="39" t="s">
        <v>19</v>
      </c>
      <c r="E146" s="37">
        <v>23310000</v>
      </c>
      <c r="F146" s="40" t="s">
        <v>256</v>
      </c>
      <c r="G146" s="41">
        <v>15000000</v>
      </c>
      <c r="H146" s="42">
        <v>0</v>
      </c>
      <c r="I146" s="42"/>
      <c r="J146" s="41">
        <f t="shared" si="23"/>
        <v>0</v>
      </c>
    </row>
    <row r="147" spans="1:10" ht="81" customHeight="1" thickBot="1" x14ac:dyDescent="0.3">
      <c r="A147" s="36">
        <v>23010112</v>
      </c>
      <c r="B147" s="37">
        <v>70114</v>
      </c>
      <c r="C147" s="38" t="s">
        <v>257</v>
      </c>
      <c r="D147" s="39" t="s">
        <v>19</v>
      </c>
      <c r="E147" s="37">
        <v>23310000</v>
      </c>
      <c r="F147" s="40" t="s">
        <v>2328</v>
      </c>
      <c r="G147" s="41">
        <v>50000000</v>
      </c>
      <c r="H147" s="42">
        <v>0</v>
      </c>
      <c r="I147" s="42"/>
      <c r="J147" s="41">
        <f t="shared" si="23"/>
        <v>0</v>
      </c>
    </row>
    <row r="148" spans="1:10" ht="46.5" customHeight="1" thickBot="1" x14ac:dyDescent="0.3">
      <c r="A148" s="36">
        <v>23020118</v>
      </c>
      <c r="B148" s="37">
        <v>70120</v>
      </c>
      <c r="C148" s="38" t="s">
        <v>258</v>
      </c>
      <c r="D148" s="39" t="s">
        <v>19</v>
      </c>
      <c r="E148" s="37">
        <v>23310000</v>
      </c>
      <c r="F148" s="40" t="s">
        <v>259</v>
      </c>
      <c r="G148" s="41">
        <v>150000000</v>
      </c>
      <c r="H148" s="42">
        <v>0</v>
      </c>
      <c r="I148" s="42"/>
      <c r="J148" s="41">
        <f t="shared" si="23"/>
        <v>0</v>
      </c>
    </row>
    <row r="149" spans="1:10" ht="27.75" customHeight="1" thickBot="1" x14ac:dyDescent="0.3">
      <c r="A149" s="36">
        <v>23020118</v>
      </c>
      <c r="B149" s="37">
        <v>70126</v>
      </c>
      <c r="C149" s="38" t="s">
        <v>260</v>
      </c>
      <c r="D149" s="39" t="s">
        <v>19</v>
      </c>
      <c r="E149" s="37">
        <v>23310000</v>
      </c>
      <c r="F149" s="40" t="s">
        <v>261</v>
      </c>
      <c r="G149" s="41">
        <v>30000000</v>
      </c>
      <c r="H149" s="42">
        <v>0</v>
      </c>
      <c r="I149" s="42"/>
      <c r="J149" s="41">
        <f t="shared" si="23"/>
        <v>0</v>
      </c>
    </row>
    <row r="150" spans="1:10" ht="61.5" customHeight="1" thickBot="1" x14ac:dyDescent="0.3">
      <c r="A150" s="36">
        <v>23050101</v>
      </c>
      <c r="B150" s="37">
        <v>70130</v>
      </c>
      <c r="C150" s="38" t="s">
        <v>262</v>
      </c>
      <c r="D150" s="39" t="s">
        <v>19</v>
      </c>
      <c r="E150" s="37">
        <v>23310000</v>
      </c>
      <c r="F150" s="40" t="s">
        <v>263</v>
      </c>
      <c r="G150" s="41">
        <v>30000000</v>
      </c>
      <c r="H150" s="42">
        <v>0</v>
      </c>
      <c r="I150" s="42"/>
      <c r="J150" s="41">
        <f t="shared" si="23"/>
        <v>0</v>
      </c>
    </row>
    <row r="151" spans="1:10" ht="31.5" thickBot="1" x14ac:dyDescent="0.3">
      <c r="A151" s="36">
        <v>23010101</v>
      </c>
      <c r="B151" s="37">
        <v>70131</v>
      </c>
      <c r="C151" s="38" t="s">
        <v>264</v>
      </c>
      <c r="D151" s="39" t="s">
        <v>19</v>
      </c>
      <c r="E151" s="37">
        <v>23310000</v>
      </c>
      <c r="F151" s="40" t="s">
        <v>265</v>
      </c>
      <c r="G151" s="41">
        <v>650000000</v>
      </c>
      <c r="H151" s="42">
        <v>0</v>
      </c>
      <c r="I151" s="42"/>
      <c r="J151" s="41">
        <f t="shared" si="23"/>
        <v>0</v>
      </c>
    </row>
    <row r="152" spans="1:10" ht="18.75" customHeight="1" thickBot="1" x14ac:dyDescent="0.3">
      <c r="A152" s="5"/>
      <c r="B152" s="6"/>
      <c r="C152" s="6"/>
      <c r="D152" s="7"/>
      <c r="E152" s="6"/>
      <c r="F152" s="43"/>
      <c r="G152" s="44">
        <f t="shared" ref="G152:I152" si="24">SUM(G134:G151)</f>
        <v>4115000000</v>
      </c>
      <c r="H152" s="44">
        <f>SUM(H135:H151)</f>
        <v>1217000000</v>
      </c>
      <c r="I152" s="44">
        <f t="shared" si="24"/>
        <v>0</v>
      </c>
      <c r="J152" s="55">
        <f t="shared" si="23"/>
        <v>1217000000</v>
      </c>
    </row>
    <row r="153" spans="1:10" ht="18.75" thickBot="1" x14ac:dyDescent="0.3">
      <c r="A153" s="9"/>
      <c r="B153" s="8"/>
      <c r="C153" s="53" t="s">
        <v>266</v>
      </c>
      <c r="D153" s="11"/>
      <c r="E153" s="8"/>
      <c r="F153" s="40"/>
      <c r="G153" s="51"/>
      <c r="H153" s="51"/>
      <c r="I153" s="8"/>
      <c r="J153" s="41">
        <f t="shared" si="23"/>
        <v>0</v>
      </c>
    </row>
    <row r="154" spans="1:10" ht="42" customHeight="1" thickBot="1" x14ac:dyDescent="0.3">
      <c r="A154" s="36">
        <v>23010112</v>
      </c>
      <c r="B154" s="37">
        <v>70101</v>
      </c>
      <c r="C154" s="38" t="s">
        <v>233</v>
      </c>
      <c r="D154" s="39" t="s">
        <v>19</v>
      </c>
      <c r="E154" s="37">
        <v>23310000</v>
      </c>
      <c r="F154" s="40" t="s">
        <v>234</v>
      </c>
      <c r="G154" s="41">
        <v>10000000</v>
      </c>
      <c r="H154" s="41">
        <v>10000000</v>
      </c>
      <c r="I154" s="41"/>
      <c r="J154" s="41">
        <f t="shared" si="23"/>
        <v>10000000</v>
      </c>
    </row>
    <row r="155" spans="1:10" ht="39" customHeight="1" thickBot="1" x14ac:dyDescent="0.3">
      <c r="A155" s="36">
        <v>23010105</v>
      </c>
      <c r="B155" s="37">
        <v>70102</v>
      </c>
      <c r="C155" s="38" t="s">
        <v>235</v>
      </c>
      <c r="D155" s="39" t="s">
        <v>19</v>
      </c>
      <c r="E155" s="37">
        <v>23310000</v>
      </c>
      <c r="F155" s="40" t="s">
        <v>236</v>
      </c>
      <c r="G155" s="41">
        <v>20000000</v>
      </c>
      <c r="H155" s="41">
        <v>20000000</v>
      </c>
      <c r="I155" s="41"/>
      <c r="J155" s="41">
        <f t="shared" si="23"/>
        <v>20000000</v>
      </c>
    </row>
    <row r="156" spans="1:10" ht="46.5" thickBot="1" x14ac:dyDescent="0.3">
      <c r="A156" s="36">
        <v>23010119</v>
      </c>
      <c r="B156" s="37">
        <v>70103</v>
      </c>
      <c r="C156" s="38" t="s">
        <v>237</v>
      </c>
      <c r="D156" s="39" t="s">
        <v>19</v>
      </c>
      <c r="E156" s="37">
        <v>23310000</v>
      </c>
      <c r="F156" s="40" t="s">
        <v>238</v>
      </c>
      <c r="G156" s="41">
        <v>5000000</v>
      </c>
      <c r="H156" s="41">
        <v>5000000</v>
      </c>
      <c r="I156" s="41"/>
      <c r="J156" s="41">
        <f t="shared" si="23"/>
        <v>5000000</v>
      </c>
    </row>
    <row r="157" spans="1:10" ht="41.25" customHeight="1" thickBot="1" x14ac:dyDescent="0.3">
      <c r="A157" s="36">
        <v>23010112</v>
      </c>
      <c r="B157" s="37">
        <v>70104</v>
      </c>
      <c r="C157" s="38" t="s">
        <v>239</v>
      </c>
      <c r="D157" s="39" t="s">
        <v>19</v>
      </c>
      <c r="E157" s="37">
        <v>23310000</v>
      </c>
      <c r="F157" s="40" t="s">
        <v>267</v>
      </c>
      <c r="G157" s="41">
        <v>5000000</v>
      </c>
      <c r="H157" s="41">
        <v>5000000</v>
      </c>
      <c r="I157" s="41"/>
      <c r="J157" s="41">
        <f t="shared" si="23"/>
        <v>5000000</v>
      </c>
    </row>
    <row r="158" spans="1:10" ht="16.5" thickBot="1" x14ac:dyDescent="0.3">
      <c r="A158" s="36">
        <v>23010125</v>
      </c>
      <c r="B158" s="37">
        <v>70105</v>
      </c>
      <c r="C158" s="38" t="s">
        <v>241</v>
      </c>
      <c r="D158" s="39" t="s">
        <v>19</v>
      </c>
      <c r="E158" s="37">
        <v>23310000</v>
      </c>
      <c r="F158" s="40" t="s">
        <v>242</v>
      </c>
      <c r="G158" s="41">
        <v>5000000</v>
      </c>
      <c r="H158" s="41">
        <v>5000000</v>
      </c>
      <c r="I158" s="41"/>
      <c r="J158" s="41">
        <f t="shared" si="23"/>
        <v>5000000</v>
      </c>
    </row>
    <row r="159" spans="1:10" ht="45.75" customHeight="1" thickBot="1" x14ac:dyDescent="0.3">
      <c r="A159" s="36">
        <v>23020101</v>
      </c>
      <c r="B159" s="37">
        <v>70108</v>
      </c>
      <c r="C159" s="38" t="s">
        <v>243</v>
      </c>
      <c r="D159" s="39" t="s">
        <v>19</v>
      </c>
      <c r="E159" s="37">
        <v>23310000</v>
      </c>
      <c r="F159" s="40" t="s">
        <v>244</v>
      </c>
      <c r="G159" s="41">
        <v>5000000</v>
      </c>
      <c r="H159" s="41">
        <v>5000000</v>
      </c>
      <c r="I159" s="41"/>
      <c r="J159" s="41">
        <f t="shared" si="23"/>
        <v>5000000</v>
      </c>
    </row>
    <row r="160" spans="1:10" ht="44.25" customHeight="1" thickBot="1" x14ac:dyDescent="0.3">
      <c r="A160" s="36">
        <v>23030121</v>
      </c>
      <c r="B160" s="37">
        <v>70109</v>
      </c>
      <c r="C160" s="38" t="s">
        <v>245</v>
      </c>
      <c r="D160" s="39" t="s">
        <v>19</v>
      </c>
      <c r="E160" s="37">
        <v>23310000</v>
      </c>
      <c r="F160" s="40" t="s">
        <v>246</v>
      </c>
      <c r="G160" s="41">
        <v>20000000</v>
      </c>
      <c r="H160" s="41">
        <v>20000000</v>
      </c>
      <c r="I160" s="41"/>
      <c r="J160" s="41">
        <f t="shared" si="23"/>
        <v>20000000</v>
      </c>
    </row>
    <row r="161" spans="1:10" ht="36.75" customHeight="1" thickBot="1" x14ac:dyDescent="0.3">
      <c r="A161" s="36">
        <v>23020101</v>
      </c>
      <c r="B161" s="37">
        <v>70110</v>
      </c>
      <c r="C161" s="38" t="s">
        <v>247</v>
      </c>
      <c r="D161" s="39" t="s">
        <v>19</v>
      </c>
      <c r="E161" s="37">
        <v>23310000</v>
      </c>
      <c r="F161" s="40" t="s">
        <v>248</v>
      </c>
      <c r="G161" s="41">
        <v>10000000</v>
      </c>
      <c r="H161" s="41">
        <v>10000000</v>
      </c>
      <c r="I161" s="41"/>
      <c r="J161" s="41">
        <f t="shared" si="23"/>
        <v>10000000</v>
      </c>
    </row>
    <row r="162" spans="1:10" ht="16.5" thickBot="1" x14ac:dyDescent="0.3">
      <c r="A162" s="5"/>
      <c r="B162" s="6"/>
      <c r="C162" s="6"/>
      <c r="D162" s="7"/>
      <c r="E162" s="6"/>
      <c r="F162" s="43"/>
      <c r="G162" s="44">
        <f t="shared" ref="G162" si="25">SUM(G154:G161)</f>
        <v>80000000</v>
      </c>
      <c r="H162" s="44">
        <f>SUM(H154:H161)</f>
        <v>80000000</v>
      </c>
      <c r="I162" s="44">
        <f t="shared" ref="I162" si="26">SUM(I154:I161)</f>
        <v>0</v>
      </c>
      <c r="J162" s="55">
        <f t="shared" si="23"/>
        <v>80000000</v>
      </c>
    </row>
    <row r="163" spans="1:10" ht="16.5" thickBot="1" x14ac:dyDescent="0.3">
      <c r="A163" s="10"/>
      <c r="B163" s="12"/>
      <c r="C163" s="12"/>
      <c r="D163" s="13"/>
      <c r="E163" s="12"/>
      <c r="F163" s="57"/>
      <c r="G163" s="58">
        <f t="shared" ref="G163:I163" si="27">G162+G152</f>
        <v>4195000000</v>
      </c>
      <c r="H163" s="58">
        <f t="shared" si="27"/>
        <v>1297000000</v>
      </c>
      <c r="I163" s="58">
        <f t="shared" si="27"/>
        <v>0</v>
      </c>
      <c r="J163" s="60">
        <f t="shared" si="23"/>
        <v>1297000000</v>
      </c>
    </row>
    <row r="164" spans="1:10" ht="18.75" thickBot="1" x14ac:dyDescent="0.3">
      <c r="A164" s="9"/>
      <c r="B164" s="8"/>
      <c r="C164" s="8"/>
      <c r="D164" s="11"/>
      <c r="E164" s="8"/>
      <c r="F164" s="53" t="s">
        <v>268</v>
      </c>
      <c r="G164" s="8"/>
      <c r="H164" s="51"/>
      <c r="I164" s="8"/>
      <c r="J164" s="41">
        <f t="shared" si="23"/>
        <v>0</v>
      </c>
    </row>
    <row r="165" spans="1:10" ht="18.75" thickBot="1" x14ac:dyDescent="0.3">
      <c r="A165" s="9"/>
      <c r="B165" s="8"/>
      <c r="C165" s="53" t="s">
        <v>269</v>
      </c>
      <c r="D165" s="11"/>
      <c r="E165" s="8"/>
      <c r="F165" s="40"/>
      <c r="G165" s="8"/>
      <c r="H165" s="8"/>
      <c r="I165" s="8"/>
      <c r="J165" s="41">
        <f t="shared" si="23"/>
        <v>0</v>
      </c>
    </row>
    <row r="166" spans="1:10" ht="30.75" customHeight="1" thickBot="1" x14ac:dyDescent="0.3">
      <c r="A166" s="36">
        <v>23010112</v>
      </c>
      <c r="B166" s="37">
        <v>70101</v>
      </c>
      <c r="C166" s="38" t="s">
        <v>270</v>
      </c>
      <c r="D166" s="39" t="s">
        <v>19</v>
      </c>
      <c r="E166" s="37">
        <v>23310000</v>
      </c>
      <c r="F166" s="40" t="s">
        <v>271</v>
      </c>
      <c r="G166" s="41">
        <v>100000000</v>
      </c>
      <c r="H166" s="41">
        <v>80000000</v>
      </c>
      <c r="I166" s="41"/>
      <c r="J166" s="41">
        <f t="shared" si="23"/>
        <v>80000000</v>
      </c>
    </row>
    <row r="167" spans="1:10" ht="60.75" customHeight="1" thickBot="1" x14ac:dyDescent="0.3">
      <c r="A167" s="36">
        <v>23030121</v>
      </c>
      <c r="B167" s="37">
        <v>70102</v>
      </c>
      <c r="C167" s="38" t="s">
        <v>272</v>
      </c>
      <c r="D167" s="39" t="s">
        <v>19</v>
      </c>
      <c r="E167" s="37">
        <v>23310000</v>
      </c>
      <c r="F167" s="40" t="s">
        <v>273</v>
      </c>
      <c r="G167" s="41">
        <v>200000000</v>
      </c>
      <c r="H167" s="41">
        <v>100000000</v>
      </c>
      <c r="I167" s="41"/>
      <c r="J167" s="41">
        <f t="shared" si="23"/>
        <v>100000000</v>
      </c>
    </row>
    <row r="168" spans="1:10" ht="48" customHeight="1" thickBot="1" x14ac:dyDescent="0.3">
      <c r="A168" s="36">
        <v>23010105</v>
      </c>
      <c r="B168" s="37">
        <v>70103</v>
      </c>
      <c r="C168" s="38" t="s">
        <v>274</v>
      </c>
      <c r="D168" s="39" t="s">
        <v>19</v>
      </c>
      <c r="E168" s="37">
        <v>23310000</v>
      </c>
      <c r="F168" s="40" t="s">
        <v>275</v>
      </c>
      <c r="G168" s="41">
        <v>100000000</v>
      </c>
      <c r="H168" s="41">
        <v>100000000</v>
      </c>
      <c r="I168" s="41"/>
      <c r="J168" s="41">
        <f t="shared" si="23"/>
        <v>100000000</v>
      </c>
    </row>
    <row r="169" spans="1:10" ht="42" customHeight="1" thickBot="1" x14ac:dyDescent="0.3">
      <c r="A169" s="36">
        <v>23030101</v>
      </c>
      <c r="B169" s="37">
        <v>70104</v>
      </c>
      <c r="C169" s="38" t="s">
        <v>276</v>
      </c>
      <c r="D169" s="39" t="s">
        <v>19</v>
      </c>
      <c r="E169" s="37">
        <v>23310000</v>
      </c>
      <c r="F169" s="40" t="s">
        <v>277</v>
      </c>
      <c r="G169" s="41">
        <v>10000000</v>
      </c>
      <c r="H169" s="41">
        <v>10000000</v>
      </c>
      <c r="I169" s="41"/>
      <c r="J169" s="41">
        <f t="shared" si="23"/>
        <v>10000000</v>
      </c>
    </row>
    <row r="170" spans="1:10" ht="48" customHeight="1" thickBot="1" x14ac:dyDescent="0.3">
      <c r="A170" s="36">
        <v>23010105</v>
      </c>
      <c r="B170" s="37">
        <v>70107</v>
      </c>
      <c r="C170" s="38" t="s">
        <v>278</v>
      </c>
      <c r="D170" s="39" t="s">
        <v>19</v>
      </c>
      <c r="E170" s="37">
        <v>23310000</v>
      </c>
      <c r="F170" s="40" t="s">
        <v>279</v>
      </c>
      <c r="G170" s="41">
        <v>40000000</v>
      </c>
      <c r="H170" s="41">
        <v>0</v>
      </c>
      <c r="I170" s="41"/>
      <c r="J170" s="41">
        <f t="shared" si="23"/>
        <v>0</v>
      </c>
    </row>
    <row r="171" spans="1:10" ht="65.25" customHeight="1" thickBot="1" x14ac:dyDescent="0.3">
      <c r="A171" s="36">
        <v>23010112</v>
      </c>
      <c r="B171" s="37">
        <v>70108</v>
      </c>
      <c r="C171" s="38" t="s">
        <v>280</v>
      </c>
      <c r="D171" s="39" t="s">
        <v>19</v>
      </c>
      <c r="E171" s="37">
        <v>23310000</v>
      </c>
      <c r="F171" s="40" t="s">
        <v>281</v>
      </c>
      <c r="G171" s="41">
        <v>10000000</v>
      </c>
      <c r="H171" s="41">
        <v>10000000</v>
      </c>
      <c r="I171" s="41"/>
      <c r="J171" s="41">
        <f t="shared" si="23"/>
        <v>10000000</v>
      </c>
    </row>
    <row r="172" spans="1:10" ht="48.75" customHeight="1" thickBot="1" x14ac:dyDescent="0.3">
      <c r="A172" s="36">
        <v>23020127</v>
      </c>
      <c r="B172" s="37">
        <v>70109</v>
      </c>
      <c r="C172" s="38" t="s">
        <v>282</v>
      </c>
      <c r="D172" s="39" t="s">
        <v>19</v>
      </c>
      <c r="E172" s="37">
        <v>23310000</v>
      </c>
      <c r="F172" s="40" t="s">
        <v>283</v>
      </c>
      <c r="G172" s="41">
        <v>5000000</v>
      </c>
      <c r="H172" s="41">
        <v>5000000</v>
      </c>
      <c r="I172" s="41"/>
      <c r="J172" s="41">
        <f t="shared" si="23"/>
        <v>5000000</v>
      </c>
    </row>
    <row r="173" spans="1:10" ht="35.25" customHeight="1" thickBot="1" x14ac:dyDescent="0.3">
      <c r="A173" s="36">
        <v>23030121</v>
      </c>
      <c r="B173" s="37">
        <v>70110</v>
      </c>
      <c r="C173" s="38" t="s">
        <v>284</v>
      </c>
      <c r="D173" s="39" t="s">
        <v>19</v>
      </c>
      <c r="E173" s="37">
        <v>23310000</v>
      </c>
      <c r="F173" s="40" t="s">
        <v>285</v>
      </c>
      <c r="G173" s="41">
        <v>20000000</v>
      </c>
      <c r="H173" s="41">
        <v>0</v>
      </c>
      <c r="I173" s="41"/>
      <c r="J173" s="41">
        <f t="shared" si="23"/>
        <v>0</v>
      </c>
    </row>
    <row r="174" spans="1:10" ht="58.5" customHeight="1" thickBot="1" x14ac:dyDescent="0.3">
      <c r="A174" s="36">
        <v>23020101</v>
      </c>
      <c r="B174" s="37">
        <v>70111</v>
      </c>
      <c r="C174" s="38" t="s">
        <v>286</v>
      </c>
      <c r="D174" s="39" t="s">
        <v>19</v>
      </c>
      <c r="E174" s="37">
        <v>23310000</v>
      </c>
      <c r="F174" s="40" t="s">
        <v>287</v>
      </c>
      <c r="G174" s="41">
        <v>200000000</v>
      </c>
      <c r="H174" s="41">
        <v>0</v>
      </c>
      <c r="I174" s="41"/>
      <c r="J174" s="41">
        <f t="shared" si="23"/>
        <v>0</v>
      </c>
    </row>
    <row r="175" spans="1:10" ht="42.75" customHeight="1" thickBot="1" x14ac:dyDescent="0.3">
      <c r="A175" s="36">
        <v>23020106</v>
      </c>
      <c r="B175" s="37">
        <v>70112</v>
      </c>
      <c r="C175" s="38" t="s">
        <v>288</v>
      </c>
      <c r="D175" s="39" t="s">
        <v>19</v>
      </c>
      <c r="E175" s="37">
        <v>23310000</v>
      </c>
      <c r="F175" s="40" t="s">
        <v>289</v>
      </c>
      <c r="G175" s="41">
        <v>20000000</v>
      </c>
      <c r="H175" s="41">
        <v>0</v>
      </c>
      <c r="I175" s="41"/>
      <c r="J175" s="41">
        <f t="shared" si="23"/>
        <v>0</v>
      </c>
    </row>
    <row r="176" spans="1:10" ht="27" customHeight="1" thickBot="1" x14ac:dyDescent="0.3">
      <c r="A176" s="36">
        <v>23020101</v>
      </c>
      <c r="B176" s="37">
        <v>70113</v>
      </c>
      <c r="C176" s="38" t="s">
        <v>290</v>
      </c>
      <c r="D176" s="39" t="s">
        <v>19</v>
      </c>
      <c r="E176" s="37">
        <v>23310000</v>
      </c>
      <c r="F176" s="40" t="s">
        <v>291</v>
      </c>
      <c r="G176" s="41">
        <v>10000000</v>
      </c>
      <c r="H176" s="41">
        <v>0</v>
      </c>
      <c r="I176" s="41"/>
      <c r="J176" s="41">
        <f t="shared" si="23"/>
        <v>0</v>
      </c>
    </row>
    <row r="177" spans="1:10" ht="47.25" customHeight="1" thickBot="1" x14ac:dyDescent="0.3">
      <c r="A177" s="36">
        <v>23030101</v>
      </c>
      <c r="B177" s="37">
        <v>70114</v>
      </c>
      <c r="C177" s="38" t="s">
        <v>292</v>
      </c>
      <c r="D177" s="39" t="s">
        <v>19</v>
      </c>
      <c r="E177" s="37">
        <v>23310000</v>
      </c>
      <c r="F177" s="40" t="s">
        <v>293</v>
      </c>
      <c r="G177" s="41">
        <v>20000000</v>
      </c>
      <c r="H177" s="41">
        <v>0</v>
      </c>
      <c r="I177" s="41"/>
      <c r="J177" s="41">
        <f t="shared" si="23"/>
        <v>0</v>
      </c>
    </row>
    <row r="178" spans="1:10" ht="44.25" customHeight="1" thickBot="1" x14ac:dyDescent="0.3">
      <c r="A178" s="36">
        <v>23020101</v>
      </c>
      <c r="B178" s="37">
        <v>70115</v>
      </c>
      <c r="C178" s="38" t="s">
        <v>294</v>
      </c>
      <c r="D178" s="39" t="s">
        <v>19</v>
      </c>
      <c r="E178" s="37">
        <v>23310000</v>
      </c>
      <c r="F178" s="40" t="s">
        <v>295</v>
      </c>
      <c r="G178" s="41">
        <v>20000000</v>
      </c>
      <c r="H178" s="41">
        <v>0</v>
      </c>
      <c r="I178" s="41"/>
      <c r="J178" s="41">
        <f t="shared" si="23"/>
        <v>0</v>
      </c>
    </row>
    <row r="179" spans="1:10" ht="46.5" customHeight="1" thickBot="1" x14ac:dyDescent="0.3">
      <c r="A179" s="36">
        <v>23020101</v>
      </c>
      <c r="B179" s="37">
        <v>70117</v>
      </c>
      <c r="C179" s="38" t="s">
        <v>296</v>
      </c>
      <c r="D179" s="39" t="s">
        <v>19</v>
      </c>
      <c r="E179" s="37">
        <v>23310000</v>
      </c>
      <c r="F179" s="40" t="s">
        <v>297</v>
      </c>
      <c r="G179" s="41">
        <v>50000000</v>
      </c>
      <c r="H179" s="41">
        <v>50000000</v>
      </c>
      <c r="I179" s="41"/>
      <c r="J179" s="41">
        <f t="shared" si="23"/>
        <v>50000000</v>
      </c>
    </row>
    <row r="180" spans="1:10" ht="47.25" customHeight="1" thickBot="1" x14ac:dyDescent="0.3">
      <c r="A180" s="36">
        <v>23010113</v>
      </c>
      <c r="B180" s="37">
        <v>70118</v>
      </c>
      <c r="C180" s="38" t="s">
        <v>298</v>
      </c>
      <c r="D180" s="39" t="s">
        <v>19</v>
      </c>
      <c r="E180" s="37">
        <v>23310000</v>
      </c>
      <c r="F180" s="40" t="s">
        <v>299</v>
      </c>
      <c r="G180" s="41">
        <v>20000000</v>
      </c>
      <c r="H180" s="41">
        <v>10000000</v>
      </c>
      <c r="I180" s="41"/>
      <c r="J180" s="41">
        <f t="shared" si="23"/>
        <v>10000000</v>
      </c>
    </row>
    <row r="181" spans="1:10" ht="33" customHeight="1" thickBot="1" x14ac:dyDescent="0.3">
      <c r="A181" s="36">
        <v>23020101</v>
      </c>
      <c r="B181" s="37">
        <v>70119</v>
      </c>
      <c r="C181" s="38" t="s">
        <v>300</v>
      </c>
      <c r="D181" s="39" t="s">
        <v>19</v>
      </c>
      <c r="E181" s="37">
        <v>23310000</v>
      </c>
      <c r="F181" s="40" t="s">
        <v>301</v>
      </c>
      <c r="G181" s="41">
        <v>20000000</v>
      </c>
      <c r="H181" s="41">
        <v>0</v>
      </c>
      <c r="I181" s="41"/>
      <c r="J181" s="41">
        <f t="shared" si="23"/>
        <v>0</v>
      </c>
    </row>
    <row r="182" spans="1:10" ht="16.5" thickBot="1" x14ac:dyDescent="0.3">
      <c r="A182" s="36">
        <v>23030101</v>
      </c>
      <c r="B182" s="37">
        <v>70120</v>
      </c>
      <c r="C182" s="38" t="s">
        <v>302</v>
      </c>
      <c r="D182" s="39" t="s">
        <v>19</v>
      </c>
      <c r="E182" s="37">
        <v>23310000</v>
      </c>
      <c r="F182" s="40" t="s">
        <v>303</v>
      </c>
      <c r="G182" s="41">
        <v>20000000</v>
      </c>
      <c r="H182" s="41">
        <v>0</v>
      </c>
      <c r="I182" s="41"/>
      <c r="J182" s="41">
        <f t="shared" si="23"/>
        <v>0</v>
      </c>
    </row>
    <row r="183" spans="1:10" ht="16.5" thickBot="1" x14ac:dyDescent="0.3">
      <c r="A183" s="5"/>
      <c r="B183" s="6"/>
      <c r="C183" s="6"/>
      <c r="D183" s="7"/>
      <c r="E183" s="6"/>
      <c r="F183" s="43"/>
      <c r="G183" s="44">
        <f t="shared" ref="G183:I183" si="28">SUM(G166:G182)</f>
        <v>865000000</v>
      </c>
      <c r="H183" s="44">
        <f t="shared" si="28"/>
        <v>365000000</v>
      </c>
      <c r="I183" s="44">
        <f t="shared" si="28"/>
        <v>0</v>
      </c>
      <c r="J183" s="55">
        <f t="shared" si="23"/>
        <v>365000000</v>
      </c>
    </row>
    <row r="184" spans="1:10" ht="16.5" thickBot="1" x14ac:dyDescent="0.3">
      <c r="A184" s="10"/>
      <c r="B184" s="12"/>
      <c r="C184" s="12"/>
      <c r="D184" s="13"/>
      <c r="E184" s="12"/>
      <c r="F184" s="57"/>
      <c r="G184" s="58">
        <f>SUM(G183)</f>
        <v>865000000</v>
      </c>
      <c r="H184" s="58">
        <f>SUM(H183)</f>
        <v>365000000</v>
      </c>
      <c r="I184" s="58">
        <f>SUM(I183)</f>
        <v>0</v>
      </c>
      <c r="J184" s="60">
        <f t="shared" si="23"/>
        <v>365000000</v>
      </c>
    </row>
    <row r="185" spans="1:10" ht="18.75" thickBot="1" x14ac:dyDescent="0.3">
      <c r="A185" s="9"/>
      <c r="B185" s="8"/>
      <c r="C185" s="8"/>
      <c r="D185" s="11"/>
      <c r="E185" s="8"/>
      <c r="F185" s="45" t="s">
        <v>304</v>
      </c>
      <c r="G185" s="8"/>
      <c r="H185" s="8"/>
      <c r="I185" s="8"/>
      <c r="J185" s="41">
        <f t="shared" si="23"/>
        <v>0</v>
      </c>
    </row>
    <row r="186" spans="1:10" ht="21.75" customHeight="1" thickBot="1" x14ac:dyDescent="0.3">
      <c r="A186" s="9"/>
      <c r="B186" s="8"/>
      <c r="C186" s="8"/>
      <c r="D186" s="45" t="s">
        <v>305</v>
      </c>
      <c r="E186" s="8"/>
      <c r="F186" s="40"/>
      <c r="G186" s="8"/>
      <c r="H186" s="8"/>
      <c r="I186" s="8"/>
      <c r="J186" s="41">
        <f t="shared" si="23"/>
        <v>0</v>
      </c>
    </row>
    <row r="187" spans="1:10" ht="24.95" customHeight="1" thickBot="1" x14ac:dyDescent="0.3">
      <c r="A187" s="36">
        <v>23010105</v>
      </c>
      <c r="B187" s="37">
        <v>70171</v>
      </c>
      <c r="C187" s="38" t="s">
        <v>306</v>
      </c>
      <c r="D187" s="39" t="s">
        <v>19</v>
      </c>
      <c r="E187" s="37">
        <v>23310000</v>
      </c>
      <c r="F187" s="40" t="s">
        <v>307</v>
      </c>
      <c r="G187" s="41">
        <v>24000000</v>
      </c>
      <c r="H187" s="41">
        <v>0</v>
      </c>
      <c r="I187" s="42"/>
      <c r="J187" s="41">
        <f t="shared" si="23"/>
        <v>0</v>
      </c>
    </row>
    <row r="188" spans="1:10" ht="24.95" customHeight="1" thickBot="1" x14ac:dyDescent="0.3">
      <c r="A188" s="36">
        <v>23010112</v>
      </c>
      <c r="B188" s="37">
        <v>70172</v>
      </c>
      <c r="C188" s="38" t="s">
        <v>308</v>
      </c>
      <c r="D188" s="39" t="s">
        <v>19</v>
      </c>
      <c r="E188" s="37">
        <v>23310000</v>
      </c>
      <c r="F188" s="38" t="s">
        <v>309</v>
      </c>
      <c r="G188" s="41">
        <v>10000000</v>
      </c>
      <c r="H188" s="41">
        <v>10000000</v>
      </c>
      <c r="I188" s="42"/>
      <c r="J188" s="41">
        <f t="shared" si="23"/>
        <v>10000000</v>
      </c>
    </row>
    <row r="189" spans="1:10" ht="24.95" customHeight="1" thickBot="1" x14ac:dyDescent="0.3">
      <c r="A189" s="36">
        <v>23010128</v>
      </c>
      <c r="B189" s="37">
        <v>70173</v>
      </c>
      <c r="C189" s="38" t="s">
        <v>310</v>
      </c>
      <c r="D189" s="39" t="s">
        <v>19</v>
      </c>
      <c r="E189" s="37">
        <v>23310000</v>
      </c>
      <c r="F189" s="40" t="s">
        <v>311</v>
      </c>
      <c r="G189" s="41">
        <v>30000000</v>
      </c>
      <c r="H189" s="41">
        <v>6000000</v>
      </c>
      <c r="I189" s="42"/>
      <c r="J189" s="41">
        <f t="shared" si="23"/>
        <v>6000000</v>
      </c>
    </row>
    <row r="190" spans="1:10" ht="24.95" customHeight="1" thickBot="1" x14ac:dyDescent="0.3">
      <c r="A190" s="36">
        <v>23010128</v>
      </c>
      <c r="B190" s="37">
        <v>70175</v>
      </c>
      <c r="C190" s="38" t="s">
        <v>312</v>
      </c>
      <c r="D190" s="39" t="s">
        <v>19</v>
      </c>
      <c r="E190" s="37">
        <v>23310000</v>
      </c>
      <c r="F190" s="40" t="s">
        <v>313</v>
      </c>
      <c r="G190" s="41">
        <v>3000000</v>
      </c>
      <c r="H190" s="41">
        <v>3000000</v>
      </c>
      <c r="I190" s="42"/>
      <c r="J190" s="41">
        <f t="shared" si="23"/>
        <v>3000000</v>
      </c>
    </row>
    <row r="191" spans="1:10" ht="24.95" customHeight="1" thickBot="1" x14ac:dyDescent="0.3">
      <c r="A191" s="36">
        <v>23020101</v>
      </c>
      <c r="B191" s="37">
        <v>70176</v>
      </c>
      <c r="C191" s="38" t="s">
        <v>314</v>
      </c>
      <c r="D191" s="39" t="s">
        <v>19</v>
      </c>
      <c r="E191" s="37">
        <v>23310000</v>
      </c>
      <c r="F191" s="40" t="s">
        <v>315</v>
      </c>
      <c r="G191" s="41">
        <v>25000000</v>
      </c>
      <c r="H191" s="41">
        <v>23000000</v>
      </c>
      <c r="I191" s="42"/>
      <c r="J191" s="41">
        <f t="shared" si="23"/>
        <v>23000000</v>
      </c>
    </row>
    <row r="192" spans="1:10" ht="24.95" customHeight="1" thickBot="1" x14ac:dyDescent="0.3">
      <c r="A192" s="36">
        <v>23010128</v>
      </c>
      <c r="B192" s="37">
        <v>70178</v>
      </c>
      <c r="C192" s="38" t="s">
        <v>316</v>
      </c>
      <c r="D192" s="39" t="s">
        <v>19</v>
      </c>
      <c r="E192" s="37">
        <v>23310000</v>
      </c>
      <c r="F192" s="40" t="s">
        <v>317</v>
      </c>
      <c r="G192" s="41">
        <v>20000000</v>
      </c>
      <c r="H192" s="41">
        <v>5000000</v>
      </c>
      <c r="I192" s="42"/>
      <c r="J192" s="41">
        <f t="shared" si="23"/>
        <v>5000000</v>
      </c>
    </row>
    <row r="193" spans="1:10" ht="24.95" customHeight="1" thickBot="1" x14ac:dyDescent="0.3">
      <c r="A193" s="36">
        <v>23020125</v>
      </c>
      <c r="B193" s="37">
        <v>70179</v>
      </c>
      <c r="C193" s="38" t="s">
        <v>318</v>
      </c>
      <c r="D193" s="39" t="s">
        <v>19</v>
      </c>
      <c r="E193" s="37">
        <v>23310000</v>
      </c>
      <c r="F193" s="40" t="s">
        <v>319</v>
      </c>
      <c r="G193" s="41">
        <v>20000000</v>
      </c>
      <c r="H193" s="41">
        <v>5000000</v>
      </c>
      <c r="I193" s="42"/>
      <c r="J193" s="41">
        <f t="shared" si="23"/>
        <v>5000000</v>
      </c>
    </row>
    <row r="194" spans="1:10" ht="16.5" thickBot="1" x14ac:dyDescent="0.3">
      <c r="A194" s="5"/>
      <c r="B194" s="6"/>
      <c r="C194" s="6"/>
      <c r="D194" s="7"/>
      <c r="E194" s="6"/>
      <c r="F194" s="43"/>
      <c r="G194" s="44">
        <f>SUM(G187:G193)</f>
        <v>132000000</v>
      </c>
      <c r="H194" s="44">
        <f>SUM(H187:H193)</f>
        <v>52000000</v>
      </c>
      <c r="I194" s="44">
        <v>0</v>
      </c>
      <c r="J194" s="55">
        <f t="shared" si="23"/>
        <v>52000000</v>
      </c>
    </row>
    <row r="195" spans="1:10" ht="16.5" thickBot="1" x14ac:dyDescent="0.3">
      <c r="A195" s="10"/>
      <c r="B195" s="12"/>
      <c r="C195" s="12"/>
      <c r="D195" s="13"/>
      <c r="E195" s="12"/>
      <c r="F195" s="57"/>
      <c r="G195" s="58">
        <f t="shared" ref="G195:I195" si="29">SUM(G194)</f>
        <v>132000000</v>
      </c>
      <c r="H195" s="58">
        <f>SUM(H194)</f>
        <v>52000000</v>
      </c>
      <c r="I195" s="59">
        <f t="shared" si="29"/>
        <v>0</v>
      </c>
      <c r="J195" s="62">
        <f t="shared" si="23"/>
        <v>52000000</v>
      </c>
    </row>
    <row r="196" spans="1:10" ht="18.75" thickBot="1" x14ac:dyDescent="0.3">
      <c r="A196" s="9"/>
      <c r="B196" s="8"/>
      <c r="C196" s="8"/>
      <c r="D196" s="11"/>
      <c r="E196" s="53" t="s">
        <v>320</v>
      </c>
      <c r="F196" s="40"/>
      <c r="G196" s="8"/>
      <c r="H196" s="8"/>
      <c r="I196" s="8"/>
      <c r="J196" s="41">
        <f t="shared" si="23"/>
        <v>0</v>
      </c>
    </row>
    <row r="197" spans="1:10" ht="18.75" thickBot="1" x14ac:dyDescent="0.3">
      <c r="A197" s="9"/>
      <c r="B197" s="8"/>
      <c r="C197" s="8"/>
      <c r="D197" s="45" t="s">
        <v>321</v>
      </c>
      <c r="E197" s="8"/>
      <c r="F197" s="40"/>
      <c r="G197" s="8"/>
      <c r="H197" s="8"/>
      <c r="I197" s="8"/>
      <c r="J197" s="41">
        <f t="shared" si="23"/>
        <v>0</v>
      </c>
    </row>
    <row r="198" spans="1:10" ht="76.5" thickBot="1" x14ac:dyDescent="0.3">
      <c r="A198" s="36">
        <v>23010127</v>
      </c>
      <c r="B198" s="37">
        <v>70401</v>
      </c>
      <c r="C198" s="38" t="s">
        <v>322</v>
      </c>
      <c r="D198" s="39" t="s">
        <v>19</v>
      </c>
      <c r="E198" s="37">
        <v>23310100</v>
      </c>
      <c r="F198" s="40" t="s">
        <v>323</v>
      </c>
      <c r="G198" s="41">
        <v>300000</v>
      </c>
      <c r="H198" s="41">
        <v>30000000</v>
      </c>
      <c r="I198" s="63"/>
      <c r="J198" s="41">
        <f t="shared" si="23"/>
        <v>30000000</v>
      </c>
    </row>
    <row r="199" spans="1:10" ht="82.5" customHeight="1" thickBot="1" x14ac:dyDescent="0.3">
      <c r="A199" s="36">
        <v>23010127</v>
      </c>
      <c r="B199" s="37">
        <v>70402</v>
      </c>
      <c r="C199" s="38" t="s">
        <v>324</v>
      </c>
      <c r="D199" s="39" t="s">
        <v>19</v>
      </c>
      <c r="E199" s="37">
        <v>23310100</v>
      </c>
      <c r="F199" s="40" t="s">
        <v>325</v>
      </c>
      <c r="G199" s="41">
        <v>230422500</v>
      </c>
      <c r="H199" s="41">
        <v>250000000</v>
      </c>
      <c r="I199" s="63">
        <v>250000000</v>
      </c>
      <c r="J199" s="41">
        <f t="shared" ref="J199:J262" si="30">H199-I199</f>
        <v>0</v>
      </c>
    </row>
    <row r="200" spans="1:10" ht="91.5" thickBot="1" x14ac:dyDescent="0.3">
      <c r="A200" s="36">
        <v>23020113</v>
      </c>
      <c r="B200" s="37">
        <v>70404</v>
      </c>
      <c r="C200" s="38" t="s">
        <v>326</v>
      </c>
      <c r="D200" s="39" t="s">
        <v>19</v>
      </c>
      <c r="E200" s="37">
        <v>23310100</v>
      </c>
      <c r="F200" s="40" t="s">
        <v>327</v>
      </c>
      <c r="G200" s="42">
        <v>0</v>
      </c>
      <c r="H200" s="41">
        <v>50000000</v>
      </c>
      <c r="I200" s="63"/>
      <c r="J200" s="41">
        <f t="shared" si="30"/>
        <v>50000000</v>
      </c>
    </row>
    <row r="201" spans="1:10" ht="114" customHeight="1" thickBot="1" x14ac:dyDescent="0.3">
      <c r="A201" s="36">
        <v>23020113</v>
      </c>
      <c r="B201" s="37">
        <v>70405</v>
      </c>
      <c r="C201" s="38" t="s">
        <v>328</v>
      </c>
      <c r="D201" s="39" t="s">
        <v>19</v>
      </c>
      <c r="E201" s="37">
        <v>23310100</v>
      </c>
      <c r="F201" s="40" t="s">
        <v>329</v>
      </c>
      <c r="G201" s="41">
        <v>250000000</v>
      </c>
      <c r="H201" s="41">
        <v>50000000</v>
      </c>
      <c r="I201" s="63"/>
      <c r="J201" s="41">
        <f t="shared" si="30"/>
        <v>50000000</v>
      </c>
    </row>
    <row r="202" spans="1:10" ht="33.75" customHeight="1" thickBot="1" x14ac:dyDescent="0.3">
      <c r="A202" s="36">
        <v>23020113</v>
      </c>
      <c r="B202" s="37">
        <v>70406</v>
      </c>
      <c r="C202" s="38" t="s">
        <v>330</v>
      </c>
      <c r="D202" s="39" t="s">
        <v>19</v>
      </c>
      <c r="E202" s="37">
        <v>23310100</v>
      </c>
      <c r="F202" s="40" t="s">
        <v>331</v>
      </c>
      <c r="G202" s="41">
        <v>250000000</v>
      </c>
      <c r="H202" s="41">
        <v>123350232.93000001</v>
      </c>
      <c r="I202" s="63"/>
      <c r="J202" s="41">
        <f t="shared" si="30"/>
        <v>123350232.93000001</v>
      </c>
    </row>
    <row r="203" spans="1:10" ht="31.5" thickBot="1" x14ac:dyDescent="0.3">
      <c r="A203" s="9"/>
      <c r="B203" s="8"/>
      <c r="C203" s="8"/>
      <c r="D203" s="11"/>
      <c r="E203" s="8"/>
      <c r="F203" s="40" t="s">
        <v>332</v>
      </c>
      <c r="G203" s="8"/>
      <c r="H203" s="8"/>
      <c r="I203" s="64"/>
      <c r="J203" s="41">
        <f t="shared" si="30"/>
        <v>0</v>
      </c>
    </row>
    <row r="204" spans="1:10" ht="31.5" thickBot="1" x14ac:dyDescent="0.3">
      <c r="A204" s="36">
        <v>23020113</v>
      </c>
      <c r="B204" s="37">
        <v>70407</v>
      </c>
      <c r="C204" s="38" t="s">
        <v>333</v>
      </c>
      <c r="D204" s="39" t="s">
        <v>19</v>
      </c>
      <c r="E204" s="37">
        <v>23310000</v>
      </c>
      <c r="F204" s="40" t="s">
        <v>334</v>
      </c>
      <c r="G204" s="41">
        <v>30000000</v>
      </c>
      <c r="H204" s="41">
        <v>10000000</v>
      </c>
      <c r="I204" s="63"/>
      <c r="J204" s="41">
        <f t="shared" si="30"/>
        <v>10000000</v>
      </c>
    </row>
    <row r="205" spans="1:10" ht="46.5" thickBot="1" x14ac:dyDescent="0.3">
      <c r="A205" s="9">
        <v>23020113</v>
      </c>
      <c r="B205" s="37">
        <v>70408</v>
      </c>
      <c r="C205" s="38" t="s">
        <v>335</v>
      </c>
      <c r="D205" s="39" t="s">
        <v>19</v>
      </c>
      <c r="E205" s="37">
        <v>23310000</v>
      </c>
      <c r="F205" s="40" t="s">
        <v>336</v>
      </c>
      <c r="G205" s="41">
        <v>50000000</v>
      </c>
      <c r="H205" s="41">
        <v>20000000</v>
      </c>
      <c r="I205" s="63"/>
      <c r="J205" s="41">
        <f t="shared" si="30"/>
        <v>20000000</v>
      </c>
    </row>
    <row r="206" spans="1:10" ht="106.5" thickBot="1" x14ac:dyDescent="0.3">
      <c r="A206" s="9">
        <v>23020113</v>
      </c>
      <c r="B206" s="37">
        <v>70409</v>
      </c>
      <c r="C206" s="38" t="s">
        <v>337</v>
      </c>
      <c r="D206" s="39" t="s">
        <v>19</v>
      </c>
      <c r="E206" s="37">
        <v>23310000</v>
      </c>
      <c r="F206" s="40" t="s">
        <v>338</v>
      </c>
      <c r="G206" s="41">
        <v>400000000</v>
      </c>
      <c r="H206" s="41">
        <v>180000000</v>
      </c>
      <c r="I206" s="63"/>
      <c r="J206" s="41">
        <f t="shared" si="30"/>
        <v>180000000</v>
      </c>
    </row>
    <row r="207" spans="1:10" ht="46.5" thickBot="1" x14ac:dyDescent="0.3">
      <c r="A207" s="9">
        <v>23020101</v>
      </c>
      <c r="B207" s="37">
        <v>70410</v>
      </c>
      <c r="C207" s="38" t="s">
        <v>339</v>
      </c>
      <c r="D207" s="39" t="s">
        <v>19</v>
      </c>
      <c r="E207" s="37">
        <v>23310000</v>
      </c>
      <c r="F207" s="40" t="s">
        <v>340</v>
      </c>
      <c r="G207" s="41">
        <v>50000000</v>
      </c>
      <c r="H207" s="41">
        <v>50000000</v>
      </c>
      <c r="I207" s="63"/>
      <c r="J207" s="41">
        <f t="shared" si="30"/>
        <v>50000000</v>
      </c>
    </row>
    <row r="208" spans="1:10" ht="91.5" thickBot="1" x14ac:dyDescent="0.3">
      <c r="A208" s="9">
        <v>23050101</v>
      </c>
      <c r="B208" s="37">
        <v>70411</v>
      </c>
      <c r="C208" s="38" t="s">
        <v>341</v>
      </c>
      <c r="D208" s="39" t="s">
        <v>19</v>
      </c>
      <c r="E208" s="37">
        <v>23320700</v>
      </c>
      <c r="F208" s="40" t="s">
        <v>342</v>
      </c>
      <c r="G208" s="41">
        <v>30000000</v>
      </c>
      <c r="H208" s="41">
        <v>30000000</v>
      </c>
      <c r="I208" s="63"/>
      <c r="J208" s="41">
        <f t="shared" si="30"/>
        <v>30000000</v>
      </c>
    </row>
    <row r="209" spans="1:11" ht="63" customHeight="1" thickBot="1" x14ac:dyDescent="0.3">
      <c r="A209" s="9">
        <v>23010127</v>
      </c>
      <c r="B209" s="37">
        <v>70418</v>
      </c>
      <c r="C209" s="38" t="s">
        <v>343</v>
      </c>
      <c r="D209" s="39" t="s">
        <v>19</v>
      </c>
      <c r="E209" s="37">
        <v>23310100</v>
      </c>
      <c r="F209" s="40" t="s">
        <v>344</v>
      </c>
      <c r="G209" s="41">
        <v>3000000000</v>
      </c>
      <c r="H209" s="41">
        <v>3500000000</v>
      </c>
      <c r="I209" s="63">
        <v>3500000000</v>
      </c>
      <c r="J209" s="41">
        <f t="shared" si="30"/>
        <v>0</v>
      </c>
    </row>
    <row r="210" spans="1:11" ht="63" customHeight="1" thickBot="1" x14ac:dyDescent="0.3">
      <c r="A210" s="9">
        <v>23020113</v>
      </c>
      <c r="B210" s="37">
        <v>70419</v>
      </c>
      <c r="C210" s="38" t="s">
        <v>345</v>
      </c>
      <c r="D210" s="39" t="s">
        <v>19</v>
      </c>
      <c r="E210" s="37">
        <v>23331800</v>
      </c>
      <c r="F210" s="40" t="s">
        <v>346</v>
      </c>
      <c r="G210" s="41">
        <v>50000000</v>
      </c>
      <c r="H210" s="41">
        <v>50000000</v>
      </c>
      <c r="I210" s="63"/>
      <c r="J210" s="41">
        <f t="shared" si="30"/>
        <v>50000000</v>
      </c>
    </row>
    <row r="211" spans="1:11" ht="77.25" customHeight="1" thickBot="1" x14ac:dyDescent="0.3">
      <c r="A211" s="9">
        <v>23030112</v>
      </c>
      <c r="B211" s="37">
        <v>70423</v>
      </c>
      <c r="C211" s="38" t="s">
        <v>347</v>
      </c>
      <c r="D211" s="39" t="s">
        <v>19</v>
      </c>
      <c r="E211" s="37">
        <v>23310000</v>
      </c>
      <c r="F211" s="40" t="s">
        <v>2329</v>
      </c>
      <c r="G211" s="41">
        <v>50000000</v>
      </c>
      <c r="H211" s="41">
        <v>50000000</v>
      </c>
      <c r="I211" s="63"/>
      <c r="J211" s="41">
        <f t="shared" si="30"/>
        <v>50000000</v>
      </c>
    </row>
    <row r="212" spans="1:11" ht="61.5" thickBot="1" x14ac:dyDescent="0.3">
      <c r="A212" s="9">
        <v>23010127</v>
      </c>
      <c r="B212" s="37">
        <v>70424</v>
      </c>
      <c r="C212" s="38" t="s">
        <v>348</v>
      </c>
      <c r="D212" s="39" t="s">
        <v>19</v>
      </c>
      <c r="E212" s="37">
        <v>23310000</v>
      </c>
      <c r="F212" s="40" t="s">
        <v>349</v>
      </c>
      <c r="G212" s="41">
        <v>20000000</v>
      </c>
      <c r="H212" s="41">
        <v>20000000</v>
      </c>
      <c r="I212" s="63">
        <v>20000000</v>
      </c>
      <c r="J212" s="41">
        <f t="shared" si="30"/>
        <v>0</v>
      </c>
    </row>
    <row r="213" spans="1:11" ht="31.5" thickBot="1" x14ac:dyDescent="0.3">
      <c r="A213" s="36">
        <v>23040102</v>
      </c>
      <c r="B213" s="37">
        <v>70425</v>
      </c>
      <c r="C213" s="38" t="s">
        <v>350</v>
      </c>
      <c r="D213" s="39" t="s">
        <v>19</v>
      </c>
      <c r="E213" s="37">
        <v>23331000</v>
      </c>
      <c r="F213" s="40" t="s">
        <v>351</v>
      </c>
      <c r="G213" s="41">
        <v>200000000</v>
      </c>
      <c r="H213" s="41">
        <v>200000000</v>
      </c>
      <c r="I213" s="63"/>
      <c r="J213" s="41">
        <f t="shared" si="30"/>
        <v>200000000</v>
      </c>
    </row>
    <row r="214" spans="1:11" ht="111.75" customHeight="1" thickBot="1" x14ac:dyDescent="0.3">
      <c r="A214" s="36">
        <v>23020113</v>
      </c>
      <c r="B214" s="37">
        <v>70426</v>
      </c>
      <c r="C214" s="38" t="s">
        <v>352</v>
      </c>
      <c r="D214" s="39" t="s">
        <v>19</v>
      </c>
      <c r="E214" s="37">
        <v>23310000</v>
      </c>
      <c r="F214" s="40" t="s">
        <v>353</v>
      </c>
      <c r="G214" s="41">
        <v>1000000000</v>
      </c>
      <c r="H214" s="41">
        <v>100000000</v>
      </c>
      <c r="I214" s="41">
        <v>100000000</v>
      </c>
      <c r="J214" s="41">
        <f t="shared" si="30"/>
        <v>0</v>
      </c>
    </row>
    <row r="215" spans="1:11" ht="46.5" thickBot="1" x14ac:dyDescent="0.3">
      <c r="A215" s="36">
        <v>23020113</v>
      </c>
      <c r="B215" s="37">
        <v>70426</v>
      </c>
      <c r="C215" s="65" t="s">
        <v>354</v>
      </c>
      <c r="D215" s="39">
        <v>2101</v>
      </c>
      <c r="E215" s="37">
        <v>23310000</v>
      </c>
      <c r="F215" s="40" t="s">
        <v>355</v>
      </c>
      <c r="G215" s="41"/>
      <c r="H215" s="41">
        <v>4000000000</v>
      </c>
      <c r="I215" s="41">
        <v>4000000000</v>
      </c>
      <c r="J215" s="41">
        <f t="shared" si="30"/>
        <v>0</v>
      </c>
    </row>
    <row r="216" spans="1:11" ht="21.75" customHeight="1" thickBot="1" x14ac:dyDescent="0.3">
      <c r="A216" s="5" t="s">
        <v>356</v>
      </c>
      <c r="B216" s="6"/>
      <c r="C216" s="6"/>
      <c r="D216" s="7"/>
      <c r="E216" s="6"/>
      <c r="F216" s="43"/>
      <c r="G216" s="44">
        <v>5660000000</v>
      </c>
      <c r="H216" s="44">
        <f>SUM(H198:H215)</f>
        <v>8713350232.9300003</v>
      </c>
      <c r="I216" s="44">
        <f>SUM(I198:I215)</f>
        <v>7870000000</v>
      </c>
      <c r="J216" s="55">
        <f t="shared" si="30"/>
        <v>843350232.93000031</v>
      </c>
      <c r="K216" s="22"/>
    </row>
    <row r="217" spans="1:11" ht="18.75" thickBot="1" x14ac:dyDescent="0.3">
      <c r="A217" s="9"/>
      <c r="B217" s="8"/>
      <c r="C217" s="8"/>
      <c r="D217" s="45" t="s">
        <v>357</v>
      </c>
      <c r="E217" s="8"/>
      <c r="F217" s="40"/>
      <c r="G217" s="8"/>
      <c r="H217" s="15"/>
      <c r="I217" s="8"/>
      <c r="J217" s="41">
        <f t="shared" si="30"/>
        <v>0</v>
      </c>
    </row>
    <row r="218" spans="1:11" ht="96" customHeight="1" thickBot="1" x14ac:dyDescent="0.3">
      <c r="A218" s="36">
        <v>23020107</v>
      </c>
      <c r="B218" s="37">
        <v>70901</v>
      </c>
      <c r="C218" s="38" t="s">
        <v>358</v>
      </c>
      <c r="D218" s="39" t="s">
        <v>19</v>
      </c>
      <c r="E218" s="37">
        <v>23310100</v>
      </c>
      <c r="F218" s="40" t="s">
        <v>359</v>
      </c>
      <c r="G218" s="41">
        <v>431349998.67000002</v>
      </c>
      <c r="H218" s="41">
        <v>131349998.67</v>
      </c>
      <c r="I218" s="41"/>
      <c r="J218" s="41">
        <f t="shared" si="30"/>
        <v>131349998.67</v>
      </c>
    </row>
    <row r="219" spans="1:11" ht="51" customHeight="1" thickBot="1" x14ac:dyDescent="0.3">
      <c r="A219" s="36">
        <v>23010105</v>
      </c>
      <c r="B219" s="37">
        <v>70902</v>
      </c>
      <c r="C219" s="38" t="s">
        <v>360</v>
      </c>
      <c r="D219" s="39" t="s">
        <v>19</v>
      </c>
      <c r="E219" s="37">
        <v>23310000</v>
      </c>
      <c r="F219" s="40" t="s">
        <v>361</v>
      </c>
      <c r="G219" s="41">
        <v>26000000</v>
      </c>
      <c r="H219" s="41">
        <v>0</v>
      </c>
      <c r="I219" s="41"/>
      <c r="J219" s="41">
        <f t="shared" si="30"/>
        <v>0</v>
      </c>
    </row>
    <row r="220" spans="1:11" ht="43.5" customHeight="1" thickBot="1" x14ac:dyDescent="0.3">
      <c r="A220" s="36">
        <v>23010112</v>
      </c>
      <c r="B220" s="37">
        <v>70903</v>
      </c>
      <c r="C220" s="38" t="s">
        <v>362</v>
      </c>
      <c r="D220" s="39" t="s">
        <v>19</v>
      </c>
      <c r="E220" s="37">
        <v>23310000</v>
      </c>
      <c r="F220" s="40" t="s">
        <v>363</v>
      </c>
      <c r="G220" s="41">
        <v>25000000</v>
      </c>
      <c r="H220" s="41">
        <v>15000000</v>
      </c>
      <c r="I220" s="41"/>
      <c r="J220" s="41">
        <f t="shared" si="30"/>
        <v>15000000</v>
      </c>
    </row>
    <row r="221" spans="1:11" ht="27.75" customHeight="1" thickBot="1" x14ac:dyDescent="0.3">
      <c r="A221" s="36">
        <v>23020113</v>
      </c>
      <c r="B221" s="37">
        <v>70904</v>
      </c>
      <c r="C221" s="38" t="s">
        <v>364</v>
      </c>
      <c r="D221" s="39" t="s">
        <v>19</v>
      </c>
      <c r="E221" s="37">
        <v>23310000</v>
      </c>
      <c r="F221" s="40" t="s">
        <v>365</v>
      </c>
      <c r="G221" s="41">
        <v>15000000</v>
      </c>
      <c r="H221" s="41">
        <v>10000000</v>
      </c>
      <c r="I221" s="41"/>
      <c r="J221" s="41">
        <f t="shared" si="30"/>
        <v>10000000</v>
      </c>
    </row>
    <row r="222" spans="1:11" ht="46.5" customHeight="1" thickBot="1" x14ac:dyDescent="0.3">
      <c r="A222" s="36">
        <v>23020111</v>
      </c>
      <c r="B222" s="37">
        <v>70905</v>
      </c>
      <c r="C222" s="38" t="s">
        <v>366</v>
      </c>
      <c r="D222" s="39" t="s">
        <v>19</v>
      </c>
      <c r="E222" s="37">
        <v>23310000</v>
      </c>
      <c r="F222" s="40" t="s">
        <v>367</v>
      </c>
      <c r="G222" s="41">
        <v>60714160</v>
      </c>
      <c r="H222" s="41">
        <v>20714160</v>
      </c>
      <c r="I222" s="41"/>
      <c r="J222" s="41">
        <f t="shared" si="30"/>
        <v>20714160</v>
      </c>
    </row>
    <row r="223" spans="1:11" ht="29.25" customHeight="1" thickBot="1" x14ac:dyDescent="0.3">
      <c r="A223" s="36">
        <v>23010119</v>
      </c>
      <c r="B223" s="37">
        <v>70906</v>
      </c>
      <c r="C223" s="38" t="s">
        <v>368</v>
      </c>
      <c r="D223" s="39" t="s">
        <v>19</v>
      </c>
      <c r="E223" s="37">
        <v>23310000</v>
      </c>
      <c r="F223" s="40" t="s">
        <v>369</v>
      </c>
      <c r="G223" s="41">
        <v>20775000</v>
      </c>
      <c r="H223" s="41">
        <v>10775000</v>
      </c>
      <c r="I223" s="41"/>
      <c r="J223" s="41">
        <f t="shared" si="30"/>
        <v>10775000</v>
      </c>
    </row>
    <row r="224" spans="1:11" ht="32.25" customHeight="1" thickBot="1" x14ac:dyDescent="0.3">
      <c r="A224" s="36">
        <v>23010126</v>
      </c>
      <c r="B224" s="37">
        <v>70907</v>
      </c>
      <c r="C224" s="38" t="s">
        <v>370</v>
      </c>
      <c r="D224" s="39" t="s">
        <v>19</v>
      </c>
      <c r="E224" s="37">
        <v>23310000</v>
      </c>
      <c r="F224" s="40" t="s">
        <v>371</v>
      </c>
      <c r="G224" s="41">
        <v>20000000</v>
      </c>
      <c r="H224" s="41">
        <v>10000000</v>
      </c>
      <c r="I224" s="41"/>
      <c r="J224" s="41">
        <f t="shared" si="30"/>
        <v>10000000</v>
      </c>
    </row>
    <row r="225" spans="1:10" ht="41.25" customHeight="1" thickBot="1" x14ac:dyDescent="0.3">
      <c r="A225" s="36">
        <v>23030106</v>
      </c>
      <c r="B225" s="37">
        <v>70908</v>
      </c>
      <c r="C225" s="38" t="s">
        <v>372</v>
      </c>
      <c r="D225" s="39" t="s">
        <v>19</v>
      </c>
      <c r="E225" s="37">
        <v>23320500</v>
      </c>
      <c r="F225" s="40" t="s">
        <v>373</v>
      </c>
      <c r="G225" s="41">
        <v>20000000</v>
      </c>
      <c r="H225" s="41">
        <v>10000000</v>
      </c>
      <c r="I225" s="41"/>
      <c r="J225" s="41">
        <f t="shared" si="30"/>
        <v>10000000</v>
      </c>
    </row>
    <row r="226" spans="1:10" ht="49.5" customHeight="1" thickBot="1" x14ac:dyDescent="0.3">
      <c r="A226" s="36">
        <v>23020113</v>
      </c>
      <c r="B226" s="37">
        <v>70909</v>
      </c>
      <c r="C226" s="38" t="s">
        <v>374</v>
      </c>
      <c r="D226" s="39" t="s">
        <v>19</v>
      </c>
      <c r="E226" s="37">
        <v>23321100</v>
      </c>
      <c r="F226" s="40" t="s">
        <v>375</v>
      </c>
      <c r="G226" s="41">
        <v>15000000</v>
      </c>
      <c r="H226" s="41">
        <v>5000000</v>
      </c>
      <c r="I226" s="41"/>
      <c r="J226" s="41">
        <f t="shared" si="30"/>
        <v>5000000</v>
      </c>
    </row>
    <row r="227" spans="1:10" ht="30" customHeight="1" thickBot="1" x14ac:dyDescent="0.3">
      <c r="A227" s="36">
        <v>23020103</v>
      </c>
      <c r="B227" s="37">
        <v>70910</v>
      </c>
      <c r="C227" s="38" t="s">
        <v>376</v>
      </c>
      <c r="D227" s="39" t="s">
        <v>19</v>
      </c>
      <c r="E227" s="37">
        <v>23310000</v>
      </c>
      <c r="F227" s="40" t="s">
        <v>377</v>
      </c>
      <c r="G227" s="41">
        <v>10000000</v>
      </c>
      <c r="H227" s="41">
        <v>5000000</v>
      </c>
      <c r="I227" s="41"/>
      <c r="J227" s="41">
        <f t="shared" si="30"/>
        <v>5000000</v>
      </c>
    </row>
    <row r="228" spans="1:10" ht="29.25" customHeight="1" thickBot="1" x14ac:dyDescent="0.3">
      <c r="A228" s="36">
        <v>23020105</v>
      </c>
      <c r="B228" s="37">
        <v>70911</v>
      </c>
      <c r="C228" s="38" t="s">
        <v>358</v>
      </c>
      <c r="D228" s="39" t="s">
        <v>19</v>
      </c>
      <c r="E228" s="37">
        <v>23310000</v>
      </c>
      <c r="F228" s="40" t="s">
        <v>378</v>
      </c>
      <c r="G228" s="41">
        <v>5000000</v>
      </c>
      <c r="H228" s="41">
        <v>5000000</v>
      </c>
      <c r="I228" s="41"/>
      <c r="J228" s="41">
        <f t="shared" si="30"/>
        <v>5000000</v>
      </c>
    </row>
    <row r="229" spans="1:10" ht="18.75" customHeight="1" thickBot="1" x14ac:dyDescent="0.3">
      <c r="A229" s="5"/>
      <c r="B229" s="6"/>
      <c r="C229" s="6"/>
      <c r="D229" s="7"/>
      <c r="E229" s="6"/>
      <c r="F229" s="43"/>
      <c r="G229" s="44">
        <f t="shared" ref="G229:I229" si="31">SUM(G218:G228)</f>
        <v>648839158.67000008</v>
      </c>
      <c r="H229" s="44">
        <f t="shared" si="31"/>
        <v>222839158.67000002</v>
      </c>
      <c r="I229" s="44">
        <f t="shared" si="31"/>
        <v>0</v>
      </c>
      <c r="J229" s="55">
        <f t="shared" si="30"/>
        <v>222839158.67000002</v>
      </c>
    </row>
    <row r="230" spans="1:10" ht="19.5" thickBot="1" x14ac:dyDescent="0.35">
      <c r="A230" s="9"/>
      <c r="B230" s="8"/>
      <c r="C230" s="53" t="s">
        <v>379</v>
      </c>
      <c r="D230" s="66"/>
      <c r="E230" s="8"/>
      <c r="F230" s="40"/>
      <c r="G230" s="8"/>
      <c r="H230" s="8"/>
      <c r="I230" s="8"/>
      <c r="J230" s="41">
        <f t="shared" si="30"/>
        <v>0</v>
      </c>
    </row>
    <row r="231" spans="1:10" ht="146.25" customHeight="1" thickBot="1" x14ac:dyDescent="0.3">
      <c r="A231" s="36">
        <v>23020113</v>
      </c>
      <c r="B231" s="37">
        <v>70620</v>
      </c>
      <c r="C231" s="38" t="s">
        <v>380</v>
      </c>
      <c r="D231" s="39" t="s">
        <v>19</v>
      </c>
      <c r="E231" s="37">
        <v>23310000</v>
      </c>
      <c r="F231" s="40" t="s">
        <v>381</v>
      </c>
      <c r="G231" s="41">
        <v>300000000</v>
      </c>
      <c r="H231" s="41">
        <v>769000000</v>
      </c>
      <c r="I231" s="41">
        <v>769000000</v>
      </c>
      <c r="J231" s="41">
        <f t="shared" si="30"/>
        <v>0</v>
      </c>
    </row>
    <row r="232" spans="1:10" ht="21" customHeight="1" thickBot="1" x14ac:dyDescent="0.3">
      <c r="A232" s="5"/>
      <c r="B232" s="6"/>
      <c r="C232" s="6"/>
      <c r="D232" s="7"/>
      <c r="E232" s="6"/>
      <c r="F232" s="43"/>
      <c r="G232" s="44">
        <f>SUM(G231)</f>
        <v>300000000</v>
      </c>
      <c r="H232" s="44">
        <f>SUM(H231)</f>
        <v>769000000</v>
      </c>
      <c r="I232" s="44">
        <f>SUM(I231)</f>
        <v>769000000</v>
      </c>
      <c r="J232" s="55">
        <f t="shared" si="30"/>
        <v>0</v>
      </c>
    </row>
    <row r="233" spans="1:10" ht="18.75" thickBot="1" x14ac:dyDescent="0.3">
      <c r="A233" s="9"/>
      <c r="B233" s="8"/>
      <c r="C233" s="8"/>
      <c r="D233" s="45" t="s">
        <v>382</v>
      </c>
      <c r="E233" s="8"/>
      <c r="F233" s="40"/>
      <c r="G233" s="8"/>
      <c r="H233" s="8"/>
      <c r="I233" s="8"/>
      <c r="J233" s="41">
        <f t="shared" si="30"/>
        <v>0</v>
      </c>
    </row>
    <row r="234" spans="1:10" ht="42" customHeight="1" thickBot="1" x14ac:dyDescent="0.3">
      <c r="A234" s="36">
        <v>23040101</v>
      </c>
      <c r="B234" s="37">
        <v>70601</v>
      </c>
      <c r="C234" s="38" t="s">
        <v>383</v>
      </c>
      <c r="D234" s="39" t="s">
        <v>19</v>
      </c>
      <c r="E234" s="37">
        <v>23310000</v>
      </c>
      <c r="F234" s="54" t="s">
        <v>384</v>
      </c>
      <c r="G234" s="41">
        <v>5000000</v>
      </c>
      <c r="H234" s="41">
        <v>5000000</v>
      </c>
      <c r="I234" s="41"/>
      <c r="J234" s="41">
        <f t="shared" si="30"/>
        <v>5000000</v>
      </c>
    </row>
    <row r="235" spans="1:10" ht="57.75" customHeight="1" thickBot="1" x14ac:dyDescent="0.3">
      <c r="A235" s="36">
        <v>23040102</v>
      </c>
      <c r="B235" s="37">
        <v>70602</v>
      </c>
      <c r="C235" s="38" t="s">
        <v>385</v>
      </c>
      <c r="D235" s="39" t="s">
        <v>19</v>
      </c>
      <c r="E235" s="37">
        <v>23320700</v>
      </c>
      <c r="F235" s="54" t="s">
        <v>386</v>
      </c>
      <c r="G235" s="41">
        <v>6000000</v>
      </c>
      <c r="H235" s="41">
        <v>6000000</v>
      </c>
      <c r="I235" s="41"/>
      <c r="J235" s="41">
        <f t="shared" si="30"/>
        <v>6000000</v>
      </c>
    </row>
    <row r="236" spans="1:10" ht="59.25" customHeight="1" thickBot="1" x14ac:dyDescent="0.3">
      <c r="A236" s="36">
        <v>23040101</v>
      </c>
      <c r="B236" s="37">
        <v>70603</v>
      </c>
      <c r="C236" s="38" t="s">
        <v>387</v>
      </c>
      <c r="D236" s="39" t="s">
        <v>19</v>
      </c>
      <c r="E236" s="37">
        <v>23310000</v>
      </c>
      <c r="F236" s="54" t="s">
        <v>388</v>
      </c>
      <c r="G236" s="41">
        <v>10000000</v>
      </c>
      <c r="H236" s="41">
        <v>10000000</v>
      </c>
      <c r="I236" s="41"/>
      <c r="J236" s="41">
        <f t="shared" si="30"/>
        <v>10000000</v>
      </c>
    </row>
    <row r="237" spans="1:10" ht="33" customHeight="1" thickBot="1" x14ac:dyDescent="0.3">
      <c r="A237" s="36">
        <v>23040101</v>
      </c>
      <c r="B237" s="37">
        <v>70604</v>
      </c>
      <c r="C237" s="38" t="s">
        <v>389</v>
      </c>
      <c r="D237" s="39" t="s">
        <v>19</v>
      </c>
      <c r="E237" s="37">
        <v>23310000</v>
      </c>
      <c r="F237" s="54" t="s">
        <v>390</v>
      </c>
      <c r="G237" s="41">
        <v>5000000</v>
      </c>
      <c r="H237" s="41">
        <v>5000000</v>
      </c>
      <c r="I237" s="41"/>
      <c r="J237" s="41">
        <f t="shared" si="30"/>
        <v>5000000</v>
      </c>
    </row>
    <row r="238" spans="1:10" ht="59.25" customHeight="1" thickBot="1" x14ac:dyDescent="0.3">
      <c r="A238" s="36">
        <v>23010127</v>
      </c>
      <c r="B238" s="37">
        <v>70605</v>
      </c>
      <c r="C238" s="38" t="s">
        <v>391</v>
      </c>
      <c r="D238" s="39" t="s">
        <v>19</v>
      </c>
      <c r="E238" s="37">
        <v>23310000</v>
      </c>
      <c r="F238" s="54" t="s">
        <v>392</v>
      </c>
      <c r="G238" s="41">
        <v>10000000</v>
      </c>
      <c r="H238" s="41">
        <v>10000000</v>
      </c>
      <c r="I238" s="41"/>
      <c r="J238" s="41">
        <f t="shared" si="30"/>
        <v>10000000</v>
      </c>
    </row>
    <row r="239" spans="1:10" ht="42" customHeight="1" thickBot="1" x14ac:dyDescent="0.3">
      <c r="A239" s="36">
        <v>23040101</v>
      </c>
      <c r="B239" s="37">
        <v>70606</v>
      </c>
      <c r="C239" s="38" t="s">
        <v>393</v>
      </c>
      <c r="D239" s="39" t="s">
        <v>19</v>
      </c>
      <c r="E239" s="37">
        <v>23310000</v>
      </c>
      <c r="F239" s="54" t="s">
        <v>394</v>
      </c>
      <c r="G239" s="41">
        <v>3000000</v>
      </c>
      <c r="H239" s="41">
        <v>3000000</v>
      </c>
      <c r="I239" s="41"/>
      <c r="J239" s="41">
        <f t="shared" si="30"/>
        <v>3000000</v>
      </c>
    </row>
    <row r="240" spans="1:10" ht="16.5" thickBot="1" x14ac:dyDescent="0.3">
      <c r="A240" s="36">
        <v>23030122</v>
      </c>
      <c r="B240" s="37">
        <v>70607</v>
      </c>
      <c r="C240" s="38" t="s">
        <v>395</v>
      </c>
      <c r="D240" s="39" t="s">
        <v>19</v>
      </c>
      <c r="E240" s="37">
        <v>23310000</v>
      </c>
      <c r="F240" s="54" t="s">
        <v>396</v>
      </c>
      <c r="G240" s="41">
        <v>3000000</v>
      </c>
      <c r="H240" s="41">
        <v>3000000</v>
      </c>
      <c r="I240" s="41"/>
      <c r="J240" s="41">
        <f t="shared" si="30"/>
        <v>3000000</v>
      </c>
    </row>
    <row r="241" spans="1:10" ht="48.75" customHeight="1" thickBot="1" x14ac:dyDescent="0.3">
      <c r="A241" s="36">
        <v>23040102</v>
      </c>
      <c r="B241" s="37">
        <v>70661</v>
      </c>
      <c r="C241" s="38" t="s">
        <v>397</v>
      </c>
      <c r="D241" s="39" t="s">
        <v>19</v>
      </c>
      <c r="E241" s="37">
        <v>23310000</v>
      </c>
      <c r="F241" s="54" t="s">
        <v>398</v>
      </c>
      <c r="G241" s="41">
        <v>5000000</v>
      </c>
      <c r="H241" s="41">
        <v>5000000</v>
      </c>
      <c r="I241" s="41"/>
      <c r="J241" s="41">
        <f t="shared" si="30"/>
        <v>5000000</v>
      </c>
    </row>
    <row r="242" spans="1:10" ht="20.25" customHeight="1" thickBot="1" x14ac:dyDescent="0.3">
      <c r="A242" s="5"/>
      <c r="B242" s="6"/>
      <c r="C242" s="6"/>
      <c r="D242" s="7"/>
      <c r="E242" s="6"/>
      <c r="F242" s="43"/>
      <c r="G242" s="44">
        <f t="shared" ref="G242:I242" si="32">SUM(G234:G241)</f>
        <v>47000000</v>
      </c>
      <c r="H242" s="44">
        <f t="shared" si="32"/>
        <v>47000000</v>
      </c>
      <c r="I242" s="44">
        <f t="shared" si="32"/>
        <v>0</v>
      </c>
      <c r="J242" s="55">
        <f t="shared" si="30"/>
        <v>47000000</v>
      </c>
    </row>
    <row r="243" spans="1:10" ht="18.75" thickBot="1" x14ac:dyDescent="0.3">
      <c r="A243" s="9"/>
      <c r="B243" s="8"/>
      <c r="C243" s="53" t="s">
        <v>399</v>
      </c>
      <c r="D243" s="11"/>
      <c r="E243" s="8"/>
      <c r="F243" s="40"/>
      <c r="G243" s="8"/>
      <c r="H243" s="8"/>
      <c r="I243" s="8"/>
      <c r="J243" s="41">
        <f t="shared" si="30"/>
        <v>0</v>
      </c>
    </row>
    <row r="244" spans="1:10" ht="31.5" thickBot="1" x14ac:dyDescent="0.3">
      <c r="A244" s="36">
        <v>23010127</v>
      </c>
      <c r="B244" s="37">
        <v>70413</v>
      </c>
      <c r="C244" s="38" t="s">
        <v>400</v>
      </c>
      <c r="D244" s="39" t="s">
        <v>19</v>
      </c>
      <c r="E244" s="37">
        <v>23310000</v>
      </c>
      <c r="F244" s="40" t="s">
        <v>401</v>
      </c>
      <c r="G244" s="41">
        <v>200000000</v>
      </c>
      <c r="H244" s="41">
        <v>200000000</v>
      </c>
      <c r="I244" s="41"/>
      <c r="J244" s="41">
        <f t="shared" si="30"/>
        <v>200000000</v>
      </c>
    </row>
    <row r="245" spans="1:10" ht="46.5" thickBot="1" x14ac:dyDescent="0.3">
      <c r="A245" s="9"/>
      <c r="B245" s="8"/>
      <c r="C245" s="8"/>
      <c r="D245" s="11"/>
      <c r="E245" s="8"/>
      <c r="F245" s="40" t="s">
        <v>402</v>
      </c>
      <c r="G245" s="8"/>
      <c r="H245" s="8"/>
      <c r="I245" s="8"/>
      <c r="J245" s="41">
        <f t="shared" si="30"/>
        <v>0</v>
      </c>
    </row>
    <row r="246" spans="1:10" ht="31.5" thickBot="1" x14ac:dyDescent="0.3">
      <c r="A246" s="36">
        <v>23010127</v>
      </c>
      <c r="B246" s="37">
        <v>70414</v>
      </c>
      <c r="C246" s="38" t="s">
        <v>403</v>
      </c>
      <c r="D246" s="39" t="s">
        <v>19</v>
      </c>
      <c r="E246" s="37">
        <v>23310000</v>
      </c>
      <c r="F246" s="40" t="s">
        <v>404</v>
      </c>
      <c r="G246" s="41">
        <v>100000000</v>
      </c>
      <c r="H246" s="41">
        <v>100000000</v>
      </c>
      <c r="I246" s="41"/>
      <c r="J246" s="41">
        <f t="shared" si="30"/>
        <v>100000000</v>
      </c>
    </row>
    <row r="247" spans="1:10" ht="16.5" thickBot="1" x14ac:dyDescent="0.3">
      <c r="A247" s="5"/>
      <c r="B247" s="6"/>
      <c r="C247" s="6"/>
      <c r="D247" s="7"/>
      <c r="E247" s="6"/>
      <c r="F247" s="43"/>
      <c r="G247" s="44">
        <v>300000000</v>
      </c>
      <c r="H247" s="44">
        <f>SUM(H244:H246)</f>
        <v>300000000</v>
      </c>
      <c r="I247" s="44">
        <f t="shared" ref="I247" si="33">SUM(I244:I246)</f>
        <v>0</v>
      </c>
      <c r="J247" s="55">
        <f t="shared" si="30"/>
        <v>300000000</v>
      </c>
    </row>
    <row r="248" spans="1:10" ht="16.5" thickBot="1" x14ac:dyDescent="0.3">
      <c r="A248" s="10"/>
      <c r="B248" s="12"/>
      <c r="C248" s="12"/>
      <c r="D248" s="13"/>
      <c r="E248" s="12"/>
      <c r="F248" s="57"/>
      <c r="G248" s="58">
        <f>G247+G242+G232+G229+G216</f>
        <v>6955839158.6700001</v>
      </c>
      <c r="H248" s="58">
        <f>H247+H242+H232+H229+H216</f>
        <v>10052189391.6</v>
      </c>
      <c r="I248" s="58">
        <f>I247+I242+I232+I229+I216</f>
        <v>8639000000</v>
      </c>
      <c r="J248" s="60">
        <f t="shared" si="30"/>
        <v>1413189391.6000004</v>
      </c>
    </row>
    <row r="249" spans="1:10" ht="18.75" thickBot="1" x14ac:dyDescent="0.3">
      <c r="A249" s="9"/>
      <c r="B249" s="8"/>
      <c r="C249" s="8"/>
      <c r="D249" s="11"/>
      <c r="E249" s="8"/>
      <c r="F249" s="53" t="s">
        <v>405</v>
      </c>
      <c r="G249" s="8"/>
      <c r="H249" s="8"/>
      <c r="I249" s="8"/>
      <c r="J249" s="41">
        <f t="shared" si="30"/>
        <v>0</v>
      </c>
    </row>
    <row r="250" spans="1:10" ht="18.75" thickBot="1" x14ac:dyDescent="0.3">
      <c r="A250" s="9"/>
      <c r="B250" s="8"/>
      <c r="C250" s="53" t="s">
        <v>406</v>
      </c>
      <c r="D250" s="11"/>
      <c r="E250" s="8"/>
      <c r="F250" s="40"/>
      <c r="G250" s="8"/>
      <c r="H250" s="8"/>
      <c r="I250" s="8"/>
      <c r="J250" s="41">
        <f t="shared" si="30"/>
        <v>0</v>
      </c>
    </row>
    <row r="251" spans="1:10" ht="26.25" customHeight="1" thickBot="1" x14ac:dyDescent="0.3">
      <c r="A251" s="36">
        <v>23010119</v>
      </c>
      <c r="B251" s="37">
        <v>70101</v>
      </c>
      <c r="C251" s="38" t="s">
        <v>407</v>
      </c>
      <c r="D251" s="39" t="s">
        <v>19</v>
      </c>
      <c r="E251" s="37">
        <v>23310000</v>
      </c>
      <c r="F251" s="40" t="s">
        <v>408</v>
      </c>
      <c r="G251" s="41">
        <v>5000000</v>
      </c>
      <c r="H251" s="41">
        <v>5000000</v>
      </c>
      <c r="I251" s="41"/>
      <c r="J251" s="41">
        <f t="shared" si="30"/>
        <v>5000000</v>
      </c>
    </row>
    <row r="252" spans="1:10" ht="47.25" customHeight="1" thickBot="1" x14ac:dyDescent="0.3">
      <c r="A252" s="36">
        <v>23010113</v>
      </c>
      <c r="B252" s="37">
        <v>70103</v>
      </c>
      <c r="C252" s="38" t="s">
        <v>409</v>
      </c>
      <c r="D252" s="39" t="s">
        <v>19</v>
      </c>
      <c r="E252" s="37">
        <v>23310000</v>
      </c>
      <c r="F252" s="40" t="s">
        <v>410</v>
      </c>
      <c r="G252" s="41">
        <v>10000000</v>
      </c>
      <c r="H252" s="41">
        <v>10000000</v>
      </c>
      <c r="I252" s="41"/>
      <c r="J252" s="41">
        <f t="shared" si="30"/>
        <v>10000000</v>
      </c>
    </row>
    <row r="253" spans="1:10" ht="99.75" customHeight="1" thickBot="1" x14ac:dyDescent="0.3">
      <c r="A253" s="36">
        <v>23010105</v>
      </c>
      <c r="B253" s="37">
        <v>70104</v>
      </c>
      <c r="C253" s="38" t="s">
        <v>411</v>
      </c>
      <c r="D253" s="39" t="s">
        <v>19</v>
      </c>
      <c r="E253" s="37">
        <v>23310000</v>
      </c>
      <c r="F253" s="54" t="s">
        <v>412</v>
      </c>
      <c r="G253" s="41">
        <v>60000000</v>
      </c>
      <c r="H253" s="41">
        <v>60000000</v>
      </c>
      <c r="I253" s="41"/>
      <c r="J253" s="41">
        <f t="shared" si="30"/>
        <v>60000000</v>
      </c>
    </row>
    <row r="254" spans="1:10" ht="48" customHeight="1" thickBot="1" x14ac:dyDescent="0.3">
      <c r="A254" s="36">
        <v>23020101</v>
      </c>
      <c r="B254" s="37">
        <v>70105</v>
      </c>
      <c r="C254" s="38" t="s">
        <v>413</v>
      </c>
      <c r="D254" s="39" t="s">
        <v>19</v>
      </c>
      <c r="E254" s="37">
        <v>23310000</v>
      </c>
      <c r="F254" s="54" t="s">
        <v>414</v>
      </c>
      <c r="G254" s="41">
        <v>27000000</v>
      </c>
      <c r="H254" s="41">
        <v>27000000</v>
      </c>
      <c r="I254" s="41"/>
      <c r="J254" s="41">
        <f t="shared" si="30"/>
        <v>27000000</v>
      </c>
    </row>
    <row r="255" spans="1:10" ht="28.5" customHeight="1" thickBot="1" x14ac:dyDescent="0.3">
      <c r="A255" s="36">
        <v>23050101</v>
      </c>
      <c r="B255" s="37">
        <v>70106</v>
      </c>
      <c r="C255" s="38" t="s">
        <v>415</v>
      </c>
      <c r="D255" s="39" t="s">
        <v>19</v>
      </c>
      <c r="E255" s="37">
        <v>23310100</v>
      </c>
      <c r="F255" s="40" t="s">
        <v>416</v>
      </c>
      <c r="G255" s="41">
        <v>90000000</v>
      </c>
      <c r="H255" s="41">
        <v>1465000000</v>
      </c>
      <c r="I255" s="41"/>
      <c r="J255" s="41">
        <f t="shared" si="30"/>
        <v>1465000000</v>
      </c>
    </row>
    <row r="256" spans="1:10" ht="45" customHeight="1" thickBot="1" x14ac:dyDescent="0.3">
      <c r="A256" s="36">
        <v>23030121</v>
      </c>
      <c r="B256" s="37">
        <v>70107</v>
      </c>
      <c r="C256" s="38" t="s">
        <v>417</v>
      </c>
      <c r="D256" s="39" t="s">
        <v>19</v>
      </c>
      <c r="E256" s="37">
        <v>23310100</v>
      </c>
      <c r="F256" s="40" t="s">
        <v>418</v>
      </c>
      <c r="G256" s="41">
        <v>120000000</v>
      </c>
      <c r="H256" s="41">
        <v>120000000</v>
      </c>
      <c r="I256" s="41"/>
      <c r="J256" s="41">
        <f t="shared" si="30"/>
        <v>120000000</v>
      </c>
    </row>
    <row r="257" spans="1:10" ht="16.5" thickBot="1" x14ac:dyDescent="0.3">
      <c r="A257" s="36">
        <v>23020127</v>
      </c>
      <c r="B257" s="37">
        <v>70108</v>
      </c>
      <c r="C257" s="38" t="s">
        <v>419</v>
      </c>
      <c r="D257" s="39" t="s">
        <v>19</v>
      </c>
      <c r="E257" s="37">
        <v>23310100</v>
      </c>
      <c r="F257" s="40" t="s">
        <v>420</v>
      </c>
      <c r="G257" s="41">
        <v>10000000</v>
      </c>
      <c r="H257" s="41">
        <v>10000000</v>
      </c>
      <c r="I257" s="41"/>
      <c r="J257" s="41">
        <f t="shared" si="30"/>
        <v>10000000</v>
      </c>
    </row>
    <row r="258" spans="1:10" ht="45" customHeight="1" thickBot="1" x14ac:dyDescent="0.3">
      <c r="A258" s="36">
        <v>23030121</v>
      </c>
      <c r="B258" s="37">
        <v>70110</v>
      </c>
      <c r="C258" s="38" t="s">
        <v>421</v>
      </c>
      <c r="D258" s="39" t="s">
        <v>19</v>
      </c>
      <c r="E258" s="37">
        <v>23310000</v>
      </c>
      <c r="F258" s="40" t="s">
        <v>422</v>
      </c>
      <c r="G258" s="41">
        <v>10000000</v>
      </c>
      <c r="H258" s="41">
        <v>10000000</v>
      </c>
      <c r="I258" s="41"/>
      <c r="J258" s="41">
        <f t="shared" si="30"/>
        <v>10000000</v>
      </c>
    </row>
    <row r="259" spans="1:10" ht="74.25" customHeight="1" thickBot="1" x14ac:dyDescent="0.3">
      <c r="A259" s="36">
        <v>23030121</v>
      </c>
      <c r="B259" s="37">
        <v>70111</v>
      </c>
      <c r="C259" s="38" t="s">
        <v>423</v>
      </c>
      <c r="D259" s="39" t="s">
        <v>19</v>
      </c>
      <c r="E259" s="37">
        <v>23320900</v>
      </c>
      <c r="F259" s="54" t="s">
        <v>424</v>
      </c>
      <c r="G259" s="41">
        <v>60000000</v>
      </c>
      <c r="H259" s="41">
        <v>60000000</v>
      </c>
      <c r="I259" s="41"/>
      <c r="J259" s="41">
        <f t="shared" si="30"/>
        <v>60000000</v>
      </c>
    </row>
    <row r="260" spans="1:10" ht="36" customHeight="1" thickBot="1" x14ac:dyDescent="0.3">
      <c r="A260" s="36">
        <v>23030121</v>
      </c>
      <c r="B260" s="37">
        <v>70112</v>
      </c>
      <c r="C260" s="38" t="s">
        <v>425</v>
      </c>
      <c r="D260" s="39" t="s">
        <v>19</v>
      </c>
      <c r="E260" s="37">
        <v>23310000</v>
      </c>
      <c r="F260" s="67" t="s">
        <v>426</v>
      </c>
      <c r="G260" s="41">
        <v>70000000</v>
      </c>
      <c r="H260" s="41">
        <v>70000000</v>
      </c>
      <c r="I260" s="41"/>
      <c r="J260" s="41">
        <f t="shared" si="30"/>
        <v>70000000</v>
      </c>
    </row>
    <row r="261" spans="1:10" ht="53.25" customHeight="1" thickBot="1" x14ac:dyDescent="0.3">
      <c r="A261" s="36">
        <v>23010101</v>
      </c>
      <c r="B261" s="37">
        <v>70113</v>
      </c>
      <c r="C261" s="38" t="s">
        <v>427</v>
      </c>
      <c r="D261" s="39" t="s">
        <v>19</v>
      </c>
      <c r="E261" s="37">
        <v>23310100</v>
      </c>
      <c r="F261" s="54" t="s">
        <v>428</v>
      </c>
      <c r="G261" s="41">
        <v>20000000</v>
      </c>
      <c r="H261" s="41">
        <v>20000000</v>
      </c>
      <c r="I261" s="41"/>
      <c r="J261" s="41">
        <f t="shared" si="30"/>
        <v>20000000</v>
      </c>
    </row>
    <row r="262" spans="1:10" ht="32.25" customHeight="1" thickBot="1" x14ac:dyDescent="0.3">
      <c r="A262" s="36">
        <v>23010113</v>
      </c>
      <c r="B262" s="37">
        <v>70123</v>
      </c>
      <c r="C262" s="38" t="s">
        <v>429</v>
      </c>
      <c r="D262" s="39" t="s">
        <v>19</v>
      </c>
      <c r="E262" s="37">
        <v>23310100</v>
      </c>
      <c r="F262" s="54" t="s">
        <v>430</v>
      </c>
      <c r="G262" s="41">
        <v>30000000</v>
      </c>
      <c r="H262" s="41">
        <v>30000000</v>
      </c>
      <c r="I262" s="41"/>
      <c r="J262" s="41">
        <f t="shared" si="30"/>
        <v>30000000</v>
      </c>
    </row>
    <row r="263" spans="1:10" ht="42.75" customHeight="1" thickBot="1" x14ac:dyDescent="0.3">
      <c r="A263" s="36">
        <v>23050101</v>
      </c>
      <c r="B263" s="37">
        <v>70126</v>
      </c>
      <c r="C263" s="38" t="s">
        <v>431</v>
      </c>
      <c r="D263" s="39" t="s">
        <v>19</v>
      </c>
      <c r="E263" s="37">
        <v>23310000</v>
      </c>
      <c r="F263" s="54" t="s">
        <v>432</v>
      </c>
      <c r="G263" s="41">
        <v>70000000</v>
      </c>
      <c r="H263" s="41">
        <v>70000000</v>
      </c>
      <c r="I263" s="41"/>
      <c r="J263" s="41">
        <f t="shared" ref="J263:J326" si="34">H263-I263</f>
        <v>70000000</v>
      </c>
    </row>
    <row r="264" spans="1:10" ht="31.5" customHeight="1" thickBot="1" x14ac:dyDescent="0.3">
      <c r="A264" s="36">
        <v>23010125</v>
      </c>
      <c r="B264" s="37">
        <v>70127</v>
      </c>
      <c r="C264" s="38" t="s">
        <v>433</v>
      </c>
      <c r="D264" s="39" t="s">
        <v>19</v>
      </c>
      <c r="E264" s="37">
        <v>23310000</v>
      </c>
      <c r="F264" s="54" t="s">
        <v>434</v>
      </c>
      <c r="G264" s="41">
        <v>10000000</v>
      </c>
      <c r="H264" s="41">
        <v>10000000</v>
      </c>
      <c r="I264" s="41"/>
      <c r="J264" s="41">
        <f t="shared" si="34"/>
        <v>10000000</v>
      </c>
    </row>
    <row r="265" spans="1:10" ht="51.75" customHeight="1" thickBot="1" x14ac:dyDescent="0.3">
      <c r="A265" s="36">
        <v>23030121</v>
      </c>
      <c r="B265" s="37">
        <v>70128</v>
      </c>
      <c r="C265" s="38" t="s">
        <v>435</v>
      </c>
      <c r="D265" s="39" t="s">
        <v>19</v>
      </c>
      <c r="E265" s="37">
        <v>23310000</v>
      </c>
      <c r="F265" s="54" t="s">
        <v>436</v>
      </c>
      <c r="G265" s="41">
        <v>1000000000</v>
      </c>
      <c r="H265" s="41">
        <v>180000000</v>
      </c>
      <c r="I265" s="41"/>
      <c r="J265" s="41">
        <f t="shared" si="34"/>
        <v>180000000</v>
      </c>
    </row>
    <row r="266" spans="1:10" ht="49.5" customHeight="1" thickBot="1" x14ac:dyDescent="0.3">
      <c r="A266" s="36">
        <v>23050101</v>
      </c>
      <c r="B266" s="37">
        <v>70129</v>
      </c>
      <c r="C266" s="38" t="s">
        <v>437</v>
      </c>
      <c r="D266" s="39" t="s">
        <v>19</v>
      </c>
      <c r="E266" s="37">
        <v>23310000</v>
      </c>
      <c r="F266" s="54" t="s">
        <v>438</v>
      </c>
      <c r="G266" s="41">
        <v>610000000</v>
      </c>
      <c r="H266" s="41">
        <v>90000000</v>
      </c>
      <c r="I266" s="41"/>
      <c r="J266" s="41">
        <f t="shared" si="34"/>
        <v>90000000</v>
      </c>
    </row>
    <row r="267" spans="1:10" ht="30.75" thickBot="1" x14ac:dyDescent="0.3">
      <c r="A267" s="36">
        <v>23020127</v>
      </c>
      <c r="B267" s="37">
        <v>70130</v>
      </c>
      <c r="C267" s="38" t="s">
        <v>439</v>
      </c>
      <c r="D267" s="39" t="s">
        <v>19</v>
      </c>
      <c r="E267" s="37">
        <v>23310000</v>
      </c>
      <c r="F267" s="54" t="s">
        <v>440</v>
      </c>
      <c r="G267" s="41">
        <v>55000000</v>
      </c>
      <c r="H267" s="41">
        <v>55000000</v>
      </c>
      <c r="I267" s="41"/>
      <c r="J267" s="41">
        <f t="shared" si="34"/>
        <v>55000000</v>
      </c>
    </row>
    <row r="268" spans="1:10" ht="16.5" thickBot="1" x14ac:dyDescent="0.3">
      <c r="A268" s="5"/>
      <c r="B268" s="6"/>
      <c r="C268" s="6"/>
      <c r="D268" s="7"/>
      <c r="E268" s="6"/>
      <c r="F268" s="43"/>
      <c r="G268" s="44">
        <f t="shared" ref="G268" si="35">SUM(G251:G267)</f>
        <v>2257000000</v>
      </c>
      <c r="H268" s="44">
        <f>SUM(H251:H267)</f>
        <v>2292000000</v>
      </c>
      <c r="I268" s="44">
        <f>SUM(I251:I267)</f>
        <v>0</v>
      </c>
      <c r="J268" s="55">
        <f t="shared" si="34"/>
        <v>2292000000</v>
      </c>
    </row>
    <row r="269" spans="1:10" ht="16.5" thickBot="1" x14ac:dyDescent="0.3">
      <c r="A269" s="10"/>
      <c r="B269" s="12"/>
      <c r="C269" s="12"/>
      <c r="D269" s="13"/>
      <c r="E269" s="12"/>
      <c r="F269" s="57"/>
      <c r="G269" s="58">
        <f t="shared" ref="G269" si="36">SUM(G268)</f>
        <v>2257000000</v>
      </c>
      <c r="H269" s="58">
        <f>SUM(H268)</f>
        <v>2292000000</v>
      </c>
      <c r="I269" s="58">
        <f>SUM(I268)</f>
        <v>0</v>
      </c>
      <c r="J269" s="60">
        <f t="shared" si="34"/>
        <v>2292000000</v>
      </c>
    </row>
    <row r="270" spans="1:10" ht="16.5" thickBot="1" x14ac:dyDescent="0.3">
      <c r="A270" s="9"/>
      <c r="B270" s="8"/>
      <c r="C270" s="8"/>
      <c r="D270" s="11"/>
      <c r="E270" s="8"/>
      <c r="F270" s="68" t="s">
        <v>441</v>
      </c>
      <c r="G270" s="8"/>
      <c r="H270" s="8"/>
      <c r="I270" s="8"/>
      <c r="J270" s="41">
        <f t="shared" si="34"/>
        <v>0</v>
      </c>
    </row>
    <row r="271" spans="1:10" ht="16.5" thickBot="1" x14ac:dyDescent="0.3">
      <c r="A271" s="9"/>
      <c r="B271" s="8"/>
      <c r="C271" s="8"/>
      <c r="D271" s="68" t="s">
        <v>442</v>
      </c>
      <c r="E271" s="8"/>
      <c r="F271" s="40"/>
      <c r="G271" s="8"/>
      <c r="H271" s="8"/>
      <c r="I271" s="8"/>
      <c r="J271" s="41">
        <f t="shared" si="34"/>
        <v>0</v>
      </c>
    </row>
    <row r="272" spans="1:10" ht="32.25" customHeight="1" thickBot="1" x14ac:dyDescent="0.3">
      <c r="A272" s="36">
        <v>23020101</v>
      </c>
      <c r="B272" s="37">
        <v>70401</v>
      </c>
      <c r="C272" s="38" t="s">
        <v>443</v>
      </c>
      <c r="D272" s="39" t="s">
        <v>19</v>
      </c>
      <c r="E272" s="37">
        <v>23310000</v>
      </c>
      <c r="F272" s="54" t="s">
        <v>444</v>
      </c>
      <c r="G272" s="41">
        <v>50000000</v>
      </c>
      <c r="H272" s="69">
        <v>20000000</v>
      </c>
      <c r="I272" s="69"/>
      <c r="J272" s="41">
        <f t="shared" si="34"/>
        <v>20000000</v>
      </c>
    </row>
    <row r="273" spans="1:10" ht="75.75" customHeight="1" thickBot="1" x14ac:dyDescent="0.3">
      <c r="A273" s="36">
        <v>23020101</v>
      </c>
      <c r="B273" s="37">
        <v>70402</v>
      </c>
      <c r="C273" s="38" t="s">
        <v>445</v>
      </c>
      <c r="D273" s="39" t="s">
        <v>19</v>
      </c>
      <c r="E273" s="37">
        <v>23310000</v>
      </c>
      <c r="F273" s="54" t="s">
        <v>446</v>
      </c>
      <c r="G273" s="41">
        <v>40000000</v>
      </c>
      <c r="H273" s="69">
        <v>10000000</v>
      </c>
      <c r="I273" s="69"/>
      <c r="J273" s="41">
        <f t="shared" si="34"/>
        <v>10000000</v>
      </c>
    </row>
    <row r="274" spans="1:10" ht="48" customHeight="1" thickBot="1" x14ac:dyDescent="0.3">
      <c r="A274" s="36">
        <v>23020101</v>
      </c>
      <c r="B274" s="37">
        <v>70403</v>
      </c>
      <c r="C274" s="38" t="s">
        <v>447</v>
      </c>
      <c r="D274" s="39" t="s">
        <v>19</v>
      </c>
      <c r="E274" s="37">
        <v>23310100</v>
      </c>
      <c r="F274" s="54" t="s">
        <v>448</v>
      </c>
      <c r="G274" s="41">
        <v>400000000</v>
      </c>
      <c r="H274" s="69">
        <v>0</v>
      </c>
      <c r="I274" s="69"/>
      <c r="J274" s="41">
        <f t="shared" si="34"/>
        <v>0</v>
      </c>
    </row>
    <row r="275" spans="1:10" ht="69.75" customHeight="1" thickBot="1" x14ac:dyDescent="0.3">
      <c r="A275" s="36">
        <v>23020118</v>
      </c>
      <c r="B275" s="37">
        <v>70405</v>
      </c>
      <c r="C275" s="38" t="s">
        <v>449</v>
      </c>
      <c r="D275" s="39" t="s">
        <v>19</v>
      </c>
      <c r="E275" s="37">
        <v>23310000</v>
      </c>
      <c r="F275" s="54" t="s">
        <v>450</v>
      </c>
      <c r="G275" s="41">
        <v>30000000</v>
      </c>
      <c r="H275" s="69">
        <v>20000000</v>
      </c>
      <c r="I275" s="69"/>
      <c r="J275" s="41">
        <f t="shared" si="34"/>
        <v>20000000</v>
      </c>
    </row>
    <row r="276" spans="1:10" ht="79.5" customHeight="1" thickBot="1" x14ac:dyDescent="0.3">
      <c r="A276" s="36">
        <v>23020118</v>
      </c>
      <c r="B276" s="37">
        <v>70407</v>
      </c>
      <c r="C276" s="38" t="s">
        <v>451</v>
      </c>
      <c r="D276" s="39" t="s">
        <v>19</v>
      </c>
      <c r="E276" s="37">
        <v>23310100</v>
      </c>
      <c r="F276" s="54" t="s">
        <v>452</v>
      </c>
      <c r="G276" s="41">
        <v>50000000</v>
      </c>
      <c r="H276" s="69">
        <v>30000000</v>
      </c>
      <c r="I276" s="69"/>
      <c r="J276" s="41">
        <f t="shared" si="34"/>
        <v>30000000</v>
      </c>
    </row>
    <row r="277" spans="1:10" ht="56.25" customHeight="1" thickBot="1" x14ac:dyDescent="0.3">
      <c r="A277" s="36">
        <v>23020118</v>
      </c>
      <c r="B277" s="37">
        <v>70409</v>
      </c>
      <c r="C277" s="38" t="s">
        <v>453</v>
      </c>
      <c r="D277" s="39" t="s">
        <v>19</v>
      </c>
      <c r="E277" s="37">
        <v>23310000</v>
      </c>
      <c r="F277" s="54" t="s">
        <v>454</v>
      </c>
      <c r="G277" s="41">
        <v>20000000</v>
      </c>
      <c r="H277" s="69">
        <v>20000000</v>
      </c>
      <c r="I277" s="69"/>
      <c r="J277" s="41">
        <f t="shared" si="34"/>
        <v>20000000</v>
      </c>
    </row>
    <row r="278" spans="1:10" ht="48.75" customHeight="1" thickBot="1" x14ac:dyDescent="0.3">
      <c r="A278" s="36">
        <v>23020118</v>
      </c>
      <c r="B278" s="37">
        <v>70412</v>
      </c>
      <c r="C278" s="38" t="s">
        <v>455</v>
      </c>
      <c r="D278" s="39" t="s">
        <v>19</v>
      </c>
      <c r="E278" s="37">
        <v>23320900</v>
      </c>
      <c r="F278" s="54" t="s">
        <v>456</v>
      </c>
      <c r="G278" s="41">
        <v>10000000</v>
      </c>
      <c r="H278" s="69">
        <v>10000000</v>
      </c>
      <c r="I278" s="69"/>
      <c r="J278" s="41">
        <f t="shared" si="34"/>
        <v>10000000</v>
      </c>
    </row>
    <row r="279" spans="1:10" ht="44.25" customHeight="1" thickBot="1" x14ac:dyDescent="0.3">
      <c r="A279" s="36">
        <v>23020118</v>
      </c>
      <c r="B279" s="37">
        <v>70414</v>
      </c>
      <c r="C279" s="38" t="s">
        <v>457</v>
      </c>
      <c r="D279" s="39" t="s">
        <v>19</v>
      </c>
      <c r="E279" s="37">
        <v>23310000</v>
      </c>
      <c r="F279" s="54" t="s">
        <v>2331</v>
      </c>
      <c r="G279" s="41">
        <v>230000000</v>
      </c>
      <c r="H279" s="69">
        <v>140000000</v>
      </c>
      <c r="I279" s="69"/>
      <c r="J279" s="41">
        <f t="shared" si="34"/>
        <v>140000000</v>
      </c>
    </row>
    <row r="280" spans="1:10" ht="60" customHeight="1" thickBot="1" x14ac:dyDescent="0.3">
      <c r="A280" s="36">
        <v>23050101</v>
      </c>
      <c r="B280" s="37">
        <v>70421</v>
      </c>
      <c r="C280" s="38" t="s">
        <v>458</v>
      </c>
      <c r="D280" s="39" t="s">
        <v>19</v>
      </c>
      <c r="E280" s="37">
        <v>23310000</v>
      </c>
      <c r="F280" s="54" t="s">
        <v>459</v>
      </c>
      <c r="G280" s="41">
        <v>20000000</v>
      </c>
      <c r="H280" s="69">
        <v>5000000</v>
      </c>
      <c r="I280" s="69"/>
      <c r="J280" s="41">
        <f t="shared" si="34"/>
        <v>5000000</v>
      </c>
    </row>
    <row r="281" spans="1:10" ht="68.25" customHeight="1" thickBot="1" x14ac:dyDescent="0.3">
      <c r="A281" s="36">
        <v>23010129</v>
      </c>
      <c r="B281" s="37">
        <v>70422</v>
      </c>
      <c r="C281" s="38" t="s">
        <v>460</v>
      </c>
      <c r="D281" s="39" t="s">
        <v>19</v>
      </c>
      <c r="E281" s="37">
        <v>23310100</v>
      </c>
      <c r="F281" s="54" t="s">
        <v>2332</v>
      </c>
      <c r="G281" s="41">
        <v>100000000</v>
      </c>
      <c r="H281" s="69">
        <v>178000000</v>
      </c>
      <c r="I281" s="69">
        <v>100000000</v>
      </c>
      <c r="J281" s="41">
        <f t="shared" si="34"/>
        <v>78000000</v>
      </c>
    </row>
    <row r="282" spans="1:10" ht="42.75" customHeight="1" thickBot="1" x14ac:dyDescent="0.3">
      <c r="A282" s="36">
        <v>23020101</v>
      </c>
      <c r="B282" s="37">
        <v>70423</v>
      </c>
      <c r="C282" s="38" t="s">
        <v>461</v>
      </c>
      <c r="D282" s="39" t="s">
        <v>19</v>
      </c>
      <c r="E282" s="37">
        <v>23310000</v>
      </c>
      <c r="F282" s="54" t="s">
        <v>462</v>
      </c>
      <c r="G282" s="41">
        <v>50000000</v>
      </c>
      <c r="H282" s="69">
        <v>20000000</v>
      </c>
      <c r="I282" s="42"/>
      <c r="J282" s="41">
        <f t="shared" si="34"/>
        <v>20000000</v>
      </c>
    </row>
    <row r="283" spans="1:10" ht="44.25" customHeight="1" thickBot="1" x14ac:dyDescent="0.3">
      <c r="A283" s="36">
        <v>23020101</v>
      </c>
      <c r="B283" s="37">
        <v>70424</v>
      </c>
      <c r="C283" s="38" t="s">
        <v>463</v>
      </c>
      <c r="D283" s="39" t="s">
        <v>19</v>
      </c>
      <c r="E283" s="37">
        <v>23311500</v>
      </c>
      <c r="F283" s="54" t="s">
        <v>464</v>
      </c>
      <c r="G283" s="41">
        <v>50000000</v>
      </c>
      <c r="H283" s="69">
        <v>10000000</v>
      </c>
      <c r="I283" s="69"/>
      <c r="J283" s="41">
        <f t="shared" si="34"/>
        <v>10000000</v>
      </c>
    </row>
    <row r="284" spans="1:10" ht="43.5" customHeight="1" thickBot="1" x14ac:dyDescent="0.3">
      <c r="A284" s="36">
        <v>23020113</v>
      </c>
      <c r="B284" s="37">
        <v>70425</v>
      </c>
      <c r="C284" s="38" t="s">
        <v>465</v>
      </c>
      <c r="D284" s="39" t="s">
        <v>19</v>
      </c>
      <c r="E284" s="37">
        <v>23310000</v>
      </c>
      <c r="F284" s="54" t="s">
        <v>466</v>
      </c>
      <c r="G284" s="41">
        <v>50000000</v>
      </c>
      <c r="H284" s="69">
        <v>10000000</v>
      </c>
      <c r="I284" s="42"/>
      <c r="J284" s="41">
        <f t="shared" si="34"/>
        <v>10000000</v>
      </c>
    </row>
    <row r="285" spans="1:10" ht="45.75" thickBot="1" x14ac:dyDescent="0.3">
      <c r="A285" s="36">
        <v>23010130</v>
      </c>
      <c r="B285" s="37">
        <v>70404</v>
      </c>
      <c r="C285" s="38" t="s">
        <v>467</v>
      </c>
      <c r="D285" s="39" t="s">
        <v>19</v>
      </c>
      <c r="E285" s="37">
        <v>23310100</v>
      </c>
      <c r="F285" s="54" t="s">
        <v>468</v>
      </c>
      <c r="G285" s="42">
        <v>0</v>
      </c>
      <c r="H285" s="41">
        <v>0</v>
      </c>
      <c r="I285" s="41"/>
      <c r="J285" s="41">
        <f t="shared" si="34"/>
        <v>0</v>
      </c>
    </row>
    <row r="286" spans="1:10" ht="75.75" thickBot="1" x14ac:dyDescent="0.3">
      <c r="A286" s="36">
        <v>23020101</v>
      </c>
      <c r="B286" s="37">
        <v>70413</v>
      </c>
      <c r="C286" s="38" t="s">
        <v>469</v>
      </c>
      <c r="D286" s="39" t="s">
        <v>19</v>
      </c>
      <c r="E286" s="37">
        <v>23322200</v>
      </c>
      <c r="F286" s="54" t="s">
        <v>470</v>
      </c>
      <c r="G286" s="41">
        <v>10000000</v>
      </c>
      <c r="H286" s="69">
        <v>10000000</v>
      </c>
      <c r="I286" s="69"/>
      <c r="J286" s="41">
        <f t="shared" si="34"/>
        <v>10000000</v>
      </c>
    </row>
    <row r="287" spans="1:10" ht="84" customHeight="1" thickBot="1" x14ac:dyDescent="0.3">
      <c r="A287" s="36">
        <v>23050101</v>
      </c>
      <c r="B287" s="37">
        <v>70414</v>
      </c>
      <c r="C287" s="38" t="s">
        <v>471</v>
      </c>
      <c r="D287" s="39" t="s">
        <v>19</v>
      </c>
      <c r="E287" s="37">
        <v>23310000</v>
      </c>
      <c r="F287" s="54" t="s">
        <v>472</v>
      </c>
      <c r="G287" s="41">
        <v>10000000</v>
      </c>
      <c r="H287" s="69">
        <v>5000000</v>
      </c>
      <c r="I287" s="69"/>
      <c r="J287" s="41">
        <f t="shared" si="34"/>
        <v>5000000</v>
      </c>
    </row>
    <row r="288" spans="1:10" ht="45.75" thickBot="1" x14ac:dyDescent="0.3">
      <c r="A288" s="36">
        <v>23050101</v>
      </c>
      <c r="B288" s="37">
        <v>70415</v>
      </c>
      <c r="C288" s="38" t="s">
        <v>473</v>
      </c>
      <c r="D288" s="39" t="s">
        <v>19</v>
      </c>
      <c r="E288" s="37">
        <v>23310000</v>
      </c>
      <c r="F288" s="54" t="s">
        <v>474</v>
      </c>
      <c r="G288" s="41">
        <v>5000000</v>
      </c>
      <c r="H288" s="69">
        <v>2000000</v>
      </c>
      <c r="I288" s="69"/>
      <c r="J288" s="41">
        <f t="shared" si="34"/>
        <v>2000000</v>
      </c>
    </row>
    <row r="289" spans="1:11" ht="38.25" customHeight="1" thickBot="1" x14ac:dyDescent="0.3">
      <c r="A289" s="36">
        <v>23020101</v>
      </c>
      <c r="B289" s="37">
        <v>70421</v>
      </c>
      <c r="C289" s="38" t="s">
        <v>475</v>
      </c>
      <c r="D289" s="39" t="s">
        <v>19</v>
      </c>
      <c r="E289" s="37">
        <v>23310000</v>
      </c>
      <c r="F289" s="54" t="s">
        <v>476</v>
      </c>
      <c r="G289" s="41">
        <v>20000000</v>
      </c>
      <c r="H289" s="69">
        <v>5000000</v>
      </c>
      <c r="I289" s="69"/>
      <c r="J289" s="41">
        <f t="shared" si="34"/>
        <v>5000000</v>
      </c>
    </row>
    <row r="290" spans="1:11" ht="60.75" customHeight="1" thickBot="1" x14ac:dyDescent="0.3">
      <c r="A290" s="36">
        <v>23020101</v>
      </c>
      <c r="B290" s="37">
        <v>70423</v>
      </c>
      <c r="C290" s="38" t="s">
        <v>477</v>
      </c>
      <c r="D290" s="39" t="s">
        <v>19</v>
      </c>
      <c r="E290" s="37">
        <v>23311600</v>
      </c>
      <c r="F290" s="54" t="s">
        <v>478</v>
      </c>
      <c r="G290" s="41">
        <v>10000000</v>
      </c>
      <c r="H290" s="41">
        <v>10000000</v>
      </c>
      <c r="I290" s="41"/>
      <c r="J290" s="41">
        <f t="shared" si="34"/>
        <v>10000000</v>
      </c>
    </row>
    <row r="291" spans="1:11" ht="43.5" customHeight="1" thickBot="1" x14ac:dyDescent="0.3">
      <c r="A291" s="36">
        <v>23010101</v>
      </c>
      <c r="B291" s="37">
        <v>70426</v>
      </c>
      <c r="C291" s="38" t="s">
        <v>479</v>
      </c>
      <c r="D291" s="39" t="s">
        <v>19</v>
      </c>
      <c r="E291" s="37">
        <v>23320800</v>
      </c>
      <c r="F291" s="54" t="s">
        <v>480</v>
      </c>
      <c r="G291" s="41">
        <v>30000000</v>
      </c>
      <c r="H291" s="41">
        <v>30000000</v>
      </c>
      <c r="I291" s="41"/>
      <c r="J291" s="41">
        <f t="shared" si="34"/>
        <v>30000000</v>
      </c>
    </row>
    <row r="292" spans="1:11" ht="48.75" customHeight="1" thickBot="1" x14ac:dyDescent="0.3">
      <c r="A292" s="9"/>
      <c r="B292" s="8"/>
      <c r="C292" s="8"/>
      <c r="D292" s="11"/>
      <c r="E292" s="8"/>
      <c r="F292" s="54" t="s">
        <v>481</v>
      </c>
      <c r="G292" s="8"/>
      <c r="H292" s="8"/>
      <c r="I292" s="8"/>
      <c r="J292" s="41">
        <f t="shared" si="34"/>
        <v>0</v>
      </c>
    </row>
    <row r="293" spans="1:11" ht="55.5" customHeight="1" thickBot="1" x14ac:dyDescent="0.3">
      <c r="A293" s="36">
        <v>23020119</v>
      </c>
      <c r="B293" s="37">
        <v>70427</v>
      </c>
      <c r="C293" s="38" t="s">
        <v>482</v>
      </c>
      <c r="D293" s="39" t="s">
        <v>19</v>
      </c>
      <c r="E293" s="37">
        <v>23310000</v>
      </c>
      <c r="F293" s="54" t="s">
        <v>483</v>
      </c>
      <c r="G293" s="41">
        <v>5000000</v>
      </c>
      <c r="H293" s="41">
        <v>5000000</v>
      </c>
      <c r="I293" s="41"/>
      <c r="J293" s="41">
        <f t="shared" si="34"/>
        <v>5000000</v>
      </c>
    </row>
    <row r="294" spans="1:11" ht="46.5" customHeight="1" thickBot="1" x14ac:dyDescent="0.3">
      <c r="A294" s="36">
        <v>23020102</v>
      </c>
      <c r="B294" s="37">
        <v>70428</v>
      </c>
      <c r="C294" s="38" t="s">
        <v>484</v>
      </c>
      <c r="D294" s="39" t="s">
        <v>19</v>
      </c>
      <c r="E294" s="37">
        <v>23310000</v>
      </c>
      <c r="F294" s="54" t="s">
        <v>485</v>
      </c>
      <c r="G294" s="41">
        <v>20000000</v>
      </c>
      <c r="H294" s="41"/>
      <c r="I294" s="41"/>
      <c r="J294" s="41">
        <f t="shared" si="34"/>
        <v>0</v>
      </c>
    </row>
    <row r="295" spans="1:11" ht="64.5" customHeight="1" thickBot="1" x14ac:dyDescent="0.3">
      <c r="A295" s="36">
        <v>23020102</v>
      </c>
      <c r="B295" s="37">
        <v>70445</v>
      </c>
      <c r="C295" s="38" t="s">
        <v>486</v>
      </c>
      <c r="D295" s="39" t="s">
        <v>19</v>
      </c>
      <c r="E295" s="37">
        <v>23310000</v>
      </c>
      <c r="F295" s="54" t="s">
        <v>487</v>
      </c>
      <c r="G295" s="41">
        <v>50000000</v>
      </c>
      <c r="H295" s="41"/>
      <c r="I295" s="41"/>
      <c r="J295" s="41">
        <f t="shared" si="34"/>
        <v>0</v>
      </c>
    </row>
    <row r="296" spans="1:11" ht="35.25" customHeight="1" thickBot="1" x14ac:dyDescent="0.3">
      <c r="A296" s="36">
        <v>23020118</v>
      </c>
      <c r="B296" s="37">
        <v>70446</v>
      </c>
      <c r="C296" s="38" t="s">
        <v>488</v>
      </c>
      <c r="D296" s="39" t="s">
        <v>19</v>
      </c>
      <c r="E296" s="37">
        <v>23310000</v>
      </c>
      <c r="F296" s="54" t="s">
        <v>489</v>
      </c>
      <c r="G296" s="41">
        <v>10000000</v>
      </c>
      <c r="H296" s="41">
        <v>10000000</v>
      </c>
      <c r="I296" s="41"/>
      <c r="J296" s="41">
        <f t="shared" si="34"/>
        <v>10000000</v>
      </c>
    </row>
    <row r="297" spans="1:11" ht="66" customHeight="1" thickBot="1" x14ac:dyDescent="0.3">
      <c r="A297" s="36">
        <v>23020118</v>
      </c>
      <c r="B297" s="37">
        <v>70447</v>
      </c>
      <c r="C297" s="38" t="s">
        <v>490</v>
      </c>
      <c r="D297" s="39" t="s">
        <v>19</v>
      </c>
      <c r="E297" s="37">
        <v>23310000</v>
      </c>
      <c r="F297" s="54" t="s">
        <v>491</v>
      </c>
      <c r="G297" s="41"/>
      <c r="H297" s="41">
        <v>131000000</v>
      </c>
      <c r="I297" s="41">
        <v>131000000</v>
      </c>
      <c r="J297" s="41">
        <f t="shared" si="34"/>
        <v>0</v>
      </c>
    </row>
    <row r="298" spans="1:11" ht="16.5" thickBot="1" x14ac:dyDescent="0.3">
      <c r="A298" s="47"/>
      <c r="B298" s="48"/>
      <c r="C298" s="49"/>
      <c r="D298" s="50"/>
      <c r="E298" s="48"/>
      <c r="F298" s="43"/>
      <c r="G298" s="55">
        <f>SUM(G272:G297)</f>
        <v>1270000000</v>
      </c>
      <c r="H298" s="55">
        <f>SUM(H272:H297)</f>
        <v>681000000</v>
      </c>
      <c r="I298" s="55">
        <f>SUM(I272:I297)</f>
        <v>231000000</v>
      </c>
      <c r="J298" s="55">
        <f t="shared" si="34"/>
        <v>450000000</v>
      </c>
      <c r="K298" s="22"/>
    </row>
    <row r="299" spans="1:11" ht="16.5" thickBot="1" x14ac:dyDescent="0.3">
      <c r="A299" s="36"/>
      <c r="B299" s="37"/>
      <c r="C299" s="38"/>
      <c r="D299" s="39"/>
      <c r="E299" s="37"/>
      <c r="F299" s="70" t="s">
        <v>492</v>
      </c>
      <c r="G299" s="46"/>
      <c r="H299" s="46"/>
      <c r="I299" s="41"/>
      <c r="J299" s="41">
        <f t="shared" si="34"/>
        <v>0</v>
      </c>
    </row>
    <row r="300" spans="1:11" ht="79.5" customHeight="1" thickBot="1" x14ac:dyDescent="0.3">
      <c r="A300" s="36">
        <v>23020118</v>
      </c>
      <c r="B300" s="37">
        <v>70131</v>
      </c>
      <c r="C300" s="38" t="s">
        <v>493</v>
      </c>
      <c r="D300" s="39" t="s">
        <v>19</v>
      </c>
      <c r="E300" s="37">
        <v>23310000</v>
      </c>
      <c r="F300" s="54" t="s">
        <v>494</v>
      </c>
      <c r="G300" s="41">
        <v>30000000</v>
      </c>
      <c r="H300" s="41">
        <v>30000000</v>
      </c>
      <c r="I300" s="41"/>
      <c r="J300" s="41">
        <f t="shared" si="34"/>
        <v>30000000</v>
      </c>
    </row>
    <row r="301" spans="1:11" ht="117.75" customHeight="1" thickBot="1" x14ac:dyDescent="0.3">
      <c r="A301" s="36">
        <v>23050101</v>
      </c>
      <c r="B301" s="37">
        <v>70134</v>
      </c>
      <c r="C301" s="38" t="s">
        <v>495</v>
      </c>
      <c r="D301" s="39" t="s">
        <v>19</v>
      </c>
      <c r="E301" s="37">
        <v>23310000</v>
      </c>
      <c r="F301" s="54" t="s">
        <v>2330</v>
      </c>
      <c r="G301" s="41">
        <v>50000000</v>
      </c>
      <c r="H301" s="63">
        <v>1950000000</v>
      </c>
      <c r="I301" s="63">
        <v>1900000000</v>
      </c>
      <c r="J301" s="41">
        <f t="shared" si="34"/>
        <v>50000000</v>
      </c>
    </row>
    <row r="302" spans="1:11" ht="75.75" thickBot="1" x14ac:dyDescent="0.3">
      <c r="A302" s="36">
        <v>23020127</v>
      </c>
      <c r="B302" s="37">
        <v>70151</v>
      </c>
      <c r="C302" s="38" t="s">
        <v>496</v>
      </c>
      <c r="D302" s="39" t="s">
        <v>19</v>
      </c>
      <c r="E302" s="37">
        <v>23310000</v>
      </c>
      <c r="F302" s="54" t="s">
        <v>497</v>
      </c>
      <c r="G302" s="41">
        <v>30000000</v>
      </c>
      <c r="H302" s="41">
        <v>30000000</v>
      </c>
      <c r="I302" s="41"/>
      <c r="J302" s="41">
        <f t="shared" si="34"/>
        <v>30000000</v>
      </c>
    </row>
    <row r="303" spans="1:11" ht="90.75" thickBot="1" x14ac:dyDescent="0.3">
      <c r="A303" s="36">
        <v>23010130</v>
      </c>
      <c r="B303" s="37">
        <v>70136</v>
      </c>
      <c r="C303" s="38" t="s">
        <v>498</v>
      </c>
      <c r="D303" s="39" t="s">
        <v>19</v>
      </c>
      <c r="E303" s="37">
        <v>23310000</v>
      </c>
      <c r="F303" s="54" t="s">
        <v>499</v>
      </c>
      <c r="G303" s="41">
        <v>100000000</v>
      </c>
      <c r="H303" s="41">
        <v>50000000</v>
      </c>
      <c r="I303" s="41"/>
      <c r="J303" s="41">
        <f t="shared" si="34"/>
        <v>50000000</v>
      </c>
    </row>
    <row r="304" spans="1:11" ht="77.25" customHeight="1" thickBot="1" x14ac:dyDescent="0.3">
      <c r="A304" s="36">
        <v>23020101</v>
      </c>
      <c r="B304" s="37">
        <v>70137</v>
      </c>
      <c r="C304" s="38" t="s">
        <v>500</v>
      </c>
      <c r="D304" s="39" t="s">
        <v>19</v>
      </c>
      <c r="E304" s="37">
        <v>23310000</v>
      </c>
      <c r="F304" s="54" t="s">
        <v>501</v>
      </c>
      <c r="G304" s="41">
        <v>30000000</v>
      </c>
      <c r="H304" s="41">
        <v>30000000</v>
      </c>
      <c r="I304" s="41"/>
      <c r="J304" s="41">
        <f t="shared" si="34"/>
        <v>30000000</v>
      </c>
    </row>
    <row r="305" spans="1:10" ht="120.75" thickBot="1" x14ac:dyDescent="0.3">
      <c r="A305" s="36">
        <v>23020101</v>
      </c>
      <c r="B305" s="37">
        <v>70140</v>
      </c>
      <c r="C305" s="38" t="s">
        <v>502</v>
      </c>
      <c r="D305" s="39" t="s">
        <v>19</v>
      </c>
      <c r="E305" s="37">
        <v>23310000</v>
      </c>
      <c r="F305" s="54" t="s">
        <v>503</v>
      </c>
      <c r="G305" s="41">
        <v>500000000</v>
      </c>
      <c r="H305" s="41">
        <v>0</v>
      </c>
      <c r="I305" s="41"/>
      <c r="J305" s="41">
        <f t="shared" si="34"/>
        <v>0</v>
      </c>
    </row>
    <row r="306" spans="1:10" ht="16.5" thickBot="1" x14ac:dyDescent="0.3">
      <c r="A306" s="5"/>
      <c r="B306" s="6"/>
      <c r="C306" s="6"/>
      <c r="D306" s="7"/>
      <c r="E306" s="6"/>
      <c r="F306" s="43"/>
      <c r="G306" s="44">
        <f>SUM(G300:G305)</f>
        <v>740000000</v>
      </c>
      <c r="H306" s="44">
        <f>SUM(H300:H305)</f>
        <v>2090000000</v>
      </c>
      <c r="I306" s="44">
        <f>SUM(I300:I305)</f>
        <v>1900000000</v>
      </c>
      <c r="J306" s="55">
        <f t="shared" si="34"/>
        <v>190000000</v>
      </c>
    </row>
    <row r="307" spans="1:10" ht="16.5" thickBot="1" x14ac:dyDescent="0.3">
      <c r="A307" s="10"/>
      <c r="B307" s="12"/>
      <c r="C307" s="12"/>
      <c r="D307" s="13"/>
      <c r="E307" s="12"/>
      <c r="F307" s="57"/>
      <c r="G307" s="58">
        <f>G306+G298</f>
        <v>2010000000</v>
      </c>
      <c r="H307" s="58">
        <f>H306+H298</f>
        <v>2771000000</v>
      </c>
      <c r="I307" s="58">
        <f>I306+I298</f>
        <v>2131000000</v>
      </c>
      <c r="J307" s="60">
        <f t="shared" si="34"/>
        <v>640000000</v>
      </c>
    </row>
    <row r="308" spans="1:10" ht="18.75" thickBot="1" x14ac:dyDescent="0.3">
      <c r="A308" s="9"/>
      <c r="B308" s="8"/>
      <c r="C308" s="8"/>
      <c r="D308" s="11"/>
      <c r="E308" s="8"/>
      <c r="F308" s="53" t="s">
        <v>504</v>
      </c>
      <c r="G308" s="8"/>
      <c r="H308" s="8"/>
      <c r="I308" s="8"/>
      <c r="J308" s="41">
        <f t="shared" si="34"/>
        <v>0</v>
      </c>
    </row>
    <row r="309" spans="1:10" ht="18.75" thickBot="1" x14ac:dyDescent="0.3">
      <c r="A309" s="9"/>
      <c r="B309" s="8"/>
      <c r="C309" s="53" t="s">
        <v>505</v>
      </c>
      <c r="D309" s="11"/>
      <c r="E309" s="8"/>
      <c r="F309" s="40"/>
      <c r="G309" s="8"/>
      <c r="H309" s="8"/>
      <c r="I309" s="8"/>
      <c r="J309" s="41">
        <f t="shared" si="34"/>
        <v>0</v>
      </c>
    </row>
    <row r="310" spans="1:10" ht="43.5" customHeight="1" thickBot="1" x14ac:dyDescent="0.3">
      <c r="A310" s="36">
        <v>23020101</v>
      </c>
      <c r="B310" s="37">
        <v>70126</v>
      </c>
      <c r="C310" s="38" t="s">
        <v>38</v>
      </c>
      <c r="D310" s="39" t="s">
        <v>19</v>
      </c>
      <c r="E310" s="37">
        <v>23310100</v>
      </c>
      <c r="F310" s="54" t="s">
        <v>39</v>
      </c>
      <c r="G310" s="41">
        <v>100000000</v>
      </c>
      <c r="H310" s="41">
        <v>50000000</v>
      </c>
      <c r="I310" s="41"/>
      <c r="J310" s="41">
        <f t="shared" si="34"/>
        <v>50000000</v>
      </c>
    </row>
    <row r="311" spans="1:10" ht="78" customHeight="1" thickBot="1" x14ac:dyDescent="0.3">
      <c r="A311" s="36">
        <v>23010105</v>
      </c>
      <c r="B311" s="37">
        <v>70127</v>
      </c>
      <c r="C311" s="38" t="s">
        <v>506</v>
      </c>
      <c r="D311" s="39" t="s">
        <v>19</v>
      </c>
      <c r="E311" s="37">
        <v>23310000</v>
      </c>
      <c r="F311" s="54" t="s">
        <v>507</v>
      </c>
      <c r="G311" s="41">
        <v>50000000</v>
      </c>
      <c r="H311" s="41">
        <v>40000000</v>
      </c>
      <c r="I311" s="41"/>
      <c r="J311" s="41">
        <f t="shared" si="34"/>
        <v>40000000</v>
      </c>
    </row>
    <row r="312" spans="1:10" ht="47.25" customHeight="1" thickBot="1" x14ac:dyDescent="0.3">
      <c r="A312" s="36">
        <v>23010119</v>
      </c>
      <c r="B312" s="37">
        <v>70128</v>
      </c>
      <c r="C312" s="38" t="s">
        <v>40</v>
      </c>
      <c r="D312" s="39" t="s">
        <v>19</v>
      </c>
      <c r="E312" s="37">
        <v>23310000</v>
      </c>
      <c r="F312" s="54" t="s">
        <v>508</v>
      </c>
      <c r="G312" s="41">
        <v>3000000</v>
      </c>
      <c r="H312" s="41">
        <v>3500000</v>
      </c>
      <c r="I312" s="41"/>
      <c r="J312" s="41">
        <f t="shared" si="34"/>
        <v>3500000</v>
      </c>
    </row>
    <row r="313" spans="1:10" ht="24.95" customHeight="1" thickBot="1" x14ac:dyDescent="0.3">
      <c r="A313" s="36">
        <v>23010132</v>
      </c>
      <c r="B313" s="37">
        <v>70191</v>
      </c>
      <c r="C313" s="38" t="s">
        <v>42</v>
      </c>
      <c r="D313" s="39" t="s">
        <v>19</v>
      </c>
      <c r="E313" s="37">
        <v>23310000</v>
      </c>
      <c r="F313" s="54" t="s">
        <v>509</v>
      </c>
      <c r="G313" s="41">
        <v>10000000</v>
      </c>
      <c r="H313" s="41">
        <v>10000000</v>
      </c>
      <c r="I313" s="41"/>
      <c r="J313" s="41">
        <f t="shared" si="34"/>
        <v>10000000</v>
      </c>
    </row>
    <row r="314" spans="1:10" ht="24.95" customHeight="1" thickBot="1" x14ac:dyDescent="0.3">
      <c r="A314" s="36">
        <v>23010132</v>
      </c>
      <c r="B314" s="37">
        <v>70131</v>
      </c>
      <c r="C314" s="38" t="s">
        <v>47</v>
      </c>
      <c r="D314" s="39" t="s">
        <v>19</v>
      </c>
      <c r="E314" s="37">
        <v>23310000</v>
      </c>
      <c r="F314" s="54" t="s">
        <v>510</v>
      </c>
      <c r="G314" s="41">
        <v>10000000</v>
      </c>
      <c r="H314" s="41">
        <v>0</v>
      </c>
      <c r="I314" s="41"/>
      <c r="J314" s="41">
        <f t="shared" si="34"/>
        <v>0</v>
      </c>
    </row>
    <row r="315" spans="1:10" ht="24.95" customHeight="1" thickBot="1" x14ac:dyDescent="0.3">
      <c r="A315" s="36">
        <v>23020123</v>
      </c>
      <c r="B315" s="37">
        <v>70121</v>
      </c>
      <c r="C315" s="38" t="s">
        <v>49</v>
      </c>
      <c r="D315" s="39" t="s">
        <v>19</v>
      </c>
      <c r="E315" s="37">
        <v>23310000</v>
      </c>
      <c r="F315" s="54" t="s">
        <v>511</v>
      </c>
      <c r="G315" s="41">
        <v>10000000</v>
      </c>
      <c r="H315" s="41">
        <v>17000000</v>
      </c>
      <c r="I315" s="41"/>
      <c r="J315" s="41">
        <f t="shared" si="34"/>
        <v>17000000</v>
      </c>
    </row>
    <row r="316" spans="1:10" ht="24.95" customHeight="1" thickBot="1" x14ac:dyDescent="0.3">
      <c r="A316" s="36">
        <v>23010132</v>
      </c>
      <c r="B316" s="37">
        <v>70133</v>
      </c>
      <c r="C316" s="38" t="s">
        <v>512</v>
      </c>
      <c r="D316" s="39" t="s">
        <v>19</v>
      </c>
      <c r="E316" s="37">
        <v>23310000</v>
      </c>
      <c r="F316" s="54" t="s">
        <v>513</v>
      </c>
      <c r="G316" s="41">
        <v>10000000</v>
      </c>
      <c r="H316" s="41">
        <v>13000000</v>
      </c>
      <c r="I316" s="41"/>
      <c r="J316" s="41">
        <f t="shared" si="34"/>
        <v>13000000</v>
      </c>
    </row>
    <row r="317" spans="1:10" ht="24.95" customHeight="1" thickBot="1" x14ac:dyDescent="0.3">
      <c r="A317" s="36">
        <v>23010132</v>
      </c>
      <c r="B317" s="37">
        <v>70135</v>
      </c>
      <c r="C317" s="38" t="s">
        <v>514</v>
      </c>
      <c r="D317" s="39" t="s">
        <v>19</v>
      </c>
      <c r="E317" s="37">
        <v>23310000</v>
      </c>
      <c r="F317" s="54" t="s">
        <v>515</v>
      </c>
      <c r="G317" s="41">
        <v>10000000</v>
      </c>
      <c r="H317" s="41">
        <v>10000000</v>
      </c>
      <c r="I317" s="41"/>
      <c r="J317" s="41">
        <f t="shared" si="34"/>
        <v>10000000</v>
      </c>
    </row>
    <row r="318" spans="1:10" ht="39.75" customHeight="1" thickBot="1" x14ac:dyDescent="0.3">
      <c r="A318" s="36">
        <v>23020107</v>
      </c>
      <c r="B318" s="37">
        <v>70169</v>
      </c>
      <c r="C318" s="38" t="s">
        <v>516</v>
      </c>
      <c r="D318" s="39" t="s">
        <v>19</v>
      </c>
      <c r="E318" s="37">
        <v>23310000</v>
      </c>
      <c r="F318" s="54" t="s">
        <v>517</v>
      </c>
      <c r="G318" s="41">
        <v>12000000</v>
      </c>
      <c r="H318" s="41">
        <v>12000000</v>
      </c>
      <c r="I318" s="41"/>
      <c r="J318" s="41">
        <f t="shared" si="34"/>
        <v>12000000</v>
      </c>
    </row>
    <row r="319" spans="1:10" ht="39" customHeight="1" thickBot="1" x14ac:dyDescent="0.3">
      <c r="A319" s="36">
        <v>23010104</v>
      </c>
      <c r="B319" s="37">
        <v>70170</v>
      </c>
      <c r="C319" s="38" t="s">
        <v>518</v>
      </c>
      <c r="D319" s="39" t="s">
        <v>19</v>
      </c>
      <c r="E319" s="37">
        <v>23310000</v>
      </c>
      <c r="F319" s="54" t="s">
        <v>519</v>
      </c>
      <c r="G319" s="41">
        <v>15000000</v>
      </c>
      <c r="H319" s="41">
        <v>10000000</v>
      </c>
      <c r="I319" s="41"/>
      <c r="J319" s="41">
        <f t="shared" si="34"/>
        <v>10000000</v>
      </c>
    </row>
    <row r="320" spans="1:10" ht="45.75" thickBot="1" x14ac:dyDescent="0.3">
      <c r="A320" s="36">
        <v>23010104</v>
      </c>
      <c r="B320" s="37">
        <v>70171</v>
      </c>
      <c r="C320" s="38" t="s">
        <v>520</v>
      </c>
      <c r="D320" s="39" t="s">
        <v>19</v>
      </c>
      <c r="E320" s="37">
        <v>23310000</v>
      </c>
      <c r="F320" s="54" t="s">
        <v>521</v>
      </c>
      <c r="G320" s="41">
        <v>15000000</v>
      </c>
      <c r="H320" s="41">
        <v>15000000</v>
      </c>
      <c r="I320" s="41"/>
      <c r="J320" s="41">
        <f t="shared" si="34"/>
        <v>15000000</v>
      </c>
    </row>
    <row r="321" spans="1:10" ht="35.25" customHeight="1" thickBot="1" x14ac:dyDescent="0.3">
      <c r="A321" s="36">
        <v>23010105</v>
      </c>
      <c r="B321" s="37">
        <v>70172</v>
      </c>
      <c r="C321" s="38" t="s">
        <v>522</v>
      </c>
      <c r="D321" s="39" t="s">
        <v>19</v>
      </c>
      <c r="E321" s="37">
        <v>23310000</v>
      </c>
      <c r="F321" s="54" t="s">
        <v>523</v>
      </c>
      <c r="G321" s="41">
        <v>5000000</v>
      </c>
      <c r="H321" s="41">
        <v>5000000</v>
      </c>
      <c r="I321" s="41"/>
      <c r="J321" s="41">
        <f t="shared" si="34"/>
        <v>5000000</v>
      </c>
    </row>
    <row r="322" spans="1:10" ht="56.25" customHeight="1" thickBot="1" x14ac:dyDescent="0.3">
      <c r="A322" s="36">
        <v>23010115</v>
      </c>
      <c r="B322" s="37">
        <v>70173</v>
      </c>
      <c r="C322" s="38" t="s">
        <v>524</v>
      </c>
      <c r="D322" s="39" t="s">
        <v>19</v>
      </c>
      <c r="E322" s="37">
        <v>23310000</v>
      </c>
      <c r="F322" s="54" t="s">
        <v>525</v>
      </c>
      <c r="G322" s="41">
        <v>3000000</v>
      </c>
      <c r="H322" s="41">
        <v>5000000</v>
      </c>
      <c r="I322" s="41"/>
      <c r="J322" s="41">
        <f t="shared" si="34"/>
        <v>5000000</v>
      </c>
    </row>
    <row r="323" spans="1:10" ht="30.75" thickBot="1" x14ac:dyDescent="0.3">
      <c r="A323" s="36">
        <v>23010115</v>
      </c>
      <c r="B323" s="37">
        <v>70174</v>
      </c>
      <c r="C323" s="38" t="s">
        <v>526</v>
      </c>
      <c r="D323" s="39" t="s">
        <v>19</v>
      </c>
      <c r="E323" s="37">
        <v>23310000</v>
      </c>
      <c r="F323" s="54" t="s">
        <v>527</v>
      </c>
      <c r="G323" s="41">
        <v>850000</v>
      </c>
      <c r="H323" s="41">
        <v>850000</v>
      </c>
      <c r="I323" s="41"/>
      <c r="J323" s="41">
        <f t="shared" si="34"/>
        <v>850000</v>
      </c>
    </row>
    <row r="324" spans="1:10" ht="24.75" customHeight="1" thickBot="1" x14ac:dyDescent="0.3">
      <c r="A324" s="36">
        <v>23050101</v>
      </c>
      <c r="B324" s="37">
        <v>70175</v>
      </c>
      <c r="C324" s="38" t="s">
        <v>528</v>
      </c>
      <c r="D324" s="39" t="s">
        <v>19</v>
      </c>
      <c r="E324" s="37">
        <v>23310000</v>
      </c>
      <c r="F324" s="54" t="s">
        <v>529</v>
      </c>
      <c r="G324" s="41">
        <v>5000000</v>
      </c>
      <c r="H324" s="41">
        <v>5000000</v>
      </c>
      <c r="I324" s="41"/>
      <c r="J324" s="41">
        <f t="shared" si="34"/>
        <v>5000000</v>
      </c>
    </row>
    <row r="325" spans="1:10" ht="27" customHeight="1" thickBot="1" x14ac:dyDescent="0.3">
      <c r="A325" s="36">
        <v>23050101</v>
      </c>
      <c r="B325" s="37">
        <v>70176</v>
      </c>
      <c r="C325" s="38" t="s">
        <v>530</v>
      </c>
      <c r="D325" s="39" t="s">
        <v>19</v>
      </c>
      <c r="E325" s="37">
        <v>23310000</v>
      </c>
      <c r="F325" s="54" t="s">
        <v>531</v>
      </c>
      <c r="G325" s="41">
        <v>100000000</v>
      </c>
      <c r="H325" s="41">
        <v>32500000</v>
      </c>
      <c r="I325" s="41"/>
      <c r="J325" s="41">
        <f t="shared" si="34"/>
        <v>32500000</v>
      </c>
    </row>
    <row r="326" spans="1:10" ht="20.25" customHeight="1" thickBot="1" x14ac:dyDescent="0.3">
      <c r="A326" s="5"/>
      <c r="B326" s="6"/>
      <c r="C326" s="6"/>
      <c r="D326" s="7"/>
      <c r="E326" s="6"/>
      <c r="F326" s="43"/>
      <c r="G326" s="44">
        <f>SUM(G310:G325)</f>
        <v>358850000</v>
      </c>
      <c r="H326" s="44">
        <f>SUM(H310:H325)</f>
        <v>228850000</v>
      </c>
      <c r="I326" s="44">
        <f t="shared" ref="I326" si="37">SUM(I310:I325)</f>
        <v>0</v>
      </c>
      <c r="J326" s="55">
        <f t="shared" si="34"/>
        <v>228850000</v>
      </c>
    </row>
    <row r="327" spans="1:10" ht="21" customHeight="1" thickBot="1" x14ac:dyDescent="0.3">
      <c r="A327" s="9"/>
      <c r="B327" s="8"/>
      <c r="C327" s="53" t="s">
        <v>532</v>
      </c>
      <c r="D327" s="11"/>
      <c r="E327" s="8"/>
      <c r="F327" s="40"/>
      <c r="G327" s="8"/>
      <c r="H327" s="8"/>
      <c r="I327" s="8"/>
      <c r="J327" s="41">
        <f t="shared" ref="J327:J390" si="38">H327-I327</f>
        <v>0</v>
      </c>
    </row>
    <row r="328" spans="1:10" ht="90.75" thickBot="1" x14ac:dyDescent="0.3">
      <c r="A328" s="36">
        <v>23020119</v>
      </c>
      <c r="B328" s="37">
        <v>70801</v>
      </c>
      <c r="C328" s="38" t="s">
        <v>533</v>
      </c>
      <c r="D328" s="39" t="s">
        <v>19</v>
      </c>
      <c r="E328" s="37">
        <v>23310100</v>
      </c>
      <c r="F328" s="54" t="s">
        <v>534</v>
      </c>
      <c r="G328" s="41">
        <v>1200000000</v>
      </c>
      <c r="H328" s="41">
        <v>500000000</v>
      </c>
      <c r="I328" s="41"/>
      <c r="J328" s="41">
        <f t="shared" si="38"/>
        <v>500000000</v>
      </c>
    </row>
    <row r="329" spans="1:10" ht="55.5" customHeight="1" thickBot="1" x14ac:dyDescent="0.3">
      <c r="A329" s="36">
        <v>23020102</v>
      </c>
      <c r="B329" s="37">
        <v>70802</v>
      </c>
      <c r="C329" s="38" t="s">
        <v>535</v>
      </c>
      <c r="D329" s="39" t="s">
        <v>19</v>
      </c>
      <c r="E329" s="37">
        <v>23310000</v>
      </c>
      <c r="F329" s="54" t="s">
        <v>536</v>
      </c>
      <c r="G329" s="41">
        <v>40000000</v>
      </c>
      <c r="H329" s="41">
        <v>0</v>
      </c>
      <c r="I329" s="41"/>
      <c r="J329" s="41">
        <f t="shared" si="38"/>
        <v>0</v>
      </c>
    </row>
    <row r="330" spans="1:10" ht="52.5" customHeight="1" thickBot="1" x14ac:dyDescent="0.3">
      <c r="A330" s="36">
        <v>23010104</v>
      </c>
      <c r="B330" s="37">
        <v>70804</v>
      </c>
      <c r="C330" s="38" t="s">
        <v>537</v>
      </c>
      <c r="D330" s="39" t="s">
        <v>19</v>
      </c>
      <c r="E330" s="37">
        <v>23310100</v>
      </c>
      <c r="F330" s="54" t="s">
        <v>538</v>
      </c>
      <c r="G330" s="41">
        <v>20000000</v>
      </c>
      <c r="H330" s="41">
        <v>20000000</v>
      </c>
      <c r="I330" s="41"/>
      <c r="J330" s="41">
        <f t="shared" si="38"/>
        <v>20000000</v>
      </c>
    </row>
    <row r="331" spans="1:10" ht="30.75" thickBot="1" x14ac:dyDescent="0.3">
      <c r="A331" s="36">
        <v>23010127</v>
      </c>
      <c r="B331" s="37">
        <v>70805</v>
      </c>
      <c r="C331" s="38" t="s">
        <v>539</v>
      </c>
      <c r="D331" s="39" t="s">
        <v>19</v>
      </c>
      <c r="E331" s="37">
        <v>23310000</v>
      </c>
      <c r="F331" s="54" t="s">
        <v>540</v>
      </c>
      <c r="G331" s="41">
        <v>20000000</v>
      </c>
      <c r="H331" s="41">
        <v>20000000</v>
      </c>
      <c r="I331" s="41"/>
      <c r="J331" s="41">
        <f t="shared" si="38"/>
        <v>20000000</v>
      </c>
    </row>
    <row r="332" spans="1:10" ht="66.75" customHeight="1" thickBot="1" x14ac:dyDescent="0.3">
      <c r="A332" s="36">
        <v>23020101</v>
      </c>
      <c r="B332" s="37">
        <v>70806</v>
      </c>
      <c r="C332" s="38" t="s">
        <v>541</v>
      </c>
      <c r="D332" s="39" t="s">
        <v>19</v>
      </c>
      <c r="E332" s="37">
        <v>23310100</v>
      </c>
      <c r="F332" s="54" t="s">
        <v>542</v>
      </c>
      <c r="G332" s="41">
        <v>30000000</v>
      </c>
      <c r="H332" s="41">
        <v>276000000</v>
      </c>
      <c r="I332" s="41"/>
      <c r="J332" s="41">
        <f t="shared" si="38"/>
        <v>276000000</v>
      </c>
    </row>
    <row r="333" spans="1:10" ht="62.25" customHeight="1" thickBot="1" x14ac:dyDescent="0.3">
      <c r="A333" s="36">
        <v>23020101</v>
      </c>
      <c r="B333" s="37">
        <v>70807</v>
      </c>
      <c r="C333" s="38" t="s">
        <v>543</v>
      </c>
      <c r="D333" s="39" t="s">
        <v>19</v>
      </c>
      <c r="E333" s="37">
        <v>23310000</v>
      </c>
      <c r="F333" s="54" t="s">
        <v>544</v>
      </c>
      <c r="G333" s="41">
        <v>45000000</v>
      </c>
      <c r="H333" s="41">
        <v>0</v>
      </c>
      <c r="I333" s="41"/>
      <c r="J333" s="41">
        <f t="shared" si="38"/>
        <v>0</v>
      </c>
    </row>
    <row r="334" spans="1:10" ht="75.75" thickBot="1" x14ac:dyDescent="0.3">
      <c r="A334" s="36">
        <v>23020118</v>
      </c>
      <c r="B334" s="37">
        <v>70808</v>
      </c>
      <c r="C334" s="38" t="s">
        <v>545</v>
      </c>
      <c r="D334" s="39" t="s">
        <v>19</v>
      </c>
      <c r="E334" s="37">
        <v>23310000</v>
      </c>
      <c r="F334" s="54" t="s">
        <v>546</v>
      </c>
      <c r="G334" s="41">
        <v>40000000</v>
      </c>
      <c r="H334" s="41">
        <v>40000000</v>
      </c>
      <c r="I334" s="41"/>
      <c r="J334" s="41">
        <f t="shared" si="38"/>
        <v>40000000</v>
      </c>
    </row>
    <row r="335" spans="1:10" ht="45.75" thickBot="1" x14ac:dyDescent="0.3">
      <c r="A335" s="36">
        <v>23020101</v>
      </c>
      <c r="B335" s="37">
        <v>70809</v>
      </c>
      <c r="C335" s="38" t="s">
        <v>547</v>
      </c>
      <c r="D335" s="39" t="s">
        <v>19</v>
      </c>
      <c r="E335" s="37">
        <v>23310000</v>
      </c>
      <c r="F335" s="54" t="s">
        <v>548</v>
      </c>
      <c r="G335" s="41">
        <v>70000000</v>
      </c>
      <c r="H335" s="41"/>
      <c r="I335" s="41"/>
      <c r="J335" s="41">
        <f t="shared" si="38"/>
        <v>0</v>
      </c>
    </row>
    <row r="336" spans="1:10" ht="16.5" thickBot="1" x14ac:dyDescent="0.3">
      <c r="A336" s="36">
        <v>23020101</v>
      </c>
      <c r="B336" s="37">
        <v>70810</v>
      </c>
      <c r="C336" s="38" t="s">
        <v>549</v>
      </c>
      <c r="D336" s="39" t="s">
        <v>19</v>
      </c>
      <c r="E336" s="37">
        <v>23310000</v>
      </c>
      <c r="F336" s="54" t="s">
        <v>550</v>
      </c>
      <c r="G336" s="41">
        <v>10000000</v>
      </c>
      <c r="H336" s="41"/>
      <c r="I336" s="41"/>
      <c r="J336" s="41">
        <f t="shared" si="38"/>
        <v>0</v>
      </c>
    </row>
    <row r="337" spans="1:10" ht="55.5" customHeight="1" thickBot="1" x14ac:dyDescent="0.3">
      <c r="A337" s="36">
        <v>23030126</v>
      </c>
      <c r="B337" s="37">
        <v>70811</v>
      </c>
      <c r="C337" s="38" t="s">
        <v>551</v>
      </c>
      <c r="D337" s="39" t="s">
        <v>19</v>
      </c>
      <c r="E337" s="37">
        <v>23310000</v>
      </c>
      <c r="F337" s="54" t="s">
        <v>552</v>
      </c>
      <c r="G337" s="41">
        <v>20000000</v>
      </c>
      <c r="H337" s="41">
        <v>20000000</v>
      </c>
      <c r="I337" s="41"/>
      <c r="J337" s="41">
        <f t="shared" si="38"/>
        <v>20000000</v>
      </c>
    </row>
    <row r="338" spans="1:10" ht="100.5" customHeight="1" thickBot="1" x14ac:dyDescent="0.3">
      <c r="A338" s="36">
        <v>23030101</v>
      </c>
      <c r="B338" s="37">
        <v>70821</v>
      </c>
      <c r="C338" s="38" t="s">
        <v>182</v>
      </c>
      <c r="D338" s="39" t="s">
        <v>19</v>
      </c>
      <c r="E338" s="37">
        <v>23310100</v>
      </c>
      <c r="F338" s="54" t="s">
        <v>553</v>
      </c>
      <c r="G338" s="41">
        <v>200000000</v>
      </c>
      <c r="H338" s="41">
        <v>50000000</v>
      </c>
      <c r="I338" s="41">
        <v>50000000</v>
      </c>
      <c r="J338" s="41">
        <f t="shared" si="38"/>
        <v>0</v>
      </c>
    </row>
    <row r="339" spans="1:10" ht="37.5" customHeight="1" thickBot="1" x14ac:dyDescent="0.3">
      <c r="A339" s="36">
        <v>23020101</v>
      </c>
      <c r="B339" s="37">
        <v>70831</v>
      </c>
      <c r="C339" s="38" t="s">
        <v>184</v>
      </c>
      <c r="D339" s="39" t="s">
        <v>19</v>
      </c>
      <c r="E339" s="37">
        <v>23310100</v>
      </c>
      <c r="F339" s="54" t="s">
        <v>554</v>
      </c>
      <c r="G339" s="41">
        <v>200000000</v>
      </c>
      <c r="H339" s="41"/>
      <c r="I339" s="41"/>
      <c r="J339" s="41">
        <f t="shared" si="38"/>
        <v>0</v>
      </c>
    </row>
    <row r="340" spans="1:10" ht="62.25" customHeight="1" thickBot="1" x14ac:dyDescent="0.3">
      <c r="A340" s="36">
        <v>23010130</v>
      </c>
      <c r="B340" s="37">
        <v>70816</v>
      </c>
      <c r="C340" s="38" t="s">
        <v>555</v>
      </c>
      <c r="D340" s="39" t="s">
        <v>19</v>
      </c>
      <c r="E340" s="37">
        <v>23310100</v>
      </c>
      <c r="F340" s="54" t="s">
        <v>556</v>
      </c>
      <c r="G340" s="41">
        <v>175000000</v>
      </c>
      <c r="H340" s="41">
        <v>175000000</v>
      </c>
      <c r="I340" s="41">
        <v>175000000</v>
      </c>
      <c r="J340" s="41">
        <f t="shared" si="38"/>
        <v>0</v>
      </c>
    </row>
    <row r="341" spans="1:10" ht="49.5" customHeight="1" thickBot="1" x14ac:dyDescent="0.3">
      <c r="A341" s="36">
        <v>23020102</v>
      </c>
      <c r="B341" s="37">
        <v>70801</v>
      </c>
      <c r="C341" s="38" t="s">
        <v>555</v>
      </c>
      <c r="D341" s="39" t="s">
        <v>19</v>
      </c>
      <c r="E341" s="37">
        <v>23310000</v>
      </c>
      <c r="F341" s="54" t="s">
        <v>557</v>
      </c>
      <c r="G341" s="41">
        <v>187000000</v>
      </c>
      <c r="H341" s="41"/>
      <c r="I341" s="41"/>
      <c r="J341" s="41">
        <f t="shared" si="38"/>
        <v>0</v>
      </c>
    </row>
    <row r="342" spans="1:10" ht="48" customHeight="1" thickBot="1" x14ac:dyDescent="0.3">
      <c r="A342" s="36">
        <v>23020102</v>
      </c>
      <c r="B342" s="37">
        <v>70802</v>
      </c>
      <c r="C342" s="38" t="s">
        <v>558</v>
      </c>
      <c r="D342" s="39" t="s">
        <v>19</v>
      </c>
      <c r="E342" s="37">
        <v>23310000</v>
      </c>
      <c r="F342" s="54" t="s">
        <v>559</v>
      </c>
      <c r="G342" s="41">
        <v>400000000</v>
      </c>
      <c r="H342" s="41">
        <v>0</v>
      </c>
      <c r="I342" s="41"/>
      <c r="J342" s="41">
        <f t="shared" si="38"/>
        <v>0</v>
      </c>
    </row>
    <row r="343" spans="1:10" ht="57.75" customHeight="1" thickBot="1" x14ac:dyDescent="0.3">
      <c r="A343" s="36">
        <v>23020102</v>
      </c>
      <c r="B343" s="37">
        <v>70820</v>
      </c>
      <c r="C343" s="38" t="s">
        <v>560</v>
      </c>
      <c r="D343" s="39" t="s">
        <v>19</v>
      </c>
      <c r="E343" s="37">
        <v>23310000</v>
      </c>
      <c r="F343" s="54" t="s">
        <v>561</v>
      </c>
      <c r="G343" s="41">
        <v>187000000</v>
      </c>
      <c r="H343" s="41">
        <v>219000000</v>
      </c>
      <c r="I343" s="41"/>
      <c r="J343" s="41">
        <f t="shared" si="38"/>
        <v>219000000</v>
      </c>
    </row>
    <row r="344" spans="1:10" ht="18.75" customHeight="1" thickBot="1" x14ac:dyDescent="0.3">
      <c r="A344" s="5"/>
      <c r="B344" s="6"/>
      <c r="C344" s="6"/>
      <c r="D344" s="7"/>
      <c r="E344" s="6"/>
      <c r="F344" s="43"/>
      <c r="G344" s="44">
        <f t="shared" ref="G344:I344" si="39">SUM(G328:G343)</f>
        <v>2844000000</v>
      </c>
      <c r="H344" s="44">
        <f t="shared" si="39"/>
        <v>1320000000</v>
      </c>
      <c r="I344" s="44">
        <f t="shared" si="39"/>
        <v>225000000</v>
      </c>
      <c r="J344" s="55">
        <f t="shared" si="38"/>
        <v>1095000000</v>
      </c>
    </row>
    <row r="345" spans="1:10" ht="19.5" customHeight="1" thickBot="1" x14ac:dyDescent="0.3">
      <c r="A345" s="10"/>
      <c r="B345" s="12"/>
      <c r="C345" s="12"/>
      <c r="D345" s="13"/>
      <c r="E345" s="12"/>
      <c r="F345" s="57"/>
      <c r="G345" s="58">
        <f>G344+G326</f>
        <v>3202850000</v>
      </c>
      <c r="H345" s="58">
        <f>H344+H326</f>
        <v>1548850000</v>
      </c>
      <c r="I345" s="58">
        <f>I344+I326</f>
        <v>225000000</v>
      </c>
      <c r="J345" s="60">
        <f t="shared" si="38"/>
        <v>1323850000</v>
      </c>
    </row>
    <row r="346" spans="1:10" ht="18.75" thickBot="1" x14ac:dyDescent="0.3">
      <c r="A346" s="9"/>
      <c r="B346" s="8"/>
      <c r="C346" s="8"/>
      <c r="D346" s="11"/>
      <c r="E346" s="8"/>
      <c r="F346" s="53" t="s">
        <v>562</v>
      </c>
      <c r="G346" s="8"/>
      <c r="H346" s="8"/>
      <c r="I346" s="8"/>
      <c r="J346" s="41">
        <f t="shared" si="38"/>
        <v>0</v>
      </c>
    </row>
    <row r="347" spans="1:10" ht="18.75" thickBot="1" x14ac:dyDescent="0.3">
      <c r="A347" s="9"/>
      <c r="B347" s="8"/>
      <c r="C347" s="53" t="s">
        <v>563</v>
      </c>
      <c r="D347" s="11"/>
      <c r="E347" s="8"/>
      <c r="F347" s="40"/>
      <c r="G347" s="8" t="s">
        <v>564</v>
      </c>
      <c r="H347" s="8"/>
      <c r="I347" s="8"/>
      <c r="J347" s="41">
        <f t="shared" si="38"/>
        <v>0</v>
      </c>
    </row>
    <row r="348" spans="1:10" ht="72" customHeight="1" thickBot="1" x14ac:dyDescent="0.3">
      <c r="A348" s="36">
        <v>23020125</v>
      </c>
      <c r="B348" s="37">
        <v>70401</v>
      </c>
      <c r="C348" s="38" t="s">
        <v>565</v>
      </c>
      <c r="D348" s="39" t="s">
        <v>19</v>
      </c>
      <c r="E348" s="37">
        <v>23310000</v>
      </c>
      <c r="F348" s="40" t="s">
        <v>566</v>
      </c>
      <c r="G348" s="41">
        <v>200000000</v>
      </c>
      <c r="H348" s="41">
        <v>100000000</v>
      </c>
      <c r="I348" s="41"/>
      <c r="J348" s="41">
        <f t="shared" si="38"/>
        <v>100000000</v>
      </c>
    </row>
    <row r="349" spans="1:10" ht="33" customHeight="1" thickBot="1" x14ac:dyDescent="0.3">
      <c r="A349" s="36">
        <v>23020125</v>
      </c>
      <c r="B349" s="37">
        <v>70402</v>
      </c>
      <c r="C349" s="38" t="s">
        <v>567</v>
      </c>
      <c r="D349" s="39" t="s">
        <v>19</v>
      </c>
      <c r="E349" s="37">
        <v>23310000</v>
      </c>
      <c r="F349" s="40" t="s">
        <v>568</v>
      </c>
      <c r="G349" s="41">
        <v>300000000</v>
      </c>
      <c r="H349" s="41">
        <v>150000000</v>
      </c>
      <c r="I349" s="41"/>
      <c r="J349" s="41">
        <f t="shared" si="38"/>
        <v>150000000</v>
      </c>
    </row>
    <row r="350" spans="1:10" ht="56.25" customHeight="1" thickBot="1" x14ac:dyDescent="0.3">
      <c r="A350" s="36">
        <v>23010123</v>
      </c>
      <c r="B350" s="37">
        <v>70403</v>
      </c>
      <c r="C350" s="38" t="s">
        <v>569</v>
      </c>
      <c r="D350" s="39" t="s">
        <v>19</v>
      </c>
      <c r="E350" s="37">
        <v>23310000</v>
      </c>
      <c r="F350" s="40" t="s">
        <v>570</v>
      </c>
      <c r="G350" s="41">
        <v>10000000</v>
      </c>
      <c r="H350" s="41">
        <v>10000000</v>
      </c>
      <c r="I350" s="41"/>
      <c r="J350" s="41">
        <f t="shared" si="38"/>
        <v>10000000</v>
      </c>
    </row>
    <row r="351" spans="1:10" ht="42.75" customHeight="1" thickBot="1" x14ac:dyDescent="0.3">
      <c r="A351" s="36">
        <v>23010105</v>
      </c>
      <c r="B351" s="37">
        <v>70404</v>
      </c>
      <c r="C351" s="38" t="s">
        <v>571</v>
      </c>
      <c r="D351" s="39" t="s">
        <v>19</v>
      </c>
      <c r="E351" s="37">
        <v>23310000</v>
      </c>
      <c r="F351" s="40" t="s">
        <v>572</v>
      </c>
      <c r="G351" s="41">
        <v>64000000</v>
      </c>
      <c r="H351" s="41">
        <v>64000000</v>
      </c>
      <c r="I351" s="41"/>
      <c r="J351" s="41">
        <f t="shared" si="38"/>
        <v>64000000</v>
      </c>
    </row>
    <row r="352" spans="1:10" ht="79.5" customHeight="1" thickBot="1" x14ac:dyDescent="0.3">
      <c r="A352" s="36">
        <v>23020104</v>
      </c>
      <c r="B352" s="37">
        <v>70405</v>
      </c>
      <c r="C352" s="38" t="s">
        <v>573</v>
      </c>
      <c r="D352" s="39" t="s">
        <v>19</v>
      </c>
      <c r="E352" s="37">
        <v>23310000</v>
      </c>
      <c r="F352" s="40" t="s">
        <v>574</v>
      </c>
      <c r="G352" s="41">
        <v>10000000</v>
      </c>
      <c r="H352" s="41">
        <v>10000000</v>
      </c>
      <c r="I352" s="41"/>
      <c r="J352" s="41">
        <f t="shared" si="38"/>
        <v>10000000</v>
      </c>
    </row>
    <row r="353" spans="1:10" ht="72" customHeight="1" thickBot="1" x14ac:dyDescent="0.3">
      <c r="A353" s="36">
        <v>23020104</v>
      </c>
      <c r="B353" s="37">
        <v>70406</v>
      </c>
      <c r="C353" s="38" t="s">
        <v>575</v>
      </c>
      <c r="D353" s="39" t="s">
        <v>19</v>
      </c>
      <c r="E353" s="37">
        <v>23310000</v>
      </c>
      <c r="F353" s="40" t="s">
        <v>574</v>
      </c>
      <c r="G353" s="41">
        <v>52500000</v>
      </c>
      <c r="H353" s="41">
        <v>52500000</v>
      </c>
      <c r="I353" s="41"/>
      <c r="J353" s="41">
        <f t="shared" si="38"/>
        <v>52500000</v>
      </c>
    </row>
    <row r="354" spans="1:10" ht="60.75" customHeight="1" thickBot="1" x14ac:dyDescent="0.3">
      <c r="A354" s="36">
        <v>23010124</v>
      </c>
      <c r="B354" s="37">
        <v>70407</v>
      </c>
      <c r="C354" s="38" t="s">
        <v>576</v>
      </c>
      <c r="D354" s="39" t="s">
        <v>19</v>
      </c>
      <c r="E354" s="37">
        <v>23311600</v>
      </c>
      <c r="F354" s="40" t="s">
        <v>577</v>
      </c>
      <c r="G354" s="41">
        <v>10000000</v>
      </c>
      <c r="H354" s="41">
        <v>10000000</v>
      </c>
      <c r="I354" s="41"/>
      <c r="J354" s="41">
        <f t="shared" si="38"/>
        <v>10000000</v>
      </c>
    </row>
    <row r="355" spans="1:10" ht="46.5" thickBot="1" x14ac:dyDescent="0.3">
      <c r="A355" s="36">
        <v>23050101</v>
      </c>
      <c r="B355" s="37">
        <v>70408</v>
      </c>
      <c r="C355" s="38" t="s">
        <v>578</v>
      </c>
      <c r="D355" s="39" t="s">
        <v>19</v>
      </c>
      <c r="E355" s="37">
        <v>23310000</v>
      </c>
      <c r="F355" s="40" t="s">
        <v>579</v>
      </c>
      <c r="G355" s="41">
        <v>400000000</v>
      </c>
      <c r="H355" s="41">
        <v>250000000</v>
      </c>
      <c r="I355" s="41"/>
      <c r="J355" s="41">
        <f t="shared" si="38"/>
        <v>250000000</v>
      </c>
    </row>
    <row r="356" spans="1:10" ht="49.5" customHeight="1" thickBot="1" x14ac:dyDescent="0.3">
      <c r="A356" s="36">
        <v>23020125</v>
      </c>
      <c r="B356" s="37">
        <v>70409</v>
      </c>
      <c r="C356" s="38" t="s">
        <v>580</v>
      </c>
      <c r="D356" s="39" t="s">
        <v>19</v>
      </c>
      <c r="E356" s="37">
        <v>23310000</v>
      </c>
      <c r="F356" s="40" t="s">
        <v>581</v>
      </c>
      <c r="G356" s="41">
        <v>200000000</v>
      </c>
      <c r="H356" s="41">
        <v>100000000</v>
      </c>
      <c r="I356" s="41"/>
      <c r="J356" s="41">
        <f t="shared" si="38"/>
        <v>100000000</v>
      </c>
    </row>
    <row r="357" spans="1:10" ht="71.25" customHeight="1" thickBot="1" x14ac:dyDescent="0.3">
      <c r="A357" s="36">
        <v>23020125</v>
      </c>
      <c r="B357" s="37">
        <v>70410</v>
      </c>
      <c r="C357" s="38" t="s">
        <v>582</v>
      </c>
      <c r="D357" s="39" t="s">
        <v>19</v>
      </c>
      <c r="E357" s="37">
        <v>23310000</v>
      </c>
      <c r="F357" s="40" t="s">
        <v>583</v>
      </c>
      <c r="G357" s="41">
        <v>20000000</v>
      </c>
      <c r="H357" s="41">
        <v>20000000</v>
      </c>
      <c r="I357" s="41"/>
      <c r="J357" s="41">
        <f t="shared" si="38"/>
        <v>20000000</v>
      </c>
    </row>
    <row r="358" spans="1:10" ht="19.5" customHeight="1" thickBot="1" x14ac:dyDescent="0.3">
      <c r="A358" s="5"/>
      <c r="B358" s="6"/>
      <c r="C358" s="6"/>
      <c r="D358" s="7"/>
      <c r="E358" s="6"/>
      <c r="F358" s="43"/>
      <c r="G358" s="44">
        <f t="shared" ref="G358" si="40">SUM(G348:G357)</f>
        <v>1266500000</v>
      </c>
      <c r="H358" s="44">
        <f>SUM(H348:H357)</f>
        <v>766500000</v>
      </c>
      <c r="I358" s="44">
        <f t="shared" ref="I358:I359" si="41">SUM(I348:I357)</f>
        <v>0</v>
      </c>
      <c r="J358" s="55">
        <f t="shared" si="38"/>
        <v>766500000</v>
      </c>
    </row>
    <row r="359" spans="1:10" ht="21.75" customHeight="1" thickBot="1" x14ac:dyDescent="0.3">
      <c r="A359" s="10"/>
      <c r="B359" s="12"/>
      <c r="C359" s="12"/>
      <c r="D359" s="13"/>
      <c r="E359" s="12"/>
      <c r="F359" s="57"/>
      <c r="G359" s="58">
        <f t="shared" ref="G359" si="42">SUM(G358)</f>
        <v>1266500000</v>
      </c>
      <c r="H359" s="58">
        <f>SUM(H358)</f>
        <v>766500000</v>
      </c>
      <c r="I359" s="58">
        <f t="shared" si="41"/>
        <v>0</v>
      </c>
      <c r="J359" s="62">
        <f t="shared" si="38"/>
        <v>766500000</v>
      </c>
    </row>
    <row r="360" spans="1:10" ht="18.75" thickBot="1" x14ac:dyDescent="0.3">
      <c r="A360" s="9"/>
      <c r="B360" s="8"/>
      <c r="C360" s="8"/>
      <c r="D360" s="11"/>
      <c r="E360" s="8"/>
      <c r="F360" s="45" t="s">
        <v>584</v>
      </c>
      <c r="G360" s="8"/>
      <c r="H360" s="8"/>
      <c r="I360" s="8"/>
      <c r="J360" s="41">
        <f t="shared" si="38"/>
        <v>0</v>
      </c>
    </row>
    <row r="361" spans="1:10" ht="19.5" thickBot="1" x14ac:dyDescent="0.35">
      <c r="A361" s="9"/>
      <c r="B361" s="8"/>
      <c r="C361" s="71"/>
      <c r="D361" s="45" t="s">
        <v>585</v>
      </c>
      <c r="E361" s="8"/>
      <c r="F361" s="40"/>
      <c r="G361" s="8"/>
      <c r="H361" s="8"/>
      <c r="I361" s="8"/>
      <c r="J361" s="41">
        <f t="shared" si="38"/>
        <v>0</v>
      </c>
    </row>
    <row r="362" spans="1:10" ht="42" customHeight="1" thickBot="1" x14ac:dyDescent="0.3">
      <c r="A362" s="36">
        <v>23020101</v>
      </c>
      <c r="B362" s="37">
        <v>70401</v>
      </c>
      <c r="C362" s="38" t="s">
        <v>586</v>
      </c>
      <c r="D362" s="39" t="s">
        <v>19</v>
      </c>
      <c r="E362" s="37">
        <v>23310000</v>
      </c>
      <c r="F362" s="40" t="s">
        <v>587</v>
      </c>
      <c r="G362" s="41">
        <v>10000000</v>
      </c>
      <c r="H362" s="41">
        <v>10000000</v>
      </c>
      <c r="I362" s="41"/>
      <c r="J362" s="41">
        <f t="shared" si="38"/>
        <v>10000000</v>
      </c>
    </row>
    <row r="363" spans="1:10" ht="46.5" thickBot="1" x14ac:dyDescent="0.3">
      <c r="A363" s="36">
        <v>23010129</v>
      </c>
      <c r="B363" s="37">
        <v>70402</v>
      </c>
      <c r="C363" s="38" t="s">
        <v>588</v>
      </c>
      <c r="D363" s="39" t="s">
        <v>19</v>
      </c>
      <c r="E363" s="37">
        <v>23310000</v>
      </c>
      <c r="F363" s="40" t="s">
        <v>589</v>
      </c>
      <c r="G363" s="41">
        <v>10000000</v>
      </c>
      <c r="H363" s="41">
        <v>10000000</v>
      </c>
      <c r="I363" s="41"/>
      <c r="J363" s="41">
        <f t="shared" si="38"/>
        <v>10000000</v>
      </c>
    </row>
    <row r="364" spans="1:10" ht="48" customHeight="1" thickBot="1" x14ac:dyDescent="0.3">
      <c r="A364" s="36">
        <v>23010133</v>
      </c>
      <c r="B364" s="37">
        <v>70403</v>
      </c>
      <c r="C364" s="38" t="s">
        <v>590</v>
      </c>
      <c r="D364" s="39" t="s">
        <v>19</v>
      </c>
      <c r="E364" s="37">
        <v>23310000</v>
      </c>
      <c r="F364" s="40" t="s">
        <v>591</v>
      </c>
      <c r="G364" s="41">
        <v>100000000</v>
      </c>
      <c r="H364" s="41">
        <v>100000000</v>
      </c>
      <c r="I364" s="41"/>
      <c r="J364" s="41">
        <f t="shared" si="38"/>
        <v>100000000</v>
      </c>
    </row>
    <row r="365" spans="1:10" ht="43.5" customHeight="1" thickBot="1" x14ac:dyDescent="0.3">
      <c r="A365" s="36">
        <v>23010101</v>
      </c>
      <c r="B365" s="37">
        <v>70404</v>
      </c>
      <c r="C365" s="38" t="s">
        <v>592</v>
      </c>
      <c r="D365" s="39" t="s">
        <v>19</v>
      </c>
      <c r="E365" s="37">
        <v>23310000</v>
      </c>
      <c r="F365" s="40" t="s">
        <v>593</v>
      </c>
      <c r="G365" s="41">
        <v>50000000</v>
      </c>
      <c r="H365" s="41">
        <v>50000000</v>
      </c>
      <c r="I365" s="41"/>
      <c r="J365" s="41">
        <f t="shared" si="38"/>
        <v>50000000</v>
      </c>
    </row>
    <row r="366" spans="1:10" ht="46.5" thickBot="1" x14ac:dyDescent="0.3">
      <c r="A366" s="36">
        <v>23010101</v>
      </c>
      <c r="B366" s="37">
        <v>70406</v>
      </c>
      <c r="C366" s="38" t="s">
        <v>594</v>
      </c>
      <c r="D366" s="39" t="s">
        <v>19</v>
      </c>
      <c r="E366" s="37">
        <v>23310000</v>
      </c>
      <c r="F366" s="40" t="s">
        <v>595</v>
      </c>
      <c r="G366" s="41">
        <v>50000000</v>
      </c>
      <c r="H366" s="41">
        <v>50000000</v>
      </c>
      <c r="I366" s="41"/>
      <c r="J366" s="41">
        <f t="shared" si="38"/>
        <v>50000000</v>
      </c>
    </row>
    <row r="367" spans="1:10" ht="62.25" customHeight="1" thickBot="1" x14ac:dyDescent="0.3">
      <c r="A367" s="36">
        <v>23010101</v>
      </c>
      <c r="B367" s="37">
        <v>70407</v>
      </c>
      <c r="C367" s="38" t="s">
        <v>596</v>
      </c>
      <c r="D367" s="39" t="s">
        <v>19</v>
      </c>
      <c r="E367" s="37">
        <v>23310000</v>
      </c>
      <c r="F367" s="40" t="s">
        <v>597</v>
      </c>
      <c r="G367" s="41">
        <v>50000000</v>
      </c>
      <c r="H367" s="41">
        <v>50000000</v>
      </c>
      <c r="I367" s="41"/>
      <c r="J367" s="41">
        <f t="shared" si="38"/>
        <v>50000000</v>
      </c>
    </row>
    <row r="368" spans="1:10" ht="48.75" customHeight="1" thickBot="1" x14ac:dyDescent="0.3">
      <c r="A368" s="36">
        <v>23010129</v>
      </c>
      <c r="B368" s="37">
        <v>70408</v>
      </c>
      <c r="C368" s="38" t="s">
        <v>598</v>
      </c>
      <c r="D368" s="39" t="s">
        <v>19</v>
      </c>
      <c r="E368" s="37">
        <v>23310000</v>
      </c>
      <c r="F368" s="40" t="s">
        <v>599</v>
      </c>
      <c r="G368" s="41">
        <v>20000000</v>
      </c>
      <c r="H368" s="41">
        <v>20000000</v>
      </c>
      <c r="I368" s="41"/>
      <c r="J368" s="41">
        <f t="shared" si="38"/>
        <v>20000000</v>
      </c>
    </row>
    <row r="369" spans="1:10" ht="55.5" customHeight="1" thickBot="1" x14ac:dyDescent="0.3">
      <c r="A369" s="36">
        <v>23010101</v>
      </c>
      <c r="B369" s="37">
        <v>70410</v>
      </c>
      <c r="C369" s="38" t="s">
        <v>600</v>
      </c>
      <c r="D369" s="39" t="s">
        <v>19</v>
      </c>
      <c r="E369" s="37">
        <v>23331000</v>
      </c>
      <c r="F369" s="40" t="s">
        <v>601</v>
      </c>
      <c r="G369" s="41">
        <v>20000000</v>
      </c>
      <c r="H369" s="41">
        <v>20000000</v>
      </c>
      <c r="I369" s="41"/>
      <c r="J369" s="41">
        <f t="shared" si="38"/>
        <v>20000000</v>
      </c>
    </row>
    <row r="370" spans="1:10" ht="43.5" customHeight="1" thickBot="1" x14ac:dyDescent="0.3">
      <c r="A370" s="36">
        <v>23010105</v>
      </c>
      <c r="B370" s="37">
        <v>70411</v>
      </c>
      <c r="C370" s="38" t="s">
        <v>602</v>
      </c>
      <c r="D370" s="39" t="s">
        <v>19</v>
      </c>
      <c r="E370" s="37">
        <v>23310000</v>
      </c>
      <c r="F370" s="40" t="s">
        <v>603</v>
      </c>
      <c r="G370" s="41">
        <v>12000000</v>
      </c>
      <c r="H370" s="41">
        <v>12000000</v>
      </c>
      <c r="I370" s="41"/>
      <c r="J370" s="41">
        <f t="shared" si="38"/>
        <v>12000000</v>
      </c>
    </row>
    <row r="371" spans="1:10" ht="46.5" customHeight="1" thickBot="1" x14ac:dyDescent="0.3">
      <c r="A371" s="36">
        <v>23010129</v>
      </c>
      <c r="B371" s="37">
        <v>70412</v>
      </c>
      <c r="C371" s="38" t="s">
        <v>604</v>
      </c>
      <c r="D371" s="39" t="s">
        <v>19</v>
      </c>
      <c r="E371" s="37">
        <v>23310000</v>
      </c>
      <c r="F371" s="40" t="s">
        <v>605</v>
      </c>
      <c r="G371" s="41">
        <v>15000000</v>
      </c>
      <c r="H371" s="41">
        <v>15000000</v>
      </c>
      <c r="I371" s="41"/>
      <c r="J371" s="41">
        <f t="shared" si="38"/>
        <v>15000000</v>
      </c>
    </row>
    <row r="372" spans="1:10" ht="45" customHeight="1" thickBot="1" x14ac:dyDescent="0.3">
      <c r="A372" s="36">
        <v>23020106</v>
      </c>
      <c r="B372" s="37">
        <v>70413</v>
      </c>
      <c r="C372" s="38" t="s">
        <v>606</v>
      </c>
      <c r="D372" s="39" t="s">
        <v>19</v>
      </c>
      <c r="E372" s="37">
        <v>23310000</v>
      </c>
      <c r="F372" s="40" t="s">
        <v>607</v>
      </c>
      <c r="G372" s="41">
        <v>15000000</v>
      </c>
      <c r="H372" s="41">
        <v>15000000</v>
      </c>
      <c r="I372" s="41"/>
      <c r="J372" s="41">
        <f t="shared" si="38"/>
        <v>15000000</v>
      </c>
    </row>
    <row r="373" spans="1:10" ht="39.75" customHeight="1" thickBot="1" x14ac:dyDescent="0.3">
      <c r="A373" s="36">
        <v>23020101</v>
      </c>
      <c r="B373" s="37">
        <v>70414</v>
      </c>
      <c r="C373" s="38" t="s">
        <v>608</v>
      </c>
      <c r="D373" s="39" t="s">
        <v>19</v>
      </c>
      <c r="E373" s="37">
        <v>23310000</v>
      </c>
      <c r="F373" s="40" t="s">
        <v>609</v>
      </c>
      <c r="G373" s="41">
        <v>30000000</v>
      </c>
      <c r="H373" s="41">
        <v>30000000</v>
      </c>
      <c r="I373" s="41"/>
      <c r="J373" s="41">
        <f t="shared" si="38"/>
        <v>30000000</v>
      </c>
    </row>
    <row r="374" spans="1:10" ht="31.5" thickBot="1" x14ac:dyDescent="0.3">
      <c r="A374" s="36">
        <v>23010101</v>
      </c>
      <c r="B374" s="37">
        <v>70415</v>
      </c>
      <c r="C374" s="38" t="s">
        <v>610</v>
      </c>
      <c r="D374" s="39" t="s">
        <v>19</v>
      </c>
      <c r="E374" s="37">
        <v>23310000</v>
      </c>
      <c r="F374" s="40" t="s">
        <v>611</v>
      </c>
      <c r="G374" s="41">
        <v>45000000</v>
      </c>
      <c r="H374" s="41">
        <v>45000000</v>
      </c>
      <c r="I374" s="41"/>
      <c r="J374" s="41">
        <f t="shared" si="38"/>
        <v>45000000</v>
      </c>
    </row>
    <row r="375" spans="1:10" ht="60" customHeight="1" thickBot="1" x14ac:dyDescent="0.3">
      <c r="A375" s="36">
        <v>23010101</v>
      </c>
      <c r="B375" s="37">
        <v>70422</v>
      </c>
      <c r="C375" s="38" t="s">
        <v>612</v>
      </c>
      <c r="D375" s="39" t="s">
        <v>19</v>
      </c>
      <c r="E375" s="37">
        <v>23310000</v>
      </c>
      <c r="F375" s="40" t="s">
        <v>613</v>
      </c>
      <c r="G375" s="41">
        <v>20000000</v>
      </c>
      <c r="H375" s="41">
        <v>20000000</v>
      </c>
      <c r="I375" s="41"/>
      <c r="J375" s="41">
        <f t="shared" si="38"/>
        <v>20000000</v>
      </c>
    </row>
    <row r="376" spans="1:10" ht="51" customHeight="1" thickBot="1" x14ac:dyDescent="0.3">
      <c r="A376" s="36">
        <v>23020118</v>
      </c>
      <c r="B376" s="37">
        <v>70426</v>
      </c>
      <c r="C376" s="38" t="s">
        <v>614</v>
      </c>
      <c r="D376" s="39" t="s">
        <v>19</v>
      </c>
      <c r="E376" s="37">
        <v>23311700</v>
      </c>
      <c r="F376" s="40" t="s">
        <v>615</v>
      </c>
      <c r="G376" s="41">
        <v>50000000</v>
      </c>
      <c r="H376" s="41">
        <v>50000000</v>
      </c>
      <c r="I376" s="41"/>
      <c r="J376" s="41">
        <f t="shared" si="38"/>
        <v>50000000</v>
      </c>
    </row>
    <row r="377" spans="1:10" ht="45" customHeight="1" thickBot="1" x14ac:dyDescent="0.3">
      <c r="A377" s="36">
        <v>23020118</v>
      </c>
      <c r="B377" s="37">
        <v>70427</v>
      </c>
      <c r="C377" s="38" t="s">
        <v>616</v>
      </c>
      <c r="D377" s="39" t="s">
        <v>19</v>
      </c>
      <c r="E377" s="37">
        <v>23310000</v>
      </c>
      <c r="F377" s="40" t="s">
        <v>617</v>
      </c>
      <c r="G377" s="41">
        <v>50000000</v>
      </c>
      <c r="H377" s="41">
        <v>50000000</v>
      </c>
      <c r="I377" s="41"/>
      <c r="J377" s="41">
        <f t="shared" si="38"/>
        <v>50000000</v>
      </c>
    </row>
    <row r="378" spans="1:10" ht="21" customHeight="1" thickBot="1" x14ac:dyDescent="0.3">
      <c r="A378" s="5"/>
      <c r="B378" s="6"/>
      <c r="C378" s="6"/>
      <c r="D378" s="7"/>
      <c r="E378" s="6"/>
      <c r="F378" s="43"/>
      <c r="G378" s="44">
        <f>SUM(G362:G377)</f>
        <v>547000000</v>
      </c>
      <c r="H378" s="44">
        <f>SUM(H362:H377)</f>
        <v>547000000</v>
      </c>
      <c r="I378" s="44">
        <f>SUM(I362:I377)</f>
        <v>0</v>
      </c>
      <c r="J378" s="55">
        <f t="shared" si="38"/>
        <v>547000000</v>
      </c>
    </row>
    <row r="379" spans="1:10" ht="18.75" customHeight="1" thickBot="1" x14ac:dyDescent="0.3">
      <c r="A379" s="10"/>
      <c r="B379" s="12"/>
      <c r="C379" s="12"/>
      <c r="D379" s="13"/>
      <c r="E379" s="12"/>
      <c r="F379" s="57"/>
      <c r="G379" s="58">
        <v>547000000</v>
      </c>
      <c r="H379" s="58">
        <v>547000000</v>
      </c>
      <c r="I379" s="58">
        <f>SUM(I378)</f>
        <v>0</v>
      </c>
      <c r="J379" s="62">
        <f t="shared" si="38"/>
        <v>547000000</v>
      </c>
    </row>
    <row r="380" spans="1:10" ht="18.75" thickBot="1" x14ac:dyDescent="0.3">
      <c r="A380" s="9"/>
      <c r="B380" s="8"/>
      <c r="C380" s="8"/>
      <c r="D380" s="11"/>
      <c r="E380" s="8"/>
      <c r="F380" s="53" t="s">
        <v>618</v>
      </c>
      <c r="G380" s="8"/>
      <c r="H380" s="8"/>
      <c r="I380" s="8"/>
      <c r="J380" s="41">
        <f t="shared" si="38"/>
        <v>0</v>
      </c>
    </row>
    <row r="381" spans="1:10" ht="18.75" thickBot="1" x14ac:dyDescent="0.3">
      <c r="A381" s="9"/>
      <c r="B381" s="8"/>
      <c r="C381" s="8"/>
      <c r="D381" s="45" t="s">
        <v>619</v>
      </c>
      <c r="E381" s="8"/>
      <c r="F381" s="40"/>
      <c r="G381" s="8"/>
      <c r="H381" s="8"/>
      <c r="I381" s="8"/>
      <c r="J381" s="41">
        <f t="shared" si="38"/>
        <v>0</v>
      </c>
    </row>
    <row r="382" spans="1:10" ht="76.5" thickBot="1" x14ac:dyDescent="0.3">
      <c r="A382" s="36">
        <v>23020114</v>
      </c>
      <c r="B382" s="37">
        <v>70105</v>
      </c>
      <c r="C382" s="38" t="s">
        <v>620</v>
      </c>
      <c r="D382" s="39" t="s">
        <v>19</v>
      </c>
      <c r="E382" s="37">
        <v>23310100</v>
      </c>
      <c r="F382" s="40" t="s">
        <v>621</v>
      </c>
      <c r="G382" s="41">
        <v>900000000</v>
      </c>
      <c r="H382" s="41">
        <v>810000000</v>
      </c>
      <c r="I382" s="41"/>
      <c r="J382" s="41">
        <f t="shared" si="38"/>
        <v>810000000</v>
      </c>
    </row>
    <row r="383" spans="1:10" ht="48" customHeight="1" thickBot="1" x14ac:dyDescent="0.3">
      <c r="A383" s="36">
        <v>23030121</v>
      </c>
      <c r="B383" s="37">
        <v>70124</v>
      </c>
      <c r="C383" s="38" t="s">
        <v>622</v>
      </c>
      <c r="D383" s="39" t="s">
        <v>19</v>
      </c>
      <c r="E383" s="37">
        <v>23310000</v>
      </c>
      <c r="F383" s="40" t="s">
        <v>623</v>
      </c>
      <c r="G383" s="41">
        <v>50000000</v>
      </c>
      <c r="H383" s="41">
        <v>30000000</v>
      </c>
      <c r="I383" s="41"/>
      <c r="J383" s="41">
        <f t="shared" si="38"/>
        <v>30000000</v>
      </c>
    </row>
    <row r="384" spans="1:10" ht="39.950000000000003" customHeight="1" thickBot="1" x14ac:dyDescent="0.3">
      <c r="A384" s="36">
        <v>23020114</v>
      </c>
      <c r="B384" s="37">
        <v>70163</v>
      </c>
      <c r="C384" s="38" t="s">
        <v>624</v>
      </c>
      <c r="D384" s="39" t="s">
        <v>19</v>
      </c>
      <c r="E384" s="37">
        <v>23320800</v>
      </c>
      <c r="F384" s="40" t="s">
        <v>625</v>
      </c>
      <c r="G384" s="41">
        <v>200000000</v>
      </c>
      <c r="H384" s="41">
        <v>100000000</v>
      </c>
      <c r="I384" s="41"/>
      <c r="J384" s="41">
        <f t="shared" si="38"/>
        <v>100000000</v>
      </c>
    </row>
    <row r="385" spans="1:10" ht="39.950000000000003" customHeight="1" thickBot="1" x14ac:dyDescent="0.3">
      <c r="A385" s="36">
        <v>23020114</v>
      </c>
      <c r="B385" s="37">
        <v>70181</v>
      </c>
      <c r="C385" s="38" t="s">
        <v>626</v>
      </c>
      <c r="D385" s="39" t="s">
        <v>19</v>
      </c>
      <c r="E385" s="37">
        <v>23312100</v>
      </c>
      <c r="F385" s="40" t="s">
        <v>627</v>
      </c>
      <c r="G385" s="41">
        <v>100000000</v>
      </c>
      <c r="H385" s="41">
        <v>50000000</v>
      </c>
      <c r="I385" s="41"/>
      <c r="J385" s="41">
        <f t="shared" si="38"/>
        <v>50000000</v>
      </c>
    </row>
    <row r="386" spans="1:10" ht="39.950000000000003" customHeight="1" thickBot="1" x14ac:dyDescent="0.3">
      <c r="A386" s="36">
        <v>23020114</v>
      </c>
      <c r="B386" s="37">
        <v>70190</v>
      </c>
      <c r="C386" s="38" t="s">
        <v>628</v>
      </c>
      <c r="D386" s="39" t="s">
        <v>19</v>
      </c>
      <c r="E386" s="37">
        <v>23310000</v>
      </c>
      <c r="F386" s="40" t="s">
        <v>629</v>
      </c>
      <c r="G386" s="41">
        <v>100000000</v>
      </c>
      <c r="H386" s="41">
        <v>50000000</v>
      </c>
      <c r="I386" s="41"/>
      <c r="J386" s="41">
        <f t="shared" si="38"/>
        <v>50000000</v>
      </c>
    </row>
    <row r="387" spans="1:10" ht="39.950000000000003" customHeight="1" thickBot="1" x14ac:dyDescent="0.3">
      <c r="A387" s="36">
        <v>23020114</v>
      </c>
      <c r="B387" s="37">
        <v>70195</v>
      </c>
      <c r="C387" s="38" t="s">
        <v>630</v>
      </c>
      <c r="D387" s="39" t="s">
        <v>19</v>
      </c>
      <c r="E387" s="72">
        <v>23310000</v>
      </c>
      <c r="F387" s="73" t="s">
        <v>631</v>
      </c>
      <c r="G387" s="63">
        <v>50000000</v>
      </c>
      <c r="H387" s="63">
        <v>50000000</v>
      </c>
      <c r="I387" s="63"/>
      <c r="J387" s="41">
        <f t="shared" si="38"/>
        <v>50000000</v>
      </c>
    </row>
    <row r="388" spans="1:10" ht="39.950000000000003" customHeight="1" thickBot="1" x14ac:dyDescent="0.3">
      <c r="A388" s="36">
        <v>23020114</v>
      </c>
      <c r="B388" s="37">
        <v>70197</v>
      </c>
      <c r="C388" s="38" t="s">
        <v>632</v>
      </c>
      <c r="D388" s="39" t="s">
        <v>19</v>
      </c>
      <c r="E388" s="37">
        <v>23331400</v>
      </c>
      <c r="F388" s="40" t="s">
        <v>633</v>
      </c>
      <c r="G388" s="41">
        <v>200000000</v>
      </c>
      <c r="H388" s="41">
        <v>100000000</v>
      </c>
      <c r="I388" s="41"/>
      <c r="J388" s="41">
        <f t="shared" si="38"/>
        <v>100000000</v>
      </c>
    </row>
    <row r="389" spans="1:10" ht="39.950000000000003" customHeight="1" thickBot="1" x14ac:dyDescent="0.3">
      <c r="A389" s="36">
        <v>23020114</v>
      </c>
      <c r="B389" s="37">
        <v>70100</v>
      </c>
      <c r="C389" s="38" t="s">
        <v>634</v>
      </c>
      <c r="D389" s="39" t="s">
        <v>19</v>
      </c>
      <c r="E389" s="37">
        <v>23310000</v>
      </c>
      <c r="F389" s="40" t="s">
        <v>635</v>
      </c>
      <c r="G389" s="41">
        <v>100000000</v>
      </c>
      <c r="H389" s="41">
        <v>50000000</v>
      </c>
      <c r="I389" s="41"/>
      <c r="J389" s="41">
        <f t="shared" si="38"/>
        <v>50000000</v>
      </c>
    </row>
    <row r="390" spans="1:10" ht="39.950000000000003" customHeight="1" thickBot="1" x14ac:dyDescent="0.3">
      <c r="A390" s="36">
        <v>23020114</v>
      </c>
      <c r="B390" s="37">
        <v>70101</v>
      </c>
      <c r="C390" s="38" t="s">
        <v>636</v>
      </c>
      <c r="D390" s="39" t="s">
        <v>19</v>
      </c>
      <c r="E390" s="37">
        <v>23320800</v>
      </c>
      <c r="F390" s="40" t="s">
        <v>637</v>
      </c>
      <c r="G390" s="41">
        <v>200000000</v>
      </c>
      <c r="H390" s="41">
        <v>100000000</v>
      </c>
      <c r="I390" s="41"/>
      <c r="J390" s="41">
        <f t="shared" si="38"/>
        <v>100000000</v>
      </c>
    </row>
    <row r="391" spans="1:10" ht="39.950000000000003" customHeight="1" thickBot="1" x14ac:dyDescent="0.3">
      <c r="A391" s="36">
        <v>23020114</v>
      </c>
      <c r="B391" s="37">
        <v>70102</v>
      </c>
      <c r="C391" s="38" t="s">
        <v>638</v>
      </c>
      <c r="D391" s="39" t="s">
        <v>19</v>
      </c>
      <c r="E391" s="37">
        <v>23331400</v>
      </c>
      <c r="F391" s="40" t="s">
        <v>639</v>
      </c>
      <c r="G391" s="41">
        <v>100000000</v>
      </c>
      <c r="H391" s="41">
        <v>50000000</v>
      </c>
      <c r="I391" s="41"/>
      <c r="J391" s="41">
        <f t="shared" ref="J391:J454" si="43">H391-I391</f>
        <v>50000000</v>
      </c>
    </row>
    <row r="392" spans="1:10" ht="39.950000000000003" customHeight="1" thickBot="1" x14ac:dyDescent="0.3">
      <c r="A392" s="36">
        <v>23020114</v>
      </c>
      <c r="B392" s="37">
        <v>70104</v>
      </c>
      <c r="C392" s="38" t="s">
        <v>640</v>
      </c>
      <c r="D392" s="39" t="s">
        <v>19</v>
      </c>
      <c r="E392" s="37">
        <v>23330300</v>
      </c>
      <c r="F392" s="40" t="s">
        <v>641</v>
      </c>
      <c r="G392" s="41">
        <v>50000000</v>
      </c>
      <c r="H392" s="41">
        <v>30000000</v>
      </c>
      <c r="I392" s="41"/>
      <c r="J392" s="41">
        <f t="shared" si="43"/>
        <v>30000000</v>
      </c>
    </row>
    <row r="393" spans="1:10" ht="39.950000000000003" customHeight="1" thickBot="1" x14ac:dyDescent="0.3">
      <c r="A393" s="36">
        <v>23020114</v>
      </c>
      <c r="B393" s="37">
        <v>70107</v>
      </c>
      <c r="C393" s="38" t="s">
        <v>642</v>
      </c>
      <c r="D393" s="39" t="s">
        <v>19</v>
      </c>
      <c r="E393" s="37">
        <v>23310600</v>
      </c>
      <c r="F393" s="40" t="s">
        <v>643</v>
      </c>
      <c r="G393" s="41">
        <v>200000000</v>
      </c>
      <c r="H393" s="41">
        <v>100000000</v>
      </c>
      <c r="I393" s="41"/>
      <c r="J393" s="41">
        <f t="shared" si="43"/>
        <v>100000000</v>
      </c>
    </row>
    <row r="394" spans="1:10" ht="39.950000000000003" customHeight="1" thickBot="1" x14ac:dyDescent="0.3">
      <c r="A394" s="36">
        <v>23020114</v>
      </c>
      <c r="B394" s="37">
        <v>70110</v>
      </c>
      <c r="C394" s="38" t="s">
        <v>644</v>
      </c>
      <c r="D394" s="39" t="s">
        <v>19</v>
      </c>
      <c r="E394" s="37">
        <v>23310000</v>
      </c>
      <c r="F394" s="40" t="s">
        <v>645</v>
      </c>
      <c r="G394" s="41">
        <v>100000000</v>
      </c>
      <c r="H394" s="41">
        <v>50000000</v>
      </c>
      <c r="I394" s="41"/>
      <c r="J394" s="41">
        <f t="shared" si="43"/>
        <v>50000000</v>
      </c>
    </row>
    <row r="395" spans="1:10" ht="39.950000000000003" customHeight="1" thickBot="1" x14ac:dyDescent="0.3">
      <c r="A395" s="36">
        <v>23020114</v>
      </c>
      <c r="B395" s="37">
        <v>70112</v>
      </c>
      <c r="C395" s="38" t="s">
        <v>646</v>
      </c>
      <c r="D395" s="39" t="s">
        <v>19</v>
      </c>
      <c r="E395" s="37">
        <v>23320400</v>
      </c>
      <c r="F395" s="40" t="s">
        <v>647</v>
      </c>
      <c r="G395" s="41">
        <v>400000000</v>
      </c>
      <c r="H395" s="41">
        <v>300000000</v>
      </c>
      <c r="I395" s="41"/>
      <c r="J395" s="41">
        <f t="shared" si="43"/>
        <v>300000000</v>
      </c>
    </row>
    <row r="396" spans="1:10" ht="39.950000000000003" customHeight="1" thickBot="1" x14ac:dyDescent="0.3">
      <c r="A396" s="36">
        <v>23020114</v>
      </c>
      <c r="B396" s="37">
        <v>70117</v>
      </c>
      <c r="C396" s="38" t="s">
        <v>648</v>
      </c>
      <c r="D396" s="39" t="s">
        <v>19</v>
      </c>
      <c r="E396" s="37">
        <v>23310000</v>
      </c>
      <c r="F396" s="40" t="s">
        <v>649</v>
      </c>
      <c r="G396" s="41">
        <v>194860000</v>
      </c>
      <c r="H396" s="41">
        <v>104860000</v>
      </c>
      <c r="I396" s="41"/>
      <c r="J396" s="41">
        <f t="shared" si="43"/>
        <v>104860000</v>
      </c>
    </row>
    <row r="397" spans="1:10" ht="39.950000000000003" customHeight="1" thickBot="1" x14ac:dyDescent="0.3">
      <c r="A397" s="36">
        <v>23020114</v>
      </c>
      <c r="B397" s="37">
        <v>70119</v>
      </c>
      <c r="C397" s="38" t="s">
        <v>650</v>
      </c>
      <c r="D397" s="39" t="s">
        <v>19</v>
      </c>
      <c r="E397" s="37">
        <v>23310000</v>
      </c>
      <c r="F397" s="40" t="s">
        <v>651</v>
      </c>
      <c r="G397" s="41">
        <v>100000000</v>
      </c>
      <c r="H397" s="41">
        <v>50000000</v>
      </c>
      <c r="I397" s="41"/>
      <c r="J397" s="41">
        <f t="shared" si="43"/>
        <v>50000000</v>
      </c>
    </row>
    <row r="398" spans="1:10" ht="39.950000000000003" customHeight="1" thickBot="1" x14ac:dyDescent="0.3">
      <c r="A398" s="36">
        <v>23020114</v>
      </c>
      <c r="B398" s="37">
        <v>70120</v>
      </c>
      <c r="C398" s="38" t="s">
        <v>652</v>
      </c>
      <c r="D398" s="39" t="s">
        <v>19</v>
      </c>
      <c r="E398" s="37">
        <v>23310000</v>
      </c>
      <c r="F398" s="40" t="s">
        <v>653</v>
      </c>
      <c r="G398" s="41">
        <v>100000000</v>
      </c>
      <c r="H398" s="41">
        <v>50000000</v>
      </c>
      <c r="I398" s="41"/>
      <c r="J398" s="41">
        <f t="shared" si="43"/>
        <v>50000000</v>
      </c>
    </row>
    <row r="399" spans="1:10" ht="39.950000000000003" customHeight="1" thickBot="1" x14ac:dyDescent="0.3">
      <c r="A399" s="36">
        <v>23020114</v>
      </c>
      <c r="B399" s="37">
        <v>70121</v>
      </c>
      <c r="C399" s="38" t="s">
        <v>654</v>
      </c>
      <c r="D399" s="39" t="s">
        <v>19</v>
      </c>
      <c r="E399" s="37">
        <v>23310000</v>
      </c>
      <c r="F399" s="40" t="s">
        <v>655</v>
      </c>
      <c r="G399" s="41">
        <v>100000000</v>
      </c>
      <c r="H399" s="41">
        <v>50000000</v>
      </c>
      <c r="I399" s="41"/>
      <c r="J399" s="41">
        <f t="shared" si="43"/>
        <v>50000000</v>
      </c>
    </row>
    <row r="400" spans="1:10" ht="76.5" thickBot="1" x14ac:dyDescent="0.3">
      <c r="A400" s="36">
        <v>23010105</v>
      </c>
      <c r="B400" s="37">
        <v>70125</v>
      </c>
      <c r="C400" s="38" t="s">
        <v>656</v>
      </c>
      <c r="D400" s="39" t="s">
        <v>19</v>
      </c>
      <c r="E400" s="37">
        <v>23310000</v>
      </c>
      <c r="F400" s="40" t="s">
        <v>657</v>
      </c>
      <c r="G400" s="41">
        <v>200000000</v>
      </c>
      <c r="H400" s="41">
        <v>100000000</v>
      </c>
      <c r="I400" s="41"/>
      <c r="J400" s="41">
        <f t="shared" si="43"/>
        <v>100000000</v>
      </c>
    </row>
    <row r="401" spans="1:10" ht="39.950000000000003" customHeight="1" thickBot="1" x14ac:dyDescent="0.3">
      <c r="A401" s="36">
        <v>23020114</v>
      </c>
      <c r="B401" s="37">
        <v>70129</v>
      </c>
      <c r="C401" s="38" t="s">
        <v>658</v>
      </c>
      <c r="D401" s="39" t="s">
        <v>19</v>
      </c>
      <c r="E401" s="37">
        <v>23320400</v>
      </c>
      <c r="F401" s="40" t="s">
        <v>659</v>
      </c>
      <c r="G401" s="41">
        <v>350000000</v>
      </c>
      <c r="H401" s="41">
        <v>250000000</v>
      </c>
      <c r="I401" s="41"/>
      <c r="J401" s="41">
        <f t="shared" si="43"/>
        <v>250000000</v>
      </c>
    </row>
    <row r="402" spans="1:10" ht="39.950000000000003" customHeight="1" thickBot="1" x14ac:dyDescent="0.3">
      <c r="A402" s="36">
        <v>23020114</v>
      </c>
      <c r="B402" s="37">
        <v>70131</v>
      </c>
      <c r="C402" s="38" t="s">
        <v>660</v>
      </c>
      <c r="D402" s="39" t="s">
        <v>19</v>
      </c>
      <c r="E402" s="37">
        <v>23310000</v>
      </c>
      <c r="F402" s="40" t="s">
        <v>661</v>
      </c>
      <c r="G402" s="41">
        <v>250000000</v>
      </c>
      <c r="H402" s="41">
        <v>150000000</v>
      </c>
      <c r="I402" s="41"/>
      <c r="J402" s="41">
        <f t="shared" si="43"/>
        <v>150000000</v>
      </c>
    </row>
    <row r="403" spans="1:10" ht="39.950000000000003" customHeight="1" thickBot="1" x14ac:dyDescent="0.3">
      <c r="A403" s="36">
        <v>23020114</v>
      </c>
      <c r="B403" s="37">
        <v>70132</v>
      </c>
      <c r="C403" s="38" t="s">
        <v>662</v>
      </c>
      <c r="D403" s="39" t="s">
        <v>19</v>
      </c>
      <c r="E403" s="37">
        <v>23310100</v>
      </c>
      <c r="F403" s="40" t="s">
        <v>663</v>
      </c>
      <c r="G403" s="41">
        <v>200000000</v>
      </c>
      <c r="H403" s="41">
        <v>100000000</v>
      </c>
      <c r="I403" s="41"/>
      <c r="J403" s="41">
        <f t="shared" si="43"/>
        <v>100000000</v>
      </c>
    </row>
    <row r="404" spans="1:10" ht="39.950000000000003" customHeight="1" thickBot="1" x14ac:dyDescent="0.3">
      <c r="A404" s="36">
        <v>23020114</v>
      </c>
      <c r="B404" s="37">
        <v>70133</v>
      </c>
      <c r="C404" s="38" t="s">
        <v>664</v>
      </c>
      <c r="D404" s="39" t="s">
        <v>19</v>
      </c>
      <c r="E404" s="37">
        <v>23331800</v>
      </c>
      <c r="F404" s="40" t="s">
        <v>665</v>
      </c>
      <c r="G404" s="41">
        <v>100000000</v>
      </c>
      <c r="H404" s="41">
        <v>50000000</v>
      </c>
      <c r="I404" s="41"/>
      <c r="J404" s="41">
        <f t="shared" si="43"/>
        <v>50000000</v>
      </c>
    </row>
    <row r="405" spans="1:10" ht="39.950000000000003" customHeight="1" thickBot="1" x14ac:dyDescent="0.3">
      <c r="A405" s="36">
        <v>23020114</v>
      </c>
      <c r="B405" s="37">
        <v>70135</v>
      </c>
      <c r="C405" s="38" t="s">
        <v>666</v>
      </c>
      <c r="D405" s="39" t="s">
        <v>19</v>
      </c>
      <c r="E405" s="37">
        <v>23321200</v>
      </c>
      <c r="F405" s="40" t="s">
        <v>667</v>
      </c>
      <c r="G405" s="41">
        <v>300000000</v>
      </c>
      <c r="H405" s="41">
        <v>150000000</v>
      </c>
      <c r="I405" s="41"/>
      <c r="J405" s="41">
        <f t="shared" si="43"/>
        <v>150000000</v>
      </c>
    </row>
    <row r="406" spans="1:10" ht="39.950000000000003" customHeight="1" thickBot="1" x14ac:dyDescent="0.3">
      <c r="A406" s="36">
        <v>23020114</v>
      </c>
      <c r="B406" s="37">
        <v>70136</v>
      </c>
      <c r="C406" s="38" t="s">
        <v>668</v>
      </c>
      <c r="D406" s="39" t="s">
        <v>19</v>
      </c>
      <c r="E406" s="37">
        <v>23320700</v>
      </c>
      <c r="F406" s="40" t="s">
        <v>669</v>
      </c>
      <c r="G406" s="41">
        <v>100000000</v>
      </c>
      <c r="H406" s="41">
        <v>50000000</v>
      </c>
      <c r="I406" s="41"/>
      <c r="J406" s="41">
        <f t="shared" si="43"/>
        <v>50000000</v>
      </c>
    </row>
    <row r="407" spans="1:10" ht="39.950000000000003" customHeight="1" thickBot="1" x14ac:dyDescent="0.3">
      <c r="A407" s="36">
        <v>23020114</v>
      </c>
      <c r="B407" s="37">
        <v>70137</v>
      </c>
      <c r="C407" s="38" t="s">
        <v>670</v>
      </c>
      <c r="D407" s="39" t="s">
        <v>19</v>
      </c>
      <c r="E407" s="37">
        <v>23332000</v>
      </c>
      <c r="F407" s="40" t="s">
        <v>671</v>
      </c>
      <c r="G407" s="41">
        <v>100000000</v>
      </c>
      <c r="H407" s="41">
        <v>50000000</v>
      </c>
      <c r="I407" s="41"/>
      <c r="J407" s="41">
        <f t="shared" si="43"/>
        <v>50000000</v>
      </c>
    </row>
    <row r="408" spans="1:10" ht="39.950000000000003" customHeight="1" thickBot="1" x14ac:dyDescent="0.3">
      <c r="A408" s="36">
        <v>23020114</v>
      </c>
      <c r="B408" s="37">
        <v>70148</v>
      </c>
      <c r="C408" s="38" t="s">
        <v>672</v>
      </c>
      <c r="D408" s="39" t="s">
        <v>19</v>
      </c>
      <c r="E408" s="37">
        <v>23332300</v>
      </c>
      <c r="F408" s="40" t="s">
        <v>673</v>
      </c>
      <c r="G408" s="41">
        <v>300000000</v>
      </c>
      <c r="H408" s="41">
        <v>150000000</v>
      </c>
      <c r="I408" s="41"/>
      <c r="J408" s="41">
        <f t="shared" si="43"/>
        <v>150000000</v>
      </c>
    </row>
    <row r="409" spans="1:10" ht="39.950000000000003" customHeight="1" thickBot="1" x14ac:dyDescent="0.3">
      <c r="A409" s="36">
        <v>23030123</v>
      </c>
      <c r="B409" s="37">
        <v>70155</v>
      </c>
      <c r="C409" s="38" t="s">
        <v>674</v>
      </c>
      <c r="D409" s="39" t="s">
        <v>19</v>
      </c>
      <c r="E409" s="37">
        <v>23310000</v>
      </c>
      <c r="F409" s="40" t="s">
        <v>675</v>
      </c>
      <c r="G409" s="41">
        <v>100000000</v>
      </c>
      <c r="H409" s="41">
        <v>50000000</v>
      </c>
      <c r="I409" s="41"/>
      <c r="J409" s="41">
        <f t="shared" si="43"/>
        <v>50000000</v>
      </c>
    </row>
    <row r="410" spans="1:10" ht="39.950000000000003" customHeight="1" thickBot="1" x14ac:dyDescent="0.3">
      <c r="A410" s="36">
        <v>23010105</v>
      </c>
      <c r="B410" s="37">
        <v>70157</v>
      </c>
      <c r="C410" s="38" t="s">
        <v>676</v>
      </c>
      <c r="D410" s="39" t="s">
        <v>19</v>
      </c>
      <c r="E410" s="37">
        <v>23310000</v>
      </c>
      <c r="F410" s="40" t="s">
        <v>677</v>
      </c>
      <c r="G410" s="41">
        <v>20000000</v>
      </c>
      <c r="H410" s="41">
        <v>15000000</v>
      </c>
      <c r="I410" s="41"/>
      <c r="J410" s="41">
        <f t="shared" si="43"/>
        <v>15000000</v>
      </c>
    </row>
    <row r="411" spans="1:10" ht="39.950000000000003" customHeight="1" thickBot="1" x14ac:dyDescent="0.3">
      <c r="A411" s="36">
        <v>23020114</v>
      </c>
      <c r="B411" s="37">
        <v>70162</v>
      </c>
      <c r="C411" s="38" t="s">
        <v>678</v>
      </c>
      <c r="D411" s="39" t="s">
        <v>19</v>
      </c>
      <c r="E411" s="37">
        <v>23331800</v>
      </c>
      <c r="F411" s="40" t="s">
        <v>679</v>
      </c>
      <c r="G411" s="41">
        <v>400000000</v>
      </c>
      <c r="H411" s="41">
        <v>300000000</v>
      </c>
      <c r="I411" s="41"/>
      <c r="J411" s="41">
        <f t="shared" si="43"/>
        <v>300000000</v>
      </c>
    </row>
    <row r="412" spans="1:10" ht="39.950000000000003" customHeight="1" thickBot="1" x14ac:dyDescent="0.3">
      <c r="A412" s="36">
        <v>23010129</v>
      </c>
      <c r="B412" s="37">
        <v>70164</v>
      </c>
      <c r="C412" s="38" t="s">
        <v>680</v>
      </c>
      <c r="D412" s="39" t="s">
        <v>19</v>
      </c>
      <c r="E412" s="37">
        <v>23310000</v>
      </c>
      <c r="F412" s="40" t="s">
        <v>681</v>
      </c>
      <c r="G412" s="41">
        <v>30000000</v>
      </c>
      <c r="H412" s="41">
        <v>20000000</v>
      </c>
      <c r="I412" s="41"/>
      <c r="J412" s="41">
        <f t="shared" si="43"/>
        <v>20000000</v>
      </c>
    </row>
    <row r="413" spans="1:10" ht="39.950000000000003" customHeight="1" thickBot="1" x14ac:dyDescent="0.3">
      <c r="A413" s="36">
        <v>23020114</v>
      </c>
      <c r="B413" s="37">
        <v>70171</v>
      </c>
      <c r="C413" s="38" t="s">
        <v>682</v>
      </c>
      <c r="D413" s="39" t="s">
        <v>19</v>
      </c>
      <c r="E413" s="37">
        <v>23310000</v>
      </c>
      <c r="F413" s="40" t="s">
        <v>683</v>
      </c>
      <c r="G413" s="41">
        <v>20000000</v>
      </c>
      <c r="H413" s="41">
        <v>10000000</v>
      </c>
      <c r="I413" s="41"/>
      <c r="J413" s="41">
        <f t="shared" si="43"/>
        <v>10000000</v>
      </c>
    </row>
    <row r="414" spans="1:10" ht="39.950000000000003" customHeight="1" thickBot="1" x14ac:dyDescent="0.3">
      <c r="A414" s="36">
        <v>23030106</v>
      </c>
      <c r="B414" s="37">
        <v>70173</v>
      </c>
      <c r="C414" s="38" t="s">
        <v>684</v>
      </c>
      <c r="D414" s="39" t="s">
        <v>19</v>
      </c>
      <c r="E414" s="37">
        <v>23310000</v>
      </c>
      <c r="F414" s="40" t="s">
        <v>685</v>
      </c>
      <c r="G414" s="41">
        <v>20000000</v>
      </c>
      <c r="H414" s="41">
        <v>10000000</v>
      </c>
      <c r="I414" s="41"/>
      <c r="J414" s="41">
        <f t="shared" si="43"/>
        <v>10000000</v>
      </c>
    </row>
    <row r="415" spans="1:10" ht="39.950000000000003" customHeight="1" thickBot="1" x14ac:dyDescent="0.3">
      <c r="A415" s="36">
        <v>23010124</v>
      </c>
      <c r="B415" s="37">
        <v>70175</v>
      </c>
      <c r="C415" s="38" t="s">
        <v>686</v>
      </c>
      <c r="D415" s="39" t="s">
        <v>19</v>
      </c>
      <c r="E415" s="37">
        <v>23310000</v>
      </c>
      <c r="F415" s="40" t="s">
        <v>687</v>
      </c>
      <c r="G415" s="41">
        <v>70000000</v>
      </c>
      <c r="H415" s="41">
        <v>40000000</v>
      </c>
      <c r="I415" s="41"/>
      <c r="J415" s="41">
        <f t="shared" si="43"/>
        <v>40000000</v>
      </c>
    </row>
    <row r="416" spans="1:10" ht="39.950000000000003" customHeight="1" thickBot="1" x14ac:dyDescent="0.3">
      <c r="A416" s="36">
        <v>23020114</v>
      </c>
      <c r="B416" s="37">
        <v>70176</v>
      </c>
      <c r="C416" s="38" t="s">
        <v>688</v>
      </c>
      <c r="D416" s="39" t="s">
        <v>19</v>
      </c>
      <c r="E416" s="37">
        <v>23310000</v>
      </c>
      <c r="F416" s="40" t="s">
        <v>689</v>
      </c>
      <c r="G416" s="41">
        <v>200000000</v>
      </c>
      <c r="H416" s="41">
        <v>100000000</v>
      </c>
      <c r="I416" s="41"/>
      <c r="J416" s="41">
        <f t="shared" si="43"/>
        <v>100000000</v>
      </c>
    </row>
    <row r="417" spans="1:10" ht="39.950000000000003" customHeight="1" thickBot="1" x14ac:dyDescent="0.3">
      <c r="A417" s="36">
        <v>23020114</v>
      </c>
      <c r="B417" s="37">
        <v>70177</v>
      </c>
      <c r="C417" s="38" t="s">
        <v>690</v>
      </c>
      <c r="D417" s="39" t="s">
        <v>19</v>
      </c>
      <c r="E417" s="37">
        <v>23311600</v>
      </c>
      <c r="F417" s="40" t="s">
        <v>691</v>
      </c>
      <c r="G417" s="41">
        <v>100000000</v>
      </c>
      <c r="H417" s="41">
        <v>50000000</v>
      </c>
      <c r="I417" s="41"/>
      <c r="J417" s="41">
        <f t="shared" si="43"/>
        <v>50000000</v>
      </c>
    </row>
    <row r="418" spans="1:10" ht="39.950000000000003" customHeight="1" thickBot="1" x14ac:dyDescent="0.3">
      <c r="A418" s="36">
        <v>23020114</v>
      </c>
      <c r="B418" s="37">
        <v>70178</v>
      </c>
      <c r="C418" s="38" t="s">
        <v>692</v>
      </c>
      <c r="D418" s="39" t="s">
        <v>19</v>
      </c>
      <c r="E418" s="37">
        <v>23311600</v>
      </c>
      <c r="F418" s="40" t="s">
        <v>693</v>
      </c>
      <c r="G418" s="41">
        <v>100000000</v>
      </c>
      <c r="H418" s="41">
        <v>50000000</v>
      </c>
      <c r="I418" s="41"/>
      <c r="J418" s="41">
        <f t="shared" si="43"/>
        <v>50000000</v>
      </c>
    </row>
    <row r="419" spans="1:10" ht="39.950000000000003" customHeight="1" thickBot="1" x14ac:dyDescent="0.3">
      <c r="A419" s="36">
        <v>23030123</v>
      </c>
      <c r="B419" s="37">
        <v>70179</v>
      </c>
      <c r="C419" s="38" t="s">
        <v>694</v>
      </c>
      <c r="D419" s="39" t="s">
        <v>19</v>
      </c>
      <c r="E419" s="37">
        <v>23310000</v>
      </c>
      <c r="F419" s="40" t="s">
        <v>695</v>
      </c>
      <c r="G419" s="41">
        <v>50000000</v>
      </c>
      <c r="H419" s="41">
        <v>50000000</v>
      </c>
      <c r="I419" s="41"/>
      <c r="J419" s="41">
        <f t="shared" si="43"/>
        <v>50000000</v>
      </c>
    </row>
    <row r="420" spans="1:10" ht="39.950000000000003" customHeight="1" thickBot="1" x14ac:dyDescent="0.3">
      <c r="A420" s="36">
        <v>23020114</v>
      </c>
      <c r="B420" s="37">
        <v>70180</v>
      </c>
      <c r="C420" s="38" t="s">
        <v>696</v>
      </c>
      <c r="D420" s="39" t="s">
        <v>19</v>
      </c>
      <c r="E420" s="37">
        <v>23332000</v>
      </c>
      <c r="F420" s="40" t="s">
        <v>697</v>
      </c>
      <c r="G420" s="41">
        <v>700000000</v>
      </c>
      <c r="H420" s="41">
        <v>300000000</v>
      </c>
      <c r="I420" s="41"/>
      <c r="J420" s="41">
        <f t="shared" si="43"/>
        <v>300000000</v>
      </c>
    </row>
    <row r="421" spans="1:10" ht="39.950000000000003" customHeight="1" thickBot="1" x14ac:dyDescent="0.3">
      <c r="A421" s="36">
        <v>23020114</v>
      </c>
      <c r="B421" s="37">
        <v>70181</v>
      </c>
      <c r="C421" s="38" t="s">
        <v>698</v>
      </c>
      <c r="D421" s="39" t="s">
        <v>19</v>
      </c>
      <c r="E421" s="37">
        <v>23310000</v>
      </c>
      <c r="F421" s="40" t="s">
        <v>699</v>
      </c>
      <c r="G421" s="41">
        <v>200000000</v>
      </c>
      <c r="H421" s="41">
        <v>100000000</v>
      </c>
      <c r="I421" s="41"/>
      <c r="J421" s="41">
        <f t="shared" si="43"/>
        <v>100000000</v>
      </c>
    </row>
    <row r="422" spans="1:10" ht="39.950000000000003" customHeight="1" thickBot="1" x14ac:dyDescent="0.3">
      <c r="A422" s="36">
        <v>23020114</v>
      </c>
      <c r="B422" s="37">
        <v>70186</v>
      </c>
      <c r="C422" s="38" t="s">
        <v>700</v>
      </c>
      <c r="D422" s="39" t="s">
        <v>19</v>
      </c>
      <c r="E422" s="37">
        <v>23330300</v>
      </c>
      <c r="F422" s="40" t="s">
        <v>701</v>
      </c>
      <c r="G422" s="41">
        <v>100000000</v>
      </c>
      <c r="H422" s="41">
        <v>50000000</v>
      </c>
      <c r="I422" s="41"/>
      <c r="J422" s="41">
        <f t="shared" si="43"/>
        <v>50000000</v>
      </c>
    </row>
    <row r="423" spans="1:10" ht="39.950000000000003" customHeight="1" thickBot="1" x14ac:dyDescent="0.3">
      <c r="A423" s="36">
        <v>23020114</v>
      </c>
      <c r="B423" s="37">
        <v>70187</v>
      </c>
      <c r="C423" s="38" t="s">
        <v>702</v>
      </c>
      <c r="D423" s="39" t="s">
        <v>19</v>
      </c>
      <c r="E423" s="37">
        <v>23331000</v>
      </c>
      <c r="F423" s="40" t="s">
        <v>703</v>
      </c>
      <c r="G423" s="41">
        <v>300000000</v>
      </c>
      <c r="H423" s="41">
        <v>180000000</v>
      </c>
      <c r="I423" s="41"/>
      <c r="J423" s="41">
        <f t="shared" si="43"/>
        <v>180000000</v>
      </c>
    </row>
    <row r="424" spans="1:10" ht="39.950000000000003" customHeight="1" thickBot="1" x14ac:dyDescent="0.3">
      <c r="A424" s="36">
        <v>23030125</v>
      </c>
      <c r="B424" s="37">
        <v>70191</v>
      </c>
      <c r="C424" s="38" t="s">
        <v>704</v>
      </c>
      <c r="D424" s="39" t="s">
        <v>19</v>
      </c>
      <c r="E424" s="37">
        <v>23310000</v>
      </c>
      <c r="F424" s="40" t="s">
        <v>705</v>
      </c>
      <c r="G424" s="41">
        <v>30000000</v>
      </c>
      <c r="H424" s="41">
        <v>15000000</v>
      </c>
      <c r="I424" s="41"/>
      <c r="J424" s="41">
        <f t="shared" si="43"/>
        <v>15000000</v>
      </c>
    </row>
    <row r="425" spans="1:10" ht="39.950000000000003" customHeight="1" thickBot="1" x14ac:dyDescent="0.3">
      <c r="A425" s="36">
        <v>23020102</v>
      </c>
      <c r="B425" s="37">
        <v>70194</v>
      </c>
      <c r="C425" s="38" t="s">
        <v>706</v>
      </c>
      <c r="D425" s="39" t="s">
        <v>19</v>
      </c>
      <c r="E425" s="37">
        <v>23310000</v>
      </c>
      <c r="F425" s="40" t="s">
        <v>707</v>
      </c>
      <c r="G425" s="41">
        <v>20000000</v>
      </c>
      <c r="H425" s="41">
        <v>10000000</v>
      </c>
      <c r="I425" s="41"/>
      <c r="J425" s="41">
        <f t="shared" si="43"/>
        <v>10000000</v>
      </c>
    </row>
    <row r="426" spans="1:10" ht="39.950000000000003" customHeight="1" thickBot="1" x14ac:dyDescent="0.3">
      <c r="A426" s="36">
        <v>23020114</v>
      </c>
      <c r="B426" s="37">
        <v>70195</v>
      </c>
      <c r="C426" s="38" t="s">
        <v>708</v>
      </c>
      <c r="D426" s="39" t="s">
        <v>19</v>
      </c>
      <c r="E426" s="37">
        <v>23311600</v>
      </c>
      <c r="F426" s="40" t="s">
        <v>709</v>
      </c>
      <c r="G426" s="41">
        <v>100000000</v>
      </c>
      <c r="H426" s="41">
        <v>50000000</v>
      </c>
      <c r="I426" s="41"/>
      <c r="J426" s="41">
        <f t="shared" si="43"/>
        <v>50000000</v>
      </c>
    </row>
    <row r="427" spans="1:10" ht="39.950000000000003" customHeight="1" thickBot="1" x14ac:dyDescent="0.3">
      <c r="A427" s="36">
        <v>23020114</v>
      </c>
      <c r="B427" s="37">
        <v>70196</v>
      </c>
      <c r="C427" s="38" t="s">
        <v>710</v>
      </c>
      <c r="D427" s="39" t="s">
        <v>19</v>
      </c>
      <c r="E427" s="37">
        <v>23330200</v>
      </c>
      <c r="F427" s="40" t="s">
        <v>711</v>
      </c>
      <c r="G427" s="41">
        <v>100000000</v>
      </c>
      <c r="H427" s="41">
        <v>50000000</v>
      </c>
      <c r="I427" s="41"/>
      <c r="J427" s="41">
        <f t="shared" si="43"/>
        <v>50000000</v>
      </c>
    </row>
    <row r="428" spans="1:10" ht="39.950000000000003" customHeight="1" thickBot="1" x14ac:dyDescent="0.3">
      <c r="A428" s="36">
        <v>23020114</v>
      </c>
      <c r="B428" s="37">
        <v>70197</v>
      </c>
      <c r="C428" s="38" t="s">
        <v>712</v>
      </c>
      <c r="D428" s="39" t="s">
        <v>19</v>
      </c>
      <c r="E428" s="37">
        <v>23310000</v>
      </c>
      <c r="F428" s="40" t="s">
        <v>713</v>
      </c>
      <c r="G428" s="41">
        <v>100000000</v>
      </c>
      <c r="H428" s="41">
        <v>50000000</v>
      </c>
      <c r="I428" s="41"/>
      <c r="J428" s="41">
        <f t="shared" si="43"/>
        <v>50000000</v>
      </c>
    </row>
    <row r="429" spans="1:10" ht="39.950000000000003" customHeight="1" thickBot="1" x14ac:dyDescent="0.3">
      <c r="A429" s="36">
        <v>23020114</v>
      </c>
      <c r="B429" s="37">
        <v>70198</v>
      </c>
      <c r="C429" s="38" t="s">
        <v>714</v>
      </c>
      <c r="D429" s="39" t="s">
        <v>19</v>
      </c>
      <c r="E429" s="37">
        <v>23320900</v>
      </c>
      <c r="F429" s="40" t="s">
        <v>715</v>
      </c>
      <c r="G429" s="41">
        <v>200000000</v>
      </c>
      <c r="H429" s="41">
        <v>100000000</v>
      </c>
      <c r="I429" s="41"/>
      <c r="J429" s="41">
        <f t="shared" si="43"/>
        <v>100000000</v>
      </c>
    </row>
    <row r="430" spans="1:10" ht="39.950000000000003" customHeight="1" thickBot="1" x14ac:dyDescent="0.3">
      <c r="A430" s="36">
        <v>23020114</v>
      </c>
      <c r="B430" s="37">
        <v>70199</v>
      </c>
      <c r="C430" s="38" t="s">
        <v>716</v>
      </c>
      <c r="D430" s="39" t="s">
        <v>19</v>
      </c>
      <c r="E430" s="37">
        <v>23320900</v>
      </c>
      <c r="F430" s="40" t="s">
        <v>717</v>
      </c>
      <c r="G430" s="41">
        <v>100000000</v>
      </c>
      <c r="H430" s="41">
        <v>50000000</v>
      </c>
      <c r="I430" s="41"/>
      <c r="J430" s="41">
        <f t="shared" si="43"/>
        <v>50000000</v>
      </c>
    </row>
    <row r="431" spans="1:10" ht="39.950000000000003" customHeight="1" thickBot="1" x14ac:dyDescent="0.3">
      <c r="A431" s="36">
        <v>23040102</v>
      </c>
      <c r="B431" s="37">
        <v>70101</v>
      </c>
      <c r="C431" s="38" t="s">
        <v>718</v>
      </c>
      <c r="D431" s="39" t="s">
        <v>19</v>
      </c>
      <c r="E431" s="37">
        <v>23310000</v>
      </c>
      <c r="F431" s="40" t="s">
        <v>719</v>
      </c>
      <c r="G431" s="41">
        <v>50000000</v>
      </c>
      <c r="H431" s="41">
        <v>30000000</v>
      </c>
      <c r="I431" s="41"/>
      <c r="J431" s="41">
        <f t="shared" si="43"/>
        <v>30000000</v>
      </c>
    </row>
    <row r="432" spans="1:10" ht="16.5" thickBot="1" x14ac:dyDescent="0.3">
      <c r="A432" s="5"/>
      <c r="B432" s="6"/>
      <c r="C432" s="6"/>
      <c r="D432" s="7"/>
      <c r="E432" s="6"/>
      <c r="F432" s="43"/>
      <c r="G432" s="44">
        <v>8254860000</v>
      </c>
      <c r="H432" s="44">
        <f>SUM(H382:H431)</f>
        <v>4854860000</v>
      </c>
      <c r="I432" s="44">
        <f>SUM(I382:I431)</f>
        <v>0</v>
      </c>
      <c r="J432" s="55">
        <f t="shared" si="43"/>
        <v>4854860000</v>
      </c>
    </row>
    <row r="433" spans="1:10" ht="16.5" thickBot="1" x14ac:dyDescent="0.3">
      <c r="A433" s="9"/>
      <c r="B433" s="8"/>
      <c r="C433" s="8"/>
      <c r="D433" s="68" t="s">
        <v>720</v>
      </c>
      <c r="E433" s="8"/>
      <c r="F433" s="40"/>
      <c r="G433" s="8"/>
      <c r="H433" s="8"/>
      <c r="I433" s="8"/>
      <c r="J433" s="41">
        <f t="shared" si="43"/>
        <v>0</v>
      </c>
    </row>
    <row r="434" spans="1:10" ht="39.950000000000003" customHeight="1" thickBot="1" x14ac:dyDescent="0.3">
      <c r="A434" s="36">
        <v>23030113</v>
      </c>
      <c r="B434" s="37">
        <v>71003</v>
      </c>
      <c r="C434" s="38" t="s">
        <v>721</v>
      </c>
      <c r="D434" s="39" t="s">
        <v>19</v>
      </c>
      <c r="E434" s="37">
        <v>23310000</v>
      </c>
      <c r="F434" s="40" t="s">
        <v>722</v>
      </c>
      <c r="G434" s="41">
        <v>100000000</v>
      </c>
      <c r="H434" s="41">
        <v>100000000</v>
      </c>
      <c r="I434" s="41"/>
      <c r="J434" s="41">
        <f t="shared" si="43"/>
        <v>100000000</v>
      </c>
    </row>
    <row r="435" spans="1:10" ht="39.950000000000003" customHeight="1" thickBot="1" x14ac:dyDescent="0.3">
      <c r="A435" s="36">
        <v>23030113</v>
      </c>
      <c r="B435" s="37">
        <v>71002</v>
      </c>
      <c r="C435" s="38" t="s">
        <v>723</v>
      </c>
      <c r="D435" s="39" t="s">
        <v>19</v>
      </c>
      <c r="E435" s="37">
        <v>23310000</v>
      </c>
      <c r="F435" s="40" t="s">
        <v>724</v>
      </c>
      <c r="G435" s="41">
        <v>50000000</v>
      </c>
      <c r="H435" s="41">
        <v>50000000</v>
      </c>
      <c r="I435" s="41"/>
      <c r="J435" s="41">
        <f t="shared" si="43"/>
        <v>50000000</v>
      </c>
    </row>
    <row r="436" spans="1:10" ht="16.5" thickBot="1" x14ac:dyDescent="0.3">
      <c r="A436" s="5"/>
      <c r="B436" s="6"/>
      <c r="C436" s="6"/>
      <c r="D436" s="7"/>
      <c r="E436" s="6"/>
      <c r="F436" s="43"/>
      <c r="G436" s="44">
        <f>SUM(G434:G435)</f>
        <v>150000000</v>
      </c>
      <c r="H436" s="44">
        <f>SUM(H434:H435)</f>
        <v>150000000</v>
      </c>
      <c r="I436" s="44">
        <f t="shared" ref="I436" si="44">SUM(I434:I435)</f>
        <v>0</v>
      </c>
      <c r="J436" s="55">
        <f t="shared" si="43"/>
        <v>150000000</v>
      </c>
    </row>
    <row r="437" spans="1:10" ht="16.5" thickBot="1" x14ac:dyDescent="0.3">
      <c r="A437" s="9"/>
      <c r="B437" s="8"/>
      <c r="C437" s="74" t="s">
        <v>725</v>
      </c>
      <c r="D437" s="11"/>
      <c r="E437" s="8"/>
      <c r="F437" s="40"/>
      <c r="G437" s="8"/>
      <c r="H437" s="8"/>
      <c r="I437" s="8"/>
      <c r="J437" s="41">
        <f t="shared" si="43"/>
        <v>0</v>
      </c>
    </row>
    <row r="438" spans="1:10" ht="32.25" customHeight="1" thickBot="1" x14ac:dyDescent="0.3">
      <c r="A438" s="36">
        <v>23010105</v>
      </c>
      <c r="B438" s="37">
        <v>70103</v>
      </c>
      <c r="C438" s="38" t="s">
        <v>726</v>
      </c>
      <c r="D438" s="39" t="s">
        <v>19</v>
      </c>
      <c r="E438" s="37">
        <v>23310000</v>
      </c>
      <c r="F438" s="40" t="s">
        <v>727</v>
      </c>
      <c r="G438" s="41">
        <v>50000000</v>
      </c>
      <c r="H438" s="41">
        <v>25000000</v>
      </c>
      <c r="I438" s="41"/>
      <c r="J438" s="41">
        <f t="shared" si="43"/>
        <v>25000000</v>
      </c>
    </row>
    <row r="439" spans="1:10" ht="81.75" customHeight="1" thickBot="1" x14ac:dyDescent="0.3">
      <c r="A439" s="36">
        <v>23010107</v>
      </c>
      <c r="B439" s="37">
        <v>70104</v>
      </c>
      <c r="C439" s="38" t="s">
        <v>728</v>
      </c>
      <c r="D439" s="39" t="s">
        <v>19</v>
      </c>
      <c r="E439" s="37">
        <v>23310000</v>
      </c>
      <c r="F439" s="40" t="s">
        <v>729</v>
      </c>
      <c r="G439" s="41">
        <v>50000000</v>
      </c>
      <c r="H439" s="41">
        <v>25000000</v>
      </c>
      <c r="I439" s="41"/>
      <c r="J439" s="41">
        <f t="shared" si="43"/>
        <v>25000000</v>
      </c>
    </row>
    <row r="440" spans="1:10" ht="19.5" customHeight="1" thickBot="1" x14ac:dyDescent="0.3">
      <c r="A440" s="5"/>
      <c r="B440" s="6"/>
      <c r="C440" s="6"/>
      <c r="D440" s="7"/>
      <c r="E440" s="6"/>
      <c r="F440" s="43"/>
      <c r="G440" s="44">
        <f>SUM(G438:G439)</f>
        <v>100000000</v>
      </c>
      <c r="H440" s="44">
        <f>SUM(H438:H439)</f>
        <v>50000000</v>
      </c>
      <c r="I440" s="44">
        <f>SUM(I438:I439)</f>
        <v>0</v>
      </c>
      <c r="J440" s="55">
        <f t="shared" si="43"/>
        <v>50000000</v>
      </c>
    </row>
    <row r="441" spans="1:10" ht="19.5" customHeight="1" thickBot="1" x14ac:dyDescent="0.3">
      <c r="A441" s="10"/>
      <c r="B441" s="12"/>
      <c r="C441" s="12"/>
      <c r="D441" s="13"/>
      <c r="E441" s="12"/>
      <c r="F441" s="57"/>
      <c r="G441" s="58">
        <f>G440+G436+G432</f>
        <v>8504860000</v>
      </c>
      <c r="H441" s="58">
        <f>H440+H436+H432</f>
        <v>5054860000</v>
      </c>
      <c r="I441" s="58">
        <f>I440+I436+I432</f>
        <v>0</v>
      </c>
      <c r="J441" s="62">
        <f t="shared" si="43"/>
        <v>5054860000</v>
      </c>
    </row>
    <row r="442" spans="1:10" ht="18.75" thickBot="1" x14ac:dyDescent="0.3">
      <c r="A442" s="9"/>
      <c r="B442" s="8"/>
      <c r="C442" s="8"/>
      <c r="D442" s="11"/>
      <c r="E442" s="8"/>
      <c r="F442" s="53" t="s">
        <v>730</v>
      </c>
      <c r="G442" s="8"/>
      <c r="H442" s="8"/>
      <c r="I442" s="8"/>
      <c r="J442" s="41">
        <f t="shared" si="43"/>
        <v>0</v>
      </c>
    </row>
    <row r="443" spans="1:10" ht="18.75" thickBot="1" x14ac:dyDescent="0.3">
      <c r="A443" s="9"/>
      <c r="B443" s="8"/>
      <c r="C443" s="8"/>
      <c r="D443" s="11"/>
      <c r="E443" s="53" t="s">
        <v>731</v>
      </c>
      <c r="F443" s="40"/>
      <c r="G443" s="8"/>
      <c r="H443" s="8"/>
      <c r="I443" s="8"/>
      <c r="J443" s="41">
        <f t="shared" si="43"/>
        <v>0</v>
      </c>
    </row>
    <row r="444" spans="1:10" ht="35.25" customHeight="1" thickBot="1" x14ac:dyDescent="0.3">
      <c r="A444" s="36">
        <v>23050101</v>
      </c>
      <c r="B444" s="37">
        <v>70114</v>
      </c>
      <c r="C444" s="38" t="s">
        <v>732</v>
      </c>
      <c r="D444" s="39" t="s">
        <v>19</v>
      </c>
      <c r="E444" s="37">
        <v>23310000</v>
      </c>
      <c r="F444" s="40" t="s">
        <v>733</v>
      </c>
      <c r="G444" s="41">
        <v>200000000</v>
      </c>
      <c r="H444" s="41">
        <v>150000000</v>
      </c>
      <c r="I444" s="41"/>
      <c r="J444" s="41">
        <f t="shared" si="43"/>
        <v>150000000</v>
      </c>
    </row>
    <row r="445" spans="1:10" ht="40.5" customHeight="1" thickBot="1" x14ac:dyDescent="0.3">
      <c r="A445" s="36">
        <v>23050101</v>
      </c>
      <c r="B445" s="37">
        <v>70115</v>
      </c>
      <c r="C445" s="38" t="s">
        <v>734</v>
      </c>
      <c r="D445" s="39" t="s">
        <v>19</v>
      </c>
      <c r="E445" s="37">
        <v>23310000</v>
      </c>
      <c r="F445" s="40" t="s">
        <v>735</v>
      </c>
      <c r="G445" s="41">
        <v>30000000</v>
      </c>
      <c r="H445" s="41">
        <v>30000000</v>
      </c>
      <c r="I445" s="41"/>
      <c r="J445" s="41">
        <f t="shared" si="43"/>
        <v>30000000</v>
      </c>
    </row>
    <row r="446" spans="1:10" ht="40.5" customHeight="1" thickBot="1" x14ac:dyDescent="0.3">
      <c r="A446" s="36">
        <v>23010125</v>
      </c>
      <c r="B446" s="37">
        <v>70117</v>
      </c>
      <c r="C446" s="38" t="s">
        <v>736</v>
      </c>
      <c r="D446" s="39" t="s">
        <v>19</v>
      </c>
      <c r="E446" s="37">
        <v>23310000</v>
      </c>
      <c r="F446" s="40" t="s">
        <v>737</v>
      </c>
      <c r="G446" s="41">
        <v>35000000</v>
      </c>
      <c r="H446" s="41">
        <v>35000000</v>
      </c>
      <c r="I446" s="41"/>
      <c r="J446" s="41">
        <f t="shared" si="43"/>
        <v>35000000</v>
      </c>
    </row>
    <row r="447" spans="1:10" ht="53.25" customHeight="1" thickBot="1" x14ac:dyDescent="0.3">
      <c r="A447" s="36">
        <v>23050101</v>
      </c>
      <c r="B447" s="37">
        <v>70119</v>
      </c>
      <c r="C447" s="38" t="s">
        <v>738</v>
      </c>
      <c r="D447" s="39" t="s">
        <v>19</v>
      </c>
      <c r="E447" s="37">
        <v>23310000</v>
      </c>
      <c r="F447" s="40" t="s">
        <v>739</v>
      </c>
      <c r="G447" s="41">
        <v>50090000</v>
      </c>
      <c r="H447" s="41">
        <v>50090000</v>
      </c>
      <c r="I447" s="41"/>
      <c r="J447" s="41">
        <f t="shared" si="43"/>
        <v>50090000</v>
      </c>
    </row>
    <row r="448" spans="1:10" ht="56.25" customHeight="1" thickBot="1" x14ac:dyDescent="0.3">
      <c r="A448" s="36">
        <v>23010105</v>
      </c>
      <c r="B448" s="37">
        <v>70121</v>
      </c>
      <c r="C448" s="38" t="s">
        <v>740</v>
      </c>
      <c r="D448" s="39" t="s">
        <v>19</v>
      </c>
      <c r="E448" s="37">
        <v>23310100</v>
      </c>
      <c r="F448" s="40" t="s">
        <v>741</v>
      </c>
      <c r="G448" s="41">
        <v>50000000</v>
      </c>
      <c r="H448" s="41">
        <v>50000000</v>
      </c>
      <c r="I448" s="41"/>
      <c r="J448" s="41">
        <f t="shared" si="43"/>
        <v>50000000</v>
      </c>
    </row>
    <row r="449" spans="1:11" ht="74.25" customHeight="1" thickBot="1" x14ac:dyDescent="0.3">
      <c r="A449" s="36">
        <v>23010112</v>
      </c>
      <c r="B449" s="37">
        <v>70122</v>
      </c>
      <c r="C449" s="38" t="s">
        <v>742</v>
      </c>
      <c r="D449" s="39" t="s">
        <v>19</v>
      </c>
      <c r="E449" s="37">
        <v>23310000</v>
      </c>
      <c r="F449" s="40" t="s">
        <v>743</v>
      </c>
      <c r="G449" s="41">
        <v>5000000</v>
      </c>
      <c r="H449" s="41">
        <v>5000000</v>
      </c>
      <c r="I449" s="41"/>
      <c r="J449" s="41">
        <f t="shared" si="43"/>
        <v>5000000</v>
      </c>
    </row>
    <row r="450" spans="1:11" ht="39.950000000000003" customHeight="1" thickBot="1" x14ac:dyDescent="0.3">
      <c r="A450" s="36">
        <v>23050101</v>
      </c>
      <c r="B450" s="37">
        <v>70131</v>
      </c>
      <c r="C450" s="38" t="s">
        <v>429</v>
      </c>
      <c r="D450" s="39" t="s">
        <v>19</v>
      </c>
      <c r="E450" s="37">
        <v>23310000</v>
      </c>
      <c r="F450" s="40" t="s">
        <v>744</v>
      </c>
      <c r="G450" s="41">
        <v>1000000000</v>
      </c>
      <c r="H450" s="41">
        <v>1000000000</v>
      </c>
      <c r="I450" s="41"/>
      <c r="J450" s="41">
        <f t="shared" si="43"/>
        <v>1000000000</v>
      </c>
    </row>
    <row r="451" spans="1:11" ht="39.950000000000003" customHeight="1" thickBot="1" x14ac:dyDescent="0.3">
      <c r="A451" s="36">
        <v>23050101</v>
      </c>
      <c r="B451" s="37">
        <v>70124</v>
      </c>
      <c r="C451" s="38" t="s">
        <v>745</v>
      </c>
      <c r="D451" s="39" t="s">
        <v>19</v>
      </c>
      <c r="E451" s="37">
        <v>23310000</v>
      </c>
      <c r="F451" s="40" t="s">
        <v>746</v>
      </c>
      <c r="G451" s="41">
        <v>1000000000</v>
      </c>
      <c r="H451" s="41">
        <v>500000000</v>
      </c>
      <c r="I451" s="41"/>
      <c r="J451" s="41">
        <f t="shared" si="43"/>
        <v>500000000</v>
      </c>
    </row>
    <row r="452" spans="1:11" ht="39.950000000000003" customHeight="1" thickBot="1" x14ac:dyDescent="0.3">
      <c r="A452" s="36">
        <v>23050101</v>
      </c>
      <c r="B452" s="37">
        <v>70125</v>
      </c>
      <c r="C452" s="38" t="s">
        <v>747</v>
      </c>
      <c r="D452" s="39" t="s">
        <v>19</v>
      </c>
      <c r="E452" s="37">
        <v>23310000</v>
      </c>
      <c r="F452" s="40" t="s">
        <v>748</v>
      </c>
      <c r="G452" s="41">
        <v>5000000</v>
      </c>
      <c r="H452" s="41">
        <v>5000000</v>
      </c>
      <c r="I452" s="41"/>
      <c r="J452" s="41">
        <f t="shared" si="43"/>
        <v>5000000</v>
      </c>
    </row>
    <row r="453" spans="1:11" ht="39.950000000000003" customHeight="1" thickBot="1" x14ac:dyDescent="0.3">
      <c r="A453" s="36">
        <v>23010112</v>
      </c>
      <c r="B453" s="37">
        <v>70171</v>
      </c>
      <c r="C453" s="38" t="s">
        <v>433</v>
      </c>
      <c r="D453" s="39" t="s">
        <v>19</v>
      </c>
      <c r="E453" s="37">
        <v>23310100</v>
      </c>
      <c r="F453" s="40" t="s">
        <v>749</v>
      </c>
      <c r="G453" s="41">
        <v>25000000</v>
      </c>
      <c r="H453" s="41">
        <v>25000000</v>
      </c>
      <c r="I453" s="41"/>
      <c r="J453" s="41">
        <f t="shared" si="43"/>
        <v>25000000</v>
      </c>
    </row>
    <row r="454" spans="1:11" ht="39.950000000000003" customHeight="1" thickBot="1" x14ac:dyDescent="0.3">
      <c r="A454" s="36">
        <v>23020101</v>
      </c>
      <c r="B454" s="37">
        <v>70181</v>
      </c>
      <c r="C454" s="38" t="s">
        <v>435</v>
      </c>
      <c r="D454" s="39" t="s">
        <v>19</v>
      </c>
      <c r="E454" s="37">
        <v>23310100</v>
      </c>
      <c r="F454" s="40" t="s">
        <v>750</v>
      </c>
      <c r="G454" s="41">
        <v>5000000</v>
      </c>
      <c r="H454" s="41">
        <v>5000000</v>
      </c>
      <c r="I454" s="41"/>
      <c r="J454" s="41">
        <f t="shared" si="43"/>
        <v>5000000</v>
      </c>
    </row>
    <row r="455" spans="1:11" ht="39.950000000000003" customHeight="1" thickBot="1" x14ac:dyDescent="0.3">
      <c r="A455" s="36">
        <v>23020127</v>
      </c>
      <c r="B455" s="37">
        <v>70101</v>
      </c>
      <c r="C455" s="38" t="s">
        <v>439</v>
      </c>
      <c r="D455" s="39" t="s">
        <v>19</v>
      </c>
      <c r="E455" s="37">
        <v>23310000</v>
      </c>
      <c r="F455" s="40" t="s">
        <v>751</v>
      </c>
      <c r="G455" s="41">
        <v>10000000</v>
      </c>
      <c r="H455" s="41">
        <v>10000000</v>
      </c>
      <c r="I455" s="41"/>
      <c r="J455" s="41">
        <f t="shared" ref="J455:J518" si="45">H455-I455</f>
        <v>10000000</v>
      </c>
    </row>
    <row r="456" spans="1:11" ht="61.5" thickBot="1" x14ac:dyDescent="0.3">
      <c r="A456" s="36">
        <v>23050101</v>
      </c>
      <c r="B456" s="37">
        <v>70131</v>
      </c>
      <c r="C456" s="38" t="s">
        <v>752</v>
      </c>
      <c r="D456" s="39" t="s">
        <v>19</v>
      </c>
      <c r="E456" s="37">
        <v>23310100</v>
      </c>
      <c r="F456" s="40" t="s">
        <v>753</v>
      </c>
      <c r="G456" s="41">
        <v>10000000</v>
      </c>
      <c r="H456" s="41">
        <v>10000000</v>
      </c>
      <c r="I456" s="41"/>
      <c r="J456" s="41">
        <f t="shared" si="45"/>
        <v>10000000</v>
      </c>
    </row>
    <row r="457" spans="1:11" ht="31.5" customHeight="1" thickBot="1" x14ac:dyDescent="0.3">
      <c r="A457" s="36">
        <v>23020101</v>
      </c>
      <c r="B457" s="37">
        <v>70132</v>
      </c>
      <c r="C457" s="38" t="s">
        <v>754</v>
      </c>
      <c r="D457" s="39" t="s">
        <v>19</v>
      </c>
      <c r="E457" s="37">
        <v>23310000</v>
      </c>
      <c r="F457" s="40" t="s">
        <v>755</v>
      </c>
      <c r="G457" s="41">
        <v>5000000</v>
      </c>
      <c r="H457" s="41">
        <v>5000000</v>
      </c>
      <c r="I457" s="41"/>
      <c r="J457" s="41">
        <f t="shared" si="45"/>
        <v>5000000</v>
      </c>
    </row>
    <row r="458" spans="1:11" ht="32.25" customHeight="1" thickBot="1" x14ac:dyDescent="0.3">
      <c r="A458" s="36">
        <v>23010127</v>
      </c>
      <c r="B458" s="37">
        <v>70133</v>
      </c>
      <c r="C458" s="38" t="s">
        <v>756</v>
      </c>
      <c r="D458" s="39" t="s">
        <v>19</v>
      </c>
      <c r="E458" s="37">
        <v>23310000</v>
      </c>
      <c r="F458" s="40" t="s">
        <v>757</v>
      </c>
      <c r="G458" s="41">
        <v>10000000</v>
      </c>
      <c r="H458" s="41">
        <v>10000000</v>
      </c>
      <c r="I458" s="41"/>
      <c r="J458" s="41">
        <f t="shared" si="45"/>
        <v>10000000</v>
      </c>
    </row>
    <row r="459" spans="1:11" ht="46.5" thickBot="1" x14ac:dyDescent="0.3">
      <c r="A459" s="36">
        <v>23020101</v>
      </c>
      <c r="B459" s="37">
        <v>70134</v>
      </c>
      <c r="C459" s="38" t="s">
        <v>758</v>
      </c>
      <c r="D459" s="39" t="s">
        <v>19</v>
      </c>
      <c r="E459" s="37">
        <v>23310000</v>
      </c>
      <c r="F459" s="40" t="s">
        <v>759</v>
      </c>
      <c r="G459" s="41">
        <v>100000000</v>
      </c>
      <c r="H459" s="41">
        <v>150000000</v>
      </c>
      <c r="I459" s="41">
        <v>150000000</v>
      </c>
      <c r="J459" s="41">
        <f t="shared" si="45"/>
        <v>0</v>
      </c>
    </row>
    <row r="460" spans="1:11" ht="61.5" thickBot="1" x14ac:dyDescent="0.3">
      <c r="A460" s="36">
        <v>23020127</v>
      </c>
      <c r="B460" s="37">
        <v>70101</v>
      </c>
      <c r="C460" s="38" t="s">
        <v>439</v>
      </c>
      <c r="D460" s="39" t="s">
        <v>19</v>
      </c>
      <c r="E460" s="37">
        <v>23310000</v>
      </c>
      <c r="F460" s="40" t="s">
        <v>760</v>
      </c>
      <c r="G460" s="41">
        <v>0</v>
      </c>
      <c r="H460" s="41">
        <v>100000000</v>
      </c>
      <c r="I460" s="41">
        <v>100000000</v>
      </c>
      <c r="J460" s="41">
        <f t="shared" si="45"/>
        <v>0</v>
      </c>
    </row>
    <row r="461" spans="1:11" ht="16.5" thickBot="1" x14ac:dyDescent="0.3">
      <c r="A461" s="5"/>
      <c r="B461" s="6"/>
      <c r="C461" s="6"/>
      <c r="D461" s="7"/>
      <c r="E461" s="6"/>
      <c r="F461" s="43"/>
      <c r="G461" s="44">
        <f t="shared" ref="G461" si="46">SUM(G444:G459)</f>
        <v>2540090000</v>
      </c>
      <c r="H461" s="44">
        <f>SUM(H444:H460)</f>
        <v>2140090000</v>
      </c>
      <c r="I461" s="44">
        <f>SUM(I444:I460)</f>
        <v>250000000</v>
      </c>
      <c r="J461" s="55">
        <f t="shared" si="45"/>
        <v>1890090000</v>
      </c>
    </row>
    <row r="462" spans="1:11" ht="16.5" thickBot="1" x14ac:dyDescent="0.3">
      <c r="A462" s="10"/>
      <c r="B462" s="12"/>
      <c r="C462" s="12"/>
      <c r="D462" s="13"/>
      <c r="E462" s="12"/>
      <c r="F462" s="57"/>
      <c r="G462" s="58">
        <f t="shared" ref="G462" si="47">SUM(G461)</f>
        <v>2540090000</v>
      </c>
      <c r="H462" s="58">
        <f>SUM(H461)</f>
        <v>2140090000</v>
      </c>
      <c r="I462" s="58">
        <f>SUM(I461)</f>
        <v>250000000</v>
      </c>
      <c r="J462" s="62">
        <f t="shared" si="45"/>
        <v>1890090000</v>
      </c>
      <c r="K462" s="22"/>
    </row>
    <row r="463" spans="1:11" ht="18.75" thickBot="1" x14ac:dyDescent="0.3">
      <c r="A463" s="9"/>
      <c r="B463" s="8"/>
      <c r="C463" s="8"/>
      <c r="D463" s="11"/>
      <c r="E463" s="8"/>
      <c r="F463" s="45" t="s">
        <v>761</v>
      </c>
      <c r="G463" s="8"/>
      <c r="H463" s="8"/>
      <c r="I463" s="8"/>
      <c r="J463" s="41">
        <f t="shared" si="45"/>
        <v>0</v>
      </c>
    </row>
    <row r="464" spans="1:11" ht="18.75" thickBot="1" x14ac:dyDescent="0.3">
      <c r="A464" s="9"/>
      <c r="B464" s="8"/>
      <c r="C464" s="8"/>
      <c r="D464" s="45" t="s">
        <v>762</v>
      </c>
      <c r="E464" s="8"/>
      <c r="F464" s="40"/>
      <c r="G464" s="8"/>
      <c r="H464" s="8"/>
      <c r="I464" s="8"/>
      <c r="J464" s="41">
        <f t="shared" si="45"/>
        <v>0</v>
      </c>
    </row>
    <row r="465" spans="1:10" ht="46.5" thickBot="1" x14ac:dyDescent="0.3">
      <c r="A465" s="36">
        <v>23010130</v>
      </c>
      <c r="B465" s="37">
        <v>70404</v>
      </c>
      <c r="C465" s="38" t="s">
        <v>763</v>
      </c>
      <c r="D465" s="39" t="s">
        <v>19</v>
      </c>
      <c r="E465" s="37">
        <v>23310000</v>
      </c>
      <c r="F465" s="40" t="s">
        <v>468</v>
      </c>
      <c r="G465" s="41">
        <v>10000000</v>
      </c>
      <c r="H465" s="41">
        <v>10000000</v>
      </c>
      <c r="I465" s="41"/>
      <c r="J465" s="41">
        <f t="shared" si="45"/>
        <v>10000000</v>
      </c>
    </row>
    <row r="466" spans="1:10" ht="74.25" customHeight="1" thickBot="1" x14ac:dyDescent="0.3">
      <c r="A466" s="36">
        <v>23020118</v>
      </c>
      <c r="B466" s="37">
        <v>70405</v>
      </c>
      <c r="C466" s="38" t="s">
        <v>764</v>
      </c>
      <c r="D466" s="39" t="s">
        <v>19</v>
      </c>
      <c r="E466" s="37">
        <v>23320900</v>
      </c>
      <c r="F466" s="40" t="s">
        <v>765</v>
      </c>
      <c r="G466" s="41">
        <v>60000000</v>
      </c>
      <c r="H466" s="41">
        <v>40000000</v>
      </c>
      <c r="I466" s="41"/>
      <c r="J466" s="41">
        <f t="shared" si="45"/>
        <v>40000000</v>
      </c>
    </row>
    <row r="467" spans="1:10" ht="49.5" customHeight="1" thickBot="1" x14ac:dyDescent="0.3">
      <c r="A467" s="36">
        <v>23020103</v>
      </c>
      <c r="B467" s="37">
        <v>70406</v>
      </c>
      <c r="C467" s="38" t="s">
        <v>766</v>
      </c>
      <c r="D467" s="39" t="s">
        <v>19</v>
      </c>
      <c r="E467" s="37">
        <v>23310100</v>
      </c>
      <c r="F467" s="40" t="s">
        <v>767</v>
      </c>
      <c r="G467" s="41">
        <v>10000000</v>
      </c>
      <c r="H467" s="41">
        <v>10000000</v>
      </c>
      <c r="I467" s="41"/>
      <c r="J467" s="41">
        <f t="shared" si="45"/>
        <v>10000000</v>
      </c>
    </row>
    <row r="468" spans="1:10" ht="16.5" thickBot="1" x14ac:dyDescent="0.3">
      <c r="A468" s="36">
        <v>23020118</v>
      </c>
      <c r="B468" s="37">
        <v>70407</v>
      </c>
      <c r="C468" s="38" t="s">
        <v>768</v>
      </c>
      <c r="D468" s="39" t="s">
        <v>19</v>
      </c>
      <c r="E468" s="37">
        <v>23310000</v>
      </c>
      <c r="F468" s="40" t="s">
        <v>769</v>
      </c>
      <c r="G468" s="41">
        <v>10000000</v>
      </c>
      <c r="H468" s="41">
        <v>10000000</v>
      </c>
      <c r="I468" s="41"/>
      <c r="J468" s="41">
        <f t="shared" si="45"/>
        <v>10000000</v>
      </c>
    </row>
    <row r="469" spans="1:10" ht="62.25" customHeight="1" thickBot="1" x14ac:dyDescent="0.3">
      <c r="A469" s="36">
        <v>23030121</v>
      </c>
      <c r="B469" s="37">
        <v>70408</v>
      </c>
      <c r="C469" s="38" t="s">
        <v>770</v>
      </c>
      <c r="D469" s="39" t="s">
        <v>19</v>
      </c>
      <c r="E469" s="37">
        <v>23310000</v>
      </c>
      <c r="F469" s="40" t="s">
        <v>771</v>
      </c>
      <c r="G469" s="41">
        <v>10000000</v>
      </c>
      <c r="H469" s="41">
        <v>10000000</v>
      </c>
      <c r="I469" s="41"/>
      <c r="J469" s="41">
        <f t="shared" si="45"/>
        <v>10000000</v>
      </c>
    </row>
    <row r="470" spans="1:10" ht="62.25" customHeight="1" thickBot="1" x14ac:dyDescent="0.3">
      <c r="A470" s="36">
        <v>23010125</v>
      </c>
      <c r="B470" s="37">
        <v>70409</v>
      </c>
      <c r="C470" s="38" t="s">
        <v>772</v>
      </c>
      <c r="D470" s="39" t="s">
        <v>19</v>
      </c>
      <c r="E470" s="37">
        <v>23310000</v>
      </c>
      <c r="F470" s="40" t="s">
        <v>773</v>
      </c>
      <c r="G470" s="41">
        <v>10000000</v>
      </c>
      <c r="H470" s="41">
        <v>10000000</v>
      </c>
      <c r="I470" s="41"/>
      <c r="J470" s="41">
        <f t="shared" si="45"/>
        <v>10000000</v>
      </c>
    </row>
    <row r="471" spans="1:10" ht="31.5" thickBot="1" x14ac:dyDescent="0.3">
      <c r="A471" s="36">
        <v>23050102</v>
      </c>
      <c r="B471" s="37">
        <v>70402</v>
      </c>
      <c r="C471" s="38" t="s">
        <v>774</v>
      </c>
      <c r="D471" s="39" t="s">
        <v>19</v>
      </c>
      <c r="E471" s="37">
        <v>23310000</v>
      </c>
      <c r="F471" s="40" t="s">
        <v>775</v>
      </c>
      <c r="G471" s="41">
        <v>10000000</v>
      </c>
      <c r="H471" s="41">
        <v>10000000</v>
      </c>
      <c r="I471" s="41"/>
      <c r="J471" s="41">
        <f t="shared" si="45"/>
        <v>10000000</v>
      </c>
    </row>
    <row r="472" spans="1:10" ht="31.5" thickBot="1" x14ac:dyDescent="0.3">
      <c r="A472" s="36">
        <v>23030121</v>
      </c>
      <c r="B472" s="37">
        <v>70403</v>
      </c>
      <c r="C472" s="38" t="s">
        <v>776</v>
      </c>
      <c r="D472" s="39" t="s">
        <v>19</v>
      </c>
      <c r="E472" s="37">
        <v>23310000</v>
      </c>
      <c r="F472" s="40" t="s">
        <v>777</v>
      </c>
      <c r="G472" s="41">
        <v>10000000</v>
      </c>
      <c r="H472" s="41">
        <v>10000000</v>
      </c>
      <c r="I472" s="41"/>
      <c r="J472" s="41">
        <f t="shared" si="45"/>
        <v>10000000</v>
      </c>
    </row>
    <row r="473" spans="1:10" ht="31.5" thickBot="1" x14ac:dyDescent="0.3">
      <c r="A473" s="36">
        <v>23020119</v>
      </c>
      <c r="B473" s="37">
        <v>70404</v>
      </c>
      <c r="C473" s="38" t="s">
        <v>778</v>
      </c>
      <c r="D473" s="39" t="s">
        <v>19</v>
      </c>
      <c r="E473" s="37">
        <v>23310000</v>
      </c>
      <c r="F473" s="40" t="s">
        <v>779</v>
      </c>
      <c r="G473" s="41">
        <v>10000000</v>
      </c>
      <c r="H473" s="41">
        <v>10000000</v>
      </c>
      <c r="I473" s="41"/>
      <c r="J473" s="41">
        <f t="shared" si="45"/>
        <v>10000000</v>
      </c>
    </row>
    <row r="474" spans="1:10" ht="48" customHeight="1" thickBot="1" x14ac:dyDescent="0.3">
      <c r="A474" s="36">
        <v>23010112</v>
      </c>
      <c r="B474" s="37">
        <v>70405</v>
      </c>
      <c r="C474" s="38" t="s">
        <v>780</v>
      </c>
      <c r="D474" s="39" t="s">
        <v>19</v>
      </c>
      <c r="E474" s="37">
        <v>23310000</v>
      </c>
      <c r="F474" s="40" t="s">
        <v>781</v>
      </c>
      <c r="G474" s="41">
        <v>10000000</v>
      </c>
      <c r="H474" s="41">
        <v>10000000</v>
      </c>
      <c r="I474" s="41"/>
      <c r="J474" s="41">
        <f t="shared" si="45"/>
        <v>10000000</v>
      </c>
    </row>
    <row r="475" spans="1:10" ht="44.25" customHeight="1" thickBot="1" x14ac:dyDescent="0.3">
      <c r="A475" s="36">
        <v>23010105</v>
      </c>
      <c r="B475" s="37">
        <v>70406</v>
      </c>
      <c r="C475" s="38" t="s">
        <v>782</v>
      </c>
      <c r="D475" s="39" t="s">
        <v>19</v>
      </c>
      <c r="E475" s="37">
        <v>23310000</v>
      </c>
      <c r="F475" s="40" t="s">
        <v>783</v>
      </c>
      <c r="G475" s="41">
        <v>10000000</v>
      </c>
      <c r="H475" s="41">
        <v>10000000</v>
      </c>
      <c r="I475" s="41"/>
      <c r="J475" s="41">
        <f t="shared" si="45"/>
        <v>10000000</v>
      </c>
    </row>
    <row r="476" spans="1:10" ht="44.25" customHeight="1" thickBot="1" x14ac:dyDescent="0.3">
      <c r="A476" s="36">
        <v>23030118</v>
      </c>
      <c r="B476" s="37">
        <v>70407</v>
      </c>
      <c r="C476" s="38" t="s">
        <v>784</v>
      </c>
      <c r="D476" s="39" t="s">
        <v>19</v>
      </c>
      <c r="E476" s="37">
        <v>23310000</v>
      </c>
      <c r="F476" s="40" t="s">
        <v>785</v>
      </c>
      <c r="G476" s="41">
        <v>30000000</v>
      </c>
      <c r="H476" s="41">
        <v>20000000</v>
      </c>
      <c r="I476" s="41"/>
      <c r="J476" s="41">
        <f t="shared" si="45"/>
        <v>20000000</v>
      </c>
    </row>
    <row r="477" spans="1:10" ht="54" customHeight="1" thickBot="1" x14ac:dyDescent="0.3">
      <c r="A477" s="36">
        <v>23030118</v>
      </c>
      <c r="B477" s="37">
        <v>70408</v>
      </c>
      <c r="C477" s="38" t="s">
        <v>786</v>
      </c>
      <c r="D477" s="39" t="s">
        <v>19</v>
      </c>
      <c r="E477" s="37">
        <v>23310000</v>
      </c>
      <c r="F477" s="40" t="s">
        <v>787</v>
      </c>
      <c r="G477" s="41">
        <v>30000000</v>
      </c>
      <c r="H477" s="41">
        <v>20000000</v>
      </c>
      <c r="I477" s="41"/>
      <c r="J477" s="41">
        <f t="shared" si="45"/>
        <v>20000000</v>
      </c>
    </row>
    <row r="478" spans="1:10" ht="46.5" customHeight="1" thickBot="1" x14ac:dyDescent="0.3">
      <c r="A478" s="36">
        <v>23020127</v>
      </c>
      <c r="B478" s="37">
        <v>70409</v>
      </c>
      <c r="C478" s="38" t="s">
        <v>788</v>
      </c>
      <c r="D478" s="39" t="s">
        <v>19</v>
      </c>
      <c r="E478" s="37">
        <v>23310000</v>
      </c>
      <c r="F478" s="40" t="s">
        <v>789</v>
      </c>
      <c r="G478" s="41">
        <v>10000000</v>
      </c>
      <c r="H478" s="41">
        <v>10000000</v>
      </c>
      <c r="I478" s="41"/>
      <c r="J478" s="41">
        <f t="shared" si="45"/>
        <v>10000000</v>
      </c>
    </row>
    <row r="479" spans="1:10" ht="47.25" customHeight="1" thickBot="1" x14ac:dyDescent="0.3">
      <c r="A479" s="36">
        <v>23020119</v>
      </c>
      <c r="B479" s="37">
        <v>70410</v>
      </c>
      <c r="C479" s="38" t="s">
        <v>790</v>
      </c>
      <c r="D479" s="39" t="s">
        <v>19</v>
      </c>
      <c r="E479" s="37">
        <v>23310000</v>
      </c>
      <c r="F479" s="40" t="s">
        <v>791</v>
      </c>
      <c r="G479" s="41">
        <v>50000000</v>
      </c>
      <c r="H479" s="41">
        <v>30000000</v>
      </c>
      <c r="I479" s="41"/>
      <c r="J479" s="41">
        <f t="shared" si="45"/>
        <v>30000000</v>
      </c>
    </row>
    <row r="480" spans="1:10" ht="46.5" thickBot="1" x14ac:dyDescent="0.3">
      <c r="A480" s="36">
        <v>23010124</v>
      </c>
      <c r="B480" s="37">
        <v>70411</v>
      </c>
      <c r="C480" s="38" t="s">
        <v>792</v>
      </c>
      <c r="D480" s="39" t="s">
        <v>19</v>
      </c>
      <c r="E480" s="37">
        <v>23310000</v>
      </c>
      <c r="F480" s="40" t="s">
        <v>793</v>
      </c>
      <c r="G480" s="41">
        <v>20000000</v>
      </c>
      <c r="H480" s="41">
        <v>20000000</v>
      </c>
      <c r="I480" s="41"/>
      <c r="J480" s="41">
        <f t="shared" si="45"/>
        <v>20000000</v>
      </c>
    </row>
    <row r="481" spans="1:10" ht="46.5" thickBot="1" x14ac:dyDescent="0.3">
      <c r="A481" s="36">
        <v>23030118</v>
      </c>
      <c r="B481" s="37">
        <v>70412</v>
      </c>
      <c r="C481" s="38" t="s">
        <v>794</v>
      </c>
      <c r="D481" s="39" t="s">
        <v>19</v>
      </c>
      <c r="E481" s="37">
        <v>23310000</v>
      </c>
      <c r="F481" s="40" t="s">
        <v>795</v>
      </c>
      <c r="G481" s="41">
        <v>10000000</v>
      </c>
      <c r="H481" s="41">
        <v>10000000</v>
      </c>
      <c r="I481" s="41"/>
      <c r="J481" s="41">
        <f t="shared" si="45"/>
        <v>10000000</v>
      </c>
    </row>
    <row r="482" spans="1:10" ht="48" customHeight="1" thickBot="1" x14ac:dyDescent="0.3">
      <c r="A482" s="36">
        <v>23030118</v>
      </c>
      <c r="B482" s="37">
        <v>70413</v>
      </c>
      <c r="C482" s="38" t="s">
        <v>796</v>
      </c>
      <c r="D482" s="39" t="s">
        <v>19</v>
      </c>
      <c r="E482" s="37">
        <v>23310000</v>
      </c>
      <c r="F482" s="40" t="s">
        <v>797</v>
      </c>
      <c r="G482" s="41">
        <v>10000000</v>
      </c>
      <c r="H482" s="41">
        <v>10000000</v>
      </c>
      <c r="I482" s="41"/>
      <c r="J482" s="41">
        <f t="shared" si="45"/>
        <v>10000000</v>
      </c>
    </row>
    <row r="483" spans="1:10" ht="61.5" customHeight="1" thickBot="1" x14ac:dyDescent="0.3">
      <c r="A483" s="36">
        <v>23020119</v>
      </c>
      <c r="B483" s="37">
        <v>70414</v>
      </c>
      <c r="C483" s="38" t="s">
        <v>798</v>
      </c>
      <c r="D483" s="39" t="s">
        <v>19</v>
      </c>
      <c r="E483" s="37">
        <v>23310000</v>
      </c>
      <c r="F483" s="40" t="s">
        <v>799</v>
      </c>
      <c r="G483" s="41">
        <v>10000000</v>
      </c>
      <c r="H483" s="41">
        <v>10000000</v>
      </c>
      <c r="I483" s="41"/>
      <c r="J483" s="41">
        <f t="shared" si="45"/>
        <v>10000000</v>
      </c>
    </row>
    <row r="484" spans="1:10" ht="108" customHeight="1" thickBot="1" x14ac:dyDescent="0.3">
      <c r="A484" s="36">
        <v>23010129</v>
      </c>
      <c r="B484" s="37">
        <v>70406</v>
      </c>
      <c r="C484" s="38" t="s">
        <v>800</v>
      </c>
      <c r="D484" s="39" t="s">
        <v>19</v>
      </c>
      <c r="E484" s="37">
        <v>23310100</v>
      </c>
      <c r="F484" s="40" t="s">
        <v>801</v>
      </c>
      <c r="G484" s="42">
        <v>0</v>
      </c>
      <c r="H484" s="42">
        <v>0</v>
      </c>
      <c r="I484" s="42"/>
      <c r="J484" s="41">
        <f t="shared" si="45"/>
        <v>0</v>
      </c>
    </row>
    <row r="485" spans="1:10" ht="106.5" thickBot="1" x14ac:dyDescent="0.3">
      <c r="A485" s="36">
        <v>23020105</v>
      </c>
      <c r="B485" s="37">
        <v>70416</v>
      </c>
      <c r="C485" s="38" t="s">
        <v>802</v>
      </c>
      <c r="D485" s="39" t="s">
        <v>19</v>
      </c>
      <c r="E485" s="37">
        <v>23310100</v>
      </c>
      <c r="F485" s="40" t="s">
        <v>803</v>
      </c>
      <c r="G485" s="42">
        <v>0</v>
      </c>
      <c r="H485" s="42">
        <v>0</v>
      </c>
      <c r="I485" s="42"/>
      <c r="J485" s="41">
        <f t="shared" si="45"/>
        <v>0</v>
      </c>
    </row>
    <row r="486" spans="1:10" ht="121.5" customHeight="1" thickBot="1" x14ac:dyDescent="0.3">
      <c r="A486" s="36">
        <v>23020105</v>
      </c>
      <c r="B486" s="37">
        <v>70417</v>
      </c>
      <c r="C486" s="38" t="s">
        <v>804</v>
      </c>
      <c r="D486" s="39" t="s">
        <v>19</v>
      </c>
      <c r="E486" s="37">
        <v>23310100</v>
      </c>
      <c r="F486" s="40" t="s">
        <v>805</v>
      </c>
      <c r="G486" s="42">
        <v>0</v>
      </c>
      <c r="H486" s="42">
        <v>0</v>
      </c>
      <c r="I486" s="42"/>
      <c r="J486" s="41">
        <f t="shared" si="45"/>
        <v>0</v>
      </c>
    </row>
    <row r="487" spans="1:10" ht="21.75" customHeight="1" thickBot="1" x14ac:dyDescent="0.3">
      <c r="A487" s="5"/>
      <c r="B487" s="6"/>
      <c r="C487" s="6"/>
      <c r="D487" s="6"/>
      <c r="E487" s="6"/>
      <c r="F487" s="43"/>
      <c r="G487" s="44">
        <v>330000000</v>
      </c>
      <c r="H487" s="44">
        <f>SUM(H465:H486)</f>
        <v>270000000</v>
      </c>
      <c r="I487" s="44">
        <f>SUM(I465:I486)</f>
        <v>0</v>
      </c>
      <c r="J487" s="55">
        <f t="shared" si="45"/>
        <v>270000000</v>
      </c>
    </row>
    <row r="488" spans="1:10" ht="21" customHeight="1" thickBot="1" x14ac:dyDescent="0.3">
      <c r="A488" s="10"/>
      <c r="B488" s="12"/>
      <c r="C488" s="12"/>
      <c r="D488" s="13"/>
      <c r="E488" s="12"/>
      <c r="F488" s="57"/>
      <c r="G488" s="58">
        <f>SUM(G487)</f>
        <v>330000000</v>
      </c>
      <c r="H488" s="58">
        <f>SUM(H487)</f>
        <v>270000000</v>
      </c>
      <c r="I488" s="58">
        <f>SUM(I487)</f>
        <v>0</v>
      </c>
      <c r="J488" s="62">
        <f t="shared" si="45"/>
        <v>270000000</v>
      </c>
    </row>
    <row r="489" spans="1:10" ht="18.75" thickBot="1" x14ac:dyDescent="0.3">
      <c r="A489" s="9"/>
      <c r="B489" s="8"/>
      <c r="C489" s="8"/>
      <c r="D489" s="11"/>
      <c r="E489" s="8"/>
      <c r="F489" s="53" t="s">
        <v>806</v>
      </c>
      <c r="G489" s="8"/>
      <c r="H489" s="8"/>
      <c r="I489" s="8"/>
      <c r="J489" s="41">
        <f t="shared" si="45"/>
        <v>0</v>
      </c>
    </row>
    <row r="490" spans="1:10" ht="18.75" thickBot="1" x14ac:dyDescent="0.3">
      <c r="A490" s="9"/>
      <c r="B490" s="8"/>
      <c r="C490" s="53" t="s">
        <v>807</v>
      </c>
      <c r="D490" s="11"/>
      <c r="E490" s="8"/>
      <c r="F490" s="40"/>
      <c r="G490" s="8"/>
      <c r="H490" s="8"/>
      <c r="I490" s="8"/>
      <c r="J490" s="41">
        <f t="shared" si="45"/>
        <v>0</v>
      </c>
    </row>
    <row r="491" spans="1:10" ht="106.5" customHeight="1" thickBot="1" x14ac:dyDescent="0.3">
      <c r="A491" s="36">
        <v>23030104</v>
      </c>
      <c r="B491" s="37">
        <v>70601</v>
      </c>
      <c r="C491" s="38" t="s">
        <v>808</v>
      </c>
      <c r="D491" s="39" t="s">
        <v>19</v>
      </c>
      <c r="E491" s="37">
        <v>23310000</v>
      </c>
      <c r="F491" s="40" t="s">
        <v>809</v>
      </c>
      <c r="G491" s="41">
        <v>50000000</v>
      </c>
      <c r="H491" s="41">
        <v>50000000</v>
      </c>
      <c r="I491" s="41"/>
      <c r="J491" s="41">
        <f t="shared" si="45"/>
        <v>50000000</v>
      </c>
    </row>
    <row r="492" spans="1:10" ht="121.5" customHeight="1" thickBot="1" x14ac:dyDescent="0.3">
      <c r="A492" s="36">
        <v>23030104</v>
      </c>
      <c r="B492" s="37">
        <v>70602</v>
      </c>
      <c r="C492" s="38" t="s">
        <v>810</v>
      </c>
      <c r="D492" s="39" t="s">
        <v>19</v>
      </c>
      <c r="E492" s="37">
        <v>23310100</v>
      </c>
      <c r="F492" s="40" t="s">
        <v>811</v>
      </c>
      <c r="G492" s="41">
        <v>50000000</v>
      </c>
      <c r="H492" s="41">
        <v>50000000</v>
      </c>
      <c r="I492" s="41"/>
      <c r="J492" s="41">
        <f t="shared" si="45"/>
        <v>50000000</v>
      </c>
    </row>
    <row r="493" spans="1:10" ht="81" customHeight="1" thickBot="1" x14ac:dyDescent="0.3">
      <c r="A493" s="36">
        <v>23010129</v>
      </c>
      <c r="B493" s="37">
        <v>70603</v>
      </c>
      <c r="C493" s="38" t="s">
        <v>812</v>
      </c>
      <c r="D493" s="39" t="s">
        <v>19</v>
      </c>
      <c r="E493" s="37">
        <v>23310000</v>
      </c>
      <c r="F493" s="40" t="s">
        <v>813</v>
      </c>
      <c r="G493" s="41">
        <v>25000000</v>
      </c>
      <c r="H493" s="41">
        <v>25000000</v>
      </c>
      <c r="I493" s="42"/>
      <c r="J493" s="41">
        <f t="shared" si="45"/>
        <v>25000000</v>
      </c>
    </row>
    <row r="494" spans="1:10" ht="76.5" thickBot="1" x14ac:dyDescent="0.3">
      <c r="A494" s="36">
        <v>23010129</v>
      </c>
      <c r="B494" s="37">
        <v>70604</v>
      </c>
      <c r="C494" s="38" t="s">
        <v>814</v>
      </c>
      <c r="D494" s="39" t="s">
        <v>19</v>
      </c>
      <c r="E494" s="37">
        <v>23310100</v>
      </c>
      <c r="F494" s="40" t="s">
        <v>815</v>
      </c>
      <c r="G494" s="41">
        <v>25000000</v>
      </c>
      <c r="H494" s="41">
        <v>25000000</v>
      </c>
      <c r="I494" s="41"/>
      <c r="J494" s="41">
        <f t="shared" si="45"/>
        <v>25000000</v>
      </c>
    </row>
    <row r="495" spans="1:10" ht="46.5" thickBot="1" x14ac:dyDescent="0.3">
      <c r="A495" s="36">
        <v>23010119</v>
      </c>
      <c r="B495" s="37">
        <v>70605</v>
      </c>
      <c r="C495" s="38" t="s">
        <v>816</v>
      </c>
      <c r="D495" s="39" t="s">
        <v>19</v>
      </c>
      <c r="E495" s="37">
        <v>23310000</v>
      </c>
      <c r="F495" s="40" t="s">
        <v>817</v>
      </c>
      <c r="G495" s="41">
        <v>10000000</v>
      </c>
      <c r="H495" s="41">
        <v>10000000</v>
      </c>
      <c r="I495" s="42"/>
      <c r="J495" s="41">
        <f t="shared" si="45"/>
        <v>10000000</v>
      </c>
    </row>
    <row r="496" spans="1:10" ht="105.75" customHeight="1" thickBot="1" x14ac:dyDescent="0.3">
      <c r="A496" s="36">
        <v>23010129</v>
      </c>
      <c r="B496" s="37">
        <v>70606</v>
      </c>
      <c r="C496" s="38" t="s">
        <v>818</v>
      </c>
      <c r="D496" s="39" t="s">
        <v>19</v>
      </c>
      <c r="E496" s="37">
        <v>23310000</v>
      </c>
      <c r="F496" s="40" t="s">
        <v>819</v>
      </c>
      <c r="G496" s="41">
        <v>100000000</v>
      </c>
      <c r="H496" s="41">
        <v>100000000</v>
      </c>
      <c r="I496" s="42"/>
      <c r="J496" s="41">
        <f t="shared" si="45"/>
        <v>100000000</v>
      </c>
    </row>
    <row r="497" spans="1:10" ht="85.5" customHeight="1" thickBot="1" x14ac:dyDescent="0.3">
      <c r="A497" s="36">
        <v>23010119</v>
      </c>
      <c r="B497" s="37">
        <v>70607</v>
      </c>
      <c r="C497" s="38" t="s">
        <v>820</v>
      </c>
      <c r="D497" s="39" t="s">
        <v>19</v>
      </c>
      <c r="E497" s="37">
        <v>23310000</v>
      </c>
      <c r="F497" s="40" t="s">
        <v>821</v>
      </c>
      <c r="G497" s="41">
        <v>50000000</v>
      </c>
      <c r="H497" s="41">
        <v>50000000</v>
      </c>
      <c r="I497" s="41"/>
      <c r="J497" s="41">
        <f t="shared" si="45"/>
        <v>50000000</v>
      </c>
    </row>
    <row r="498" spans="1:10" ht="106.5" thickBot="1" x14ac:dyDescent="0.3">
      <c r="A498" s="36">
        <v>23020105</v>
      </c>
      <c r="B498" s="37">
        <v>70608</v>
      </c>
      <c r="C498" s="38" t="s">
        <v>822</v>
      </c>
      <c r="D498" s="39" t="s">
        <v>19</v>
      </c>
      <c r="E498" s="37">
        <v>23321200</v>
      </c>
      <c r="F498" s="40" t="s">
        <v>823</v>
      </c>
      <c r="G498" s="41">
        <v>50000000</v>
      </c>
      <c r="H498" s="41">
        <v>50000000</v>
      </c>
      <c r="I498" s="41"/>
      <c r="J498" s="41">
        <f t="shared" si="45"/>
        <v>50000000</v>
      </c>
    </row>
    <row r="499" spans="1:10" ht="64.5" customHeight="1" thickBot="1" x14ac:dyDescent="0.3">
      <c r="A499" s="36">
        <v>23020105</v>
      </c>
      <c r="B499" s="37">
        <v>70609</v>
      </c>
      <c r="C499" s="38" t="s">
        <v>824</v>
      </c>
      <c r="D499" s="39" t="s">
        <v>19</v>
      </c>
      <c r="E499" s="37">
        <v>23320900</v>
      </c>
      <c r="F499" s="40" t="s">
        <v>825</v>
      </c>
      <c r="G499" s="41">
        <v>30000000</v>
      </c>
      <c r="H499" s="41">
        <v>30000000</v>
      </c>
      <c r="I499" s="41"/>
      <c r="J499" s="41">
        <f t="shared" si="45"/>
        <v>30000000</v>
      </c>
    </row>
    <row r="500" spans="1:10" ht="106.5" thickBot="1" x14ac:dyDescent="0.3">
      <c r="A500" s="36">
        <v>23020105</v>
      </c>
      <c r="B500" s="37">
        <v>70610</v>
      </c>
      <c r="C500" s="38" t="s">
        <v>826</v>
      </c>
      <c r="D500" s="39" t="s">
        <v>19</v>
      </c>
      <c r="E500" s="37">
        <v>23310000</v>
      </c>
      <c r="F500" s="40" t="s">
        <v>827</v>
      </c>
      <c r="G500" s="41">
        <v>50000000</v>
      </c>
      <c r="H500" s="41">
        <v>50000000</v>
      </c>
      <c r="I500" s="41"/>
      <c r="J500" s="41">
        <f t="shared" si="45"/>
        <v>50000000</v>
      </c>
    </row>
    <row r="501" spans="1:10" ht="76.5" thickBot="1" x14ac:dyDescent="0.3">
      <c r="A501" s="36">
        <v>23020105</v>
      </c>
      <c r="B501" s="37">
        <v>70611</v>
      </c>
      <c r="C501" s="38" t="s">
        <v>828</v>
      </c>
      <c r="D501" s="39" t="s">
        <v>19</v>
      </c>
      <c r="E501" s="37">
        <v>23310100</v>
      </c>
      <c r="F501" s="40" t="s">
        <v>829</v>
      </c>
      <c r="G501" s="41">
        <v>50000000</v>
      </c>
      <c r="H501" s="41">
        <v>50000000</v>
      </c>
      <c r="I501" s="41"/>
      <c r="J501" s="41">
        <f t="shared" si="45"/>
        <v>50000000</v>
      </c>
    </row>
    <row r="502" spans="1:10" ht="70.5" customHeight="1" thickBot="1" x14ac:dyDescent="0.3">
      <c r="A502" s="36">
        <v>23010105</v>
      </c>
      <c r="B502" s="37">
        <v>70612</v>
      </c>
      <c r="C502" s="38" t="s">
        <v>830</v>
      </c>
      <c r="D502" s="39" t="s">
        <v>19</v>
      </c>
      <c r="E502" s="37">
        <v>23310000</v>
      </c>
      <c r="F502" s="40" t="s">
        <v>831</v>
      </c>
      <c r="G502" s="41">
        <v>35000000</v>
      </c>
      <c r="H502" s="41">
        <v>35000000</v>
      </c>
      <c r="I502" s="41"/>
      <c r="J502" s="41">
        <f t="shared" si="45"/>
        <v>35000000</v>
      </c>
    </row>
    <row r="503" spans="1:10" ht="75" customHeight="1" thickBot="1" x14ac:dyDescent="0.3">
      <c r="A503" s="36">
        <v>23020105</v>
      </c>
      <c r="B503" s="37">
        <v>70613</v>
      </c>
      <c r="C503" s="38" t="s">
        <v>832</v>
      </c>
      <c r="D503" s="39" t="s">
        <v>19</v>
      </c>
      <c r="E503" s="37">
        <v>23310000</v>
      </c>
      <c r="F503" s="40" t="s">
        <v>833</v>
      </c>
      <c r="G503" s="41">
        <v>20000000</v>
      </c>
      <c r="H503" s="41">
        <v>20000000</v>
      </c>
      <c r="I503" s="41"/>
      <c r="J503" s="41">
        <f t="shared" si="45"/>
        <v>20000000</v>
      </c>
    </row>
    <row r="504" spans="1:10" ht="46.5" thickBot="1" x14ac:dyDescent="0.3">
      <c r="A504" s="36">
        <v>23020105</v>
      </c>
      <c r="B504" s="37">
        <v>70614</v>
      </c>
      <c r="C504" s="38" t="s">
        <v>834</v>
      </c>
      <c r="D504" s="39" t="s">
        <v>19</v>
      </c>
      <c r="E504" s="37">
        <v>23310000</v>
      </c>
      <c r="F504" s="40" t="s">
        <v>835</v>
      </c>
      <c r="G504" s="41">
        <v>5000000</v>
      </c>
      <c r="H504" s="41">
        <v>5000000</v>
      </c>
      <c r="I504" s="41"/>
      <c r="J504" s="41">
        <f t="shared" si="45"/>
        <v>5000000</v>
      </c>
    </row>
    <row r="505" spans="1:10" ht="36.75" customHeight="1" thickBot="1" x14ac:dyDescent="0.3">
      <c r="A505" s="36">
        <v>23020105</v>
      </c>
      <c r="B505" s="37">
        <v>70615</v>
      </c>
      <c r="C505" s="38" t="s">
        <v>836</v>
      </c>
      <c r="D505" s="39" t="s">
        <v>19</v>
      </c>
      <c r="E505" s="37">
        <v>23311500</v>
      </c>
      <c r="F505" s="40" t="s">
        <v>837</v>
      </c>
      <c r="G505" s="41">
        <v>5000000</v>
      </c>
      <c r="H505" s="41">
        <v>5000000</v>
      </c>
      <c r="I505" s="41"/>
      <c r="J505" s="41">
        <f t="shared" si="45"/>
        <v>5000000</v>
      </c>
    </row>
    <row r="506" spans="1:10" ht="78.75" customHeight="1" thickBot="1" x14ac:dyDescent="0.3">
      <c r="A506" s="36">
        <v>23030104</v>
      </c>
      <c r="B506" s="37">
        <v>70671</v>
      </c>
      <c r="C506" s="38" t="s">
        <v>838</v>
      </c>
      <c r="D506" s="39" t="s">
        <v>19</v>
      </c>
      <c r="E506" s="37">
        <v>23310000</v>
      </c>
      <c r="F506" s="40" t="s">
        <v>839</v>
      </c>
      <c r="G506" s="41">
        <v>50000000</v>
      </c>
      <c r="H506" s="41">
        <v>50000000</v>
      </c>
      <c r="I506" s="41"/>
      <c r="J506" s="41">
        <f t="shared" si="45"/>
        <v>50000000</v>
      </c>
    </row>
    <row r="507" spans="1:10" ht="104.25" customHeight="1" thickBot="1" x14ac:dyDescent="0.3">
      <c r="A507" s="36">
        <v>23030104</v>
      </c>
      <c r="B507" s="37">
        <v>70676</v>
      </c>
      <c r="C507" s="38" t="s">
        <v>840</v>
      </c>
      <c r="D507" s="39" t="s">
        <v>19</v>
      </c>
      <c r="E507" s="37">
        <v>23310000</v>
      </c>
      <c r="F507" s="40" t="s">
        <v>841</v>
      </c>
      <c r="G507" s="41">
        <v>50000000</v>
      </c>
      <c r="H507" s="41">
        <v>50000000</v>
      </c>
      <c r="I507" s="41"/>
      <c r="J507" s="41">
        <f t="shared" si="45"/>
        <v>50000000</v>
      </c>
    </row>
    <row r="508" spans="1:10" ht="77.25" customHeight="1" thickBot="1" x14ac:dyDescent="0.3">
      <c r="A508" s="36">
        <v>23030104</v>
      </c>
      <c r="B508" s="37">
        <v>70677</v>
      </c>
      <c r="C508" s="38" t="s">
        <v>842</v>
      </c>
      <c r="D508" s="39" t="s">
        <v>19</v>
      </c>
      <c r="E508" s="37">
        <v>23310000</v>
      </c>
      <c r="F508" s="40" t="s">
        <v>843</v>
      </c>
      <c r="G508" s="41">
        <v>10000000</v>
      </c>
      <c r="H508" s="41">
        <v>10000000</v>
      </c>
      <c r="I508" s="41"/>
      <c r="J508" s="41">
        <f t="shared" si="45"/>
        <v>10000000</v>
      </c>
    </row>
    <row r="509" spans="1:10" ht="74.25" customHeight="1" thickBot="1" x14ac:dyDescent="0.3">
      <c r="A509" s="36">
        <v>23030104</v>
      </c>
      <c r="B509" s="37">
        <v>70678</v>
      </c>
      <c r="C509" s="38" t="s">
        <v>844</v>
      </c>
      <c r="D509" s="39" t="s">
        <v>19</v>
      </c>
      <c r="E509" s="37">
        <v>23310000</v>
      </c>
      <c r="F509" s="40" t="s">
        <v>845</v>
      </c>
      <c r="G509" s="41">
        <v>50000000</v>
      </c>
      <c r="H509" s="41">
        <v>50000000</v>
      </c>
      <c r="I509" s="41"/>
      <c r="J509" s="41">
        <f t="shared" si="45"/>
        <v>50000000</v>
      </c>
    </row>
    <row r="510" spans="1:10" ht="46.5" thickBot="1" x14ac:dyDescent="0.3">
      <c r="A510" s="36">
        <v>23020105</v>
      </c>
      <c r="B510" s="37">
        <v>70683</v>
      </c>
      <c r="C510" s="38" t="s">
        <v>846</v>
      </c>
      <c r="D510" s="39" t="s">
        <v>19</v>
      </c>
      <c r="E510" s="37">
        <v>23310000</v>
      </c>
      <c r="F510" s="40" t="s">
        <v>847</v>
      </c>
      <c r="G510" s="41">
        <v>1500000000</v>
      </c>
      <c r="H510" s="41">
        <v>1500000000</v>
      </c>
      <c r="I510" s="41"/>
      <c r="J510" s="41">
        <f t="shared" si="45"/>
        <v>1500000000</v>
      </c>
    </row>
    <row r="511" spans="1:10" ht="20.25" customHeight="1" thickBot="1" x14ac:dyDescent="0.3">
      <c r="A511" s="5"/>
      <c r="B511" s="6"/>
      <c r="C511" s="6"/>
      <c r="D511" s="7"/>
      <c r="E511" s="6"/>
      <c r="F511" s="43"/>
      <c r="G511" s="44">
        <f>SUM(G491:G510)</f>
        <v>2215000000</v>
      </c>
      <c r="H511" s="44">
        <f>SUM(H491:H510)</f>
        <v>2215000000</v>
      </c>
      <c r="I511" s="44">
        <f>SUM(I491:I510)</f>
        <v>0</v>
      </c>
      <c r="J511" s="55">
        <f t="shared" si="45"/>
        <v>2215000000</v>
      </c>
    </row>
    <row r="512" spans="1:10" ht="18.75" thickBot="1" x14ac:dyDescent="0.3">
      <c r="A512" s="9"/>
      <c r="B512" s="8"/>
      <c r="C512" s="53" t="s">
        <v>848</v>
      </c>
      <c r="D512" s="11"/>
      <c r="E512" s="8"/>
      <c r="F512" s="40"/>
      <c r="G512" s="8"/>
      <c r="H512" s="8"/>
      <c r="I512" s="8"/>
      <c r="J512" s="41">
        <f t="shared" si="45"/>
        <v>0</v>
      </c>
    </row>
    <row r="513" spans="1:10" ht="127.5" customHeight="1" thickBot="1" x14ac:dyDescent="0.3">
      <c r="A513" s="36">
        <v>23020105</v>
      </c>
      <c r="B513" s="37">
        <v>70616</v>
      </c>
      <c r="C513" s="38" t="s">
        <v>849</v>
      </c>
      <c r="D513" s="39" t="s">
        <v>19</v>
      </c>
      <c r="E513" s="37">
        <v>23310100</v>
      </c>
      <c r="F513" s="40" t="s">
        <v>850</v>
      </c>
      <c r="G513" s="41">
        <v>900000000</v>
      </c>
      <c r="H513" s="41">
        <v>285000000</v>
      </c>
      <c r="I513" s="41"/>
      <c r="J513" s="41">
        <f t="shared" si="45"/>
        <v>285000000</v>
      </c>
    </row>
    <row r="514" spans="1:10" ht="106.5" thickBot="1" x14ac:dyDescent="0.3">
      <c r="A514" s="36">
        <v>23020105</v>
      </c>
      <c r="B514" s="37">
        <v>70617</v>
      </c>
      <c r="C514" s="38" t="s">
        <v>851</v>
      </c>
      <c r="D514" s="39" t="s">
        <v>19</v>
      </c>
      <c r="E514" s="37">
        <v>23310100</v>
      </c>
      <c r="F514" s="40" t="s">
        <v>805</v>
      </c>
      <c r="G514" s="41">
        <v>700000000</v>
      </c>
      <c r="H514" s="41">
        <v>50000000</v>
      </c>
      <c r="I514" s="41"/>
      <c r="J514" s="41">
        <f t="shared" si="45"/>
        <v>50000000</v>
      </c>
    </row>
    <row r="515" spans="1:10" ht="61.5" thickBot="1" x14ac:dyDescent="0.3">
      <c r="A515" s="36">
        <v>23020105</v>
      </c>
      <c r="B515" s="37">
        <v>70618</v>
      </c>
      <c r="C515" s="38" t="s">
        <v>852</v>
      </c>
      <c r="D515" s="39" t="s">
        <v>19</v>
      </c>
      <c r="E515" s="37">
        <v>23310000</v>
      </c>
      <c r="F515" s="40" t="s">
        <v>853</v>
      </c>
      <c r="G515" s="41">
        <v>50000000</v>
      </c>
      <c r="H515" s="41">
        <v>50000000</v>
      </c>
      <c r="I515" s="41"/>
      <c r="J515" s="41">
        <f t="shared" si="45"/>
        <v>50000000</v>
      </c>
    </row>
    <row r="516" spans="1:10" ht="91.5" thickBot="1" x14ac:dyDescent="0.3">
      <c r="A516" s="36">
        <v>23030104</v>
      </c>
      <c r="B516" s="37">
        <v>70619</v>
      </c>
      <c r="C516" s="38" t="s">
        <v>854</v>
      </c>
      <c r="D516" s="39" t="s">
        <v>19</v>
      </c>
      <c r="E516" s="37">
        <v>23310100</v>
      </c>
      <c r="F516" s="40" t="s">
        <v>855</v>
      </c>
      <c r="G516" s="41">
        <v>100000000</v>
      </c>
      <c r="H516" s="41">
        <v>50000000</v>
      </c>
      <c r="I516" s="41"/>
      <c r="J516" s="41">
        <f t="shared" si="45"/>
        <v>50000000</v>
      </c>
    </row>
    <row r="517" spans="1:10" ht="63.75" customHeight="1" thickBot="1" x14ac:dyDescent="0.3">
      <c r="A517" s="36">
        <v>23020105</v>
      </c>
      <c r="B517" s="37">
        <v>70621</v>
      </c>
      <c r="C517" s="38" t="s">
        <v>856</v>
      </c>
      <c r="D517" s="39" t="s">
        <v>19</v>
      </c>
      <c r="E517" s="37">
        <v>23310100</v>
      </c>
      <c r="F517" s="40" t="s">
        <v>857</v>
      </c>
      <c r="G517" s="41">
        <v>200000000</v>
      </c>
      <c r="H517" s="41">
        <v>20000000</v>
      </c>
      <c r="I517" s="41"/>
      <c r="J517" s="41">
        <f t="shared" si="45"/>
        <v>20000000</v>
      </c>
    </row>
    <row r="518" spans="1:10" ht="51" customHeight="1" thickBot="1" x14ac:dyDescent="0.3">
      <c r="A518" s="36">
        <v>23010105</v>
      </c>
      <c r="B518" s="37">
        <v>70622</v>
      </c>
      <c r="C518" s="38" t="s">
        <v>858</v>
      </c>
      <c r="D518" s="39" t="s">
        <v>19</v>
      </c>
      <c r="E518" s="37">
        <v>23310000</v>
      </c>
      <c r="F518" s="40" t="s">
        <v>859</v>
      </c>
      <c r="G518" s="41">
        <v>50000000</v>
      </c>
      <c r="H518" s="41">
        <v>10000000</v>
      </c>
      <c r="I518" s="41"/>
      <c r="J518" s="41">
        <f t="shared" si="45"/>
        <v>10000000</v>
      </c>
    </row>
    <row r="519" spans="1:10" ht="46.5" thickBot="1" x14ac:dyDescent="0.3">
      <c r="A519" s="36">
        <v>23050101</v>
      </c>
      <c r="B519" s="37">
        <v>70623</v>
      </c>
      <c r="C519" s="38" t="s">
        <v>860</v>
      </c>
      <c r="D519" s="39" t="s">
        <v>19</v>
      </c>
      <c r="E519" s="37">
        <v>23310000</v>
      </c>
      <c r="F519" s="40" t="s">
        <v>861</v>
      </c>
      <c r="G519" s="41">
        <v>60000000</v>
      </c>
      <c r="H519" s="41">
        <v>20000000</v>
      </c>
      <c r="I519" s="41"/>
      <c r="J519" s="41">
        <f t="shared" ref="J519:J582" si="48">H519-I519</f>
        <v>20000000</v>
      </c>
    </row>
    <row r="520" spans="1:10" ht="51" customHeight="1" thickBot="1" x14ac:dyDescent="0.3">
      <c r="A520" s="36">
        <v>23010129</v>
      </c>
      <c r="B520" s="37">
        <v>70625</v>
      </c>
      <c r="C520" s="38" t="s">
        <v>862</v>
      </c>
      <c r="D520" s="39" t="s">
        <v>19</v>
      </c>
      <c r="E520" s="37">
        <v>23310100</v>
      </c>
      <c r="F520" s="40" t="s">
        <v>863</v>
      </c>
      <c r="G520" s="41">
        <v>1050000000</v>
      </c>
      <c r="H520" s="41">
        <v>1050000000</v>
      </c>
      <c r="I520" s="41"/>
      <c r="J520" s="41">
        <f t="shared" si="48"/>
        <v>1050000000</v>
      </c>
    </row>
    <row r="521" spans="1:10" ht="60" customHeight="1" thickBot="1" x14ac:dyDescent="0.3">
      <c r="A521" s="36">
        <v>23010129</v>
      </c>
      <c r="B521" s="37">
        <v>70626</v>
      </c>
      <c r="C521" s="38" t="s">
        <v>864</v>
      </c>
      <c r="D521" s="39" t="s">
        <v>19</v>
      </c>
      <c r="E521" s="37">
        <v>23310000</v>
      </c>
      <c r="F521" s="40" t="s">
        <v>865</v>
      </c>
      <c r="G521" s="41">
        <v>10000000</v>
      </c>
      <c r="H521" s="41">
        <v>10000000</v>
      </c>
      <c r="I521" s="41"/>
      <c r="J521" s="41">
        <f t="shared" si="48"/>
        <v>10000000</v>
      </c>
    </row>
    <row r="522" spans="1:10" ht="45" customHeight="1" thickBot="1" x14ac:dyDescent="0.3">
      <c r="A522" s="36">
        <v>23030121</v>
      </c>
      <c r="B522" s="37">
        <v>70628</v>
      </c>
      <c r="C522" s="38" t="s">
        <v>866</v>
      </c>
      <c r="D522" s="39" t="s">
        <v>19</v>
      </c>
      <c r="E522" s="37">
        <v>23310000</v>
      </c>
      <c r="F522" s="40" t="s">
        <v>867</v>
      </c>
      <c r="G522" s="41">
        <v>5000000</v>
      </c>
      <c r="H522" s="41">
        <v>5000000</v>
      </c>
      <c r="I522" s="41"/>
      <c r="J522" s="41">
        <f t="shared" si="48"/>
        <v>5000000</v>
      </c>
    </row>
    <row r="523" spans="1:10" ht="106.5" customHeight="1" thickBot="1" x14ac:dyDescent="0.3">
      <c r="A523" s="36">
        <v>23030121</v>
      </c>
      <c r="B523" s="37">
        <v>70629</v>
      </c>
      <c r="C523" s="38" t="s">
        <v>868</v>
      </c>
      <c r="D523" s="39" t="s">
        <v>19</v>
      </c>
      <c r="E523" s="37">
        <v>23310100</v>
      </c>
      <c r="F523" s="40" t="s">
        <v>869</v>
      </c>
      <c r="G523" s="41">
        <v>50000000</v>
      </c>
      <c r="H523" s="41">
        <v>10000000</v>
      </c>
      <c r="I523" s="41"/>
      <c r="J523" s="41">
        <f t="shared" si="48"/>
        <v>10000000</v>
      </c>
    </row>
    <row r="524" spans="1:10" ht="32.25" customHeight="1" thickBot="1" x14ac:dyDescent="0.3">
      <c r="A524" s="36">
        <v>23030104</v>
      </c>
      <c r="B524" s="37">
        <v>70630</v>
      </c>
      <c r="C524" s="38" t="s">
        <v>870</v>
      </c>
      <c r="D524" s="39" t="s">
        <v>19</v>
      </c>
      <c r="E524" s="37">
        <v>23310000</v>
      </c>
      <c r="F524" s="40" t="s">
        <v>871</v>
      </c>
      <c r="G524" s="41">
        <v>15000000</v>
      </c>
      <c r="H524" s="41">
        <v>5000000</v>
      </c>
      <c r="I524" s="41"/>
      <c r="J524" s="41">
        <f t="shared" si="48"/>
        <v>5000000</v>
      </c>
    </row>
    <row r="525" spans="1:10" ht="46.5" thickBot="1" x14ac:dyDescent="0.3">
      <c r="A525" s="36">
        <v>23030104</v>
      </c>
      <c r="B525" s="37">
        <v>70632</v>
      </c>
      <c r="C525" s="38" t="s">
        <v>872</v>
      </c>
      <c r="D525" s="39" t="s">
        <v>19</v>
      </c>
      <c r="E525" s="37">
        <v>23312100</v>
      </c>
      <c r="F525" s="40" t="s">
        <v>873</v>
      </c>
      <c r="G525" s="41">
        <v>10000000</v>
      </c>
      <c r="H525" s="41">
        <v>10000000</v>
      </c>
      <c r="I525" s="41"/>
      <c r="J525" s="41">
        <f t="shared" si="48"/>
        <v>10000000</v>
      </c>
    </row>
    <row r="526" spans="1:10" ht="99.75" customHeight="1" thickBot="1" x14ac:dyDescent="0.3">
      <c r="A526" s="36">
        <v>23030115</v>
      </c>
      <c r="B526" s="37">
        <v>70633</v>
      </c>
      <c r="C526" s="38" t="s">
        <v>874</v>
      </c>
      <c r="D526" s="39" t="s">
        <v>19</v>
      </c>
      <c r="E526" s="37">
        <v>23310000</v>
      </c>
      <c r="F526" s="40" t="s">
        <v>875</v>
      </c>
      <c r="G526" s="41">
        <v>60000000</v>
      </c>
      <c r="H526" s="41">
        <v>30000000</v>
      </c>
      <c r="I526" s="41"/>
      <c r="J526" s="41">
        <f t="shared" si="48"/>
        <v>30000000</v>
      </c>
    </row>
    <row r="527" spans="1:10" ht="75.75" customHeight="1" thickBot="1" x14ac:dyDescent="0.3">
      <c r="A527" s="36">
        <v>23010119</v>
      </c>
      <c r="B527" s="37">
        <v>70635</v>
      </c>
      <c r="C527" s="38" t="s">
        <v>876</v>
      </c>
      <c r="D527" s="39" t="s">
        <v>19</v>
      </c>
      <c r="E527" s="37">
        <v>23310100</v>
      </c>
      <c r="F527" s="40" t="s">
        <v>877</v>
      </c>
      <c r="G527" s="41">
        <v>250000000</v>
      </c>
      <c r="H527" s="41">
        <v>50000000</v>
      </c>
      <c r="I527" s="41"/>
      <c r="J527" s="41">
        <f t="shared" si="48"/>
        <v>50000000</v>
      </c>
    </row>
    <row r="528" spans="1:10" ht="61.5" thickBot="1" x14ac:dyDescent="0.3">
      <c r="A528" s="36">
        <v>23010129</v>
      </c>
      <c r="B528" s="37">
        <v>70636</v>
      </c>
      <c r="C528" s="38" t="s">
        <v>878</v>
      </c>
      <c r="D528" s="39" t="s">
        <v>19</v>
      </c>
      <c r="E528" s="37">
        <v>23310100</v>
      </c>
      <c r="F528" s="40" t="s">
        <v>879</v>
      </c>
      <c r="G528" s="41">
        <v>10000000</v>
      </c>
      <c r="H528" s="41">
        <v>10000000</v>
      </c>
      <c r="I528" s="41"/>
      <c r="J528" s="41">
        <f t="shared" si="48"/>
        <v>10000000</v>
      </c>
    </row>
    <row r="529" spans="1:10" ht="79.5" customHeight="1" thickBot="1" x14ac:dyDescent="0.3">
      <c r="A529" s="36">
        <v>23030115</v>
      </c>
      <c r="B529" s="37">
        <v>70637</v>
      </c>
      <c r="C529" s="38" t="s">
        <v>880</v>
      </c>
      <c r="D529" s="39" t="s">
        <v>19</v>
      </c>
      <c r="E529" s="37">
        <v>23310000</v>
      </c>
      <c r="F529" s="40" t="s">
        <v>881</v>
      </c>
      <c r="G529" s="41">
        <v>30000000</v>
      </c>
      <c r="H529" s="41">
        <v>10000000</v>
      </c>
      <c r="I529" s="41"/>
      <c r="J529" s="41">
        <f t="shared" si="48"/>
        <v>10000000</v>
      </c>
    </row>
    <row r="530" spans="1:10" ht="66.75" customHeight="1" thickBot="1" x14ac:dyDescent="0.3">
      <c r="A530" s="36">
        <v>23020116</v>
      </c>
      <c r="B530" s="37">
        <v>70639</v>
      </c>
      <c r="C530" s="38" t="s">
        <v>882</v>
      </c>
      <c r="D530" s="39" t="s">
        <v>19</v>
      </c>
      <c r="E530" s="37">
        <v>23310100</v>
      </c>
      <c r="F530" s="40" t="s">
        <v>883</v>
      </c>
      <c r="G530" s="41">
        <v>20000000</v>
      </c>
      <c r="H530" s="41">
        <v>10000000</v>
      </c>
      <c r="I530" s="41"/>
      <c r="J530" s="41">
        <f t="shared" si="48"/>
        <v>10000000</v>
      </c>
    </row>
    <row r="531" spans="1:10" ht="76.5" thickBot="1" x14ac:dyDescent="0.3">
      <c r="A531" s="36">
        <v>23020116</v>
      </c>
      <c r="B531" s="37">
        <v>70641</v>
      </c>
      <c r="C531" s="38" t="s">
        <v>884</v>
      </c>
      <c r="D531" s="39" t="s">
        <v>19</v>
      </c>
      <c r="E531" s="37">
        <v>23310100</v>
      </c>
      <c r="F531" s="40" t="s">
        <v>885</v>
      </c>
      <c r="G531" s="41">
        <v>500000000</v>
      </c>
      <c r="H531" s="41">
        <v>50000000</v>
      </c>
      <c r="I531" s="41"/>
      <c r="J531" s="41">
        <f t="shared" si="48"/>
        <v>50000000</v>
      </c>
    </row>
    <row r="532" spans="1:10" ht="111.75" customHeight="1" thickBot="1" x14ac:dyDescent="0.3">
      <c r="A532" s="36">
        <v>23030104</v>
      </c>
      <c r="B532" s="37">
        <v>70642</v>
      </c>
      <c r="C532" s="38" t="s">
        <v>886</v>
      </c>
      <c r="D532" s="39" t="s">
        <v>19</v>
      </c>
      <c r="E532" s="37">
        <v>23310100</v>
      </c>
      <c r="F532" s="40" t="s">
        <v>887</v>
      </c>
      <c r="G532" s="41">
        <v>300000000</v>
      </c>
      <c r="H532" s="41">
        <v>50000000</v>
      </c>
      <c r="I532" s="41"/>
      <c r="J532" s="41">
        <f t="shared" si="48"/>
        <v>50000000</v>
      </c>
    </row>
    <row r="533" spans="1:10" ht="33.75" customHeight="1" thickBot="1" x14ac:dyDescent="0.3">
      <c r="A533" s="36">
        <v>23010129</v>
      </c>
      <c r="B533" s="37">
        <v>70648</v>
      </c>
      <c r="C533" s="38" t="s">
        <v>888</v>
      </c>
      <c r="D533" s="39" t="s">
        <v>19</v>
      </c>
      <c r="E533" s="37">
        <v>23310000</v>
      </c>
      <c r="F533" s="40" t="s">
        <v>889</v>
      </c>
      <c r="G533" s="42">
        <v>0</v>
      </c>
      <c r="H533" s="42">
        <v>0</v>
      </c>
      <c r="I533" s="42"/>
      <c r="J533" s="41">
        <f t="shared" si="48"/>
        <v>0</v>
      </c>
    </row>
    <row r="534" spans="1:10" ht="54.75" customHeight="1" thickBot="1" x14ac:dyDescent="0.3">
      <c r="A534" s="36">
        <v>23020116</v>
      </c>
      <c r="B534" s="37">
        <v>70649</v>
      </c>
      <c r="C534" s="38" t="s">
        <v>890</v>
      </c>
      <c r="D534" s="39" t="s">
        <v>19</v>
      </c>
      <c r="E534" s="37">
        <v>23310000</v>
      </c>
      <c r="F534" s="40" t="s">
        <v>891</v>
      </c>
      <c r="G534" s="41">
        <v>5000000</v>
      </c>
      <c r="H534" s="41">
        <v>5000000</v>
      </c>
      <c r="I534" s="41"/>
      <c r="J534" s="41">
        <f t="shared" si="48"/>
        <v>5000000</v>
      </c>
    </row>
    <row r="535" spans="1:10" ht="84" customHeight="1" thickBot="1" x14ac:dyDescent="0.3">
      <c r="A535" s="36">
        <v>23030104</v>
      </c>
      <c r="B535" s="37">
        <v>70651</v>
      </c>
      <c r="C535" s="38" t="s">
        <v>892</v>
      </c>
      <c r="D535" s="39" t="s">
        <v>19</v>
      </c>
      <c r="E535" s="37">
        <v>23310000</v>
      </c>
      <c r="F535" s="40" t="s">
        <v>893</v>
      </c>
      <c r="G535" s="41">
        <v>20000000</v>
      </c>
      <c r="H535" s="41">
        <v>5000000</v>
      </c>
      <c r="I535" s="41"/>
      <c r="J535" s="41">
        <f t="shared" si="48"/>
        <v>5000000</v>
      </c>
    </row>
    <row r="536" spans="1:10" ht="75.75" customHeight="1" thickBot="1" x14ac:dyDescent="0.3">
      <c r="A536" s="36">
        <v>23020116</v>
      </c>
      <c r="B536" s="37">
        <v>70652</v>
      </c>
      <c r="C536" s="38" t="s">
        <v>894</v>
      </c>
      <c r="D536" s="39" t="s">
        <v>19</v>
      </c>
      <c r="E536" s="37">
        <v>23310000</v>
      </c>
      <c r="F536" s="40" t="s">
        <v>895</v>
      </c>
      <c r="G536" s="41">
        <v>5000000</v>
      </c>
      <c r="H536" s="41">
        <v>5000000</v>
      </c>
      <c r="I536" s="41"/>
      <c r="J536" s="41">
        <f t="shared" si="48"/>
        <v>5000000</v>
      </c>
    </row>
    <row r="537" spans="1:10" ht="81" customHeight="1" thickBot="1" x14ac:dyDescent="0.3">
      <c r="A537" s="36">
        <v>23010119</v>
      </c>
      <c r="B537" s="37">
        <v>70653</v>
      </c>
      <c r="C537" s="38" t="s">
        <v>896</v>
      </c>
      <c r="D537" s="39" t="s">
        <v>19</v>
      </c>
      <c r="E537" s="37">
        <v>23310000</v>
      </c>
      <c r="F537" s="40" t="s">
        <v>897</v>
      </c>
      <c r="G537" s="41">
        <v>5000000</v>
      </c>
      <c r="H537" s="41">
        <v>5000000</v>
      </c>
      <c r="I537" s="41"/>
      <c r="J537" s="41">
        <f t="shared" si="48"/>
        <v>5000000</v>
      </c>
    </row>
    <row r="538" spans="1:10" ht="27" customHeight="1" thickBot="1" x14ac:dyDescent="0.3">
      <c r="A538" s="36">
        <v>23030104</v>
      </c>
      <c r="B538" s="37">
        <v>70656</v>
      </c>
      <c r="C538" s="38" t="s">
        <v>898</v>
      </c>
      <c r="D538" s="39" t="s">
        <v>19</v>
      </c>
      <c r="E538" s="37">
        <v>23310000</v>
      </c>
      <c r="F538" s="40" t="s">
        <v>889</v>
      </c>
      <c r="G538" s="42">
        <v>0</v>
      </c>
      <c r="H538" s="42">
        <v>0</v>
      </c>
      <c r="I538" s="42"/>
      <c r="J538" s="41">
        <f t="shared" si="48"/>
        <v>0</v>
      </c>
    </row>
    <row r="539" spans="1:10" ht="22.5" customHeight="1" thickBot="1" x14ac:dyDescent="0.3">
      <c r="A539" s="5"/>
      <c r="B539" s="6"/>
      <c r="C539" s="6"/>
      <c r="D539" s="7"/>
      <c r="E539" s="6"/>
      <c r="F539" s="43"/>
      <c r="G539" s="44">
        <f>SUM(G513:G538)</f>
        <v>4405000000</v>
      </c>
      <c r="H539" s="44">
        <f>SUM(H513:H538)</f>
        <v>1805000000</v>
      </c>
      <c r="I539" s="44">
        <f>SUM(I513:I538)</f>
        <v>0</v>
      </c>
      <c r="J539" s="55">
        <f t="shared" si="48"/>
        <v>1805000000</v>
      </c>
    </row>
    <row r="540" spans="1:10" ht="18.75" thickBot="1" x14ac:dyDescent="0.3">
      <c r="A540" s="9"/>
      <c r="B540" s="8"/>
      <c r="C540" s="53" t="s">
        <v>899</v>
      </c>
      <c r="D540" s="11"/>
      <c r="E540" s="8"/>
      <c r="F540" s="40"/>
      <c r="G540" s="8"/>
      <c r="H540" s="8"/>
      <c r="I540" s="8"/>
      <c r="J540" s="41">
        <f t="shared" si="48"/>
        <v>0</v>
      </c>
    </row>
    <row r="541" spans="1:10" ht="102" customHeight="1" thickBot="1" x14ac:dyDescent="0.3">
      <c r="A541" s="36">
        <v>23030104</v>
      </c>
      <c r="B541" s="37">
        <v>70661</v>
      </c>
      <c r="C541" s="38" t="s">
        <v>900</v>
      </c>
      <c r="D541" s="39" t="s">
        <v>19</v>
      </c>
      <c r="E541" s="37">
        <v>23310100</v>
      </c>
      <c r="F541" s="40" t="s">
        <v>901</v>
      </c>
      <c r="G541" s="41">
        <v>400000000</v>
      </c>
      <c r="H541" s="41">
        <v>400000000</v>
      </c>
      <c r="I541" s="41"/>
      <c r="J541" s="41">
        <f t="shared" si="48"/>
        <v>400000000</v>
      </c>
    </row>
    <row r="542" spans="1:10" ht="62.25" customHeight="1" thickBot="1" x14ac:dyDescent="0.3">
      <c r="A542" s="36">
        <v>23030104</v>
      </c>
      <c r="B542" s="37">
        <v>70662</v>
      </c>
      <c r="C542" s="38" t="s">
        <v>902</v>
      </c>
      <c r="D542" s="39" t="s">
        <v>19</v>
      </c>
      <c r="E542" s="37">
        <v>23310100</v>
      </c>
      <c r="F542" s="40" t="s">
        <v>903</v>
      </c>
      <c r="G542" s="41">
        <v>40000000</v>
      </c>
      <c r="H542" s="41">
        <v>40000000</v>
      </c>
      <c r="I542" s="41"/>
      <c r="J542" s="41">
        <f t="shared" si="48"/>
        <v>40000000</v>
      </c>
    </row>
    <row r="543" spans="1:10" ht="43.5" customHeight="1" thickBot="1" x14ac:dyDescent="0.3">
      <c r="A543" s="36">
        <v>23030104</v>
      </c>
      <c r="B543" s="37">
        <v>70663</v>
      </c>
      <c r="C543" s="38" t="s">
        <v>904</v>
      </c>
      <c r="D543" s="39" t="s">
        <v>19</v>
      </c>
      <c r="E543" s="37">
        <v>23310000</v>
      </c>
      <c r="F543" s="40" t="s">
        <v>905</v>
      </c>
      <c r="G543" s="41">
        <v>5000000</v>
      </c>
      <c r="H543" s="41">
        <v>5000000</v>
      </c>
      <c r="I543" s="41"/>
      <c r="J543" s="41">
        <f t="shared" si="48"/>
        <v>5000000</v>
      </c>
    </row>
    <row r="544" spans="1:10" ht="42" customHeight="1" thickBot="1" x14ac:dyDescent="0.3">
      <c r="A544" s="36">
        <v>23030104</v>
      </c>
      <c r="B544" s="37">
        <v>70664</v>
      </c>
      <c r="C544" s="38" t="s">
        <v>906</v>
      </c>
      <c r="D544" s="39" t="s">
        <v>19</v>
      </c>
      <c r="E544" s="37">
        <v>23310000</v>
      </c>
      <c r="F544" s="40" t="s">
        <v>907</v>
      </c>
      <c r="G544" s="41">
        <v>10000000</v>
      </c>
      <c r="H544" s="41">
        <v>10000000</v>
      </c>
      <c r="I544" s="41"/>
      <c r="J544" s="41">
        <f t="shared" si="48"/>
        <v>10000000</v>
      </c>
    </row>
    <row r="545" spans="1:11" ht="57" customHeight="1" thickBot="1" x14ac:dyDescent="0.3">
      <c r="A545" s="36">
        <v>23030104</v>
      </c>
      <c r="B545" s="37">
        <v>70665</v>
      </c>
      <c r="C545" s="38" t="s">
        <v>908</v>
      </c>
      <c r="D545" s="39" t="s">
        <v>19</v>
      </c>
      <c r="E545" s="37">
        <v>23310000</v>
      </c>
      <c r="F545" s="40" t="s">
        <v>909</v>
      </c>
      <c r="G545" s="41">
        <v>10000000</v>
      </c>
      <c r="H545" s="41">
        <v>10000000</v>
      </c>
      <c r="I545" s="41"/>
      <c r="J545" s="41">
        <f t="shared" si="48"/>
        <v>10000000</v>
      </c>
    </row>
    <row r="546" spans="1:11" ht="46.5" customHeight="1" thickBot="1" x14ac:dyDescent="0.3">
      <c r="A546" s="36">
        <v>23010129</v>
      </c>
      <c r="B546" s="37">
        <v>70666</v>
      </c>
      <c r="C546" s="38" t="s">
        <v>910</v>
      </c>
      <c r="D546" s="39" t="s">
        <v>19</v>
      </c>
      <c r="E546" s="37">
        <v>23310000</v>
      </c>
      <c r="F546" s="40" t="s">
        <v>911</v>
      </c>
      <c r="G546" s="41">
        <v>5000000</v>
      </c>
      <c r="H546" s="41">
        <v>5000000</v>
      </c>
      <c r="I546" s="41"/>
      <c r="J546" s="41">
        <f t="shared" si="48"/>
        <v>5000000</v>
      </c>
    </row>
    <row r="547" spans="1:11" ht="40.5" customHeight="1" thickBot="1" x14ac:dyDescent="0.3">
      <c r="A547" s="36">
        <v>23030104</v>
      </c>
      <c r="B547" s="37">
        <v>70667</v>
      </c>
      <c r="C547" s="38" t="s">
        <v>912</v>
      </c>
      <c r="D547" s="39" t="s">
        <v>19</v>
      </c>
      <c r="E547" s="37">
        <v>23310000</v>
      </c>
      <c r="F547" s="40" t="s">
        <v>913</v>
      </c>
      <c r="G547" s="41">
        <v>10000000</v>
      </c>
      <c r="H547" s="41">
        <v>10000000</v>
      </c>
      <c r="I547" s="41"/>
      <c r="J547" s="41">
        <f t="shared" si="48"/>
        <v>10000000</v>
      </c>
    </row>
    <row r="548" spans="1:11" ht="111" customHeight="1" thickBot="1" x14ac:dyDescent="0.3">
      <c r="A548" s="36">
        <v>23030104</v>
      </c>
      <c r="B548" s="37">
        <v>70668</v>
      </c>
      <c r="C548" s="38" t="s">
        <v>914</v>
      </c>
      <c r="D548" s="39" t="s">
        <v>19</v>
      </c>
      <c r="E548" s="37">
        <v>23310100</v>
      </c>
      <c r="F548" s="40" t="s">
        <v>915</v>
      </c>
      <c r="G548" s="41">
        <v>200000000</v>
      </c>
      <c r="H548" s="41">
        <v>200000000</v>
      </c>
      <c r="I548" s="41"/>
      <c r="J548" s="41">
        <f t="shared" si="48"/>
        <v>200000000</v>
      </c>
    </row>
    <row r="549" spans="1:11" ht="60" customHeight="1" thickBot="1" x14ac:dyDescent="0.3">
      <c r="A549" s="36">
        <v>23030104</v>
      </c>
      <c r="B549" s="37">
        <v>70669</v>
      </c>
      <c r="C549" s="38" t="s">
        <v>916</v>
      </c>
      <c r="D549" s="39" t="s">
        <v>19</v>
      </c>
      <c r="E549" s="37">
        <v>23310000</v>
      </c>
      <c r="F549" s="40" t="s">
        <v>917</v>
      </c>
      <c r="G549" s="41">
        <v>15000000</v>
      </c>
      <c r="H549" s="41">
        <v>15000000</v>
      </c>
      <c r="I549" s="41">
        <v>15000000</v>
      </c>
      <c r="J549" s="41">
        <f t="shared" si="48"/>
        <v>0</v>
      </c>
    </row>
    <row r="550" spans="1:11" ht="63" customHeight="1" thickBot="1" x14ac:dyDescent="0.3">
      <c r="A550" s="36">
        <v>23050103</v>
      </c>
      <c r="B550" s="37">
        <v>70680</v>
      </c>
      <c r="C550" s="38" t="s">
        <v>918</v>
      </c>
      <c r="D550" s="39" t="s">
        <v>19</v>
      </c>
      <c r="E550" s="37">
        <v>23310100</v>
      </c>
      <c r="F550" s="40" t="s">
        <v>919</v>
      </c>
      <c r="G550" s="41">
        <v>15000000</v>
      </c>
      <c r="H550" s="41">
        <v>15000000</v>
      </c>
      <c r="I550" s="41">
        <v>15000000</v>
      </c>
      <c r="J550" s="41">
        <f t="shared" si="48"/>
        <v>0</v>
      </c>
    </row>
    <row r="551" spans="1:11" ht="21.75" customHeight="1" thickBot="1" x14ac:dyDescent="0.3">
      <c r="A551" s="5"/>
      <c r="B551" s="6"/>
      <c r="C551" s="6"/>
      <c r="D551" s="7"/>
      <c r="E551" s="6"/>
      <c r="F551" s="43"/>
      <c r="G551" s="44">
        <f t="shared" ref="G551:I551" si="49">SUM(G540:G550)</f>
        <v>710000000</v>
      </c>
      <c r="H551" s="44">
        <f t="shared" ref="H551" si="50">SUM(H540:H550)</f>
        <v>710000000</v>
      </c>
      <c r="I551" s="44">
        <f t="shared" si="49"/>
        <v>30000000</v>
      </c>
      <c r="J551" s="55">
        <f t="shared" si="48"/>
        <v>680000000</v>
      </c>
      <c r="K551" s="22"/>
    </row>
    <row r="552" spans="1:11" ht="21.75" customHeight="1" thickBot="1" x14ac:dyDescent="0.3">
      <c r="A552" s="10"/>
      <c r="B552" s="12"/>
      <c r="C552" s="12"/>
      <c r="D552" s="13"/>
      <c r="E552" s="12"/>
      <c r="F552" s="57"/>
      <c r="G552" s="58">
        <f>G551+G539+G511</f>
        <v>7330000000</v>
      </c>
      <c r="H552" s="58">
        <f>H551+H539+H511</f>
        <v>4730000000</v>
      </c>
      <c r="I552" s="58">
        <f t="shared" ref="I552" si="51">I551+I539+I511</f>
        <v>30000000</v>
      </c>
      <c r="J552" s="62">
        <f t="shared" si="48"/>
        <v>4700000000</v>
      </c>
    </row>
    <row r="553" spans="1:11" ht="18.75" thickBot="1" x14ac:dyDescent="0.3">
      <c r="A553" s="9"/>
      <c r="B553" s="8"/>
      <c r="C553" s="8"/>
      <c r="D553" s="11"/>
      <c r="E553" s="8"/>
      <c r="F553" s="45" t="s">
        <v>920</v>
      </c>
      <c r="G553" s="8"/>
      <c r="H553" s="8"/>
      <c r="I553" s="8"/>
      <c r="J553" s="41">
        <f t="shared" si="48"/>
        <v>0</v>
      </c>
    </row>
    <row r="554" spans="1:11" ht="18.75" thickBot="1" x14ac:dyDescent="0.3">
      <c r="A554" s="9"/>
      <c r="B554" s="8"/>
      <c r="C554" s="8"/>
      <c r="D554" s="45" t="s">
        <v>921</v>
      </c>
      <c r="E554" s="8"/>
      <c r="F554" s="40"/>
      <c r="G554" s="8"/>
      <c r="H554" s="8"/>
      <c r="I554" s="8"/>
      <c r="J554" s="41">
        <f t="shared" si="48"/>
        <v>0</v>
      </c>
    </row>
    <row r="555" spans="1:11" ht="39.950000000000003" customHeight="1" thickBot="1" x14ac:dyDescent="0.3">
      <c r="A555" s="36">
        <v>23010133</v>
      </c>
      <c r="B555" s="37">
        <v>70605</v>
      </c>
      <c r="C555" s="38" t="s">
        <v>922</v>
      </c>
      <c r="D555" s="39" t="s">
        <v>19</v>
      </c>
      <c r="E555" s="37">
        <v>23310100</v>
      </c>
      <c r="F555" s="40" t="s">
        <v>923</v>
      </c>
      <c r="G555" s="41">
        <v>30000000</v>
      </c>
      <c r="H555" s="41">
        <v>30000000</v>
      </c>
      <c r="I555" s="41"/>
      <c r="J555" s="41">
        <f t="shared" si="48"/>
        <v>30000000</v>
      </c>
    </row>
    <row r="556" spans="1:11" ht="39.950000000000003" customHeight="1" thickBot="1" x14ac:dyDescent="0.3">
      <c r="A556" s="36">
        <v>23020114</v>
      </c>
      <c r="B556" s="37">
        <v>70606</v>
      </c>
      <c r="C556" s="38" t="s">
        <v>924</v>
      </c>
      <c r="D556" s="39" t="s">
        <v>19</v>
      </c>
      <c r="E556" s="37">
        <v>23320900</v>
      </c>
      <c r="F556" s="40" t="s">
        <v>925</v>
      </c>
      <c r="G556" s="41">
        <v>30000000</v>
      </c>
      <c r="H556" s="41">
        <v>5000000</v>
      </c>
      <c r="I556" s="41"/>
      <c r="J556" s="41">
        <f t="shared" si="48"/>
        <v>5000000</v>
      </c>
    </row>
    <row r="557" spans="1:11" ht="39.950000000000003" customHeight="1" thickBot="1" x14ac:dyDescent="0.3">
      <c r="A557" s="36">
        <v>23050103</v>
      </c>
      <c r="B557" s="37">
        <v>70607</v>
      </c>
      <c r="C557" s="38" t="s">
        <v>926</v>
      </c>
      <c r="D557" s="39" t="s">
        <v>19</v>
      </c>
      <c r="E557" s="37">
        <v>23310000</v>
      </c>
      <c r="F557" s="40" t="s">
        <v>927</v>
      </c>
      <c r="G557" s="41">
        <v>30000000</v>
      </c>
      <c r="H557" s="41">
        <v>30000000</v>
      </c>
      <c r="I557" s="41"/>
      <c r="J557" s="41">
        <f t="shared" si="48"/>
        <v>30000000</v>
      </c>
    </row>
    <row r="558" spans="1:11" ht="39.950000000000003" customHeight="1" thickBot="1" x14ac:dyDescent="0.3">
      <c r="A558" s="36">
        <v>23010125</v>
      </c>
      <c r="B558" s="37">
        <v>70608</v>
      </c>
      <c r="C558" s="38" t="s">
        <v>928</v>
      </c>
      <c r="D558" s="39" t="s">
        <v>19</v>
      </c>
      <c r="E558" s="37">
        <v>23310100</v>
      </c>
      <c r="F558" s="40" t="s">
        <v>929</v>
      </c>
      <c r="G558" s="41">
        <v>20000000</v>
      </c>
      <c r="H558" s="41">
        <v>20000000</v>
      </c>
      <c r="I558" s="41"/>
      <c r="J558" s="41">
        <f t="shared" si="48"/>
        <v>20000000</v>
      </c>
    </row>
    <row r="559" spans="1:11" ht="39.950000000000003" customHeight="1" thickBot="1" x14ac:dyDescent="0.3">
      <c r="A559" s="36">
        <v>23050103</v>
      </c>
      <c r="B559" s="37">
        <v>70609</v>
      </c>
      <c r="C559" s="38" t="s">
        <v>930</v>
      </c>
      <c r="D559" s="39" t="s">
        <v>19</v>
      </c>
      <c r="E559" s="37">
        <v>23320800</v>
      </c>
      <c r="F559" s="40" t="s">
        <v>931</v>
      </c>
      <c r="G559" s="41">
        <v>25000000</v>
      </c>
      <c r="H559" s="41">
        <v>25000000</v>
      </c>
      <c r="I559" s="41"/>
      <c r="J559" s="41">
        <f t="shared" si="48"/>
        <v>25000000</v>
      </c>
    </row>
    <row r="560" spans="1:11" ht="39.950000000000003" customHeight="1" thickBot="1" x14ac:dyDescent="0.3">
      <c r="A560" s="36">
        <v>23050103</v>
      </c>
      <c r="B560" s="37">
        <v>70610</v>
      </c>
      <c r="C560" s="38" t="s">
        <v>932</v>
      </c>
      <c r="D560" s="39" t="s">
        <v>19</v>
      </c>
      <c r="E560" s="37">
        <v>23310000</v>
      </c>
      <c r="F560" s="40" t="s">
        <v>933</v>
      </c>
      <c r="G560" s="41">
        <v>50000000</v>
      </c>
      <c r="H560" s="41">
        <v>50000000</v>
      </c>
      <c r="I560" s="41"/>
      <c r="J560" s="41">
        <f t="shared" si="48"/>
        <v>50000000</v>
      </c>
    </row>
    <row r="561" spans="1:10" ht="39.950000000000003" customHeight="1" thickBot="1" x14ac:dyDescent="0.3">
      <c r="A561" s="36">
        <v>23020118</v>
      </c>
      <c r="B561" s="37">
        <v>70611</v>
      </c>
      <c r="C561" s="38" t="s">
        <v>934</v>
      </c>
      <c r="D561" s="39" t="s">
        <v>19</v>
      </c>
      <c r="E561" s="37">
        <v>23310000</v>
      </c>
      <c r="F561" s="40" t="s">
        <v>935</v>
      </c>
      <c r="G561" s="41">
        <v>20000000</v>
      </c>
      <c r="H561" s="41">
        <v>20000000</v>
      </c>
      <c r="I561" s="41"/>
      <c r="J561" s="41">
        <f t="shared" si="48"/>
        <v>20000000</v>
      </c>
    </row>
    <row r="562" spans="1:10" ht="39.950000000000003" customHeight="1" thickBot="1" x14ac:dyDescent="0.3">
      <c r="A562" s="36">
        <v>23020118</v>
      </c>
      <c r="B562" s="37">
        <v>70613</v>
      </c>
      <c r="C562" s="38" t="s">
        <v>936</v>
      </c>
      <c r="D562" s="39" t="s">
        <v>19</v>
      </c>
      <c r="E562" s="37">
        <v>23310000</v>
      </c>
      <c r="F562" s="40" t="s">
        <v>937</v>
      </c>
      <c r="G562" s="41">
        <v>150000000</v>
      </c>
      <c r="H562" s="41">
        <v>50000000</v>
      </c>
      <c r="I562" s="41"/>
      <c r="J562" s="41">
        <f t="shared" si="48"/>
        <v>50000000</v>
      </c>
    </row>
    <row r="563" spans="1:10" ht="39.950000000000003" customHeight="1" thickBot="1" x14ac:dyDescent="0.3">
      <c r="A563" s="36">
        <v>23050101</v>
      </c>
      <c r="B563" s="37">
        <v>70619</v>
      </c>
      <c r="C563" s="38" t="s">
        <v>938</v>
      </c>
      <c r="D563" s="39" t="s">
        <v>19</v>
      </c>
      <c r="E563" s="37">
        <v>23310000</v>
      </c>
      <c r="F563" s="40" t="s">
        <v>939</v>
      </c>
      <c r="G563" s="41">
        <v>50000000</v>
      </c>
      <c r="H563" s="41">
        <v>25000000</v>
      </c>
      <c r="I563" s="41"/>
      <c r="J563" s="41">
        <f t="shared" si="48"/>
        <v>25000000</v>
      </c>
    </row>
    <row r="564" spans="1:10" ht="39.950000000000003" customHeight="1" thickBot="1" x14ac:dyDescent="0.3">
      <c r="A564" s="36">
        <v>23020118</v>
      </c>
      <c r="B564" s="37">
        <v>70620</v>
      </c>
      <c r="C564" s="38" t="s">
        <v>940</v>
      </c>
      <c r="D564" s="39" t="s">
        <v>19</v>
      </c>
      <c r="E564" s="37">
        <v>23310000</v>
      </c>
      <c r="F564" s="40" t="s">
        <v>941</v>
      </c>
      <c r="G564" s="41">
        <v>50000000</v>
      </c>
      <c r="H564" s="41">
        <v>50000000</v>
      </c>
      <c r="I564" s="41"/>
      <c r="J564" s="41">
        <f t="shared" si="48"/>
        <v>50000000</v>
      </c>
    </row>
    <row r="565" spans="1:10" ht="55.5" customHeight="1" thickBot="1" x14ac:dyDescent="0.3">
      <c r="A565" s="36">
        <v>23010133</v>
      </c>
      <c r="B565" s="37">
        <v>70621</v>
      </c>
      <c r="C565" s="38" t="s">
        <v>942</v>
      </c>
      <c r="D565" s="39" t="s">
        <v>19</v>
      </c>
      <c r="E565" s="37">
        <v>23310000</v>
      </c>
      <c r="F565" s="40" t="s">
        <v>943</v>
      </c>
      <c r="G565" s="41">
        <v>20000000</v>
      </c>
      <c r="H565" s="41">
        <v>20000000</v>
      </c>
      <c r="I565" s="41"/>
      <c r="J565" s="41">
        <f t="shared" si="48"/>
        <v>20000000</v>
      </c>
    </row>
    <row r="566" spans="1:10" ht="60.75" customHeight="1" thickBot="1" x14ac:dyDescent="0.3">
      <c r="A566" s="36">
        <v>23010133</v>
      </c>
      <c r="B566" s="37">
        <v>70622</v>
      </c>
      <c r="C566" s="38" t="s">
        <v>944</v>
      </c>
      <c r="D566" s="39" t="s">
        <v>19</v>
      </c>
      <c r="E566" s="37">
        <v>23310000</v>
      </c>
      <c r="F566" s="40" t="s">
        <v>945</v>
      </c>
      <c r="G566" s="41">
        <v>20000000</v>
      </c>
      <c r="H566" s="41">
        <v>20000000</v>
      </c>
      <c r="I566" s="41"/>
      <c r="J566" s="41">
        <f t="shared" si="48"/>
        <v>20000000</v>
      </c>
    </row>
    <row r="567" spans="1:10" ht="28.5" customHeight="1" thickBot="1" x14ac:dyDescent="0.3">
      <c r="A567" s="36">
        <v>23010133</v>
      </c>
      <c r="B567" s="37">
        <v>70623</v>
      </c>
      <c r="C567" s="38" t="s">
        <v>946</v>
      </c>
      <c r="D567" s="39" t="s">
        <v>19</v>
      </c>
      <c r="E567" s="37">
        <v>23310000</v>
      </c>
      <c r="F567" s="40" t="s">
        <v>947</v>
      </c>
      <c r="G567" s="41">
        <v>10000000</v>
      </c>
      <c r="H567" s="41">
        <v>10000000</v>
      </c>
      <c r="I567" s="41"/>
      <c r="J567" s="41">
        <f t="shared" si="48"/>
        <v>10000000</v>
      </c>
    </row>
    <row r="568" spans="1:10" ht="21" customHeight="1" thickBot="1" x14ac:dyDescent="0.3">
      <c r="A568" s="5"/>
      <c r="B568" s="6"/>
      <c r="C568" s="6"/>
      <c r="D568" s="7"/>
      <c r="E568" s="6"/>
      <c r="F568" s="43"/>
      <c r="G568" s="44">
        <f t="shared" ref="G568:I568" si="52">SUM(G555:G567)</f>
        <v>505000000</v>
      </c>
      <c r="H568" s="44">
        <f t="shared" si="52"/>
        <v>355000000</v>
      </c>
      <c r="I568" s="44">
        <f t="shared" si="52"/>
        <v>0</v>
      </c>
      <c r="J568" s="55">
        <f t="shared" si="48"/>
        <v>355000000</v>
      </c>
    </row>
    <row r="569" spans="1:10" ht="22.5" customHeight="1" thickBot="1" x14ac:dyDescent="0.3">
      <c r="A569" s="9"/>
      <c r="B569" s="8"/>
      <c r="C569" s="53" t="s">
        <v>948</v>
      </c>
      <c r="D569" s="11"/>
      <c r="E569" s="8"/>
      <c r="F569" s="40"/>
      <c r="G569" s="8"/>
      <c r="H569" s="8"/>
      <c r="I569" s="8"/>
      <c r="J569" s="41">
        <f t="shared" si="48"/>
        <v>0</v>
      </c>
    </row>
    <row r="570" spans="1:10" ht="44.25" customHeight="1" thickBot="1" x14ac:dyDescent="0.3">
      <c r="A570" s="36">
        <v>23020102</v>
      </c>
      <c r="B570" s="37">
        <v>71001</v>
      </c>
      <c r="C570" s="38" t="s">
        <v>949</v>
      </c>
      <c r="D570" s="39" t="s">
        <v>19</v>
      </c>
      <c r="E570" s="37">
        <v>23310100</v>
      </c>
      <c r="F570" s="40" t="s">
        <v>950</v>
      </c>
      <c r="G570" s="41">
        <v>1000000000</v>
      </c>
      <c r="H570" s="41">
        <v>700000000</v>
      </c>
      <c r="I570" s="41"/>
      <c r="J570" s="41">
        <f t="shared" si="48"/>
        <v>700000000</v>
      </c>
    </row>
    <row r="571" spans="1:10" ht="44.25" customHeight="1" thickBot="1" x14ac:dyDescent="0.3">
      <c r="A571" s="36">
        <v>23020102</v>
      </c>
      <c r="B571" s="37">
        <v>71003</v>
      </c>
      <c r="C571" s="38" t="s">
        <v>951</v>
      </c>
      <c r="D571" s="39" t="s">
        <v>19</v>
      </c>
      <c r="E571" s="37">
        <v>23310000</v>
      </c>
      <c r="F571" s="40" t="s">
        <v>952</v>
      </c>
      <c r="G571" s="41">
        <v>100000000</v>
      </c>
      <c r="H571" s="41">
        <v>100000000</v>
      </c>
      <c r="I571" s="41"/>
      <c r="J571" s="41">
        <f t="shared" si="48"/>
        <v>100000000</v>
      </c>
    </row>
    <row r="572" spans="1:10" ht="41.25" customHeight="1" thickBot="1" x14ac:dyDescent="0.3">
      <c r="A572" s="36">
        <v>23030101</v>
      </c>
      <c r="B572" s="37">
        <v>71005</v>
      </c>
      <c r="C572" s="38" t="s">
        <v>953</v>
      </c>
      <c r="D572" s="39" t="s">
        <v>19</v>
      </c>
      <c r="E572" s="37">
        <v>23310000</v>
      </c>
      <c r="F572" s="40" t="s">
        <v>954</v>
      </c>
      <c r="G572" s="41">
        <v>10000000</v>
      </c>
      <c r="H572" s="41">
        <v>10000000</v>
      </c>
      <c r="I572" s="41"/>
      <c r="J572" s="41">
        <f t="shared" si="48"/>
        <v>10000000</v>
      </c>
    </row>
    <row r="573" spans="1:10" ht="43.5" customHeight="1" thickBot="1" x14ac:dyDescent="0.3">
      <c r="A573" s="36">
        <v>23020102</v>
      </c>
      <c r="B573" s="37">
        <v>71006</v>
      </c>
      <c r="C573" s="38" t="s">
        <v>955</v>
      </c>
      <c r="D573" s="39" t="s">
        <v>19</v>
      </c>
      <c r="E573" s="37">
        <v>23310000</v>
      </c>
      <c r="F573" s="40" t="s">
        <v>956</v>
      </c>
      <c r="G573" s="41">
        <v>100000000</v>
      </c>
      <c r="H573" s="41">
        <v>50000000</v>
      </c>
      <c r="I573" s="41"/>
      <c r="J573" s="41">
        <f t="shared" si="48"/>
        <v>50000000</v>
      </c>
    </row>
    <row r="574" spans="1:10" ht="40.5" customHeight="1" thickBot="1" x14ac:dyDescent="0.3">
      <c r="A574" s="36">
        <v>23020102</v>
      </c>
      <c r="B574" s="37">
        <v>71007</v>
      </c>
      <c r="C574" s="38" t="s">
        <v>957</v>
      </c>
      <c r="D574" s="39" t="s">
        <v>19</v>
      </c>
      <c r="E574" s="37">
        <v>23310000</v>
      </c>
      <c r="F574" s="40" t="s">
        <v>958</v>
      </c>
      <c r="G574" s="41">
        <v>25000000</v>
      </c>
      <c r="H574" s="41">
        <v>25000000</v>
      </c>
      <c r="I574" s="41"/>
      <c r="J574" s="41">
        <f t="shared" si="48"/>
        <v>25000000</v>
      </c>
    </row>
    <row r="575" spans="1:10" ht="55.5" customHeight="1" thickBot="1" x14ac:dyDescent="0.3">
      <c r="A575" s="36">
        <v>23020118</v>
      </c>
      <c r="B575" s="37">
        <v>71009</v>
      </c>
      <c r="C575" s="38" t="s">
        <v>959</v>
      </c>
      <c r="D575" s="39" t="s">
        <v>19</v>
      </c>
      <c r="E575" s="37">
        <v>23310000</v>
      </c>
      <c r="F575" s="40" t="s">
        <v>960</v>
      </c>
      <c r="G575" s="41">
        <v>100000000</v>
      </c>
      <c r="H575" s="41">
        <v>50000000</v>
      </c>
      <c r="I575" s="41"/>
      <c r="J575" s="41">
        <f t="shared" si="48"/>
        <v>50000000</v>
      </c>
    </row>
    <row r="576" spans="1:10" ht="96" customHeight="1" thickBot="1" x14ac:dyDescent="0.3">
      <c r="A576" s="36">
        <v>23020118</v>
      </c>
      <c r="B576" s="37">
        <v>71012</v>
      </c>
      <c r="C576" s="38" t="s">
        <v>961</v>
      </c>
      <c r="D576" s="39" t="s">
        <v>19</v>
      </c>
      <c r="E576" s="37">
        <v>23310000</v>
      </c>
      <c r="F576" s="40" t="s">
        <v>962</v>
      </c>
      <c r="G576" s="41">
        <v>25000000</v>
      </c>
      <c r="H576" s="41">
        <v>25000000</v>
      </c>
      <c r="I576" s="41"/>
      <c r="J576" s="41">
        <f t="shared" si="48"/>
        <v>25000000</v>
      </c>
    </row>
    <row r="577" spans="1:10" ht="45" customHeight="1" thickBot="1" x14ac:dyDescent="0.3">
      <c r="A577" s="36">
        <v>23010129</v>
      </c>
      <c r="B577" s="37">
        <v>71013</v>
      </c>
      <c r="C577" s="38" t="s">
        <v>963</v>
      </c>
      <c r="D577" s="39" t="s">
        <v>19</v>
      </c>
      <c r="E577" s="37">
        <v>23310000</v>
      </c>
      <c r="F577" s="40" t="s">
        <v>964</v>
      </c>
      <c r="G577" s="41">
        <v>30000000</v>
      </c>
      <c r="H577" s="41">
        <v>30000000</v>
      </c>
      <c r="I577" s="41"/>
      <c r="J577" s="41">
        <f t="shared" si="48"/>
        <v>30000000</v>
      </c>
    </row>
    <row r="578" spans="1:10" ht="41.25" customHeight="1" thickBot="1" x14ac:dyDescent="0.3">
      <c r="A578" s="36">
        <v>23020102</v>
      </c>
      <c r="B578" s="37">
        <v>71014</v>
      </c>
      <c r="C578" s="38" t="s">
        <v>965</v>
      </c>
      <c r="D578" s="39" t="s">
        <v>19</v>
      </c>
      <c r="E578" s="37">
        <v>23310000</v>
      </c>
      <c r="F578" s="40" t="s">
        <v>966</v>
      </c>
      <c r="G578" s="41">
        <v>300000000</v>
      </c>
      <c r="H578" s="41">
        <v>200000000</v>
      </c>
      <c r="I578" s="41"/>
      <c r="J578" s="41">
        <f t="shared" si="48"/>
        <v>200000000</v>
      </c>
    </row>
    <row r="579" spans="1:10" ht="16.5" thickBot="1" x14ac:dyDescent="0.3">
      <c r="A579" s="36">
        <v>23010103</v>
      </c>
      <c r="B579" s="37">
        <v>71017</v>
      </c>
      <c r="C579" s="38" t="s">
        <v>967</v>
      </c>
      <c r="D579" s="39" t="s">
        <v>19</v>
      </c>
      <c r="E579" s="37">
        <v>23310000</v>
      </c>
      <c r="F579" s="40" t="s">
        <v>968</v>
      </c>
      <c r="G579" s="41">
        <v>504000000</v>
      </c>
      <c r="H579" s="41">
        <v>300000000</v>
      </c>
      <c r="I579" s="41"/>
      <c r="J579" s="41">
        <f t="shared" si="48"/>
        <v>300000000</v>
      </c>
    </row>
    <row r="580" spans="1:10" ht="16.5" thickBot="1" x14ac:dyDescent="0.3">
      <c r="A580" s="5"/>
      <c r="B580" s="6"/>
      <c r="C580" s="6"/>
      <c r="D580" s="7"/>
      <c r="E580" s="6"/>
      <c r="F580" s="43"/>
      <c r="G580" s="44">
        <f t="shared" ref="G580" si="53">SUM(G570:G579)</f>
        <v>2194000000</v>
      </c>
      <c r="H580" s="44">
        <f>SUM(H570:H579)</f>
        <v>1490000000</v>
      </c>
      <c r="I580" s="44">
        <f>SUM(I570:I579)</f>
        <v>0</v>
      </c>
      <c r="J580" s="55">
        <f t="shared" si="48"/>
        <v>1490000000</v>
      </c>
    </row>
    <row r="581" spans="1:10" ht="16.5" thickBot="1" x14ac:dyDescent="0.3">
      <c r="A581" s="9"/>
      <c r="B581" s="8"/>
      <c r="C581" s="8"/>
      <c r="D581" s="68" t="s">
        <v>969</v>
      </c>
      <c r="E581" s="8"/>
      <c r="F581" s="40"/>
      <c r="G581" s="8"/>
      <c r="H581" s="8"/>
      <c r="I581" s="8"/>
      <c r="J581" s="41">
        <f t="shared" si="48"/>
        <v>0</v>
      </c>
    </row>
    <row r="582" spans="1:10" ht="47.25" customHeight="1" thickBot="1" x14ac:dyDescent="0.3">
      <c r="A582" s="36">
        <v>23040102</v>
      </c>
      <c r="B582" s="37">
        <v>70501</v>
      </c>
      <c r="C582" s="38" t="s">
        <v>970</v>
      </c>
      <c r="D582" s="39" t="s">
        <v>19</v>
      </c>
      <c r="E582" s="37">
        <v>23310000</v>
      </c>
      <c r="F582" s="40" t="s">
        <v>971</v>
      </c>
      <c r="G582" s="41">
        <v>30000000</v>
      </c>
      <c r="H582" s="41">
        <v>30000000</v>
      </c>
      <c r="I582" s="41"/>
      <c r="J582" s="41">
        <f t="shared" si="48"/>
        <v>30000000</v>
      </c>
    </row>
    <row r="583" spans="1:10" ht="67.5" customHeight="1" thickBot="1" x14ac:dyDescent="0.3">
      <c r="A583" s="36">
        <v>23030113</v>
      </c>
      <c r="B583" s="37">
        <v>70502</v>
      </c>
      <c r="C583" s="38" t="s">
        <v>972</v>
      </c>
      <c r="D583" s="39" t="s">
        <v>19</v>
      </c>
      <c r="E583" s="37">
        <v>23310000</v>
      </c>
      <c r="F583" s="40" t="s">
        <v>973</v>
      </c>
      <c r="G583" s="41">
        <v>15000000</v>
      </c>
      <c r="H583" s="41">
        <v>15000000</v>
      </c>
      <c r="I583" s="41"/>
      <c r="J583" s="41">
        <f t="shared" ref="J583:J646" si="54">H583-I583</f>
        <v>15000000</v>
      </c>
    </row>
    <row r="584" spans="1:10" ht="115.5" customHeight="1" thickBot="1" x14ac:dyDescent="0.3">
      <c r="A584" s="36">
        <v>23040102</v>
      </c>
      <c r="B584" s="37">
        <v>70503</v>
      </c>
      <c r="C584" s="38" t="s">
        <v>974</v>
      </c>
      <c r="D584" s="39" t="s">
        <v>19</v>
      </c>
      <c r="E584" s="37">
        <v>23310000</v>
      </c>
      <c r="F584" s="40" t="s">
        <v>975</v>
      </c>
      <c r="G584" s="41">
        <v>50000000</v>
      </c>
      <c r="H584" s="41">
        <v>50000000</v>
      </c>
      <c r="I584" s="41"/>
      <c r="J584" s="41">
        <f t="shared" si="54"/>
        <v>50000000</v>
      </c>
    </row>
    <row r="585" spans="1:10" ht="91.5" thickBot="1" x14ac:dyDescent="0.3">
      <c r="A585" s="36">
        <v>23030113</v>
      </c>
      <c r="B585" s="37">
        <v>70504</v>
      </c>
      <c r="C585" s="38" t="s">
        <v>976</v>
      </c>
      <c r="D585" s="39" t="s">
        <v>19</v>
      </c>
      <c r="E585" s="37">
        <v>23310000</v>
      </c>
      <c r="F585" s="40" t="s">
        <v>977</v>
      </c>
      <c r="G585" s="41">
        <v>25000000</v>
      </c>
      <c r="H585" s="41">
        <v>25000000</v>
      </c>
      <c r="I585" s="41"/>
      <c r="J585" s="41">
        <f t="shared" si="54"/>
        <v>25000000</v>
      </c>
    </row>
    <row r="586" spans="1:10" ht="76.5" thickBot="1" x14ac:dyDescent="0.3">
      <c r="A586" s="36">
        <v>23030125</v>
      </c>
      <c r="B586" s="37" t="s">
        <v>978</v>
      </c>
      <c r="C586" s="38" t="s">
        <v>979</v>
      </c>
      <c r="D586" s="39" t="s">
        <v>19</v>
      </c>
      <c r="E586" s="37">
        <v>23320900</v>
      </c>
      <c r="F586" s="40" t="s">
        <v>980</v>
      </c>
      <c r="G586" s="41">
        <v>20000000</v>
      </c>
      <c r="H586" s="41">
        <v>20000000</v>
      </c>
      <c r="I586" s="41"/>
      <c r="J586" s="41">
        <f t="shared" si="54"/>
        <v>20000000</v>
      </c>
    </row>
    <row r="587" spans="1:10" ht="76.5" thickBot="1" x14ac:dyDescent="0.3">
      <c r="A587" s="36">
        <v>23020123</v>
      </c>
      <c r="B587" s="37">
        <v>70506</v>
      </c>
      <c r="C587" s="38" t="s">
        <v>981</v>
      </c>
      <c r="D587" s="39" t="s">
        <v>19</v>
      </c>
      <c r="E587" s="37">
        <v>23310000</v>
      </c>
      <c r="F587" s="40" t="s">
        <v>982</v>
      </c>
      <c r="G587" s="41">
        <v>30000000</v>
      </c>
      <c r="H587" s="41">
        <v>30000000</v>
      </c>
      <c r="I587" s="41"/>
      <c r="J587" s="41">
        <f t="shared" si="54"/>
        <v>30000000</v>
      </c>
    </row>
    <row r="588" spans="1:10" ht="76.5" thickBot="1" x14ac:dyDescent="0.3">
      <c r="A588" s="36">
        <v>23020123</v>
      </c>
      <c r="B588" s="37">
        <v>70511</v>
      </c>
      <c r="C588" s="38" t="s">
        <v>983</v>
      </c>
      <c r="D588" s="39" t="s">
        <v>19</v>
      </c>
      <c r="E588" s="37">
        <v>23310000</v>
      </c>
      <c r="F588" s="40" t="s">
        <v>984</v>
      </c>
      <c r="G588" s="41">
        <v>10000000</v>
      </c>
      <c r="H588" s="41">
        <v>10000000</v>
      </c>
      <c r="I588" s="41"/>
      <c r="J588" s="41">
        <f t="shared" si="54"/>
        <v>10000000</v>
      </c>
    </row>
    <row r="589" spans="1:10" ht="61.5" thickBot="1" x14ac:dyDescent="0.3">
      <c r="A589" s="36">
        <v>23030113</v>
      </c>
      <c r="B589" s="37">
        <v>70513</v>
      </c>
      <c r="C589" s="38" t="s">
        <v>985</v>
      </c>
      <c r="D589" s="39" t="s">
        <v>19</v>
      </c>
      <c r="E589" s="37">
        <v>23310000</v>
      </c>
      <c r="F589" s="40" t="s">
        <v>986</v>
      </c>
      <c r="G589" s="41">
        <v>25000000</v>
      </c>
      <c r="H589" s="41">
        <v>25000000</v>
      </c>
      <c r="I589" s="41"/>
      <c r="J589" s="41">
        <f t="shared" si="54"/>
        <v>25000000</v>
      </c>
    </row>
    <row r="590" spans="1:10" ht="46.5" thickBot="1" x14ac:dyDescent="0.3">
      <c r="A590" s="36">
        <v>23030118</v>
      </c>
      <c r="B590" s="37">
        <v>70514</v>
      </c>
      <c r="C590" s="38" t="s">
        <v>987</v>
      </c>
      <c r="D590" s="39" t="s">
        <v>19</v>
      </c>
      <c r="E590" s="37">
        <v>23310000</v>
      </c>
      <c r="F590" s="40" t="s">
        <v>988</v>
      </c>
      <c r="G590" s="41">
        <v>25000000</v>
      </c>
      <c r="H590" s="41">
        <v>25000000</v>
      </c>
      <c r="I590" s="41"/>
      <c r="J590" s="41">
        <f t="shared" si="54"/>
        <v>25000000</v>
      </c>
    </row>
    <row r="591" spans="1:10" ht="45.75" customHeight="1" thickBot="1" x14ac:dyDescent="0.3">
      <c r="A591" s="36">
        <v>23030118</v>
      </c>
      <c r="B591" s="37">
        <v>70515</v>
      </c>
      <c r="C591" s="38" t="s">
        <v>989</v>
      </c>
      <c r="D591" s="39" t="s">
        <v>19</v>
      </c>
      <c r="E591" s="37">
        <v>23310000</v>
      </c>
      <c r="F591" s="40" t="s">
        <v>990</v>
      </c>
      <c r="G591" s="41">
        <v>25000000</v>
      </c>
      <c r="H591" s="41">
        <v>25000000</v>
      </c>
      <c r="I591" s="41"/>
      <c r="J591" s="41">
        <f t="shared" si="54"/>
        <v>25000000</v>
      </c>
    </row>
    <row r="592" spans="1:10" ht="22.5" customHeight="1" thickBot="1" x14ac:dyDescent="0.3">
      <c r="A592" s="5"/>
      <c r="B592" s="6"/>
      <c r="C592" s="6"/>
      <c r="D592" s="7"/>
      <c r="E592" s="6"/>
      <c r="F592" s="43"/>
      <c r="G592" s="44">
        <v>255000000</v>
      </c>
      <c r="H592" s="44">
        <v>255000000</v>
      </c>
      <c r="I592" s="44">
        <v>0</v>
      </c>
      <c r="J592" s="55">
        <f t="shared" si="54"/>
        <v>255000000</v>
      </c>
    </row>
    <row r="593" spans="1:10" ht="23.25" customHeight="1" thickBot="1" x14ac:dyDescent="0.3">
      <c r="A593" s="10"/>
      <c r="B593" s="12"/>
      <c r="C593" s="12"/>
      <c r="D593" s="13"/>
      <c r="E593" s="12"/>
      <c r="F593" s="57"/>
      <c r="G593" s="58">
        <f t="shared" ref="G593" si="55">G568+G580+G592</f>
        <v>2954000000</v>
      </c>
      <c r="H593" s="58">
        <f>H568+H580+H592</f>
        <v>2100000000</v>
      </c>
      <c r="I593" s="58">
        <f>I568+I580+I592</f>
        <v>0</v>
      </c>
      <c r="J593" s="62">
        <f t="shared" si="54"/>
        <v>2100000000</v>
      </c>
    </row>
    <row r="594" spans="1:10" ht="18.75" thickBot="1" x14ac:dyDescent="0.3">
      <c r="A594" s="9"/>
      <c r="B594" s="8"/>
      <c r="C594" s="8"/>
      <c r="D594" s="11"/>
      <c r="E594" s="8"/>
      <c r="F594" s="53" t="s">
        <v>991</v>
      </c>
      <c r="G594" s="8"/>
      <c r="H594" s="8"/>
      <c r="I594" s="8"/>
      <c r="J594" s="41">
        <f t="shared" si="54"/>
        <v>0</v>
      </c>
    </row>
    <row r="595" spans="1:10" ht="27" customHeight="1" thickBot="1" x14ac:dyDescent="0.3">
      <c r="A595" s="9"/>
      <c r="B595" s="8"/>
      <c r="C595" s="53" t="s">
        <v>992</v>
      </c>
      <c r="D595" s="11"/>
      <c r="E595" s="8"/>
      <c r="F595" s="40"/>
      <c r="G595" s="8"/>
      <c r="H595" s="8"/>
      <c r="I595" s="8"/>
      <c r="J595" s="41">
        <f t="shared" si="54"/>
        <v>0</v>
      </c>
    </row>
    <row r="596" spans="1:10" ht="59.25" customHeight="1" thickBot="1" x14ac:dyDescent="0.3">
      <c r="A596" s="36">
        <v>23020114</v>
      </c>
      <c r="B596" s="37">
        <v>70601</v>
      </c>
      <c r="C596" s="38" t="s">
        <v>993</v>
      </c>
      <c r="D596" s="39" t="s">
        <v>19</v>
      </c>
      <c r="E596" s="37">
        <v>23310100</v>
      </c>
      <c r="F596" s="54" t="s">
        <v>994</v>
      </c>
      <c r="G596" s="41">
        <v>3700637036</v>
      </c>
      <c r="H596" s="41">
        <v>3700637036</v>
      </c>
      <c r="I596" s="41"/>
      <c r="J596" s="41">
        <f t="shared" si="54"/>
        <v>3700637036</v>
      </c>
    </row>
    <row r="597" spans="1:10" ht="72" customHeight="1" thickBot="1" x14ac:dyDescent="0.3">
      <c r="A597" s="36">
        <v>23020101</v>
      </c>
      <c r="B597" s="37">
        <v>70603</v>
      </c>
      <c r="C597" s="38" t="s">
        <v>995</v>
      </c>
      <c r="D597" s="39" t="s">
        <v>19</v>
      </c>
      <c r="E597" s="37">
        <v>23310000</v>
      </c>
      <c r="F597" s="54" t="s">
        <v>996</v>
      </c>
      <c r="G597" s="41">
        <v>25000000</v>
      </c>
      <c r="H597" s="41">
        <v>25000000</v>
      </c>
      <c r="I597" s="41"/>
      <c r="J597" s="41">
        <f t="shared" si="54"/>
        <v>25000000</v>
      </c>
    </row>
    <row r="598" spans="1:10" ht="45" customHeight="1" thickBot="1" x14ac:dyDescent="0.3">
      <c r="A598" s="36">
        <v>23030121</v>
      </c>
      <c r="B598" s="37">
        <v>70604</v>
      </c>
      <c r="C598" s="38" t="s">
        <v>997</v>
      </c>
      <c r="D598" s="39" t="s">
        <v>19</v>
      </c>
      <c r="E598" s="37">
        <v>23310000</v>
      </c>
      <c r="F598" s="54" t="s">
        <v>998</v>
      </c>
      <c r="G598" s="41">
        <v>20000000</v>
      </c>
      <c r="H598" s="41">
        <v>20000000</v>
      </c>
      <c r="I598" s="41"/>
      <c r="J598" s="41">
        <f t="shared" si="54"/>
        <v>20000000</v>
      </c>
    </row>
    <row r="599" spans="1:10" ht="46.5" customHeight="1" thickBot="1" x14ac:dyDescent="0.3">
      <c r="A599" s="36">
        <v>23030113</v>
      </c>
      <c r="B599" s="37">
        <v>70609</v>
      </c>
      <c r="C599" s="38" t="s">
        <v>999</v>
      </c>
      <c r="D599" s="39" t="s">
        <v>19</v>
      </c>
      <c r="E599" s="37">
        <v>23310000</v>
      </c>
      <c r="F599" s="54" t="s">
        <v>1000</v>
      </c>
      <c r="G599" s="41">
        <v>761231029.60000002</v>
      </c>
      <c r="H599" s="41">
        <v>361231029.60000002</v>
      </c>
      <c r="I599" s="41"/>
      <c r="J599" s="41">
        <f t="shared" si="54"/>
        <v>361231029.60000002</v>
      </c>
    </row>
    <row r="600" spans="1:10" ht="47.25" customHeight="1" thickBot="1" x14ac:dyDescent="0.3">
      <c r="A600" s="36">
        <v>23030113</v>
      </c>
      <c r="B600" s="37">
        <v>70691</v>
      </c>
      <c r="C600" s="38" t="s">
        <v>999</v>
      </c>
      <c r="D600" s="39" t="s">
        <v>19</v>
      </c>
      <c r="E600" s="37">
        <v>23310000</v>
      </c>
      <c r="F600" s="54" t="s">
        <v>1001</v>
      </c>
      <c r="G600" s="41">
        <v>822678638.39999998</v>
      </c>
      <c r="H600" s="41">
        <v>822678638.39999998</v>
      </c>
      <c r="I600" s="41"/>
      <c r="J600" s="41">
        <f t="shared" si="54"/>
        <v>822678638.39999998</v>
      </c>
    </row>
    <row r="601" spans="1:10" ht="33" customHeight="1" thickBot="1" x14ac:dyDescent="0.3">
      <c r="A601" s="36">
        <v>23030113</v>
      </c>
      <c r="B601" s="37">
        <v>70692</v>
      </c>
      <c r="C601" s="38" t="s">
        <v>1002</v>
      </c>
      <c r="D601" s="39" t="s">
        <v>19</v>
      </c>
      <c r="E601" s="37">
        <v>23310000</v>
      </c>
      <c r="F601" s="54" t="s">
        <v>1003</v>
      </c>
      <c r="G601" s="41">
        <v>129930806.8</v>
      </c>
      <c r="H601" s="41">
        <v>129930806.8</v>
      </c>
      <c r="I601" s="41"/>
      <c r="J601" s="41">
        <f t="shared" si="54"/>
        <v>129930806.8</v>
      </c>
    </row>
    <row r="602" spans="1:10" ht="57.75" customHeight="1" thickBot="1" x14ac:dyDescent="0.3">
      <c r="A602" s="36">
        <v>23030113</v>
      </c>
      <c r="B602" s="37">
        <v>70693</v>
      </c>
      <c r="C602" s="38" t="s">
        <v>1004</v>
      </c>
      <c r="D602" s="39" t="s">
        <v>19</v>
      </c>
      <c r="E602" s="37">
        <v>23310000</v>
      </c>
      <c r="F602" s="54" t="s">
        <v>1005</v>
      </c>
      <c r="G602" s="41">
        <v>216703000.5</v>
      </c>
      <c r="H602" s="41">
        <v>116703000.5</v>
      </c>
      <c r="I602" s="41"/>
      <c r="J602" s="41">
        <f t="shared" si="54"/>
        <v>116703000.5</v>
      </c>
    </row>
    <row r="603" spans="1:10" ht="45.75" customHeight="1" thickBot="1" x14ac:dyDescent="0.3">
      <c r="A603" s="36">
        <v>23030113</v>
      </c>
      <c r="B603" s="37">
        <v>70694</v>
      </c>
      <c r="C603" s="38" t="s">
        <v>1006</v>
      </c>
      <c r="D603" s="39" t="s">
        <v>19</v>
      </c>
      <c r="E603" s="37">
        <v>23310000</v>
      </c>
      <c r="F603" s="54" t="s">
        <v>1007</v>
      </c>
      <c r="G603" s="41">
        <v>268770141</v>
      </c>
      <c r="H603" s="41">
        <v>268770141</v>
      </c>
      <c r="I603" s="41"/>
      <c r="J603" s="41">
        <f t="shared" si="54"/>
        <v>268770141</v>
      </c>
    </row>
    <row r="604" spans="1:10" ht="41.25" customHeight="1" thickBot="1" x14ac:dyDescent="0.3">
      <c r="A604" s="36">
        <v>23030113</v>
      </c>
      <c r="B604" s="37">
        <v>70695</v>
      </c>
      <c r="C604" s="38" t="s">
        <v>1008</v>
      </c>
      <c r="D604" s="39" t="s">
        <v>19</v>
      </c>
      <c r="E604" s="37">
        <v>23310000</v>
      </c>
      <c r="F604" s="54" t="s">
        <v>1009</v>
      </c>
      <c r="G604" s="41">
        <v>188185617</v>
      </c>
      <c r="H604" s="41">
        <v>88185617</v>
      </c>
      <c r="I604" s="41"/>
      <c r="J604" s="41">
        <f t="shared" si="54"/>
        <v>88185617</v>
      </c>
    </row>
    <row r="605" spans="1:10" ht="45" customHeight="1" thickBot="1" x14ac:dyDescent="0.3">
      <c r="A605" s="36">
        <v>23030113</v>
      </c>
      <c r="B605" s="37">
        <v>70696</v>
      </c>
      <c r="C605" s="38" t="s">
        <v>1010</v>
      </c>
      <c r="D605" s="39" t="s">
        <v>19</v>
      </c>
      <c r="E605" s="37">
        <v>23310000</v>
      </c>
      <c r="F605" s="54" t="s">
        <v>1011</v>
      </c>
      <c r="G605" s="41">
        <v>510000000</v>
      </c>
      <c r="H605" s="41">
        <v>460000000</v>
      </c>
      <c r="I605" s="41"/>
      <c r="J605" s="41">
        <f t="shared" si="54"/>
        <v>460000000</v>
      </c>
    </row>
    <row r="606" spans="1:10" ht="83.25" customHeight="1" thickBot="1" x14ac:dyDescent="0.3">
      <c r="A606" s="36">
        <v>23020118</v>
      </c>
      <c r="B606" s="37">
        <v>70610</v>
      </c>
      <c r="C606" s="38" t="s">
        <v>1012</v>
      </c>
      <c r="D606" s="39" t="s">
        <v>19</v>
      </c>
      <c r="E606" s="37">
        <v>23310000</v>
      </c>
      <c r="F606" s="54" t="s">
        <v>1013</v>
      </c>
      <c r="G606" s="41">
        <v>25000000</v>
      </c>
      <c r="H606" s="41">
        <v>25000000</v>
      </c>
      <c r="I606" s="41"/>
      <c r="J606" s="41">
        <f t="shared" si="54"/>
        <v>25000000</v>
      </c>
    </row>
    <row r="607" spans="1:10" ht="45.75" thickBot="1" x14ac:dyDescent="0.3">
      <c r="A607" s="36">
        <v>23010133</v>
      </c>
      <c r="B607" s="37">
        <v>70611</v>
      </c>
      <c r="C607" s="38" t="s">
        <v>1014</v>
      </c>
      <c r="D607" s="39" t="s">
        <v>19</v>
      </c>
      <c r="E607" s="37">
        <v>23310000</v>
      </c>
      <c r="F607" s="54" t="s">
        <v>1015</v>
      </c>
      <c r="G607" s="41">
        <v>30000000</v>
      </c>
      <c r="H607" s="41">
        <v>30000000</v>
      </c>
      <c r="I607" s="41"/>
      <c r="J607" s="41">
        <f t="shared" si="54"/>
        <v>30000000</v>
      </c>
    </row>
    <row r="608" spans="1:10" ht="63.75" customHeight="1" thickBot="1" x14ac:dyDescent="0.3">
      <c r="A608" s="36">
        <v>23010101</v>
      </c>
      <c r="B608" s="37">
        <v>70612</v>
      </c>
      <c r="C608" s="38" t="s">
        <v>1016</v>
      </c>
      <c r="D608" s="39" t="s">
        <v>19</v>
      </c>
      <c r="E608" s="37">
        <v>23310100</v>
      </c>
      <c r="F608" s="54" t="s">
        <v>1017</v>
      </c>
      <c r="G608" s="41">
        <v>600000000</v>
      </c>
      <c r="H608" s="41">
        <v>600000000</v>
      </c>
      <c r="I608" s="41"/>
      <c r="J608" s="41">
        <f t="shared" si="54"/>
        <v>600000000</v>
      </c>
    </row>
    <row r="609" spans="1:10" ht="60.75" thickBot="1" x14ac:dyDescent="0.3">
      <c r="A609" s="36">
        <v>23020114</v>
      </c>
      <c r="B609" s="37">
        <v>70613</v>
      </c>
      <c r="C609" s="38" t="s">
        <v>1018</v>
      </c>
      <c r="D609" s="39" t="s">
        <v>19</v>
      </c>
      <c r="E609" s="37">
        <v>23310000</v>
      </c>
      <c r="F609" s="54" t="s">
        <v>1019</v>
      </c>
      <c r="G609" s="41">
        <v>150000000</v>
      </c>
      <c r="H609" s="41">
        <v>150000000</v>
      </c>
      <c r="I609" s="41"/>
      <c r="J609" s="41">
        <f t="shared" si="54"/>
        <v>150000000</v>
      </c>
    </row>
    <row r="610" spans="1:10" ht="42.75" customHeight="1" thickBot="1" x14ac:dyDescent="0.3">
      <c r="A610" s="36">
        <v>23010125</v>
      </c>
      <c r="B610" s="37">
        <v>70614</v>
      </c>
      <c r="C610" s="38" t="s">
        <v>1020</v>
      </c>
      <c r="D610" s="39" t="s">
        <v>19</v>
      </c>
      <c r="E610" s="37">
        <v>23310000</v>
      </c>
      <c r="F610" s="54" t="s">
        <v>1021</v>
      </c>
      <c r="G610" s="41">
        <v>50000000</v>
      </c>
      <c r="H610" s="41">
        <v>50000000</v>
      </c>
      <c r="I610" s="41"/>
      <c r="J610" s="41">
        <f t="shared" si="54"/>
        <v>50000000</v>
      </c>
    </row>
    <row r="611" spans="1:10" ht="52.5" customHeight="1" thickBot="1" x14ac:dyDescent="0.3">
      <c r="A611" s="36">
        <v>23010125</v>
      </c>
      <c r="B611" s="37">
        <v>70615</v>
      </c>
      <c r="C611" s="38" t="s">
        <v>1022</v>
      </c>
      <c r="D611" s="39" t="s">
        <v>19</v>
      </c>
      <c r="E611" s="37">
        <v>23310000</v>
      </c>
      <c r="F611" s="54" t="s">
        <v>1023</v>
      </c>
      <c r="G611" s="41">
        <v>30000000</v>
      </c>
      <c r="H611" s="41">
        <v>30000000</v>
      </c>
      <c r="I611" s="41"/>
      <c r="J611" s="41">
        <f t="shared" si="54"/>
        <v>30000000</v>
      </c>
    </row>
    <row r="612" spans="1:10" ht="45.75" thickBot="1" x14ac:dyDescent="0.3">
      <c r="A612" s="36">
        <v>23020101</v>
      </c>
      <c r="B612" s="37">
        <v>70616</v>
      </c>
      <c r="C612" s="38" t="s">
        <v>1024</v>
      </c>
      <c r="D612" s="39" t="s">
        <v>19</v>
      </c>
      <c r="E612" s="37">
        <v>23310000</v>
      </c>
      <c r="F612" s="54" t="s">
        <v>1025</v>
      </c>
      <c r="G612" s="41">
        <v>15000000</v>
      </c>
      <c r="H612" s="41">
        <v>15000000</v>
      </c>
      <c r="I612" s="41"/>
      <c r="J612" s="41">
        <f t="shared" si="54"/>
        <v>15000000</v>
      </c>
    </row>
    <row r="613" spans="1:10" ht="45.75" thickBot="1" x14ac:dyDescent="0.3">
      <c r="A613" s="36">
        <v>23020101</v>
      </c>
      <c r="B613" s="37">
        <v>70622</v>
      </c>
      <c r="C613" s="38" t="s">
        <v>1026</v>
      </c>
      <c r="D613" s="39" t="s">
        <v>19</v>
      </c>
      <c r="E613" s="37">
        <v>23320900</v>
      </c>
      <c r="F613" s="54" t="s">
        <v>1027</v>
      </c>
      <c r="G613" s="41">
        <v>15000000</v>
      </c>
      <c r="H613" s="41">
        <v>15000000</v>
      </c>
      <c r="I613" s="41"/>
      <c r="J613" s="41">
        <f t="shared" si="54"/>
        <v>15000000</v>
      </c>
    </row>
    <row r="614" spans="1:10" ht="55.5" customHeight="1" thickBot="1" x14ac:dyDescent="0.3">
      <c r="A614" s="36">
        <v>23020114</v>
      </c>
      <c r="B614" s="37">
        <v>70624</v>
      </c>
      <c r="C614" s="38" t="s">
        <v>1028</v>
      </c>
      <c r="D614" s="39" t="s">
        <v>19</v>
      </c>
      <c r="E614" s="37">
        <v>23310000</v>
      </c>
      <c r="F614" s="54" t="s">
        <v>1029</v>
      </c>
      <c r="G614" s="41">
        <v>100000000</v>
      </c>
      <c r="H614" s="41">
        <v>100000000</v>
      </c>
      <c r="I614" s="41"/>
      <c r="J614" s="41">
        <f t="shared" si="54"/>
        <v>100000000</v>
      </c>
    </row>
    <row r="615" spans="1:10" ht="45.75" thickBot="1" x14ac:dyDescent="0.3">
      <c r="A615" s="36">
        <v>23020114</v>
      </c>
      <c r="B615" s="37">
        <v>70626</v>
      </c>
      <c r="C615" s="38" t="s">
        <v>1030</v>
      </c>
      <c r="D615" s="39" t="s">
        <v>19</v>
      </c>
      <c r="E615" s="37">
        <v>23310000</v>
      </c>
      <c r="F615" s="54" t="s">
        <v>1031</v>
      </c>
      <c r="G615" s="41">
        <v>50000000</v>
      </c>
      <c r="H615" s="41">
        <v>50000000</v>
      </c>
      <c r="I615" s="41"/>
      <c r="J615" s="41">
        <f t="shared" si="54"/>
        <v>50000000</v>
      </c>
    </row>
    <row r="616" spans="1:10" ht="50.25" customHeight="1" thickBot="1" x14ac:dyDescent="0.3">
      <c r="A616" s="36">
        <v>23010113</v>
      </c>
      <c r="B616" s="37">
        <v>70630</v>
      </c>
      <c r="C616" s="38" t="s">
        <v>1032</v>
      </c>
      <c r="D616" s="39" t="s">
        <v>19</v>
      </c>
      <c r="E616" s="37">
        <v>23310000</v>
      </c>
      <c r="F616" s="54" t="s">
        <v>1033</v>
      </c>
      <c r="G616" s="41">
        <v>10000000</v>
      </c>
      <c r="H616" s="41">
        <v>10000000</v>
      </c>
      <c r="I616" s="41"/>
      <c r="J616" s="41">
        <f t="shared" si="54"/>
        <v>10000000</v>
      </c>
    </row>
    <row r="617" spans="1:10" ht="53.25" customHeight="1" thickBot="1" x14ac:dyDescent="0.3">
      <c r="A617" s="36">
        <v>23020114</v>
      </c>
      <c r="B617" s="37">
        <v>70633</v>
      </c>
      <c r="C617" s="38" t="s">
        <v>1034</v>
      </c>
      <c r="D617" s="39" t="s">
        <v>19</v>
      </c>
      <c r="E617" s="37">
        <v>23310000</v>
      </c>
      <c r="F617" s="54" t="s">
        <v>1035</v>
      </c>
      <c r="G617" s="41">
        <v>50000000</v>
      </c>
      <c r="H617" s="41">
        <v>50000000</v>
      </c>
      <c r="I617" s="41"/>
      <c r="J617" s="41">
        <f t="shared" si="54"/>
        <v>50000000</v>
      </c>
    </row>
    <row r="618" spans="1:10" ht="76.5" customHeight="1" thickBot="1" x14ac:dyDescent="0.3">
      <c r="A618" s="36">
        <v>23010129</v>
      </c>
      <c r="B618" s="37">
        <v>70635</v>
      </c>
      <c r="C618" s="38" t="s">
        <v>1036</v>
      </c>
      <c r="D618" s="39" t="s">
        <v>19</v>
      </c>
      <c r="E618" s="37">
        <v>23310000</v>
      </c>
      <c r="F618" s="54" t="s">
        <v>1037</v>
      </c>
      <c r="G618" s="42">
        <v>0</v>
      </c>
      <c r="H618" s="42">
        <v>0</v>
      </c>
      <c r="I618" s="42"/>
      <c r="J618" s="41">
        <f t="shared" si="54"/>
        <v>0</v>
      </c>
    </row>
    <row r="619" spans="1:10" ht="61.5" customHeight="1" thickBot="1" x14ac:dyDescent="0.3">
      <c r="A619" s="36">
        <v>23030121</v>
      </c>
      <c r="B619" s="37">
        <v>70637</v>
      </c>
      <c r="C619" s="38" t="s">
        <v>1038</v>
      </c>
      <c r="D619" s="39" t="s">
        <v>19</v>
      </c>
      <c r="E619" s="37">
        <v>23310000</v>
      </c>
      <c r="F619" s="54" t="s">
        <v>1039</v>
      </c>
      <c r="G619" s="41">
        <v>700000000</v>
      </c>
      <c r="H619" s="41">
        <v>700000000</v>
      </c>
      <c r="I619" s="41"/>
      <c r="J619" s="41">
        <f t="shared" si="54"/>
        <v>700000000</v>
      </c>
    </row>
    <row r="620" spans="1:10" ht="18" customHeight="1" thickBot="1" x14ac:dyDescent="0.3">
      <c r="A620" s="5"/>
      <c r="B620" s="6"/>
      <c r="C620" s="6"/>
      <c r="D620" s="7"/>
      <c r="E620" s="6"/>
      <c r="F620" s="43"/>
      <c r="G620" s="44">
        <f>SUM(G595:G619)</f>
        <v>8468136269.3000002</v>
      </c>
      <c r="H620" s="44">
        <f>SUM(H595:H619)</f>
        <v>7818136269.3000002</v>
      </c>
      <c r="I620" s="44">
        <f>SUM(I596:I619)</f>
        <v>0</v>
      </c>
      <c r="J620" s="55">
        <f t="shared" si="54"/>
        <v>7818136269.3000002</v>
      </c>
    </row>
    <row r="621" spans="1:10" ht="18.75" customHeight="1" thickBot="1" x14ac:dyDescent="0.3">
      <c r="A621" s="10"/>
      <c r="B621" s="12"/>
      <c r="C621" s="12"/>
      <c r="D621" s="13"/>
      <c r="E621" s="12"/>
      <c r="F621" s="57"/>
      <c r="G621" s="58">
        <f t="shared" ref="G621" si="56">SUM(G620)</f>
        <v>8468136269.3000002</v>
      </c>
      <c r="H621" s="58">
        <f>SUM(H620)</f>
        <v>7818136269.3000002</v>
      </c>
      <c r="I621" s="58">
        <f>SUM(I620)</f>
        <v>0</v>
      </c>
      <c r="J621" s="62">
        <f t="shared" si="54"/>
        <v>7818136269.3000002</v>
      </c>
    </row>
    <row r="622" spans="1:10" ht="18.75" thickBot="1" x14ac:dyDescent="0.3">
      <c r="A622" s="9"/>
      <c r="B622" s="8"/>
      <c r="C622" s="8"/>
      <c r="D622" s="11"/>
      <c r="E622" s="8"/>
      <c r="F622" s="45" t="s">
        <v>1040</v>
      </c>
      <c r="G622" s="8"/>
      <c r="H622" s="8"/>
      <c r="I622" s="8"/>
      <c r="J622" s="41">
        <f t="shared" si="54"/>
        <v>0</v>
      </c>
    </row>
    <row r="623" spans="1:10" ht="18.75" thickBot="1" x14ac:dyDescent="0.3">
      <c r="A623" s="9"/>
      <c r="B623" s="8"/>
      <c r="C623" s="8"/>
      <c r="D623" s="8"/>
      <c r="E623" s="8"/>
      <c r="F623" s="45" t="s">
        <v>1041</v>
      </c>
      <c r="G623" s="8"/>
      <c r="H623" s="8"/>
      <c r="I623" s="8"/>
      <c r="J623" s="41">
        <f t="shared" si="54"/>
        <v>0</v>
      </c>
    </row>
    <row r="624" spans="1:10" ht="93" customHeight="1" thickBot="1" x14ac:dyDescent="0.3">
      <c r="A624" s="36">
        <v>23020113</v>
      </c>
      <c r="B624" s="37">
        <v>70401</v>
      </c>
      <c r="C624" s="38" t="s">
        <v>1042</v>
      </c>
      <c r="D624" s="39" t="s">
        <v>19</v>
      </c>
      <c r="E624" s="37">
        <v>23310000</v>
      </c>
      <c r="F624" s="40" t="s">
        <v>1043</v>
      </c>
      <c r="G624" s="41">
        <v>20000000</v>
      </c>
      <c r="H624" s="41">
        <v>20000000</v>
      </c>
      <c r="I624" s="41"/>
      <c r="J624" s="41">
        <f t="shared" si="54"/>
        <v>20000000</v>
      </c>
    </row>
    <row r="625" spans="1:10" ht="46.5" thickBot="1" x14ac:dyDescent="0.3">
      <c r="A625" s="36">
        <v>23010127</v>
      </c>
      <c r="B625" s="37">
        <v>70402</v>
      </c>
      <c r="C625" s="38" t="s">
        <v>1044</v>
      </c>
      <c r="D625" s="39" t="s">
        <v>19</v>
      </c>
      <c r="E625" s="37">
        <v>23320500</v>
      </c>
      <c r="F625" s="40" t="s">
        <v>1045</v>
      </c>
      <c r="G625" s="41">
        <v>10000000</v>
      </c>
      <c r="H625" s="41">
        <v>10000000</v>
      </c>
      <c r="I625" s="41"/>
      <c r="J625" s="41">
        <f t="shared" si="54"/>
        <v>10000000</v>
      </c>
    </row>
    <row r="626" spans="1:10" ht="60.75" customHeight="1" thickBot="1" x14ac:dyDescent="0.3">
      <c r="A626" s="36">
        <v>23020113</v>
      </c>
      <c r="B626" s="37">
        <v>70403</v>
      </c>
      <c r="C626" s="38" t="s">
        <v>1046</v>
      </c>
      <c r="D626" s="39" t="s">
        <v>19</v>
      </c>
      <c r="E626" s="37">
        <v>23310000</v>
      </c>
      <c r="F626" s="40" t="s">
        <v>1047</v>
      </c>
      <c r="G626" s="41">
        <v>5000000</v>
      </c>
      <c r="H626" s="41">
        <v>5000000</v>
      </c>
      <c r="I626" s="41">
        <v>5000000</v>
      </c>
      <c r="J626" s="41">
        <f t="shared" si="54"/>
        <v>0</v>
      </c>
    </row>
    <row r="627" spans="1:10" ht="117" customHeight="1" thickBot="1" x14ac:dyDescent="0.3">
      <c r="A627" s="36">
        <v>23030104</v>
      </c>
      <c r="B627" s="37">
        <v>70404</v>
      </c>
      <c r="C627" s="38" t="s">
        <v>1048</v>
      </c>
      <c r="D627" s="39" t="s">
        <v>19</v>
      </c>
      <c r="E627" s="37">
        <v>23321100</v>
      </c>
      <c r="F627" s="40" t="s">
        <v>1049</v>
      </c>
      <c r="G627" s="41">
        <v>10000000</v>
      </c>
      <c r="H627" s="41">
        <v>10000000</v>
      </c>
      <c r="I627" s="41"/>
      <c r="J627" s="41">
        <f t="shared" si="54"/>
        <v>10000000</v>
      </c>
    </row>
    <row r="628" spans="1:10" ht="90.75" customHeight="1" thickBot="1" x14ac:dyDescent="0.3">
      <c r="A628" s="36">
        <v>23030112</v>
      </c>
      <c r="B628" s="37">
        <v>70405</v>
      </c>
      <c r="C628" s="38" t="s">
        <v>1050</v>
      </c>
      <c r="D628" s="39" t="s">
        <v>19</v>
      </c>
      <c r="E628" s="37">
        <v>23310100</v>
      </c>
      <c r="F628" s="40" t="s">
        <v>1051</v>
      </c>
      <c r="G628" s="41">
        <v>75000000</v>
      </c>
      <c r="H628" s="41">
        <v>75000000</v>
      </c>
      <c r="I628" s="41">
        <v>75000000</v>
      </c>
      <c r="J628" s="41">
        <f t="shared" si="54"/>
        <v>0</v>
      </c>
    </row>
    <row r="629" spans="1:10" ht="64.5" customHeight="1" thickBot="1" x14ac:dyDescent="0.3">
      <c r="A629" s="36">
        <v>23010124</v>
      </c>
      <c r="B629" s="37" t="s">
        <v>978</v>
      </c>
      <c r="C629" s="38" t="s">
        <v>1052</v>
      </c>
      <c r="D629" s="39" t="s">
        <v>19</v>
      </c>
      <c r="E629" s="37">
        <v>23310000</v>
      </c>
      <c r="F629" s="40" t="s">
        <v>1053</v>
      </c>
      <c r="G629" s="69">
        <v>10000000</v>
      </c>
      <c r="H629" s="69">
        <v>10000000</v>
      </c>
      <c r="I629" s="69">
        <v>10000000</v>
      </c>
      <c r="J629" s="41">
        <f t="shared" si="54"/>
        <v>0</v>
      </c>
    </row>
    <row r="630" spans="1:10" ht="93.75" customHeight="1" thickBot="1" x14ac:dyDescent="0.3">
      <c r="A630" s="36">
        <v>23010127</v>
      </c>
      <c r="B630" s="37">
        <v>70407</v>
      </c>
      <c r="C630" s="38" t="s">
        <v>1054</v>
      </c>
      <c r="D630" s="39" t="s">
        <v>19</v>
      </c>
      <c r="E630" s="37">
        <v>23310000</v>
      </c>
      <c r="F630" s="40" t="s">
        <v>1055</v>
      </c>
      <c r="G630" s="69">
        <v>5000000</v>
      </c>
      <c r="H630" s="69">
        <v>5000000</v>
      </c>
      <c r="I630" s="42"/>
      <c r="J630" s="41">
        <f t="shared" si="54"/>
        <v>5000000</v>
      </c>
    </row>
    <row r="631" spans="1:10" ht="93" customHeight="1" thickBot="1" x14ac:dyDescent="0.3">
      <c r="A631" s="36">
        <v>23030112</v>
      </c>
      <c r="B631" s="37">
        <v>70408</v>
      </c>
      <c r="C631" s="38" t="s">
        <v>1056</v>
      </c>
      <c r="D631" s="39" t="s">
        <v>19</v>
      </c>
      <c r="E631" s="37">
        <v>23321100</v>
      </c>
      <c r="F631" s="40" t="s">
        <v>1057</v>
      </c>
      <c r="G631" s="69">
        <v>5000000</v>
      </c>
      <c r="H631" s="69">
        <v>5000000</v>
      </c>
      <c r="I631" s="42"/>
      <c r="J631" s="41">
        <f t="shared" si="54"/>
        <v>5000000</v>
      </c>
    </row>
    <row r="632" spans="1:10" ht="21" customHeight="1" thickBot="1" x14ac:dyDescent="0.3">
      <c r="A632" s="47"/>
      <c r="B632" s="48"/>
      <c r="C632" s="49"/>
      <c r="D632" s="50"/>
      <c r="E632" s="48"/>
      <c r="F632" s="43"/>
      <c r="G632" s="75">
        <f>SUM(G624:G631)</f>
        <v>140000000</v>
      </c>
      <c r="H632" s="75">
        <f>SUM(H624:H631)</f>
        <v>140000000</v>
      </c>
      <c r="I632" s="75">
        <f>SUM(I623:I630)</f>
        <v>90000000</v>
      </c>
      <c r="J632" s="55">
        <f t="shared" si="54"/>
        <v>50000000</v>
      </c>
    </row>
    <row r="633" spans="1:10" ht="28.5" customHeight="1" thickBot="1" x14ac:dyDescent="0.3">
      <c r="A633" s="9"/>
      <c r="B633" s="8"/>
      <c r="C633" s="8"/>
      <c r="D633" s="45" t="s">
        <v>1058</v>
      </c>
      <c r="E633" s="8"/>
      <c r="F633" s="40"/>
      <c r="G633" s="76"/>
      <c r="H633" s="76"/>
      <c r="I633" s="8"/>
      <c r="J633" s="41">
        <f t="shared" si="54"/>
        <v>0</v>
      </c>
    </row>
    <row r="634" spans="1:10" ht="100.5" customHeight="1" thickBot="1" x14ac:dyDescent="0.3">
      <c r="A634" s="36">
        <v>23050101</v>
      </c>
      <c r="B634" s="37">
        <v>70401</v>
      </c>
      <c r="C634" s="38" t="s">
        <v>1059</v>
      </c>
      <c r="D634" s="39" t="s">
        <v>19</v>
      </c>
      <c r="E634" s="37">
        <v>23310100</v>
      </c>
      <c r="F634" s="40" t="s">
        <v>1060</v>
      </c>
      <c r="G634" s="41">
        <v>30000000</v>
      </c>
      <c r="H634" s="41">
        <v>30000000</v>
      </c>
      <c r="I634" s="41">
        <v>30000000</v>
      </c>
      <c r="J634" s="41">
        <f t="shared" si="54"/>
        <v>0</v>
      </c>
    </row>
    <row r="635" spans="1:10" ht="86.25" customHeight="1" thickBot="1" x14ac:dyDescent="0.3">
      <c r="A635" s="36">
        <v>23050101</v>
      </c>
      <c r="B635" s="37">
        <v>70402</v>
      </c>
      <c r="C635" s="38" t="s">
        <v>1061</v>
      </c>
      <c r="D635" s="39" t="s">
        <v>19</v>
      </c>
      <c r="E635" s="37">
        <v>23310000</v>
      </c>
      <c r="F635" s="40" t="s">
        <v>2336</v>
      </c>
      <c r="G635" s="41">
        <v>30000000</v>
      </c>
      <c r="H635" s="41">
        <v>30000000</v>
      </c>
      <c r="I635" s="41">
        <v>30000000</v>
      </c>
      <c r="J635" s="41">
        <f t="shared" si="54"/>
        <v>0</v>
      </c>
    </row>
    <row r="636" spans="1:10" ht="75.75" customHeight="1" thickBot="1" x14ac:dyDescent="0.3">
      <c r="A636" s="36">
        <v>23050103</v>
      </c>
      <c r="B636" s="37">
        <v>70403</v>
      </c>
      <c r="C636" s="38" t="s">
        <v>1062</v>
      </c>
      <c r="D636" s="39" t="s">
        <v>19</v>
      </c>
      <c r="E636" s="37">
        <v>23330200</v>
      </c>
      <c r="F636" s="40" t="s">
        <v>1063</v>
      </c>
      <c r="G636" s="41">
        <v>20000000</v>
      </c>
      <c r="H636" s="41">
        <v>20000000</v>
      </c>
      <c r="I636" s="41">
        <v>20000000</v>
      </c>
      <c r="J636" s="41">
        <f t="shared" si="54"/>
        <v>0</v>
      </c>
    </row>
    <row r="637" spans="1:10" ht="69" customHeight="1" thickBot="1" x14ac:dyDescent="0.3">
      <c r="A637" s="36">
        <v>23020113</v>
      </c>
      <c r="B637" s="37">
        <v>70404</v>
      </c>
      <c r="C637" s="38" t="s">
        <v>1064</v>
      </c>
      <c r="D637" s="39" t="s">
        <v>19</v>
      </c>
      <c r="E637" s="37">
        <v>23310100</v>
      </c>
      <c r="F637" s="40" t="s">
        <v>1065</v>
      </c>
      <c r="G637" s="41">
        <v>30000000</v>
      </c>
      <c r="H637" s="41">
        <v>10000000</v>
      </c>
      <c r="I637" s="41"/>
      <c r="J637" s="41">
        <f t="shared" si="54"/>
        <v>10000000</v>
      </c>
    </row>
    <row r="638" spans="1:10" ht="69" customHeight="1" thickBot="1" x14ac:dyDescent="0.3">
      <c r="A638" s="36">
        <v>23050101</v>
      </c>
      <c r="B638" s="37">
        <v>70405</v>
      </c>
      <c r="C638" s="38" t="s">
        <v>1066</v>
      </c>
      <c r="D638" s="39" t="s">
        <v>19</v>
      </c>
      <c r="E638" s="37">
        <v>23310000</v>
      </c>
      <c r="F638" s="40" t="s">
        <v>1067</v>
      </c>
      <c r="G638" s="41">
        <v>5000000</v>
      </c>
      <c r="H638" s="69">
        <v>10000000</v>
      </c>
      <c r="I638" s="42"/>
      <c r="J638" s="41">
        <f t="shared" si="54"/>
        <v>10000000</v>
      </c>
    </row>
    <row r="639" spans="1:10" ht="96" customHeight="1" thickBot="1" x14ac:dyDescent="0.3">
      <c r="A639" s="36">
        <v>23020105</v>
      </c>
      <c r="B639" s="37">
        <v>70406</v>
      </c>
      <c r="C639" s="38" t="s">
        <v>1068</v>
      </c>
      <c r="D639" s="39" t="s">
        <v>19</v>
      </c>
      <c r="E639" s="37">
        <v>23332000</v>
      </c>
      <c r="F639" s="40" t="s">
        <v>2335</v>
      </c>
      <c r="G639" s="41">
        <v>50000000</v>
      </c>
      <c r="H639" s="69">
        <v>20000000</v>
      </c>
      <c r="I639" s="69">
        <v>20000000</v>
      </c>
      <c r="J639" s="41">
        <f t="shared" si="54"/>
        <v>0</v>
      </c>
    </row>
    <row r="640" spans="1:10" ht="114" customHeight="1" thickBot="1" x14ac:dyDescent="0.3">
      <c r="A640" s="36">
        <v>23020113</v>
      </c>
      <c r="B640" s="37">
        <v>70407</v>
      </c>
      <c r="C640" s="38" t="s">
        <v>1069</v>
      </c>
      <c r="D640" s="39" t="s">
        <v>19</v>
      </c>
      <c r="E640" s="37">
        <v>23310000</v>
      </c>
      <c r="F640" s="40" t="s">
        <v>1070</v>
      </c>
      <c r="G640" s="41">
        <v>50000000</v>
      </c>
      <c r="H640" s="41">
        <v>50000000</v>
      </c>
      <c r="I640" s="41">
        <v>50000000</v>
      </c>
      <c r="J640" s="41">
        <f t="shared" si="54"/>
        <v>0</v>
      </c>
    </row>
    <row r="641" spans="1:10" ht="76.5" thickBot="1" x14ac:dyDescent="0.3">
      <c r="A641" s="36">
        <v>23020113</v>
      </c>
      <c r="B641" s="37">
        <v>70408</v>
      </c>
      <c r="C641" s="38" t="s">
        <v>1071</v>
      </c>
      <c r="D641" s="39" t="s">
        <v>19</v>
      </c>
      <c r="E641" s="37">
        <v>23310000</v>
      </c>
      <c r="F641" s="40" t="s">
        <v>2337</v>
      </c>
      <c r="G641" s="41">
        <v>30000000</v>
      </c>
      <c r="H641" s="69">
        <v>10000000</v>
      </c>
      <c r="I641" s="42"/>
      <c r="J641" s="41">
        <f t="shared" si="54"/>
        <v>10000000</v>
      </c>
    </row>
    <row r="642" spans="1:10" ht="46.5" customHeight="1" thickBot="1" x14ac:dyDescent="0.3">
      <c r="A642" s="36">
        <v>23020101</v>
      </c>
      <c r="B642" s="37">
        <v>70409</v>
      </c>
      <c r="C642" s="38" t="s">
        <v>1072</v>
      </c>
      <c r="D642" s="39" t="s">
        <v>19</v>
      </c>
      <c r="E642" s="37">
        <v>23310000</v>
      </c>
      <c r="F642" s="40" t="s">
        <v>1073</v>
      </c>
      <c r="G642" s="41">
        <v>20000000</v>
      </c>
      <c r="H642" s="69">
        <v>5000000</v>
      </c>
      <c r="I642" s="42"/>
      <c r="J642" s="41">
        <f t="shared" si="54"/>
        <v>5000000</v>
      </c>
    </row>
    <row r="643" spans="1:10" ht="50.25" customHeight="1" thickBot="1" x14ac:dyDescent="0.3">
      <c r="A643" s="36">
        <v>23020113</v>
      </c>
      <c r="B643" s="37">
        <v>70410</v>
      </c>
      <c r="C643" s="38" t="s">
        <v>1074</v>
      </c>
      <c r="D643" s="39" t="s">
        <v>19</v>
      </c>
      <c r="E643" s="37">
        <v>23321300</v>
      </c>
      <c r="F643" s="40" t="s">
        <v>1075</v>
      </c>
      <c r="G643" s="41">
        <v>160000000</v>
      </c>
      <c r="H643" s="69">
        <v>20000000</v>
      </c>
      <c r="I643" s="69">
        <v>20000000</v>
      </c>
      <c r="J643" s="41">
        <f t="shared" si="54"/>
        <v>0</v>
      </c>
    </row>
    <row r="644" spans="1:10" ht="56.25" customHeight="1" thickBot="1" x14ac:dyDescent="0.3">
      <c r="A644" s="36">
        <v>23010127</v>
      </c>
      <c r="B644" s="37">
        <v>70411</v>
      </c>
      <c r="C644" s="38" t="s">
        <v>1076</v>
      </c>
      <c r="D644" s="39" t="s">
        <v>19</v>
      </c>
      <c r="E644" s="37">
        <v>23310000</v>
      </c>
      <c r="F644" s="40" t="s">
        <v>2338</v>
      </c>
      <c r="G644" s="41">
        <v>7000000</v>
      </c>
      <c r="H644" s="41">
        <v>10000000</v>
      </c>
      <c r="I644" s="41"/>
      <c r="J644" s="41">
        <f t="shared" si="54"/>
        <v>10000000</v>
      </c>
    </row>
    <row r="645" spans="1:10" ht="114" customHeight="1" thickBot="1" x14ac:dyDescent="0.3">
      <c r="A645" s="36">
        <v>23030112</v>
      </c>
      <c r="B645" s="37">
        <v>70412</v>
      </c>
      <c r="C645" s="38" t="s">
        <v>1077</v>
      </c>
      <c r="D645" s="39" t="s">
        <v>19</v>
      </c>
      <c r="E645" s="37">
        <v>23331000</v>
      </c>
      <c r="F645" s="40" t="s">
        <v>2339</v>
      </c>
      <c r="G645" s="41">
        <v>50000000</v>
      </c>
      <c r="H645" s="41">
        <v>10000000</v>
      </c>
      <c r="I645" s="41"/>
      <c r="J645" s="41">
        <f t="shared" si="54"/>
        <v>10000000</v>
      </c>
    </row>
    <row r="646" spans="1:10" ht="80.25" customHeight="1" thickBot="1" x14ac:dyDescent="0.3">
      <c r="A646" s="36">
        <v>23030112</v>
      </c>
      <c r="B646" s="37">
        <v>70413</v>
      </c>
      <c r="C646" s="38" t="s">
        <v>1078</v>
      </c>
      <c r="D646" s="39" t="s">
        <v>19</v>
      </c>
      <c r="E646" s="37">
        <v>23310000</v>
      </c>
      <c r="F646" s="40" t="s">
        <v>2340</v>
      </c>
      <c r="G646" s="41">
        <v>10000000</v>
      </c>
      <c r="H646" s="41">
        <v>15000000</v>
      </c>
      <c r="I646" s="41">
        <v>15000000</v>
      </c>
      <c r="J646" s="41">
        <f t="shared" si="54"/>
        <v>0</v>
      </c>
    </row>
    <row r="647" spans="1:10" ht="106.5" thickBot="1" x14ac:dyDescent="0.3">
      <c r="A647" s="36">
        <v>23030113</v>
      </c>
      <c r="B647" s="37">
        <v>70414</v>
      </c>
      <c r="C647" s="38" t="s">
        <v>1079</v>
      </c>
      <c r="D647" s="39" t="s">
        <v>19</v>
      </c>
      <c r="E647" s="37">
        <v>23310000</v>
      </c>
      <c r="F647" s="40" t="s">
        <v>2341</v>
      </c>
      <c r="G647" s="41">
        <v>30000000</v>
      </c>
      <c r="H647" s="41">
        <v>30000000</v>
      </c>
      <c r="I647" s="41"/>
      <c r="J647" s="41">
        <f t="shared" ref="J647:J710" si="57">H647-I647</f>
        <v>30000000</v>
      </c>
    </row>
    <row r="648" spans="1:10" ht="31.5" thickBot="1" x14ac:dyDescent="0.3">
      <c r="A648" s="36">
        <v>23030112</v>
      </c>
      <c r="B648" s="37">
        <v>70415</v>
      </c>
      <c r="C648" s="38" t="s">
        <v>1080</v>
      </c>
      <c r="D648" s="39" t="s">
        <v>19</v>
      </c>
      <c r="E648" s="37">
        <v>23310000</v>
      </c>
      <c r="F648" s="40" t="s">
        <v>1081</v>
      </c>
      <c r="G648" s="41">
        <v>20000000</v>
      </c>
      <c r="H648" s="41">
        <v>20000000</v>
      </c>
      <c r="I648" s="41">
        <v>10000000</v>
      </c>
      <c r="J648" s="41">
        <f t="shared" si="57"/>
        <v>10000000</v>
      </c>
    </row>
    <row r="649" spans="1:10" ht="120" customHeight="1" thickBot="1" x14ac:dyDescent="0.3">
      <c r="A649" s="36">
        <v>23030112</v>
      </c>
      <c r="B649" s="37">
        <v>70416</v>
      </c>
      <c r="C649" s="38" t="s">
        <v>1082</v>
      </c>
      <c r="D649" s="39" t="s">
        <v>19</v>
      </c>
      <c r="E649" s="37">
        <v>23320900</v>
      </c>
      <c r="F649" s="40" t="s">
        <v>2342</v>
      </c>
      <c r="G649" s="41">
        <v>20000000</v>
      </c>
      <c r="H649" s="41">
        <v>20000000</v>
      </c>
      <c r="I649" s="41">
        <v>20000000</v>
      </c>
      <c r="J649" s="41">
        <f t="shared" si="57"/>
        <v>0</v>
      </c>
    </row>
    <row r="650" spans="1:10" ht="60" customHeight="1" thickBot="1" x14ac:dyDescent="0.3">
      <c r="A650" s="36">
        <v>23010127</v>
      </c>
      <c r="B650" s="37">
        <v>70417</v>
      </c>
      <c r="C650" s="38" t="s">
        <v>1083</v>
      </c>
      <c r="D650" s="39" t="s">
        <v>19</v>
      </c>
      <c r="E650" s="37">
        <v>23310000</v>
      </c>
      <c r="F650" s="40" t="s">
        <v>1084</v>
      </c>
      <c r="G650" s="41">
        <v>30000000</v>
      </c>
      <c r="H650" s="41">
        <v>0</v>
      </c>
      <c r="I650" s="41">
        <v>0</v>
      </c>
      <c r="J650" s="41">
        <f t="shared" si="57"/>
        <v>0</v>
      </c>
    </row>
    <row r="651" spans="1:10" ht="60" customHeight="1" thickBot="1" x14ac:dyDescent="0.3">
      <c r="A651" s="36">
        <v>23010127</v>
      </c>
      <c r="B651" s="37">
        <v>70418</v>
      </c>
      <c r="C651" s="38" t="s">
        <v>1085</v>
      </c>
      <c r="D651" s="39" t="s">
        <v>19</v>
      </c>
      <c r="E651" s="37">
        <v>23310000</v>
      </c>
      <c r="F651" s="40" t="s">
        <v>1086</v>
      </c>
      <c r="G651" s="41">
        <v>70000000</v>
      </c>
      <c r="H651" s="41">
        <v>40000000</v>
      </c>
      <c r="I651" s="41">
        <v>40000000</v>
      </c>
      <c r="J651" s="41">
        <f t="shared" si="57"/>
        <v>0</v>
      </c>
    </row>
    <row r="652" spans="1:10" ht="96.75" customHeight="1" thickBot="1" x14ac:dyDescent="0.3">
      <c r="A652" s="36">
        <v>23010127</v>
      </c>
      <c r="B652" s="37">
        <v>70419</v>
      </c>
      <c r="C652" s="38" t="s">
        <v>1087</v>
      </c>
      <c r="D652" s="39" t="s">
        <v>19</v>
      </c>
      <c r="E652" s="37">
        <v>23310000</v>
      </c>
      <c r="F652" s="40" t="s">
        <v>1088</v>
      </c>
      <c r="G652" s="41">
        <v>50000000</v>
      </c>
      <c r="H652" s="41">
        <v>165000000</v>
      </c>
      <c r="I652" s="41">
        <v>165000000</v>
      </c>
      <c r="J652" s="41">
        <f t="shared" si="57"/>
        <v>0</v>
      </c>
    </row>
    <row r="653" spans="1:10" ht="105" customHeight="1" thickBot="1" x14ac:dyDescent="0.3">
      <c r="A653" s="36">
        <v>23050101</v>
      </c>
      <c r="B653" s="37">
        <v>70420</v>
      </c>
      <c r="C653" s="38" t="s">
        <v>1089</v>
      </c>
      <c r="D653" s="39" t="s">
        <v>19</v>
      </c>
      <c r="E653" s="37">
        <v>23310000</v>
      </c>
      <c r="F653" s="40" t="s">
        <v>2343</v>
      </c>
      <c r="G653" s="41">
        <v>25000000</v>
      </c>
      <c r="H653" s="41">
        <v>10000000</v>
      </c>
      <c r="I653" s="41">
        <v>10000000</v>
      </c>
      <c r="J653" s="41">
        <f t="shared" si="57"/>
        <v>0</v>
      </c>
    </row>
    <row r="654" spans="1:10" ht="114" customHeight="1" thickBot="1" x14ac:dyDescent="0.3">
      <c r="A654" s="36">
        <v>23010127</v>
      </c>
      <c r="B654" s="37">
        <v>70422</v>
      </c>
      <c r="C654" s="38" t="s">
        <v>1090</v>
      </c>
      <c r="D654" s="39" t="s">
        <v>19</v>
      </c>
      <c r="E654" s="37">
        <v>23310000</v>
      </c>
      <c r="F654" s="40" t="s">
        <v>2344</v>
      </c>
      <c r="G654" s="41">
        <v>18000000</v>
      </c>
      <c r="H654" s="41">
        <v>10000000</v>
      </c>
      <c r="I654" s="41"/>
      <c r="J654" s="41">
        <f t="shared" si="57"/>
        <v>10000000</v>
      </c>
    </row>
    <row r="655" spans="1:10" ht="30" customHeight="1" thickBot="1" x14ac:dyDescent="0.3">
      <c r="A655" s="36">
        <v>23020113</v>
      </c>
      <c r="B655" s="37">
        <v>70423</v>
      </c>
      <c r="C655" s="38" t="s">
        <v>1091</v>
      </c>
      <c r="D655" s="39" t="s">
        <v>19</v>
      </c>
      <c r="E655" s="37">
        <v>23310100</v>
      </c>
      <c r="F655" s="40" t="s">
        <v>1092</v>
      </c>
      <c r="G655" s="41">
        <v>150000000</v>
      </c>
      <c r="H655" s="41">
        <v>30000000</v>
      </c>
      <c r="I655" s="41"/>
      <c r="J655" s="41">
        <f t="shared" si="57"/>
        <v>30000000</v>
      </c>
    </row>
    <row r="656" spans="1:10" ht="111" customHeight="1" thickBot="1" x14ac:dyDescent="0.3">
      <c r="A656" s="36">
        <v>23020113</v>
      </c>
      <c r="B656" s="37">
        <v>70424</v>
      </c>
      <c r="C656" s="38" t="s">
        <v>1093</v>
      </c>
      <c r="D656" s="39" t="s">
        <v>19</v>
      </c>
      <c r="E656" s="37">
        <v>23310100</v>
      </c>
      <c r="F656" s="40" t="s">
        <v>2333</v>
      </c>
      <c r="G656" s="41">
        <v>1192375000</v>
      </c>
      <c r="H656" s="41">
        <v>2430380000</v>
      </c>
      <c r="I656" s="41">
        <v>2430380000</v>
      </c>
      <c r="J656" s="41">
        <f t="shared" si="57"/>
        <v>0</v>
      </c>
    </row>
    <row r="657" spans="1:11" ht="65.25" customHeight="1" thickBot="1" x14ac:dyDescent="0.3">
      <c r="A657" s="36">
        <v>23010127</v>
      </c>
      <c r="B657" s="37">
        <v>70425</v>
      </c>
      <c r="C657" s="38" t="s">
        <v>1094</v>
      </c>
      <c r="D657" s="39" t="s">
        <v>19</v>
      </c>
      <c r="E657" s="37">
        <v>23310000</v>
      </c>
      <c r="F657" s="40" t="s">
        <v>1095</v>
      </c>
      <c r="G657" s="41">
        <v>10000000</v>
      </c>
      <c r="H657" s="41">
        <v>10000000</v>
      </c>
      <c r="I657" s="41"/>
      <c r="J657" s="41">
        <f t="shared" si="57"/>
        <v>10000000</v>
      </c>
    </row>
    <row r="658" spans="1:11" ht="91.5" customHeight="1" thickBot="1" x14ac:dyDescent="0.3">
      <c r="A658" s="36">
        <v>23020113</v>
      </c>
      <c r="B658" s="37">
        <v>70426</v>
      </c>
      <c r="C658" s="38" t="s">
        <v>1096</v>
      </c>
      <c r="D658" s="39" t="s">
        <v>19</v>
      </c>
      <c r="E658" s="37">
        <v>23310000</v>
      </c>
      <c r="F658" s="40" t="s">
        <v>2345</v>
      </c>
      <c r="G658" s="41">
        <v>80000000</v>
      </c>
      <c r="H658" s="41">
        <v>50000000</v>
      </c>
      <c r="I658" s="41">
        <v>50000000</v>
      </c>
      <c r="J658" s="41">
        <f t="shared" si="57"/>
        <v>0</v>
      </c>
    </row>
    <row r="659" spans="1:11" ht="63.75" customHeight="1" thickBot="1" x14ac:dyDescent="0.3">
      <c r="A659" s="36">
        <v>23050101</v>
      </c>
      <c r="B659" s="37">
        <v>70427</v>
      </c>
      <c r="C659" s="38" t="s">
        <v>1097</v>
      </c>
      <c r="D659" s="39" t="s">
        <v>19</v>
      </c>
      <c r="E659" s="37">
        <v>23310000</v>
      </c>
      <c r="F659" s="40" t="s">
        <v>1098</v>
      </c>
      <c r="G659" s="41">
        <v>10000000</v>
      </c>
      <c r="H659" s="41">
        <v>5000000</v>
      </c>
      <c r="I659" s="41"/>
      <c r="J659" s="41">
        <f t="shared" si="57"/>
        <v>5000000</v>
      </c>
    </row>
    <row r="660" spans="1:11" ht="60" customHeight="1" thickBot="1" x14ac:dyDescent="0.3">
      <c r="A660" s="36">
        <v>23010127</v>
      </c>
      <c r="B660" s="37">
        <v>70428</v>
      </c>
      <c r="C660" s="38" t="s">
        <v>1099</v>
      </c>
      <c r="D660" s="39" t="s">
        <v>19</v>
      </c>
      <c r="E660" s="37">
        <v>23310000</v>
      </c>
      <c r="F660" s="40" t="s">
        <v>1100</v>
      </c>
      <c r="G660" s="41">
        <v>50000000</v>
      </c>
      <c r="H660" s="41">
        <v>25000000</v>
      </c>
      <c r="I660" s="41">
        <v>25000000</v>
      </c>
      <c r="J660" s="41">
        <f t="shared" si="57"/>
        <v>0</v>
      </c>
    </row>
    <row r="661" spans="1:11" ht="60.75" customHeight="1" thickBot="1" x14ac:dyDescent="0.3">
      <c r="A661" s="36">
        <v>23030112</v>
      </c>
      <c r="B661" s="37">
        <v>70429</v>
      </c>
      <c r="C661" s="38" t="s">
        <v>1101</v>
      </c>
      <c r="D661" s="39" t="s">
        <v>19</v>
      </c>
      <c r="E661" s="37">
        <v>23310000</v>
      </c>
      <c r="F661" s="40" t="s">
        <v>2346</v>
      </c>
      <c r="G661" s="41">
        <v>10000000</v>
      </c>
      <c r="H661" s="41">
        <v>10000000</v>
      </c>
      <c r="I661" s="41">
        <v>10000000</v>
      </c>
      <c r="J661" s="41">
        <f t="shared" si="57"/>
        <v>0</v>
      </c>
    </row>
    <row r="662" spans="1:11" ht="48.75" customHeight="1" thickBot="1" x14ac:dyDescent="0.3">
      <c r="A662" s="36">
        <v>23030112</v>
      </c>
      <c r="B662" s="37">
        <v>70430</v>
      </c>
      <c r="C662" s="38" t="s">
        <v>1102</v>
      </c>
      <c r="D662" s="39" t="s">
        <v>19</v>
      </c>
      <c r="E662" s="37">
        <v>23310000</v>
      </c>
      <c r="F662" s="40" t="s">
        <v>1103</v>
      </c>
      <c r="G662" s="41">
        <v>20000000</v>
      </c>
      <c r="H662" s="41">
        <v>100000000</v>
      </c>
      <c r="I662" s="41">
        <v>100000000</v>
      </c>
      <c r="J662" s="41">
        <f t="shared" si="57"/>
        <v>0</v>
      </c>
    </row>
    <row r="663" spans="1:11" ht="92.25" customHeight="1" thickBot="1" x14ac:dyDescent="0.3">
      <c r="A663" s="36">
        <v>23010127</v>
      </c>
      <c r="B663" s="37">
        <v>70431</v>
      </c>
      <c r="C663" s="38" t="s">
        <v>1104</v>
      </c>
      <c r="D663" s="39" t="s">
        <v>19</v>
      </c>
      <c r="E663" s="37">
        <v>23310000</v>
      </c>
      <c r="F663" s="40" t="s">
        <v>2347</v>
      </c>
      <c r="G663" s="41">
        <v>1000000000</v>
      </c>
      <c r="H663" s="41">
        <v>264995000</v>
      </c>
      <c r="I663" s="41">
        <v>264995000</v>
      </c>
      <c r="J663" s="41">
        <f t="shared" si="57"/>
        <v>0</v>
      </c>
    </row>
    <row r="664" spans="1:11" ht="49.5" customHeight="1" thickBot="1" x14ac:dyDescent="0.3">
      <c r="A664" s="36">
        <v>23020113</v>
      </c>
      <c r="B664" s="37">
        <v>70433</v>
      </c>
      <c r="C664" s="38" t="s">
        <v>1105</v>
      </c>
      <c r="D664" s="39" t="s">
        <v>19</v>
      </c>
      <c r="E664" s="37">
        <v>23310000</v>
      </c>
      <c r="F664" s="40" t="s">
        <v>1106</v>
      </c>
      <c r="G664" s="41">
        <v>250000000</v>
      </c>
      <c r="H664" s="41">
        <v>20000000</v>
      </c>
      <c r="I664" s="41">
        <v>20000000</v>
      </c>
      <c r="J664" s="41">
        <f t="shared" si="57"/>
        <v>0</v>
      </c>
    </row>
    <row r="665" spans="1:11" ht="48.75" customHeight="1" thickBot="1" x14ac:dyDescent="0.3">
      <c r="A665" s="36">
        <v>23030124</v>
      </c>
      <c r="B665" s="37">
        <v>70434</v>
      </c>
      <c r="C665" s="38" t="s">
        <v>1107</v>
      </c>
      <c r="D665" s="39" t="s">
        <v>19</v>
      </c>
      <c r="E665" s="37">
        <v>23310000</v>
      </c>
      <c r="F665" s="40" t="s">
        <v>1108</v>
      </c>
      <c r="G665" s="41">
        <v>50000000</v>
      </c>
      <c r="H665" s="41">
        <v>30000000</v>
      </c>
      <c r="I665" s="41">
        <v>10000000</v>
      </c>
      <c r="J665" s="41">
        <f t="shared" si="57"/>
        <v>20000000</v>
      </c>
    </row>
    <row r="666" spans="1:11" ht="31.5" thickBot="1" x14ac:dyDescent="0.3">
      <c r="A666" s="36">
        <v>23020105</v>
      </c>
      <c r="B666" s="37">
        <v>70435</v>
      </c>
      <c r="C666" s="38" t="s">
        <v>1109</v>
      </c>
      <c r="D666" s="39" t="s">
        <v>19</v>
      </c>
      <c r="E666" s="37">
        <v>23310000</v>
      </c>
      <c r="F666" s="40" t="s">
        <v>1110</v>
      </c>
      <c r="G666" s="41">
        <v>20000000</v>
      </c>
      <c r="H666" s="41">
        <v>5000000</v>
      </c>
      <c r="I666" s="41">
        <v>5000000</v>
      </c>
      <c r="J666" s="41">
        <f t="shared" si="57"/>
        <v>0</v>
      </c>
    </row>
    <row r="667" spans="1:11" ht="31.5" thickBot="1" x14ac:dyDescent="0.3">
      <c r="A667" s="36">
        <v>23010103</v>
      </c>
      <c r="B667" s="37">
        <v>70436</v>
      </c>
      <c r="C667" s="38" t="s">
        <v>1111</v>
      </c>
      <c r="D667" s="39" t="s">
        <v>19</v>
      </c>
      <c r="E667" s="37">
        <v>23310000</v>
      </c>
      <c r="F667" s="40" t="s">
        <v>1112</v>
      </c>
      <c r="G667" s="41">
        <v>25000000</v>
      </c>
      <c r="H667" s="41">
        <v>22000000</v>
      </c>
      <c r="I667" s="41">
        <v>0</v>
      </c>
      <c r="J667" s="41">
        <f t="shared" si="57"/>
        <v>22000000</v>
      </c>
    </row>
    <row r="668" spans="1:11" ht="37.5" customHeight="1" thickBot="1" x14ac:dyDescent="0.3">
      <c r="A668" s="36">
        <v>23020114</v>
      </c>
      <c r="B668" s="37">
        <v>70437</v>
      </c>
      <c r="C668" s="38" t="s">
        <v>1113</v>
      </c>
      <c r="D668" s="39" t="s">
        <v>19</v>
      </c>
      <c r="E668" s="37">
        <v>23310000</v>
      </c>
      <c r="F668" s="40" t="s">
        <v>1114</v>
      </c>
      <c r="G668" s="41">
        <v>20000000</v>
      </c>
      <c r="H668" s="41">
        <v>5000000</v>
      </c>
      <c r="I668" s="41">
        <v>0</v>
      </c>
      <c r="J668" s="41">
        <f t="shared" si="57"/>
        <v>5000000</v>
      </c>
    </row>
    <row r="669" spans="1:11" ht="79.5" customHeight="1" thickBot="1" x14ac:dyDescent="0.3">
      <c r="A669" s="77">
        <v>23030112</v>
      </c>
      <c r="B669" s="72">
        <v>70438</v>
      </c>
      <c r="C669" s="78">
        <v>14510380001</v>
      </c>
      <c r="D669" s="79" t="s">
        <v>19</v>
      </c>
      <c r="E669" s="72">
        <v>23310000</v>
      </c>
      <c r="F669" s="73" t="s">
        <v>2334</v>
      </c>
      <c r="G669" s="63">
        <v>0</v>
      </c>
      <c r="H669" s="63">
        <v>10000000</v>
      </c>
      <c r="I669" s="63"/>
      <c r="J669" s="41">
        <f t="shared" si="57"/>
        <v>10000000</v>
      </c>
    </row>
    <row r="670" spans="1:11" ht="21" customHeight="1" thickBot="1" x14ac:dyDescent="0.3">
      <c r="A670" s="5"/>
      <c r="B670" s="6"/>
      <c r="C670" s="6"/>
      <c r="D670" s="7"/>
      <c r="E670" s="6"/>
      <c r="F670" s="43"/>
      <c r="G670" s="44">
        <f>SUM(G633:G669)</f>
        <v>3642375000</v>
      </c>
      <c r="H670" s="44">
        <f>SUM(H634:H669)</f>
        <v>3552375000</v>
      </c>
      <c r="I670" s="44">
        <f>SUM(I634:I669)</f>
        <v>3345375000</v>
      </c>
      <c r="J670" s="55">
        <f t="shared" si="57"/>
        <v>207000000</v>
      </c>
      <c r="K670" s="22"/>
    </row>
    <row r="671" spans="1:11" ht="21" customHeight="1" thickBot="1" x14ac:dyDescent="0.3">
      <c r="A671" s="10"/>
      <c r="B671" s="12"/>
      <c r="C671" s="12"/>
      <c r="D671" s="13"/>
      <c r="E671" s="12"/>
      <c r="F671" s="57"/>
      <c r="G671" s="58">
        <f t="shared" ref="G671" si="58">G670+G632</f>
        <v>3782375000</v>
      </c>
      <c r="H671" s="58">
        <f>H670+H632</f>
        <v>3692375000</v>
      </c>
      <c r="I671" s="58">
        <f>I670+I632</f>
        <v>3435375000</v>
      </c>
      <c r="J671" s="62">
        <f t="shared" si="57"/>
        <v>257000000</v>
      </c>
    </row>
    <row r="672" spans="1:11" ht="24.75" customHeight="1" thickBot="1" x14ac:dyDescent="0.3">
      <c r="A672" s="9"/>
      <c r="B672" s="8"/>
      <c r="C672" s="8"/>
      <c r="D672" s="11"/>
      <c r="E672" s="8"/>
      <c r="F672" s="45" t="s">
        <v>1115</v>
      </c>
      <c r="G672" s="8"/>
      <c r="H672" s="8"/>
      <c r="I672" s="8"/>
      <c r="J672" s="41">
        <f t="shared" si="57"/>
        <v>0</v>
      </c>
    </row>
    <row r="673" spans="1:10" ht="28.5" customHeight="1" thickBot="1" x14ac:dyDescent="0.35">
      <c r="A673" s="9"/>
      <c r="B673" s="8"/>
      <c r="C673" s="8"/>
      <c r="D673" s="80" t="s">
        <v>1116</v>
      </c>
      <c r="E673" s="8"/>
      <c r="F673" s="40"/>
      <c r="G673" s="8"/>
      <c r="H673" s="8"/>
      <c r="I673" s="8"/>
      <c r="J673" s="41">
        <f t="shared" si="57"/>
        <v>0</v>
      </c>
    </row>
    <row r="674" spans="1:10" ht="44.25" customHeight="1" thickBot="1" x14ac:dyDescent="0.3">
      <c r="A674" s="36">
        <v>23010119</v>
      </c>
      <c r="B674" s="37">
        <v>70301</v>
      </c>
      <c r="C674" s="38" t="s">
        <v>1117</v>
      </c>
      <c r="D674" s="39" t="s">
        <v>19</v>
      </c>
      <c r="E674" s="37">
        <v>23310000</v>
      </c>
      <c r="F674" s="40" t="s">
        <v>1118</v>
      </c>
      <c r="G674" s="41">
        <v>2000000</v>
      </c>
      <c r="H674" s="41">
        <v>2000000</v>
      </c>
      <c r="I674" s="41"/>
      <c r="J674" s="41">
        <f t="shared" si="57"/>
        <v>2000000</v>
      </c>
    </row>
    <row r="675" spans="1:10" ht="31.5" thickBot="1" x14ac:dyDescent="0.3">
      <c r="A675" s="36">
        <v>23010105</v>
      </c>
      <c r="B675" s="37">
        <v>70305</v>
      </c>
      <c r="C675" s="38" t="s">
        <v>1119</v>
      </c>
      <c r="D675" s="39" t="s">
        <v>19</v>
      </c>
      <c r="E675" s="37">
        <v>23310000</v>
      </c>
      <c r="F675" s="40" t="s">
        <v>1120</v>
      </c>
      <c r="G675" s="41">
        <v>5000000</v>
      </c>
      <c r="H675" s="41">
        <v>5000000</v>
      </c>
      <c r="I675" s="41"/>
      <c r="J675" s="41">
        <f t="shared" si="57"/>
        <v>5000000</v>
      </c>
    </row>
    <row r="676" spans="1:10" ht="37.5" customHeight="1" thickBot="1" x14ac:dyDescent="0.3">
      <c r="A676" s="36">
        <v>23010105</v>
      </c>
      <c r="B676" s="37">
        <v>70306</v>
      </c>
      <c r="C676" s="38" t="s">
        <v>1121</v>
      </c>
      <c r="D676" s="39" t="s">
        <v>19</v>
      </c>
      <c r="E676" s="37">
        <v>23310000</v>
      </c>
      <c r="F676" s="40" t="s">
        <v>1122</v>
      </c>
      <c r="G676" s="41">
        <v>10000000</v>
      </c>
      <c r="H676" s="41">
        <v>10000000</v>
      </c>
      <c r="I676" s="41"/>
      <c r="J676" s="41">
        <f t="shared" si="57"/>
        <v>10000000</v>
      </c>
    </row>
    <row r="677" spans="1:10" ht="38.25" customHeight="1" thickBot="1" x14ac:dyDescent="0.3">
      <c r="A677" s="36">
        <v>23020101</v>
      </c>
      <c r="B677" s="37">
        <v>70310</v>
      </c>
      <c r="C677" s="38" t="s">
        <v>1123</v>
      </c>
      <c r="D677" s="39" t="s">
        <v>19</v>
      </c>
      <c r="E677" s="37">
        <v>23310000</v>
      </c>
      <c r="F677" s="40" t="s">
        <v>1124</v>
      </c>
      <c r="G677" s="41">
        <v>3000000</v>
      </c>
      <c r="H677" s="41">
        <v>3000000</v>
      </c>
      <c r="I677" s="41"/>
      <c r="J677" s="41">
        <f t="shared" si="57"/>
        <v>3000000</v>
      </c>
    </row>
    <row r="678" spans="1:10" ht="45.75" customHeight="1" thickBot="1" x14ac:dyDescent="0.3">
      <c r="A678" s="36">
        <v>23030104</v>
      </c>
      <c r="B678" s="37">
        <v>70312</v>
      </c>
      <c r="C678" s="38" t="s">
        <v>1125</v>
      </c>
      <c r="D678" s="39" t="s">
        <v>19</v>
      </c>
      <c r="E678" s="37">
        <v>23310000</v>
      </c>
      <c r="F678" s="40" t="s">
        <v>1126</v>
      </c>
      <c r="G678" s="41">
        <v>3000000</v>
      </c>
      <c r="H678" s="41">
        <v>3000000</v>
      </c>
      <c r="I678" s="41"/>
      <c r="J678" s="41">
        <f t="shared" si="57"/>
        <v>3000000</v>
      </c>
    </row>
    <row r="679" spans="1:10" ht="27" customHeight="1" thickBot="1" x14ac:dyDescent="0.3">
      <c r="A679" s="36">
        <v>23010112</v>
      </c>
      <c r="B679" s="37">
        <v>70313</v>
      </c>
      <c r="C679" s="38" t="s">
        <v>1127</v>
      </c>
      <c r="D679" s="39" t="s">
        <v>19</v>
      </c>
      <c r="E679" s="37">
        <v>23310000</v>
      </c>
      <c r="F679" s="40" t="s">
        <v>1128</v>
      </c>
      <c r="G679" s="41">
        <v>3000000</v>
      </c>
      <c r="H679" s="41">
        <v>3000000</v>
      </c>
      <c r="I679" s="41"/>
      <c r="J679" s="41">
        <f t="shared" si="57"/>
        <v>3000000</v>
      </c>
    </row>
    <row r="680" spans="1:10" ht="39.75" customHeight="1" thickBot="1" x14ac:dyDescent="0.3">
      <c r="A680" s="36">
        <v>23030104</v>
      </c>
      <c r="B680" s="37">
        <v>70315</v>
      </c>
      <c r="C680" s="38" t="s">
        <v>1129</v>
      </c>
      <c r="D680" s="39" t="s">
        <v>19</v>
      </c>
      <c r="E680" s="37">
        <v>23310000</v>
      </c>
      <c r="F680" s="40" t="s">
        <v>1130</v>
      </c>
      <c r="G680" s="41">
        <v>2000000</v>
      </c>
      <c r="H680" s="41">
        <v>2000000</v>
      </c>
      <c r="I680" s="41"/>
      <c r="J680" s="41">
        <f t="shared" si="57"/>
        <v>2000000</v>
      </c>
    </row>
    <row r="681" spans="1:10" ht="25.5" customHeight="1" thickBot="1" x14ac:dyDescent="0.3">
      <c r="A681" s="36">
        <v>23020106</v>
      </c>
      <c r="B681" s="37">
        <v>70316</v>
      </c>
      <c r="C681" s="38" t="s">
        <v>1131</v>
      </c>
      <c r="D681" s="39" t="s">
        <v>19</v>
      </c>
      <c r="E681" s="37">
        <v>23310000</v>
      </c>
      <c r="F681" s="40" t="s">
        <v>1132</v>
      </c>
      <c r="G681" s="41">
        <v>3000000</v>
      </c>
      <c r="H681" s="41">
        <v>3000000</v>
      </c>
      <c r="I681" s="41"/>
      <c r="J681" s="41">
        <f t="shared" si="57"/>
        <v>3000000</v>
      </c>
    </row>
    <row r="682" spans="1:10" ht="39" customHeight="1" thickBot="1" x14ac:dyDescent="0.3">
      <c r="A682" s="36">
        <v>23010105</v>
      </c>
      <c r="B682" s="37">
        <v>70317</v>
      </c>
      <c r="C682" s="38" t="s">
        <v>1133</v>
      </c>
      <c r="D682" s="39" t="s">
        <v>19</v>
      </c>
      <c r="E682" s="37">
        <v>23310000</v>
      </c>
      <c r="F682" s="40" t="s">
        <v>1134</v>
      </c>
      <c r="G682" s="41">
        <v>7000000</v>
      </c>
      <c r="H682" s="41">
        <v>7000000</v>
      </c>
      <c r="I682" s="41"/>
      <c r="J682" s="41">
        <f t="shared" si="57"/>
        <v>7000000</v>
      </c>
    </row>
    <row r="683" spans="1:10" ht="42" customHeight="1" thickBot="1" x14ac:dyDescent="0.3">
      <c r="A683" s="36">
        <v>23020127</v>
      </c>
      <c r="B683" s="37">
        <v>70318</v>
      </c>
      <c r="C683" s="38" t="s">
        <v>1135</v>
      </c>
      <c r="D683" s="39" t="s">
        <v>19</v>
      </c>
      <c r="E683" s="37">
        <v>23310000</v>
      </c>
      <c r="F683" s="40" t="s">
        <v>1136</v>
      </c>
      <c r="G683" s="41">
        <v>1500000</v>
      </c>
      <c r="H683" s="41">
        <v>1500000</v>
      </c>
      <c r="I683" s="41"/>
      <c r="J683" s="41">
        <f t="shared" si="57"/>
        <v>1500000</v>
      </c>
    </row>
    <row r="684" spans="1:10" ht="28.5" customHeight="1" thickBot="1" x14ac:dyDescent="0.3">
      <c r="A684" s="36">
        <v>23030121</v>
      </c>
      <c r="B684" s="37">
        <v>70321</v>
      </c>
      <c r="C684" s="38" t="s">
        <v>1137</v>
      </c>
      <c r="D684" s="39" t="s">
        <v>19</v>
      </c>
      <c r="E684" s="37">
        <v>23310000</v>
      </c>
      <c r="F684" s="40" t="s">
        <v>1138</v>
      </c>
      <c r="G684" s="41">
        <v>1000000</v>
      </c>
      <c r="H684" s="41">
        <v>1000000</v>
      </c>
      <c r="I684" s="41"/>
      <c r="J684" s="41">
        <f t="shared" si="57"/>
        <v>1000000</v>
      </c>
    </row>
    <row r="685" spans="1:10" ht="30" customHeight="1" thickBot="1" x14ac:dyDescent="0.3">
      <c r="A685" s="36">
        <v>23020101</v>
      </c>
      <c r="B685" s="37">
        <v>70322</v>
      </c>
      <c r="C685" s="38" t="s">
        <v>1139</v>
      </c>
      <c r="D685" s="39" t="s">
        <v>19</v>
      </c>
      <c r="E685" s="37">
        <v>23310000</v>
      </c>
      <c r="F685" s="40" t="s">
        <v>1140</v>
      </c>
      <c r="G685" s="41">
        <v>3000000</v>
      </c>
      <c r="H685" s="41">
        <v>3000000</v>
      </c>
      <c r="I685" s="41"/>
      <c r="J685" s="41">
        <f t="shared" si="57"/>
        <v>3000000</v>
      </c>
    </row>
    <row r="686" spans="1:10" ht="16.5" thickBot="1" x14ac:dyDescent="0.3">
      <c r="A686" s="5"/>
      <c r="B686" s="6"/>
      <c r="C686" s="6"/>
      <c r="D686" s="7"/>
      <c r="E686" s="6"/>
      <c r="F686" s="43"/>
      <c r="G686" s="44">
        <f t="shared" ref="G686:I686" si="59">SUM(G674:G685)</f>
        <v>43500000</v>
      </c>
      <c r="H686" s="44">
        <f t="shared" si="59"/>
        <v>43500000</v>
      </c>
      <c r="I686" s="44">
        <f t="shared" si="59"/>
        <v>0</v>
      </c>
      <c r="J686" s="55">
        <f t="shared" si="57"/>
        <v>43500000</v>
      </c>
    </row>
    <row r="687" spans="1:10" ht="16.5" thickBot="1" x14ac:dyDescent="0.3">
      <c r="A687" s="9"/>
      <c r="B687" s="8"/>
      <c r="C687" s="74" t="s">
        <v>1141</v>
      </c>
      <c r="D687" s="11"/>
      <c r="E687" s="8"/>
      <c r="F687" s="40"/>
      <c r="G687" s="8"/>
      <c r="H687" s="8"/>
      <c r="I687" s="8"/>
      <c r="J687" s="41">
        <f t="shared" si="57"/>
        <v>0</v>
      </c>
    </row>
    <row r="688" spans="1:10" ht="24" customHeight="1" thickBot="1" x14ac:dyDescent="0.3">
      <c r="A688" s="36">
        <v>23010125</v>
      </c>
      <c r="B688" s="37">
        <v>70301</v>
      </c>
      <c r="C688" s="38" t="s">
        <v>1142</v>
      </c>
      <c r="D688" s="39" t="s">
        <v>19</v>
      </c>
      <c r="E688" s="37">
        <v>23310000</v>
      </c>
      <c r="F688" s="40" t="s">
        <v>1143</v>
      </c>
      <c r="G688" s="41">
        <v>30000000</v>
      </c>
      <c r="H688" s="41">
        <v>20000000</v>
      </c>
      <c r="I688" s="41"/>
      <c r="J688" s="41">
        <f t="shared" si="57"/>
        <v>20000000</v>
      </c>
    </row>
    <row r="689" spans="1:10" ht="27" customHeight="1" thickBot="1" x14ac:dyDescent="0.3">
      <c r="A689" s="36">
        <v>23010125</v>
      </c>
      <c r="B689" s="37">
        <v>70302</v>
      </c>
      <c r="C689" s="38" t="s">
        <v>1144</v>
      </c>
      <c r="D689" s="39" t="s">
        <v>19</v>
      </c>
      <c r="E689" s="37">
        <v>23310000</v>
      </c>
      <c r="F689" s="40" t="s">
        <v>1145</v>
      </c>
      <c r="G689" s="41">
        <v>100000000</v>
      </c>
      <c r="H689" s="41">
        <v>10000000</v>
      </c>
      <c r="I689" s="41"/>
      <c r="J689" s="41">
        <f t="shared" si="57"/>
        <v>10000000</v>
      </c>
    </row>
    <row r="690" spans="1:10" ht="42" customHeight="1" thickBot="1" x14ac:dyDescent="0.3">
      <c r="A690" s="36">
        <v>23010124</v>
      </c>
      <c r="B690" s="37">
        <v>70303</v>
      </c>
      <c r="C690" s="38" t="s">
        <v>1146</v>
      </c>
      <c r="D690" s="39" t="s">
        <v>19</v>
      </c>
      <c r="E690" s="37">
        <v>23310000</v>
      </c>
      <c r="F690" s="40" t="s">
        <v>1147</v>
      </c>
      <c r="G690" s="41">
        <v>20000000</v>
      </c>
      <c r="H690" s="41">
        <v>20000000</v>
      </c>
      <c r="I690" s="41"/>
      <c r="J690" s="41">
        <f t="shared" si="57"/>
        <v>20000000</v>
      </c>
    </row>
    <row r="691" spans="1:10" ht="31.5" thickBot="1" x14ac:dyDescent="0.3">
      <c r="A691" s="36">
        <v>23030121</v>
      </c>
      <c r="B691" s="37">
        <v>70304</v>
      </c>
      <c r="C691" s="38" t="s">
        <v>1148</v>
      </c>
      <c r="D691" s="39" t="s">
        <v>19</v>
      </c>
      <c r="E691" s="37">
        <v>23310000</v>
      </c>
      <c r="F691" s="40" t="s">
        <v>1149</v>
      </c>
      <c r="G691" s="41">
        <v>20000000</v>
      </c>
      <c r="H691" s="41">
        <v>20000000</v>
      </c>
      <c r="I691" s="41"/>
      <c r="J691" s="41">
        <f t="shared" si="57"/>
        <v>20000000</v>
      </c>
    </row>
    <row r="692" spans="1:10" ht="16.5" thickBot="1" x14ac:dyDescent="0.3">
      <c r="A692" s="5"/>
      <c r="B692" s="6"/>
      <c r="C692" s="6"/>
      <c r="D692" s="7"/>
      <c r="E692" s="6"/>
      <c r="F692" s="43"/>
      <c r="G692" s="44">
        <f t="shared" ref="G692:I692" si="60">SUM(G688:G691)</f>
        <v>170000000</v>
      </c>
      <c r="H692" s="44">
        <f t="shared" si="60"/>
        <v>70000000</v>
      </c>
      <c r="I692" s="44">
        <f t="shared" si="60"/>
        <v>0</v>
      </c>
      <c r="J692" s="55">
        <f t="shared" si="57"/>
        <v>70000000</v>
      </c>
    </row>
    <row r="693" spans="1:10" ht="16.5" thickBot="1" x14ac:dyDescent="0.3">
      <c r="A693" s="10"/>
      <c r="B693" s="12"/>
      <c r="C693" s="12"/>
      <c r="D693" s="13"/>
      <c r="E693" s="12"/>
      <c r="F693" s="57"/>
      <c r="G693" s="58">
        <f t="shared" ref="G693:I693" si="61">G692+G686</f>
        <v>213500000</v>
      </c>
      <c r="H693" s="58">
        <f>H692+H686</f>
        <v>113500000</v>
      </c>
      <c r="I693" s="58">
        <f t="shared" si="61"/>
        <v>0</v>
      </c>
      <c r="J693" s="62">
        <f t="shared" si="57"/>
        <v>113500000</v>
      </c>
    </row>
    <row r="694" spans="1:10" ht="18.75" thickBot="1" x14ac:dyDescent="0.3">
      <c r="A694" s="9"/>
      <c r="B694" s="8"/>
      <c r="C694" s="8"/>
      <c r="D694" s="11"/>
      <c r="E694" s="8"/>
      <c r="F694" s="53" t="s">
        <v>1150</v>
      </c>
      <c r="G694" s="8"/>
      <c r="H694" s="8"/>
      <c r="I694" s="8"/>
      <c r="J694" s="41">
        <f t="shared" si="57"/>
        <v>0</v>
      </c>
    </row>
    <row r="695" spans="1:10" ht="18.75" thickBot="1" x14ac:dyDescent="0.3">
      <c r="A695" s="9"/>
      <c r="B695" s="8"/>
      <c r="C695" s="53" t="s">
        <v>1151</v>
      </c>
      <c r="D695" s="11"/>
      <c r="E695" s="8"/>
      <c r="F695" s="40"/>
      <c r="G695" s="8"/>
      <c r="H695" s="8"/>
      <c r="I695" s="8"/>
      <c r="J695" s="41">
        <f t="shared" si="57"/>
        <v>0</v>
      </c>
    </row>
    <row r="696" spans="1:10" ht="31.5" thickBot="1" x14ac:dyDescent="0.3">
      <c r="A696" s="36">
        <v>23020101</v>
      </c>
      <c r="B696" s="37">
        <v>70302</v>
      </c>
      <c r="C696" s="38" t="s">
        <v>1152</v>
      </c>
      <c r="D696" s="39" t="s">
        <v>19</v>
      </c>
      <c r="E696" s="37">
        <v>23310000</v>
      </c>
      <c r="F696" s="40" t="s">
        <v>1153</v>
      </c>
      <c r="G696" s="42">
        <v>0</v>
      </c>
      <c r="H696" s="42">
        <v>0</v>
      </c>
      <c r="I696" s="69"/>
      <c r="J696" s="41">
        <f t="shared" si="57"/>
        <v>0</v>
      </c>
    </row>
    <row r="697" spans="1:10" ht="24.75" customHeight="1" thickBot="1" x14ac:dyDescent="0.3">
      <c r="A697" s="36">
        <v>23010125</v>
      </c>
      <c r="B697" s="37">
        <v>70304</v>
      </c>
      <c r="C697" s="38" t="s">
        <v>1154</v>
      </c>
      <c r="D697" s="39" t="s">
        <v>19</v>
      </c>
      <c r="E697" s="37">
        <v>23310000</v>
      </c>
      <c r="F697" s="40" t="s">
        <v>1155</v>
      </c>
      <c r="G697" s="42">
        <v>0</v>
      </c>
      <c r="H697" s="42">
        <v>0</v>
      </c>
      <c r="I697" s="69"/>
      <c r="J697" s="41">
        <f t="shared" si="57"/>
        <v>0</v>
      </c>
    </row>
    <row r="698" spans="1:10" ht="24.75" customHeight="1" thickBot="1" x14ac:dyDescent="0.3">
      <c r="A698" s="36">
        <v>23020101</v>
      </c>
      <c r="B698" s="37">
        <v>70307</v>
      </c>
      <c r="C698" s="38" t="s">
        <v>1156</v>
      </c>
      <c r="D698" s="39" t="s">
        <v>19</v>
      </c>
      <c r="E698" s="37">
        <v>23310000</v>
      </c>
      <c r="F698" s="40" t="s">
        <v>1157</v>
      </c>
      <c r="G698" s="42">
        <v>0</v>
      </c>
      <c r="H698" s="42">
        <v>0</v>
      </c>
      <c r="I698" s="69"/>
      <c r="J698" s="41">
        <f t="shared" si="57"/>
        <v>0</v>
      </c>
    </row>
    <row r="699" spans="1:10" ht="46.5" thickBot="1" x14ac:dyDescent="0.3">
      <c r="A699" s="36">
        <v>23020113</v>
      </c>
      <c r="B699" s="37">
        <v>70308</v>
      </c>
      <c r="C699" s="38" t="s">
        <v>1158</v>
      </c>
      <c r="D699" s="39" t="s">
        <v>19</v>
      </c>
      <c r="E699" s="37">
        <v>23320900</v>
      </c>
      <c r="F699" s="40" t="s">
        <v>1159</v>
      </c>
      <c r="G699" s="41">
        <v>45000000</v>
      </c>
      <c r="H699" s="63">
        <v>10000000</v>
      </c>
      <c r="I699" s="41"/>
      <c r="J699" s="41">
        <f t="shared" si="57"/>
        <v>10000000</v>
      </c>
    </row>
    <row r="700" spans="1:10" ht="42" customHeight="1" thickBot="1" x14ac:dyDescent="0.3">
      <c r="A700" s="36">
        <v>23010105</v>
      </c>
      <c r="B700" s="37">
        <v>70309</v>
      </c>
      <c r="C700" s="38" t="s">
        <v>1160</v>
      </c>
      <c r="D700" s="39" t="s">
        <v>19</v>
      </c>
      <c r="E700" s="37">
        <v>23310000</v>
      </c>
      <c r="F700" s="40" t="s">
        <v>1161</v>
      </c>
      <c r="G700" s="41">
        <v>35000000</v>
      </c>
      <c r="H700" s="63">
        <v>20000000</v>
      </c>
      <c r="I700" s="41"/>
      <c r="J700" s="41">
        <f t="shared" si="57"/>
        <v>20000000</v>
      </c>
    </row>
    <row r="701" spans="1:10" ht="42.75" customHeight="1" thickBot="1" x14ac:dyDescent="0.3">
      <c r="A701" s="36">
        <v>23020101</v>
      </c>
      <c r="B701" s="37">
        <v>70310</v>
      </c>
      <c r="C701" s="38" t="s">
        <v>1162</v>
      </c>
      <c r="D701" s="39" t="s">
        <v>19</v>
      </c>
      <c r="E701" s="37">
        <v>23310000</v>
      </c>
      <c r="F701" s="40" t="s">
        <v>1163</v>
      </c>
      <c r="G701" s="41">
        <v>20000000</v>
      </c>
      <c r="H701" s="63">
        <v>20000000</v>
      </c>
      <c r="I701" s="41"/>
      <c r="J701" s="41">
        <f t="shared" si="57"/>
        <v>20000000</v>
      </c>
    </row>
    <row r="702" spans="1:10" ht="42" customHeight="1" thickBot="1" x14ac:dyDescent="0.3">
      <c r="A702" s="36">
        <v>23010125</v>
      </c>
      <c r="B702" s="37">
        <v>70312</v>
      </c>
      <c r="C702" s="38" t="s">
        <v>1164</v>
      </c>
      <c r="D702" s="39" t="s">
        <v>19</v>
      </c>
      <c r="E702" s="37">
        <v>23310000</v>
      </c>
      <c r="F702" s="40" t="s">
        <v>1165</v>
      </c>
      <c r="G702" s="41">
        <v>20000000</v>
      </c>
      <c r="H702" s="63">
        <v>20000000</v>
      </c>
      <c r="I702" s="41"/>
      <c r="J702" s="41">
        <f t="shared" si="57"/>
        <v>20000000</v>
      </c>
    </row>
    <row r="703" spans="1:10" ht="16.5" thickBot="1" x14ac:dyDescent="0.3">
      <c r="A703" s="47"/>
      <c r="B703" s="48"/>
      <c r="C703" s="49"/>
      <c r="D703" s="50"/>
      <c r="E703" s="48"/>
      <c r="F703" s="43"/>
      <c r="G703" s="55">
        <f>SUM(G696:G702)</f>
        <v>120000000</v>
      </c>
      <c r="H703" s="55">
        <f>SUM(H696:H702)</f>
        <v>70000000</v>
      </c>
      <c r="I703" s="55">
        <f t="shared" ref="I703" si="62">SUM(I696:I702)</f>
        <v>0</v>
      </c>
      <c r="J703" s="55">
        <f t="shared" si="57"/>
        <v>70000000</v>
      </c>
    </row>
    <row r="704" spans="1:10" ht="16.5" thickBot="1" x14ac:dyDescent="0.3">
      <c r="A704" s="36"/>
      <c r="B704" s="37"/>
      <c r="C704" s="38"/>
      <c r="D704" s="39"/>
      <c r="E704" s="37"/>
      <c r="F704" s="40"/>
      <c r="G704" s="41"/>
      <c r="H704" s="46"/>
      <c r="I704" s="41"/>
      <c r="J704" s="41">
        <f t="shared" si="57"/>
        <v>0</v>
      </c>
    </row>
    <row r="705" spans="1:10" ht="16.5" thickBot="1" x14ac:dyDescent="0.3">
      <c r="A705" s="36"/>
      <c r="B705" s="37"/>
      <c r="C705" s="38"/>
      <c r="D705" s="39"/>
      <c r="E705" s="37"/>
      <c r="F705" s="74" t="s">
        <v>1166</v>
      </c>
      <c r="G705" s="41"/>
      <c r="H705" s="46"/>
      <c r="I705" s="46"/>
      <c r="J705" s="41">
        <f t="shared" si="57"/>
        <v>0</v>
      </c>
    </row>
    <row r="706" spans="1:10" ht="47.25" customHeight="1" thickBot="1" x14ac:dyDescent="0.3">
      <c r="A706" s="36">
        <v>23020101</v>
      </c>
      <c r="B706" s="37">
        <v>70301</v>
      </c>
      <c r="C706" s="38" t="s">
        <v>1167</v>
      </c>
      <c r="D706" s="39" t="s">
        <v>19</v>
      </c>
      <c r="E706" s="37">
        <v>23310000</v>
      </c>
      <c r="F706" s="40" t="s">
        <v>1168</v>
      </c>
      <c r="G706" s="41">
        <v>65000000</v>
      </c>
      <c r="H706" s="41">
        <v>0</v>
      </c>
      <c r="I706" s="41"/>
      <c r="J706" s="41">
        <f t="shared" si="57"/>
        <v>0</v>
      </c>
    </row>
    <row r="707" spans="1:10" ht="43.5" customHeight="1" thickBot="1" x14ac:dyDescent="0.3">
      <c r="A707" s="9"/>
      <c r="B707" s="8"/>
      <c r="C707" s="8"/>
      <c r="D707" s="11"/>
      <c r="E707" s="8"/>
      <c r="F707" s="40" t="s">
        <v>1169</v>
      </c>
      <c r="G707" s="8"/>
      <c r="H707" s="81"/>
      <c r="I707" s="81"/>
      <c r="J707" s="41">
        <f t="shared" si="57"/>
        <v>0</v>
      </c>
    </row>
    <row r="708" spans="1:10" ht="106.5" thickBot="1" x14ac:dyDescent="0.3">
      <c r="A708" s="36">
        <v>23010119</v>
      </c>
      <c r="B708" s="37">
        <v>70302</v>
      </c>
      <c r="C708" s="38" t="s">
        <v>1170</v>
      </c>
      <c r="D708" s="39" t="s">
        <v>19</v>
      </c>
      <c r="E708" s="37">
        <v>23320900</v>
      </c>
      <c r="F708" s="40" t="s">
        <v>2348</v>
      </c>
      <c r="G708" s="41">
        <v>20000000</v>
      </c>
      <c r="H708" s="41">
        <v>19000000</v>
      </c>
      <c r="I708" s="41"/>
      <c r="J708" s="41">
        <f t="shared" si="57"/>
        <v>19000000</v>
      </c>
    </row>
    <row r="709" spans="1:10" ht="37.5" customHeight="1" thickBot="1" x14ac:dyDescent="0.3">
      <c r="A709" s="36">
        <v>23020101</v>
      </c>
      <c r="B709" s="37">
        <v>70304</v>
      </c>
      <c r="C709" s="38" t="s">
        <v>1171</v>
      </c>
      <c r="D709" s="39" t="s">
        <v>19</v>
      </c>
      <c r="E709" s="37">
        <v>23310000</v>
      </c>
      <c r="F709" s="40" t="s">
        <v>1172</v>
      </c>
      <c r="G709" s="42">
        <v>0</v>
      </c>
      <c r="H709" s="42">
        <v>0</v>
      </c>
      <c r="I709" s="42"/>
      <c r="J709" s="41">
        <f t="shared" si="57"/>
        <v>0</v>
      </c>
    </row>
    <row r="710" spans="1:10" ht="46.5" thickBot="1" x14ac:dyDescent="0.3">
      <c r="A710" s="36">
        <v>23010125</v>
      </c>
      <c r="B710" s="37">
        <v>70309</v>
      </c>
      <c r="C710" s="38" t="s">
        <v>1173</v>
      </c>
      <c r="D710" s="39" t="s">
        <v>19</v>
      </c>
      <c r="E710" s="37">
        <v>23310000</v>
      </c>
      <c r="F710" s="40" t="s">
        <v>1174</v>
      </c>
      <c r="G710" s="41">
        <v>15000000</v>
      </c>
      <c r="H710" s="41">
        <v>15000000</v>
      </c>
      <c r="I710" s="41"/>
      <c r="J710" s="41">
        <f t="shared" si="57"/>
        <v>15000000</v>
      </c>
    </row>
    <row r="711" spans="1:10" ht="39" customHeight="1" thickBot="1" x14ac:dyDescent="0.3">
      <c r="A711" s="36">
        <v>23020114</v>
      </c>
      <c r="B711" s="37">
        <v>70310</v>
      </c>
      <c r="C711" s="38" t="s">
        <v>1175</v>
      </c>
      <c r="D711" s="39" t="s">
        <v>19</v>
      </c>
      <c r="E711" s="37">
        <v>23320900</v>
      </c>
      <c r="F711" s="40" t="s">
        <v>1176</v>
      </c>
      <c r="G711" s="41">
        <v>60000000</v>
      </c>
      <c r="H711" s="41">
        <v>60000000</v>
      </c>
      <c r="I711" s="41"/>
      <c r="J711" s="41">
        <f t="shared" ref="J711:J774" si="63">H711-I711</f>
        <v>60000000</v>
      </c>
    </row>
    <row r="712" spans="1:10" ht="43.5" customHeight="1" thickBot="1" x14ac:dyDescent="0.3">
      <c r="A712" s="36">
        <v>23010112</v>
      </c>
      <c r="B712" s="37">
        <v>70311</v>
      </c>
      <c r="C712" s="38" t="s">
        <v>1177</v>
      </c>
      <c r="D712" s="39" t="s">
        <v>19</v>
      </c>
      <c r="E712" s="37">
        <v>23320900</v>
      </c>
      <c r="F712" s="40" t="s">
        <v>1178</v>
      </c>
      <c r="G712" s="41">
        <v>15000000</v>
      </c>
      <c r="H712" s="41">
        <v>0</v>
      </c>
      <c r="I712" s="41"/>
      <c r="J712" s="41">
        <f t="shared" si="63"/>
        <v>0</v>
      </c>
    </row>
    <row r="713" spans="1:10" ht="91.5" thickBot="1" x14ac:dyDescent="0.3">
      <c r="A713" s="36">
        <v>23010105</v>
      </c>
      <c r="B713" s="37">
        <v>70313</v>
      </c>
      <c r="C713" s="38" t="s">
        <v>1179</v>
      </c>
      <c r="D713" s="39" t="s">
        <v>19</v>
      </c>
      <c r="E713" s="37">
        <v>23310000</v>
      </c>
      <c r="F713" s="40" t="s">
        <v>1180</v>
      </c>
      <c r="G713" s="41">
        <v>40000000</v>
      </c>
      <c r="H713" s="41">
        <v>0</v>
      </c>
      <c r="I713" s="41"/>
      <c r="J713" s="41">
        <f t="shared" si="63"/>
        <v>0</v>
      </c>
    </row>
    <row r="714" spans="1:10" ht="31.5" thickBot="1" x14ac:dyDescent="0.3">
      <c r="A714" s="36">
        <v>23020127</v>
      </c>
      <c r="B714" s="37">
        <v>70314</v>
      </c>
      <c r="C714" s="38" t="s">
        <v>1181</v>
      </c>
      <c r="D714" s="39" t="s">
        <v>19</v>
      </c>
      <c r="E714" s="37">
        <v>23310000</v>
      </c>
      <c r="F714" s="40" t="s">
        <v>1182</v>
      </c>
      <c r="G714" s="41">
        <v>5000000</v>
      </c>
      <c r="H714" s="41">
        <v>75000000</v>
      </c>
      <c r="I714" s="41"/>
      <c r="J714" s="41">
        <f t="shared" si="63"/>
        <v>75000000</v>
      </c>
    </row>
    <row r="715" spans="1:10" ht="55.5" customHeight="1" thickBot="1" x14ac:dyDescent="0.3">
      <c r="A715" s="36">
        <v>23020127</v>
      </c>
      <c r="B715" s="37">
        <v>70317</v>
      </c>
      <c r="C715" s="38" t="s">
        <v>1183</v>
      </c>
      <c r="D715" s="39" t="s">
        <v>19</v>
      </c>
      <c r="E715" s="37">
        <v>23310000</v>
      </c>
      <c r="F715" s="40" t="s">
        <v>1184</v>
      </c>
      <c r="G715" s="41">
        <v>20000000</v>
      </c>
      <c r="H715" s="41">
        <v>0</v>
      </c>
      <c r="I715" s="41"/>
      <c r="J715" s="41">
        <f t="shared" si="63"/>
        <v>0</v>
      </c>
    </row>
    <row r="716" spans="1:10" ht="37.5" customHeight="1" thickBot="1" x14ac:dyDescent="0.3">
      <c r="A716" s="36">
        <v>23030121</v>
      </c>
      <c r="B716" s="37">
        <v>70318</v>
      </c>
      <c r="C716" s="38" t="s">
        <v>1185</v>
      </c>
      <c r="D716" s="39" t="s">
        <v>19</v>
      </c>
      <c r="E716" s="37">
        <v>23310000</v>
      </c>
      <c r="F716" s="40" t="s">
        <v>1186</v>
      </c>
      <c r="G716" s="41">
        <v>400000000</v>
      </c>
      <c r="H716" s="41">
        <v>400000000</v>
      </c>
      <c r="I716" s="41"/>
      <c r="J716" s="41">
        <f t="shared" si="63"/>
        <v>400000000</v>
      </c>
    </row>
    <row r="717" spans="1:10" ht="38.25" customHeight="1" thickBot="1" x14ac:dyDescent="0.3">
      <c r="A717" s="36">
        <v>23030121</v>
      </c>
      <c r="B717" s="37">
        <v>70381</v>
      </c>
      <c r="C717" s="38" t="s">
        <v>1185</v>
      </c>
      <c r="D717" s="39" t="s">
        <v>19</v>
      </c>
      <c r="E717" s="37">
        <v>23310000</v>
      </c>
      <c r="F717" s="40" t="s">
        <v>1187</v>
      </c>
      <c r="G717" s="41">
        <v>45000000</v>
      </c>
      <c r="H717" s="41">
        <v>0</v>
      </c>
      <c r="I717" s="41"/>
      <c r="J717" s="41">
        <f t="shared" si="63"/>
        <v>0</v>
      </c>
    </row>
    <row r="718" spans="1:10" ht="39" customHeight="1" thickBot="1" x14ac:dyDescent="0.3">
      <c r="A718" s="36">
        <v>23030104</v>
      </c>
      <c r="B718" s="37">
        <v>70320</v>
      </c>
      <c r="C718" s="38" t="s">
        <v>1188</v>
      </c>
      <c r="D718" s="39" t="s">
        <v>19</v>
      </c>
      <c r="E718" s="37">
        <v>23310000</v>
      </c>
      <c r="F718" s="40" t="s">
        <v>1189</v>
      </c>
      <c r="G718" s="41">
        <v>5000000</v>
      </c>
      <c r="H718" s="41">
        <v>0</v>
      </c>
      <c r="I718" s="41"/>
      <c r="J718" s="41">
        <f t="shared" si="63"/>
        <v>0</v>
      </c>
    </row>
    <row r="719" spans="1:10" ht="41.25" customHeight="1" thickBot="1" x14ac:dyDescent="0.3">
      <c r="A719" s="36">
        <v>23030101</v>
      </c>
      <c r="B719" s="37">
        <v>70321</v>
      </c>
      <c r="C719" s="38" t="s">
        <v>1190</v>
      </c>
      <c r="D719" s="39" t="s">
        <v>19</v>
      </c>
      <c r="E719" s="37">
        <v>23310000</v>
      </c>
      <c r="F719" s="40" t="s">
        <v>1191</v>
      </c>
      <c r="G719" s="41">
        <v>10000000</v>
      </c>
      <c r="H719" s="41">
        <v>0</v>
      </c>
      <c r="I719" s="41"/>
      <c r="J719" s="41">
        <f t="shared" si="63"/>
        <v>0</v>
      </c>
    </row>
    <row r="720" spans="1:10" ht="54.75" customHeight="1" thickBot="1" x14ac:dyDescent="0.3">
      <c r="A720" s="36">
        <v>23020101</v>
      </c>
      <c r="B720" s="37">
        <v>70324</v>
      </c>
      <c r="C720" s="38" t="s">
        <v>1192</v>
      </c>
      <c r="D720" s="39" t="s">
        <v>19</v>
      </c>
      <c r="E720" s="37">
        <v>23310000</v>
      </c>
      <c r="F720" s="40" t="s">
        <v>1193</v>
      </c>
      <c r="G720" s="41">
        <v>10000000</v>
      </c>
      <c r="H720" s="41">
        <v>10000000</v>
      </c>
      <c r="I720" s="41"/>
      <c r="J720" s="41">
        <f t="shared" si="63"/>
        <v>10000000</v>
      </c>
    </row>
    <row r="721" spans="1:10" ht="40.5" customHeight="1" thickBot="1" x14ac:dyDescent="0.3">
      <c r="A721" s="36">
        <v>23020101</v>
      </c>
      <c r="B721" s="37">
        <v>70325</v>
      </c>
      <c r="C721" s="38" t="s">
        <v>1194</v>
      </c>
      <c r="D721" s="39" t="s">
        <v>19</v>
      </c>
      <c r="E721" s="37">
        <v>23310000</v>
      </c>
      <c r="F721" s="40" t="s">
        <v>1195</v>
      </c>
      <c r="G721" s="41">
        <v>5000000</v>
      </c>
      <c r="H721" s="41">
        <v>5000000</v>
      </c>
      <c r="I721" s="41"/>
      <c r="J721" s="41">
        <f t="shared" si="63"/>
        <v>5000000</v>
      </c>
    </row>
    <row r="722" spans="1:10" ht="16.5" thickBot="1" x14ac:dyDescent="0.3">
      <c r="A722" s="36">
        <v>23020118</v>
      </c>
      <c r="B722" s="37">
        <v>70326</v>
      </c>
      <c r="C722" s="38" t="s">
        <v>1196</v>
      </c>
      <c r="D722" s="39" t="s">
        <v>19</v>
      </c>
      <c r="E722" s="37">
        <v>23310000</v>
      </c>
      <c r="F722" s="40" t="s">
        <v>1197</v>
      </c>
      <c r="G722" s="41">
        <v>5000000</v>
      </c>
      <c r="H722" s="41">
        <v>0</v>
      </c>
      <c r="I722" s="41"/>
      <c r="J722" s="41">
        <f t="shared" si="63"/>
        <v>0</v>
      </c>
    </row>
    <row r="723" spans="1:10" ht="42" customHeight="1" thickBot="1" x14ac:dyDescent="0.3">
      <c r="A723" s="36">
        <v>23020118</v>
      </c>
      <c r="B723" s="37">
        <v>70327</v>
      </c>
      <c r="C723" s="38" t="s">
        <v>1198</v>
      </c>
      <c r="D723" s="39" t="s">
        <v>19</v>
      </c>
      <c r="E723" s="37">
        <v>23310000</v>
      </c>
      <c r="F723" s="40" t="s">
        <v>1199</v>
      </c>
      <c r="G723" s="41">
        <v>5000000</v>
      </c>
      <c r="H723" s="41">
        <v>5000000</v>
      </c>
      <c r="I723" s="41"/>
      <c r="J723" s="41">
        <f t="shared" si="63"/>
        <v>5000000</v>
      </c>
    </row>
    <row r="724" spans="1:10" ht="42.75" customHeight="1" thickBot="1" x14ac:dyDescent="0.3">
      <c r="A724" s="36">
        <v>23020101</v>
      </c>
      <c r="B724" s="37">
        <v>70328</v>
      </c>
      <c r="C724" s="38" t="s">
        <v>1200</v>
      </c>
      <c r="D724" s="39" t="s">
        <v>19</v>
      </c>
      <c r="E724" s="37">
        <v>23310000</v>
      </c>
      <c r="F724" s="40" t="s">
        <v>1201</v>
      </c>
      <c r="G724" s="41">
        <v>5000000</v>
      </c>
      <c r="H724" s="41">
        <v>5000000</v>
      </c>
      <c r="I724" s="41"/>
      <c r="J724" s="41">
        <f t="shared" si="63"/>
        <v>5000000</v>
      </c>
    </row>
    <row r="725" spans="1:10" ht="31.5" thickBot="1" x14ac:dyDescent="0.3">
      <c r="A725" s="36">
        <v>23010105</v>
      </c>
      <c r="B725" s="37">
        <v>70329</v>
      </c>
      <c r="C725" s="38" t="s">
        <v>1202</v>
      </c>
      <c r="D725" s="39" t="s">
        <v>19</v>
      </c>
      <c r="E725" s="37">
        <v>23310000</v>
      </c>
      <c r="F725" s="40" t="s">
        <v>1203</v>
      </c>
      <c r="G725" s="41">
        <v>10000000</v>
      </c>
      <c r="H725" s="41">
        <v>40000000</v>
      </c>
      <c r="I725" s="41"/>
      <c r="J725" s="41">
        <f t="shared" si="63"/>
        <v>40000000</v>
      </c>
    </row>
    <row r="726" spans="1:10" ht="45" customHeight="1" thickBot="1" x14ac:dyDescent="0.3">
      <c r="A726" s="36">
        <v>23030101</v>
      </c>
      <c r="B726" s="37">
        <v>70330</v>
      </c>
      <c r="C726" s="38" t="s">
        <v>1204</v>
      </c>
      <c r="D726" s="39" t="s">
        <v>19</v>
      </c>
      <c r="E726" s="37">
        <v>23310000</v>
      </c>
      <c r="F726" s="40" t="s">
        <v>1205</v>
      </c>
      <c r="G726" s="41">
        <v>20000000</v>
      </c>
      <c r="H726" s="41">
        <v>0</v>
      </c>
      <c r="I726" s="41"/>
      <c r="J726" s="41">
        <f t="shared" si="63"/>
        <v>0</v>
      </c>
    </row>
    <row r="727" spans="1:10" ht="29.25" customHeight="1" thickBot="1" x14ac:dyDescent="0.3">
      <c r="A727" s="36">
        <v>23010105</v>
      </c>
      <c r="B727" s="37">
        <v>70331</v>
      </c>
      <c r="C727" s="38" t="s">
        <v>1206</v>
      </c>
      <c r="D727" s="39" t="s">
        <v>19</v>
      </c>
      <c r="E727" s="37">
        <v>23310000</v>
      </c>
      <c r="F727" s="40" t="s">
        <v>1207</v>
      </c>
      <c r="G727" s="41">
        <v>10000000</v>
      </c>
      <c r="H727" s="41">
        <v>65000000</v>
      </c>
      <c r="I727" s="41"/>
      <c r="J727" s="41">
        <f t="shared" si="63"/>
        <v>65000000</v>
      </c>
    </row>
    <row r="728" spans="1:10" ht="42" customHeight="1" thickBot="1" x14ac:dyDescent="0.3">
      <c r="A728" s="36">
        <v>23010125</v>
      </c>
      <c r="B728" s="37">
        <v>70332</v>
      </c>
      <c r="C728" s="38" t="s">
        <v>1208</v>
      </c>
      <c r="D728" s="39" t="s">
        <v>19</v>
      </c>
      <c r="E728" s="37">
        <v>23310000</v>
      </c>
      <c r="F728" s="40" t="s">
        <v>1209</v>
      </c>
      <c r="G728" s="41">
        <v>10000000</v>
      </c>
      <c r="H728" s="41">
        <v>5128299</v>
      </c>
      <c r="I728" s="41"/>
      <c r="J728" s="41">
        <f t="shared" si="63"/>
        <v>5128299</v>
      </c>
    </row>
    <row r="729" spans="1:10" ht="42.75" customHeight="1" thickBot="1" x14ac:dyDescent="0.3">
      <c r="A729" s="36">
        <v>23020102</v>
      </c>
      <c r="B729" s="37">
        <v>70333</v>
      </c>
      <c r="C729" s="38" t="s">
        <v>1210</v>
      </c>
      <c r="D729" s="39" t="s">
        <v>19</v>
      </c>
      <c r="E729" s="37">
        <v>23310000</v>
      </c>
      <c r="F729" s="40" t="s">
        <v>1211</v>
      </c>
      <c r="G729" s="41">
        <v>40000000</v>
      </c>
      <c r="H729" s="41">
        <v>0</v>
      </c>
      <c r="I729" s="41"/>
      <c r="J729" s="41">
        <f t="shared" si="63"/>
        <v>0</v>
      </c>
    </row>
    <row r="730" spans="1:10" ht="41.25" customHeight="1" thickBot="1" x14ac:dyDescent="0.3">
      <c r="A730" s="36">
        <v>23020102</v>
      </c>
      <c r="B730" s="37">
        <v>70334</v>
      </c>
      <c r="C730" s="38" t="s">
        <v>1212</v>
      </c>
      <c r="D730" s="39" t="s">
        <v>19</v>
      </c>
      <c r="E730" s="37">
        <v>23320900</v>
      </c>
      <c r="F730" s="40" t="s">
        <v>1213</v>
      </c>
      <c r="G730" s="41">
        <v>79128299</v>
      </c>
      <c r="H730" s="41">
        <v>0</v>
      </c>
      <c r="I730" s="41"/>
      <c r="J730" s="41">
        <f t="shared" si="63"/>
        <v>0</v>
      </c>
    </row>
    <row r="731" spans="1:10" ht="16.5" thickBot="1" x14ac:dyDescent="0.3">
      <c r="A731" s="47"/>
      <c r="B731" s="48"/>
      <c r="C731" s="49"/>
      <c r="D731" s="50"/>
      <c r="E731" s="48"/>
      <c r="F731" s="43"/>
      <c r="G731" s="44">
        <f>SUM(G706:G730)</f>
        <v>899128299</v>
      </c>
      <c r="H731" s="44">
        <f t="shared" ref="H731:I731" si="64">SUM(H705:H729)</f>
        <v>704128299</v>
      </c>
      <c r="I731" s="44">
        <f t="shared" si="64"/>
        <v>0</v>
      </c>
      <c r="J731" s="55">
        <f t="shared" si="63"/>
        <v>704128299</v>
      </c>
    </row>
    <row r="732" spans="1:10" ht="16.5" thickBot="1" x14ac:dyDescent="0.3">
      <c r="A732" s="9"/>
      <c r="B732" s="8"/>
      <c r="C732" s="8"/>
      <c r="D732" s="11"/>
      <c r="E732" s="8"/>
      <c r="F732" s="40"/>
      <c r="G732" s="51"/>
      <c r="H732" s="51"/>
      <c r="I732" s="51"/>
      <c r="J732" s="41">
        <f t="shared" si="63"/>
        <v>0</v>
      </c>
    </row>
    <row r="733" spans="1:10" ht="18.75" thickBot="1" x14ac:dyDescent="0.3">
      <c r="A733" s="9"/>
      <c r="B733" s="8"/>
      <c r="C733" s="8"/>
      <c r="D733" s="45" t="s">
        <v>1214</v>
      </c>
      <c r="E733" s="8"/>
      <c r="F733" s="40"/>
      <c r="G733" s="8"/>
      <c r="H733" s="8"/>
      <c r="I733" s="8"/>
      <c r="J733" s="41">
        <f t="shared" si="63"/>
        <v>0</v>
      </c>
    </row>
    <row r="734" spans="1:10" ht="69" customHeight="1" thickBot="1" x14ac:dyDescent="0.3">
      <c r="A734" s="36">
        <v>23010112</v>
      </c>
      <c r="B734" s="37">
        <v>70966</v>
      </c>
      <c r="C734" s="38" t="s">
        <v>1215</v>
      </c>
      <c r="D734" s="39" t="s">
        <v>19</v>
      </c>
      <c r="E734" s="37">
        <v>23310100</v>
      </c>
      <c r="F734" s="40" t="s">
        <v>1216</v>
      </c>
      <c r="G734" s="41">
        <v>100000000</v>
      </c>
      <c r="H734" s="41">
        <v>100000000</v>
      </c>
      <c r="I734" s="41"/>
      <c r="J734" s="41">
        <f t="shared" si="63"/>
        <v>100000000</v>
      </c>
    </row>
    <row r="735" spans="1:10" ht="40.5" customHeight="1" thickBot="1" x14ac:dyDescent="0.3">
      <c r="A735" s="36">
        <v>23010112</v>
      </c>
      <c r="B735" s="37">
        <v>70969</v>
      </c>
      <c r="C735" s="38" t="s">
        <v>1223</v>
      </c>
      <c r="D735" s="39" t="s">
        <v>19</v>
      </c>
      <c r="E735" s="37">
        <v>23310000</v>
      </c>
      <c r="F735" s="40" t="s">
        <v>1224</v>
      </c>
      <c r="G735" s="41">
        <v>100000000</v>
      </c>
      <c r="H735" s="41">
        <v>100000000</v>
      </c>
      <c r="I735" s="41"/>
      <c r="J735" s="41">
        <f t="shared" si="63"/>
        <v>100000000</v>
      </c>
    </row>
    <row r="736" spans="1:10" ht="39" customHeight="1" thickBot="1" x14ac:dyDescent="0.3">
      <c r="A736" s="36">
        <v>23010125</v>
      </c>
      <c r="B736" s="37">
        <v>70970</v>
      </c>
      <c r="C736" s="38" t="s">
        <v>1225</v>
      </c>
      <c r="D736" s="39" t="s">
        <v>19</v>
      </c>
      <c r="E736" s="37">
        <v>23310000</v>
      </c>
      <c r="F736" s="40" t="s">
        <v>1226</v>
      </c>
      <c r="G736" s="41">
        <v>100000000</v>
      </c>
      <c r="H736" s="41">
        <v>100000000</v>
      </c>
      <c r="I736" s="41"/>
      <c r="J736" s="41">
        <f t="shared" si="63"/>
        <v>100000000</v>
      </c>
    </row>
    <row r="737" spans="1:10" ht="39" customHeight="1" thickBot="1" x14ac:dyDescent="0.3">
      <c r="A737" s="36">
        <v>23010125</v>
      </c>
      <c r="B737" s="37">
        <v>70971</v>
      </c>
      <c r="C737" s="38" t="s">
        <v>1227</v>
      </c>
      <c r="D737" s="39" t="s">
        <v>19</v>
      </c>
      <c r="E737" s="37">
        <v>23310000</v>
      </c>
      <c r="F737" s="40" t="s">
        <v>1228</v>
      </c>
      <c r="G737" s="41">
        <v>100000000</v>
      </c>
      <c r="H737" s="41">
        <v>100000000</v>
      </c>
      <c r="I737" s="41"/>
      <c r="J737" s="41">
        <f t="shared" si="63"/>
        <v>100000000</v>
      </c>
    </row>
    <row r="738" spans="1:10" ht="18.75" customHeight="1" thickBot="1" x14ac:dyDescent="0.3">
      <c r="A738" s="47"/>
      <c r="B738" s="48"/>
      <c r="C738" s="49"/>
      <c r="D738" s="50"/>
      <c r="E738" s="48"/>
      <c r="F738" s="43"/>
      <c r="G738" s="44">
        <f>SUM(G734:G737)</f>
        <v>400000000</v>
      </c>
      <c r="H738" s="44">
        <f>SUM(H734:H737)</f>
        <v>400000000</v>
      </c>
      <c r="I738" s="44">
        <f t="shared" ref="I738" si="65">SUM(I734:I737)</f>
        <v>0</v>
      </c>
      <c r="J738" s="55">
        <f t="shared" si="63"/>
        <v>400000000</v>
      </c>
    </row>
    <row r="739" spans="1:10" ht="28.5" customHeight="1" thickBot="1" x14ac:dyDescent="0.35">
      <c r="A739" s="36"/>
      <c r="B739" s="82" t="s">
        <v>1874</v>
      </c>
      <c r="C739" s="56"/>
      <c r="D739" s="39"/>
      <c r="E739" s="37"/>
      <c r="F739" s="40"/>
      <c r="G739" s="41"/>
      <c r="H739" s="41"/>
      <c r="I739" s="41"/>
      <c r="J739" s="41">
        <f t="shared" si="63"/>
        <v>0</v>
      </c>
    </row>
    <row r="740" spans="1:10" ht="25.5" customHeight="1" thickBot="1" x14ac:dyDescent="0.3">
      <c r="A740" s="36">
        <v>23010124</v>
      </c>
      <c r="B740" s="37">
        <v>70901</v>
      </c>
      <c r="C740" s="38" t="s">
        <v>1217</v>
      </c>
      <c r="D740" s="39" t="s">
        <v>19</v>
      </c>
      <c r="E740" s="37">
        <v>23310000</v>
      </c>
      <c r="F740" s="40" t="s">
        <v>1218</v>
      </c>
      <c r="G740" s="41">
        <v>1500000000</v>
      </c>
      <c r="H740" s="41">
        <v>1220000000</v>
      </c>
      <c r="I740" s="41"/>
      <c r="J740" s="41">
        <f t="shared" si="63"/>
        <v>1220000000</v>
      </c>
    </row>
    <row r="741" spans="1:10" ht="26.25" customHeight="1" thickBot="1" x14ac:dyDescent="0.3">
      <c r="A741" s="36">
        <v>23010124</v>
      </c>
      <c r="B741" s="37">
        <v>70920</v>
      </c>
      <c r="C741" s="38" t="s">
        <v>1219</v>
      </c>
      <c r="D741" s="39" t="s">
        <v>19</v>
      </c>
      <c r="E741" s="37">
        <v>23310000</v>
      </c>
      <c r="F741" s="40" t="s">
        <v>1220</v>
      </c>
      <c r="G741" s="41">
        <v>2005500000</v>
      </c>
      <c r="H741" s="41">
        <v>2005500000</v>
      </c>
      <c r="I741" s="41"/>
      <c r="J741" s="41">
        <f t="shared" si="63"/>
        <v>2005500000</v>
      </c>
    </row>
    <row r="742" spans="1:10" ht="42.75" customHeight="1" thickBot="1" x14ac:dyDescent="0.3">
      <c r="A742" s="36">
        <v>23010105</v>
      </c>
      <c r="B742" s="37">
        <v>70968</v>
      </c>
      <c r="C742" s="38" t="s">
        <v>1221</v>
      </c>
      <c r="D742" s="39" t="s">
        <v>19</v>
      </c>
      <c r="E742" s="37">
        <v>23310000</v>
      </c>
      <c r="F742" s="40" t="s">
        <v>1222</v>
      </c>
      <c r="G742" s="41">
        <v>70000000</v>
      </c>
      <c r="H742" s="41">
        <v>70000000</v>
      </c>
      <c r="I742" s="41"/>
      <c r="J742" s="41">
        <f t="shared" si="63"/>
        <v>70000000</v>
      </c>
    </row>
    <row r="743" spans="1:10" ht="19.5" customHeight="1" thickBot="1" x14ac:dyDescent="0.3">
      <c r="A743" s="5"/>
      <c r="B743" s="6"/>
      <c r="C743" s="6"/>
      <c r="D743" s="7"/>
      <c r="E743" s="6"/>
      <c r="F743" s="43"/>
      <c r="G743" s="44">
        <f>SUM(G740:G742)</f>
        <v>3575500000</v>
      </c>
      <c r="H743" s="44">
        <f>SUM(H740:H742)</f>
        <v>3295500000</v>
      </c>
      <c r="I743" s="44"/>
      <c r="J743" s="55">
        <f t="shared" si="63"/>
        <v>3295500000</v>
      </c>
    </row>
    <row r="744" spans="1:10" ht="16.5" thickBot="1" x14ac:dyDescent="0.3">
      <c r="A744" s="9"/>
      <c r="B744" s="8"/>
      <c r="C744" s="74" t="s">
        <v>1229</v>
      </c>
      <c r="D744" s="11"/>
      <c r="E744" s="8"/>
      <c r="F744" s="40"/>
      <c r="G744" s="8"/>
      <c r="H744" s="15"/>
      <c r="I744" s="8"/>
      <c r="J744" s="41">
        <f t="shared" si="63"/>
        <v>0</v>
      </c>
    </row>
    <row r="745" spans="1:10" ht="60" customHeight="1" thickBot="1" x14ac:dyDescent="0.3">
      <c r="A745" s="36">
        <v>23020101</v>
      </c>
      <c r="B745" s="37">
        <v>70301</v>
      </c>
      <c r="C745" s="38" t="s">
        <v>1230</v>
      </c>
      <c r="D745" s="39" t="s">
        <v>19</v>
      </c>
      <c r="E745" s="37">
        <v>23320900</v>
      </c>
      <c r="F745" s="40" t="s">
        <v>1231</v>
      </c>
      <c r="G745" s="41">
        <v>75000000</v>
      </c>
      <c r="H745" s="41">
        <v>20000000</v>
      </c>
      <c r="I745" s="41"/>
      <c r="J745" s="41">
        <f t="shared" si="63"/>
        <v>20000000</v>
      </c>
    </row>
    <row r="746" spans="1:10" ht="92.25" customHeight="1" thickBot="1" x14ac:dyDescent="0.3">
      <c r="A746" s="36">
        <v>23020101</v>
      </c>
      <c r="B746" s="37">
        <v>70302</v>
      </c>
      <c r="C746" s="38" t="s">
        <v>1232</v>
      </c>
      <c r="D746" s="39" t="s">
        <v>19</v>
      </c>
      <c r="E746" s="37">
        <v>23331000</v>
      </c>
      <c r="F746" s="40" t="s">
        <v>1233</v>
      </c>
      <c r="G746" s="41">
        <v>55000000</v>
      </c>
      <c r="H746" s="41">
        <v>15000000</v>
      </c>
      <c r="I746" s="41"/>
      <c r="J746" s="41">
        <f t="shared" si="63"/>
        <v>15000000</v>
      </c>
    </row>
    <row r="747" spans="1:10" ht="45" customHeight="1" thickBot="1" x14ac:dyDescent="0.3">
      <c r="A747" s="36">
        <v>23020101</v>
      </c>
      <c r="B747" s="37">
        <v>70303</v>
      </c>
      <c r="C747" s="38" t="s">
        <v>1234</v>
      </c>
      <c r="D747" s="39" t="s">
        <v>19</v>
      </c>
      <c r="E747" s="37">
        <v>23310000</v>
      </c>
      <c r="F747" s="40" t="s">
        <v>1235</v>
      </c>
      <c r="G747" s="41">
        <v>10000000</v>
      </c>
      <c r="H747" s="41">
        <v>5000000</v>
      </c>
      <c r="I747" s="41"/>
      <c r="J747" s="41">
        <f t="shared" si="63"/>
        <v>5000000</v>
      </c>
    </row>
    <row r="748" spans="1:10" ht="59.25" customHeight="1" thickBot="1" x14ac:dyDescent="0.3">
      <c r="A748" s="36">
        <v>23010119</v>
      </c>
      <c r="B748" s="37">
        <v>70304</v>
      </c>
      <c r="C748" s="38" t="s">
        <v>1236</v>
      </c>
      <c r="D748" s="39" t="s">
        <v>19</v>
      </c>
      <c r="E748" s="37">
        <v>23320900</v>
      </c>
      <c r="F748" s="40" t="s">
        <v>1237</v>
      </c>
      <c r="G748" s="41">
        <v>15000000</v>
      </c>
      <c r="H748" s="41">
        <v>5000000</v>
      </c>
      <c r="I748" s="41"/>
      <c r="J748" s="41">
        <f t="shared" si="63"/>
        <v>5000000</v>
      </c>
    </row>
    <row r="749" spans="1:10" ht="44.25" customHeight="1" thickBot="1" x14ac:dyDescent="0.3">
      <c r="A749" s="36">
        <v>23020101</v>
      </c>
      <c r="B749" s="37">
        <v>70305</v>
      </c>
      <c r="C749" s="38" t="s">
        <v>1238</v>
      </c>
      <c r="D749" s="39" t="s">
        <v>19</v>
      </c>
      <c r="E749" s="37">
        <v>23320900</v>
      </c>
      <c r="F749" s="40" t="s">
        <v>1239</v>
      </c>
      <c r="G749" s="41">
        <v>50000000</v>
      </c>
      <c r="H749" s="41"/>
      <c r="I749" s="41"/>
      <c r="J749" s="41">
        <f t="shared" si="63"/>
        <v>0</v>
      </c>
    </row>
    <row r="750" spans="1:10" ht="47.25" customHeight="1" thickBot="1" x14ac:dyDescent="0.3">
      <c r="A750" s="36">
        <v>23010112</v>
      </c>
      <c r="B750" s="37">
        <v>70306</v>
      </c>
      <c r="C750" s="38" t="s">
        <v>1240</v>
      </c>
      <c r="D750" s="39" t="s">
        <v>19</v>
      </c>
      <c r="E750" s="37">
        <v>23310000</v>
      </c>
      <c r="F750" s="40" t="s">
        <v>1241</v>
      </c>
      <c r="G750" s="41">
        <v>5000000</v>
      </c>
      <c r="H750" s="41">
        <v>5000000</v>
      </c>
      <c r="I750" s="41"/>
      <c r="J750" s="41">
        <f t="shared" si="63"/>
        <v>5000000</v>
      </c>
    </row>
    <row r="751" spans="1:10" ht="27.75" customHeight="1" thickBot="1" x14ac:dyDescent="0.3">
      <c r="A751" s="36">
        <v>23030121</v>
      </c>
      <c r="B751" s="37">
        <v>70308</v>
      </c>
      <c r="C751" s="38" t="s">
        <v>1242</v>
      </c>
      <c r="D751" s="39" t="s">
        <v>19</v>
      </c>
      <c r="E751" s="37">
        <v>23310000</v>
      </c>
      <c r="F751" s="40" t="s">
        <v>1243</v>
      </c>
      <c r="G751" s="41">
        <v>35000000</v>
      </c>
      <c r="H751" s="41">
        <v>10000000</v>
      </c>
      <c r="I751" s="41"/>
      <c r="J751" s="41">
        <f t="shared" si="63"/>
        <v>10000000</v>
      </c>
    </row>
    <row r="752" spans="1:10" ht="45.75" customHeight="1" thickBot="1" x14ac:dyDescent="0.3">
      <c r="A752" s="36">
        <v>23010105</v>
      </c>
      <c r="B752" s="37">
        <v>70310</v>
      </c>
      <c r="C752" s="38" t="s">
        <v>1244</v>
      </c>
      <c r="D752" s="39" t="s">
        <v>19</v>
      </c>
      <c r="E752" s="37">
        <v>23310000</v>
      </c>
      <c r="F752" s="40" t="s">
        <v>1245</v>
      </c>
      <c r="G752" s="41">
        <v>10000000</v>
      </c>
      <c r="H752" s="41"/>
      <c r="I752" s="41"/>
      <c r="J752" s="41">
        <f t="shared" si="63"/>
        <v>0</v>
      </c>
    </row>
    <row r="753" spans="1:10" ht="31.5" thickBot="1" x14ac:dyDescent="0.3">
      <c r="A753" s="36">
        <v>23030104</v>
      </c>
      <c r="B753" s="37">
        <v>70311</v>
      </c>
      <c r="C753" s="38" t="s">
        <v>1246</v>
      </c>
      <c r="D753" s="39" t="s">
        <v>19</v>
      </c>
      <c r="E753" s="37">
        <v>23310000</v>
      </c>
      <c r="F753" s="40" t="s">
        <v>1247</v>
      </c>
      <c r="G753" s="41">
        <v>10000000</v>
      </c>
      <c r="H753" s="41">
        <v>5000000</v>
      </c>
      <c r="I753" s="41"/>
      <c r="J753" s="41">
        <f t="shared" si="63"/>
        <v>5000000</v>
      </c>
    </row>
    <row r="754" spans="1:10" ht="39.75" customHeight="1" thickBot="1" x14ac:dyDescent="0.3">
      <c r="A754" s="36">
        <v>23010119</v>
      </c>
      <c r="B754" s="37">
        <v>70312</v>
      </c>
      <c r="C754" s="38" t="s">
        <v>1248</v>
      </c>
      <c r="D754" s="39" t="s">
        <v>19</v>
      </c>
      <c r="E754" s="37">
        <v>23310000</v>
      </c>
      <c r="F754" s="40" t="s">
        <v>1249</v>
      </c>
      <c r="G754" s="41">
        <v>20000000</v>
      </c>
      <c r="H754" s="41">
        <v>10000000</v>
      </c>
      <c r="I754" s="41"/>
      <c r="J754" s="41">
        <f t="shared" si="63"/>
        <v>10000000</v>
      </c>
    </row>
    <row r="755" spans="1:10" ht="31.5" thickBot="1" x14ac:dyDescent="0.3">
      <c r="A755" s="36">
        <v>23010112</v>
      </c>
      <c r="B755" s="37">
        <v>70313</v>
      </c>
      <c r="C755" s="38" t="s">
        <v>1250</v>
      </c>
      <c r="D755" s="39" t="s">
        <v>19</v>
      </c>
      <c r="E755" s="37">
        <v>23310000</v>
      </c>
      <c r="F755" s="40" t="s">
        <v>1251</v>
      </c>
      <c r="G755" s="41">
        <v>0</v>
      </c>
      <c r="H755" s="42">
        <v>0</v>
      </c>
      <c r="I755" s="42"/>
      <c r="J755" s="41">
        <f t="shared" si="63"/>
        <v>0</v>
      </c>
    </row>
    <row r="756" spans="1:10" ht="36.75" customHeight="1" thickBot="1" x14ac:dyDescent="0.3">
      <c r="A756" s="36">
        <v>23020127</v>
      </c>
      <c r="B756" s="37">
        <v>70315</v>
      </c>
      <c r="C756" s="38" t="s">
        <v>1252</v>
      </c>
      <c r="D756" s="39" t="s">
        <v>19</v>
      </c>
      <c r="E756" s="37">
        <v>23310000</v>
      </c>
      <c r="F756" s="40" t="s">
        <v>1253</v>
      </c>
      <c r="G756" s="41">
        <v>10000000</v>
      </c>
      <c r="H756" s="41">
        <v>10000000</v>
      </c>
      <c r="I756" s="41"/>
      <c r="J756" s="41">
        <f t="shared" si="63"/>
        <v>10000000</v>
      </c>
    </row>
    <row r="757" spans="1:10" ht="19.5" customHeight="1" thickBot="1" x14ac:dyDescent="0.3">
      <c r="A757" s="5"/>
      <c r="B757" s="6"/>
      <c r="C757" s="6"/>
      <c r="D757" s="7"/>
      <c r="E757" s="6"/>
      <c r="F757" s="43"/>
      <c r="G757" s="44">
        <f t="shared" ref="G757:I757" si="66">SUM(G745:G756)</f>
        <v>295000000</v>
      </c>
      <c r="H757" s="44">
        <f t="shared" si="66"/>
        <v>85000000</v>
      </c>
      <c r="I757" s="44">
        <f t="shared" si="66"/>
        <v>0</v>
      </c>
      <c r="J757" s="55">
        <f t="shared" si="63"/>
        <v>85000000</v>
      </c>
    </row>
    <row r="758" spans="1:10" ht="18.75" customHeight="1" thickBot="1" x14ac:dyDescent="0.3">
      <c r="A758" s="10"/>
      <c r="B758" s="12"/>
      <c r="C758" s="12"/>
      <c r="D758" s="13"/>
      <c r="E758" s="12"/>
      <c r="F758" s="57"/>
      <c r="G758" s="58">
        <f>G757+G743+G738+G731+G703</f>
        <v>5289628299</v>
      </c>
      <c r="H758" s="58">
        <f>H757+H738+H743+H731+H703</f>
        <v>4554628299</v>
      </c>
      <c r="I758" s="58">
        <f>I757+I738+I743+I731+I703</f>
        <v>0</v>
      </c>
      <c r="J758" s="62">
        <f t="shared" si="63"/>
        <v>4554628299</v>
      </c>
    </row>
    <row r="759" spans="1:10" ht="18.75" thickBot="1" x14ac:dyDescent="0.3">
      <c r="A759" s="9"/>
      <c r="B759" s="8"/>
      <c r="C759" s="8"/>
      <c r="D759" s="11"/>
      <c r="E759" s="8"/>
      <c r="F759" s="53" t="s">
        <v>1254</v>
      </c>
      <c r="G759" s="8"/>
      <c r="H759" s="8"/>
      <c r="I759" s="8"/>
      <c r="J759" s="41">
        <f t="shared" si="63"/>
        <v>0</v>
      </c>
    </row>
    <row r="760" spans="1:10" ht="18.75" thickBot="1" x14ac:dyDescent="0.3">
      <c r="A760" s="9"/>
      <c r="B760" s="8"/>
      <c r="C760" s="8"/>
      <c r="D760" s="11"/>
      <c r="E760" s="8"/>
      <c r="F760" s="53" t="s">
        <v>1255</v>
      </c>
      <c r="G760" s="8"/>
      <c r="H760" s="8"/>
      <c r="I760" s="8"/>
      <c r="J760" s="41">
        <f t="shared" si="63"/>
        <v>0</v>
      </c>
    </row>
    <row r="761" spans="1:10" ht="58.5" customHeight="1" thickBot="1" x14ac:dyDescent="0.3">
      <c r="A761" s="36">
        <v>23040102</v>
      </c>
      <c r="B761" s="37">
        <v>70501</v>
      </c>
      <c r="C761" s="38" t="s">
        <v>1256</v>
      </c>
      <c r="D761" s="39" t="s">
        <v>19</v>
      </c>
      <c r="E761" s="37">
        <v>23310000</v>
      </c>
      <c r="F761" s="40" t="s">
        <v>1257</v>
      </c>
      <c r="G761" s="41">
        <v>10000000</v>
      </c>
      <c r="H761" s="41">
        <v>10000000</v>
      </c>
      <c r="I761" s="41"/>
      <c r="J761" s="41">
        <f t="shared" si="63"/>
        <v>10000000</v>
      </c>
    </row>
    <row r="762" spans="1:10" ht="45" customHeight="1" thickBot="1" x14ac:dyDescent="0.3">
      <c r="A762" s="36">
        <v>23040102</v>
      </c>
      <c r="B762" s="37">
        <v>70502</v>
      </c>
      <c r="C762" s="38" t="s">
        <v>1258</v>
      </c>
      <c r="D762" s="39" t="s">
        <v>19</v>
      </c>
      <c r="E762" s="37">
        <v>23310000</v>
      </c>
      <c r="F762" s="40" t="s">
        <v>1259</v>
      </c>
      <c r="G762" s="41">
        <v>5000000</v>
      </c>
      <c r="H762" s="41">
        <v>5000000</v>
      </c>
      <c r="I762" s="41"/>
      <c r="J762" s="41">
        <f t="shared" si="63"/>
        <v>5000000</v>
      </c>
    </row>
    <row r="763" spans="1:10" ht="39.75" customHeight="1" thickBot="1" x14ac:dyDescent="0.3">
      <c r="A763" s="36">
        <v>23010101</v>
      </c>
      <c r="B763" s="37">
        <v>70503</v>
      </c>
      <c r="C763" s="38" t="s">
        <v>1260</v>
      </c>
      <c r="D763" s="39" t="s">
        <v>19</v>
      </c>
      <c r="E763" s="37">
        <v>23320900</v>
      </c>
      <c r="F763" s="40" t="s">
        <v>1261</v>
      </c>
      <c r="G763" s="41">
        <v>10000000</v>
      </c>
      <c r="H763" s="41">
        <v>10000000</v>
      </c>
      <c r="I763" s="41"/>
      <c r="J763" s="41">
        <f t="shared" si="63"/>
        <v>10000000</v>
      </c>
    </row>
    <row r="764" spans="1:10" ht="40.5" customHeight="1" thickBot="1" x14ac:dyDescent="0.3">
      <c r="A764" s="36">
        <v>23040101</v>
      </c>
      <c r="B764" s="37">
        <v>70504</v>
      </c>
      <c r="C764" s="38" t="s">
        <v>1262</v>
      </c>
      <c r="D764" s="39" t="s">
        <v>19</v>
      </c>
      <c r="E764" s="37">
        <v>23310000</v>
      </c>
      <c r="F764" s="40" t="s">
        <v>1263</v>
      </c>
      <c r="G764" s="41">
        <v>2000000</v>
      </c>
      <c r="H764" s="41">
        <v>2000000</v>
      </c>
      <c r="I764" s="41"/>
      <c r="J764" s="41">
        <f t="shared" si="63"/>
        <v>2000000</v>
      </c>
    </row>
    <row r="765" spans="1:10" ht="79.5" customHeight="1" thickBot="1" x14ac:dyDescent="0.3">
      <c r="A765" s="36">
        <v>23020118</v>
      </c>
      <c r="B765" s="37">
        <v>70505</v>
      </c>
      <c r="C765" s="38" t="s">
        <v>1264</v>
      </c>
      <c r="D765" s="39" t="s">
        <v>19</v>
      </c>
      <c r="E765" s="37">
        <v>23310000</v>
      </c>
      <c r="F765" s="40" t="s">
        <v>1265</v>
      </c>
      <c r="G765" s="41">
        <v>5000000</v>
      </c>
      <c r="H765" s="41">
        <v>55000000</v>
      </c>
      <c r="I765" s="41"/>
      <c r="J765" s="41">
        <f t="shared" si="63"/>
        <v>55000000</v>
      </c>
    </row>
    <row r="766" spans="1:10" ht="59.25" customHeight="1" thickBot="1" x14ac:dyDescent="0.3">
      <c r="A766" s="36">
        <v>23010105</v>
      </c>
      <c r="B766" s="37">
        <v>70506</v>
      </c>
      <c r="C766" s="38" t="s">
        <v>1266</v>
      </c>
      <c r="D766" s="39" t="s">
        <v>19</v>
      </c>
      <c r="E766" s="37">
        <v>23322200</v>
      </c>
      <c r="F766" s="40" t="s">
        <v>1267</v>
      </c>
      <c r="G766" s="41">
        <v>330000000</v>
      </c>
      <c r="H766" s="41">
        <v>30000000</v>
      </c>
      <c r="I766" s="41"/>
      <c r="J766" s="41">
        <f t="shared" si="63"/>
        <v>30000000</v>
      </c>
    </row>
    <row r="767" spans="1:10" ht="31.5" thickBot="1" x14ac:dyDescent="0.3">
      <c r="A767" s="36">
        <v>23010105</v>
      </c>
      <c r="B767" s="37">
        <v>70507</v>
      </c>
      <c r="C767" s="38" t="s">
        <v>1268</v>
      </c>
      <c r="D767" s="39" t="s">
        <v>19</v>
      </c>
      <c r="E767" s="37">
        <v>23310000</v>
      </c>
      <c r="F767" s="40" t="s">
        <v>1269</v>
      </c>
      <c r="G767" s="41">
        <v>33000000</v>
      </c>
      <c r="H767" s="41">
        <v>33000000</v>
      </c>
      <c r="I767" s="41"/>
      <c r="J767" s="41">
        <f t="shared" si="63"/>
        <v>33000000</v>
      </c>
    </row>
    <row r="768" spans="1:10" ht="44.25" customHeight="1" thickBot="1" x14ac:dyDescent="0.3">
      <c r="A768" s="36">
        <v>23010128</v>
      </c>
      <c r="B768" s="37">
        <v>70508</v>
      </c>
      <c r="C768" s="38" t="s">
        <v>1270</v>
      </c>
      <c r="D768" s="39" t="s">
        <v>19</v>
      </c>
      <c r="E768" s="37">
        <v>23310000</v>
      </c>
      <c r="F768" s="40" t="s">
        <v>1271</v>
      </c>
      <c r="G768" s="41">
        <v>5000000</v>
      </c>
      <c r="H768" s="41">
        <v>5000000</v>
      </c>
      <c r="I768" s="41">
        <v>5000000</v>
      </c>
      <c r="J768" s="41">
        <f t="shared" si="63"/>
        <v>0</v>
      </c>
    </row>
    <row r="769" spans="1:10" ht="45.75" customHeight="1" thickBot="1" x14ac:dyDescent="0.3">
      <c r="A769" s="9"/>
      <c r="B769" s="8"/>
      <c r="C769" s="8"/>
      <c r="D769" s="11"/>
      <c r="E769" s="8"/>
      <c r="F769" s="40" t="s">
        <v>1272</v>
      </c>
      <c r="G769" s="8"/>
      <c r="H769" s="8"/>
      <c r="I769" s="8"/>
      <c r="J769" s="41">
        <f t="shared" si="63"/>
        <v>0</v>
      </c>
    </row>
    <row r="770" spans="1:10" ht="84.75" customHeight="1" thickBot="1" x14ac:dyDescent="0.3">
      <c r="A770" s="36">
        <v>23010128</v>
      </c>
      <c r="B770" s="37">
        <v>70509</v>
      </c>
      <c r="C770" s="38" t="s">
        <v>1273</v>
      </c>
      <c r="D770" s="39" t="s">
        <v>19</v>
      </c>
      <c r="E770" s="37">
        <v>23310000</v>
      </c>
      <c r="F770" s="40" t="s">
        <v>1274</v>
      </c>
      <c r="G770" s="41">
        <v>65000000</v>
      </c>
      <c r="H770" s="41">
        <v>25000000</v>
      </c>
      <c r="I770" s="41">
        <v>25000000</v>
      </c>
      <c r="J770" s="41">
        <f t="shared" si="63"/>
        <v>0</v>
      </c>
    </row>
    <row r="771" spans="1:10" ht="45.75" customHeight="1" thickBot="1" x14ac:dyDescent="0.3">
      <c r="A771" s="36">
        <v>23040104</v>
      </c>
      <c r="B771" s="37">
        <v>70510</v>
      </c>
      <c r="C771" s="38" t="s">
        <v>1275</v>
      </c>
      <c r="D771" s="39" t="s">
        <v>19</v>
      </c>
      <c r="E771" s="37">
        <v>23310000</v>
      </c>
      <c r="F771" s="40" t="s">
        <v>1276</v>
      </c>
      <c r="G771" s="41">
        <v>130000000</v>
      </c>
      <c r="H771" s="41">
        <v>30000000</v>
      </c>
      <c r="I771" s="41">
        <v>30000000</v>
      </c>
      <c r="J771" s="41">
        <f t="shared" si="63"/>
        <v>0</v>
      </c>
    </row>
    <row r="772" spans="1:10" ht="40.5" customHeight="1" thickBot="1" x14ac:dyDescent="0.3">
      <c r="A772" s="36">
        <v>23040101</v>
      </c>
      <c r="B772" s="37">
        <v>70511</v>
      </c>
      <c r="C772" s="38" t="s">
        <v>1277</v>
      </c>
      <c r="D772" s="39" t="s">
        <v>19</v>
      </c>
      <c r="E772" s="37">
        <v>23310000</v>
      </c>
      <c r="F772" s="40" t="s">
        <v>1278</v>
      </c>
      <c r="G772" s="41">
        <v>40000000</v>
      </c>
      <c r="H772" s="41">
        <v>40000000</v>
      </c>
      <c r="I772" s="41"/>
      <c r="J772" s="41">
        <f t="shared" si="63"/>
        <v>40000000</v>
      </c>
    </row>
    <row r="773" spans="1:10" ht="44.25" customHeight="1" thickBot="1" x14ac:dyDescent="0.3">
      <c r="A773" s="36">
        <v>23010129</v>
      </c>
      <c r="B773" s="37">
        <v>70512</v>
      </c>
      <c r="C773" s="38" t="s">
        <v>1279</v>
      </c>
      <c r="D773" s="39" t="s">
        <v>19</v>
      </c>
      <c r="E773" s="37">
        <v>23310000</v>
      </c>
      <c r="F773" s="40" t="s">
        <v>1280</v>
      </c>
      <c r="G773" s="41">
        <v>20000000</v>
      </c>
      <c r="H773" s="41">
        <v>20000000</v>
      </c>
      <c r="I773" s="41"/>
      <c r="J773" s="41">
        <f t="shared" si="63"/>
        <v>20000000</v>
      </c>
    </row>
    <row r="774" spans="1:10" ht="31.5" thickBot="1" x14ac:dyDescent="0.3">
      <c r="A774" s="36">
        <v>23030121</v>
      </c>
      <c r="B774" s="37">
        <v>70513</v>
      </c>
      <c r="C774" s="38" t="s">
        <v>1281</v>
      </c>
      <c r="D774" s="39" t="s">
        <v>19</v>
      </c>
      <c r="E774" s="37">
        <v>23320800</v>
      </c>
      <c r="F774" s="40" t="s">
        <v>1282</v>
      </c>
      <c r="G774" s="41">
        <v>10000000</v>
      </c>
      <c r="H774" s="41">
        <v>10000000</v>
      </c>
      <c r="I774" s="41"/>
      <c r="J774" s="41">
        <f t="shared" si="63"/>
        <v>10000000</v>
      </c>
    </row>
    <row r="775" spans="1:10" ht="46.5" thickBot="1" x14ac:dyDescent="0.3">
      <c r="A775" s="36">
        <v>23010127</v>
      </c>
      <c r="B775" s="37">
        <v>70515</v>
      </c>
      <c r="C775" s="38" t="s">
        <v>1283</v>
      </c>
      <c r="D775" s="39" t="s">
        <v>19</v>
      </c>
      <c r="E775" s="37">
        <v>23310000</v>
      </c>
      <c r="F775" s="40" t="s">
        <v>1284</v>
      </c>
      <c r="G775" s="41">
        <v>5000000</v>
      </c>
      <c r="H775" s="41">
        <v>15000000</v>
      </c>
      <c r="I775" s="41">
        <v>15000000</v>
      </c>
      <c r="J775" s="41">
        <f t="shared" ref="J775:J838" si="67">H775-I775</f>
        <v>0</v>
      </c>
    </row>
    <row r="776" spans="1:10" ht="91.5" thickBot="1" x14ac:dyDescent="0.3">
      <c r="A776" s="36">
        <v>23010127</v>
      </c>
      <c r="B776" s="37">
        <v>70516</v>
      </c>
      <c r="C776" s="38" t="s">
        <v>1285</v>
      </c>
      <c r="D776" s="39" t="s">
        <v>19</v>
      </c>
      <c r="E776" s="37">
        <v>23310000</v>
      </c>
      <c r="F776" s="40" t="s">
        <v>1286</v>
      </c>
      <c r="G776" s="41">
        <v>10000000</v>
      </c>
      <c r="H776" s="41">
        <v>10000000</v>
      </c>
      <c r="I776" s="41"/>
      <c r="J776" s="41">
        <f t="shared" si="67"/>
        <v>10000000</v>
      </c>
    </row>
    <row r="777" spans="1:10" ht="46.5" thickBot="1" x14ac:dyDescent="0.3">
      <c r="A777" s="36">
        <v>23010123</v>
      </c>
      <c r="B777" s="37">
        <v>70520</v>
      </c>
      <c r="C777" s="38" t="s">
        <v>1287</v>
      </c>
      <c r="D777" s="39" t="s">
        <v>19</v>
      </c>
      <c r="E777" s="37">
        <v>23310000</v>
      </c>
      <c r="F777" s="40" t="s">
        <v>1288</v>
      </c>
      <c r="G777" s="41">
        <v>10000000</v>
      </c>
      <c r="H777" s="41">
        <v>50000000</v>
      </c>
      <c r="I777" s="41">
        <v>50000000</v>
      </c>
      <c r="J777" s="41">
        <f t="shared" si="67"/>
        <v>0</v>
      </c>
    </row>
    <row r="778" spans="1:10" ht="31.5" thickBot="1" x14ac:dyDescent="0.3">
      <c r="A778" s="36">
        <v>23010101</v>
      </c>
      <c r="B778" s="37">
        <v>70521</v>
      </c>
      <c r="C778" s="38" t="s">
        <v>1289</v>
      </c>
      <c r="D778" s="39" t="s">
        <v>19</v>
      </c>
      <c r="E778" s="37">
        <v>23310000</v>
      </c>
      <c r="F778" s="40" t="s">
        <v>1290</v>
      </c>
      <c r="G778" s="41">
        <v>6000000</v>
      </c>
      <c r="H778" s="41">
        <v>2000000</v>
      </c>
      <c r="I778" s="41"/>
      <c r="J778" s="41">
        <f t="shared" si="67"/>
        <v>2000000</v>
      </c>
    </row>
    <row r="779" spans="1:10" ht="46.5" thickBot="1" x14ac:dyDescent="0.3">
      <c r="A779" s="36">
        <v>23020118</v>
      </c>
      <c r="B779" s="37">
        <v>70522</v>
      </c>
      <c r="C779" s="38" t="s">
        <v>1291</v>
      </c>
      <c r="D779" s="39" t="s">
        <v>19</v>
      </c>
      <c r="E779" s="37">
        <v>23310000</v>
      </c>
      <c r="F779" s="40" t="s">
        <v>1292</v>
      </c>
      <c r="G779" s="41">
        <v>7000000</v>
      </c>
      <c r="H779" s="41">
        <v>57000000</v>
      </c>
      <c r="I779" s="41"/>
      <c r="J779" s="41">
        <f t="shared" si="67"/>
        <v>57000000</v>
      </c>
    </row>
    <row r="780" spans="1:10" ht="46.5" thickBot="1" x14ac:dyDescent="0.3">
      <c r="A780" s="36">
        <v>23010129</v>
      </c>
      <c r="B780" s="37">
        <v>70523</v>
      </c>
      <c r="C780" s="38" t="s">
        <v>1293</v>
      </c>
      <c r="D780" s="39" t="s">
        <v>19</v>
      </c>
      <c r="E780" s="37">
        <v>23310000</v>
      </c>
      <c r="F780" s="40" t="s">
        <v>1294</v>
      </c>
      <c r="G780" s="41">
        <v>70000000</v>
      </c>
      <c r="H780" s="41">
        <v>15000000</v>
      </c>
      <c r="I780" s="41">
        <v>15000000</v>
      </c>
      <c r="J780" s="41">
        <f t="shared" si="67"/>
        <v>0</v>
      </c>
    </row>
    <row r="781" spans="1:10" ht="46.5" thickBot="1" x14ac:dyDescent="0.3">
      <c r="A781" s="36">
        <v>23040102</v>
      </c>
      <c r="B781" s="37">
        <v>70524</v>
      </c>
      <c r="C781" s="38" t="s">
        <v>1295</v>
      </c>
      <c r="D781" s="39" t="s">
        <v>19</v>
      </c>
      <c r="E781" s="37">
        <v>23310100</v>
      </c>
      <c r="F781" s="40" t="s">
        <v>1296</v>
      </c>
      <c r="G781" s="41">
        <v>50000000</v>
      </c>
      <c r="H781" s="41">
        <v>50000000</v>
      </c>
      <c r="I781" s="41"/>
      <c r="J781" s="41">
        <f t="shared" si="67"/>
        <v>50000000</v>
      </c>
    </row>
    <row r="782" spans="1:10" ht="31.5" thickBot="1" x14ac:dyDescent="0.3">
      <c r="A782" s="36">
        <v>23040102</v>
      </c>
      <c r="B782" s="37">
        <v>70525</v>
      </c>
      <c r="C782" s="38" t="s">
        <v>1297</v>
      </c>
      <c r="D782" s="39" t="s">
        <v>19</v>
      </c>
      <c r="E782" s="37">
        <v>23310100</v>
      </c>
      <c r="F782" s="40" t="s">
        <v>1298</v>
      </c>
      <c r="G782" s="41">
        <v>150000000</v>
      </c>
      <c r="H782" s="41">
        <v>100000000</v>
      </c>
      <c r="I782" s="41"/>
      <c r="J782" s="41">
        <f t="shared" si="67"/>
        <v>100000000</v>
      </c>
    </row>
    <row r="783" spans="1:10" ht="46.5" thickBot="1" x14ac:dyDescent="0.3">
      <c r="A783" s="36">
        <v>23040102</v>
      </c>
      <c r="B783" s="37">
        <v>70526</v>
      </c>
      <c r="C783" s="38" t="s">
        <v>1299</v>
      </c>
      <c r="D783" s="39" t="s">
        <v>19</v>
      </c>
      <c r="E783" s="37">
        <v>23321300</v>
      </c>
      <c r="F783" s="40" t="s">
        <v>1300</v>
      </c>
      <c r="G783" s="41">
        <v>50000000</v>
      </c>
      <c r="H783" s="41">
        <v>50000000</v>
      </c>
      <c r="I783" s="41"/>
      <c r="J783" s="41">
        <f t="shared" si="67"/>
        <v>50000000</v>
      </c>
    </row>
    <row r="784" spans="1:10" ht="16.5" thickBot="1" x14ac:dyDescent="0.3">
      <c r="A784" s="36">
        <v>23040102</v>
      </c>
      <c r="B784" s="37">
        <v>70527</v>
      </c>
      <c r="C784" s="38" t="s">
        <v>1301</v>
      </c>
      <c r="D784" s="39" t="s">
        <v>19</v>
      </c>
      <c r="E784" s="37">
        <v>23310000</v>
      </c>
      <c r="F784" s="40" t="s">
        <v>1302</v>
      </c>
      <c r="G784" s="41">
        <v>600000000</v>
      </c>
      <c r="H784" s="41">
        <v>350000000</v>
      </c>
      <c r="I784" s="41"/>
      <c r="J784" s="41">
        <f t="shared" si="67"/>
        <v>350000000</v>
      </c>
    </row>
    <row r="785" spans="1:10" ht="16.5" thickBot="1" x14ac:dyDescent="0.3">
      <c r="A785" s="36">
        <v>23010129</v>
      </c>
      <c r="B785" s="37">
        <v>70529</v>
      </c>
      <c r="C785" s="38" t="s">
        <v>1303</v>
      </c>
      <c r="D785" s="39" t="s">
        <v>19</v>
      </c>
      <c r="E785" s="37">
        <v>23310000</v>
      </c>
      <c r="F785" s="40" t="s">
        <v>1304</v>
      </c>
      <c r="G785" s="41">
        <v>10000000</v>
      </c>
      <c r="H785" s="41">
        <v>50000000</v>
      </c>
      <c r="I785" s="41">
        <v>50000000</v>
      </c>
      <c r="J785" s="41">
        <f t="shared" si="67"/>
        <v>0</v>
      </c>
    </row>
    <row r="786" spans="1:10" ht="31.5" thickBot="1" x14ac:dyDescent="0.3">
      <c r="A786" s="36">
        <v>23040104</v>
      </c>
      <c r="B786" s="37">
        <v>70530</v>
      </c>
      <c r="C786" s="38" t="s">
        <v>1305</v>
      </c>
      <c r="D786" s="39" t="s">
        <v>19</v>
      </c>
      <c r="E786" s="37">
        <v>23311700</v>
      </c>
      <c r="F786" s="40" t="s">
        <v>1306</v>
      </c>
      <c r="G786" s="41">
        <v>100000000</v>
      </c>
      <c r="H786" s="41">
        <v>100000000</v>
      </c>
      <c r="I786" s="41">
        <v>100000000</v>
      </c>
      <c r="J786" s="41">
        <f t="shared" si="67"/>
        <v>0</v>
      </c>
    </row>
    <row r="787" spans="1:10" ht="31.5" thickBot="1" x14ac:dyDescent="0.3">
      <c r="A787" s="36">
        <v>23010103</v>
      </c>
      <c r="B787" s="37">
        <v>70531</v>
      </c>
      <c r="C787" s="38" t="s">
        <v>1307</v>
      </c>
      <c r="D787" s="39" t="s">
        <v>19</v>
      </c>
      <c r="E787" s="37">
        <v>23310000</v>
      </c>
      <c r="F787" s="40" t="s">
        <v>1308</v>
      </c>
      <c r="G787" s="41">
        <v>30000000</v>
      </c>
      <c r="H787" s="41">
        <v>5000000</v>
      </c>
      <c r="I787" s="41">
        <v>5000000</v>
      </c>
      <c r="J787" s="41">
        <f t="shared" si="67"/>
        <v>0</v>
      </c>
    </row>
    <row r="788" spans="1:10" ht="76.5" thickBot="1" x14ac:dyDescent="0.3">
      <c r="A788" s="36">
        <v>23040104</v>
      </c>
      <c r="B788" s="37">
        <v>70532</v>
      </c>
      <c r="C788" s="38" t="s">
        <v>1309</v>
      </c>
      <c r="D788" s="39" t="s">
        <v>19</v>
      </c>
      <c r="E788" s="37">
        <v>23320900</v>
      </c>
      <c r="F788" s="40" t="s">
        <v>1310</v>
      </c>
      <c r="G788" s="41">
        <v>10000000</v>
      </c>
      <c r="H788" s="41">
        <v>2000000</v>
      </c>
      <c r="I788" s="41"/>
      <c r="J788" s="41">
        <f t="shared" si="67"/>
        <v>2000000</v>
      </c>
    </row>
    <row r="789" spans="1:10" ht="46.5" thickBot="1" x14ac:dyDescent="0.3">
      <c r="A789" s="36">
        <v>23040102</v>
      </c>
      <c r="B789" s="37">
        <v>70533</v>
      </c>
      <c r="C789" s="38" t="s">
        <v>1311</v>
      </c>
      <c r="D789" s="39" t="s">
        <v>19</v>
      </c>
      <c r="E789" s="37">
        <v>23310000</v>
      </c>
      <c r="F789" s="40" t="s">
        <v>1312</v>
      </c>
      <c r="G789" s="41">
        <v>30000000</v>
      </c>
      <c r="H789" s="41">
        <v>30000000</v>
      </c>
      <c r="I789" s="41">
        <v>30000000</v>
      </c>
      <c r="J789" s="41">
        <f t="shared" si="67"/>
        <v>0</v>
      </c>
    </row>
    <row r="790" spans="1:10" ht="31.5" thickBot="1" x14ac:dyDescent="0.3">
      <c r="A790" s="36">
        <v>23040102</v>
      </c>
      <c r="B790" s="37">
        <v>70534</v>
      </c>
      <c r="C790" s="38" t="s">
        <v>1313</v>
      </c>
      <c r="D790" s="39" t="s">
        <v>19</v>
      </c>
      <c r="E790" s="37">
        <v>23330300</v>
      </c>
      <c r="F790" s="40" t="s">
        <v>1314</v>
      </c>
      <c r="G790" s="41">
        <v>30000000</v>
      </c>
      <c r="H790" s="41">
        <v>5000000</v>
      </c>
      <c r="I790" s="41"/>
      <c r="J790" s="41">
        <f t="shared" si="67"/>
        <v>5000000</v>
      </c>
    </row>
    <row r="791" spans="1:10" ht="31.5" thickBot="1" x14ac:dyDescent="0.3">
      <c r="A791" s="36">
        <v>23020118</v>
      </c>
      <c r="B791" s="37">
        <v>70536</v>
      </c>
      <c r="C791" s="38" t="s">
        <v>1315</v>
      </c>
      <c r="D791" s="39" t="s">
        <v>19</v>
      </c>
      <c r="E791" s="37">
        <v>23310000</v>
      </c>
      <c r="F791" s="40" t="s">
        <v>1316</v>
      </c>
      <c r="G791" s="41">
        <v>10000000</v>
      </c>
      <c r="H791" s="41">
        <v>10000000</v>
      </c>
      <c r="I791" s="41"/>
      <c r="J791" s="41">
        <f t="shared" si="67"/>
        <v>10000000</v>
      </c>
    </row>
    <row r="792" spans="1:10" ht="31.5" thickBot="1" x14ac:dyDescent="0.3">
      <c r="A792" s="36">
        <v>23050101</v>
      </c>
      <c r="B792" s="37">
        <v>70537</v>
      </c>
      <c r="C792" s="38" t="s">
        <v>1317</v>
      </c>
      <c r="D792" s="39" t="s">
        <v>19</v>
      </c>
      <c r="E792" s="37">
        <v>23310000</v>
      </c>
      <c r="F792" s="40" t="s">
        <v>1318</v>
      </c>
      <c r="G792" s="41">
        <v>5000000</v>
      </c>
      <c r="H792" s="41">
        <v>30000000</v>
      </c>
      <c r="I792" s="41">
        <v>30000000</v>
      </c>
      <c r="J792" s="41">
        <f t="shared" si="67"/>
        <v>0</v>
      </c>
    </row>
    <row r="793" spans="1:10" ht="46.5" thickBot="1" x14ac:dyDescent="0.3">
      <c r="A793" s="36">
        <v>23010124</v>
      </c>
      <c r="B793" s="37">
        <v>70538</v>
      </c>
      <c r="C793" s="38" t="s">
        <v>1319</v>
      </c>
      <c r="D793" s="39" t="s">
        <v>19</v>
      </c>
      <c r="E793" s="37">
        <v>23310000</v>
      </c>
      <c r="F793" s="40" t="s">
        <v>1320</v>
      </c>
      <c r="G793" s="41">
        <v>25000000</v>
      </c>
      <c r="H793" s="41">
        <v>5000000</v>
      </c>
      <c r="I793" s="41"/>
      <c r="J793" s="41">
        <f t="shared" si="67"/>
        <v>5000000</v>
      </c>
    </row>
    <row r="794" spans="1:10" ht="46.5" thickBot="1" x14ac:dyDescent="0.3">
      <c r="A794" s="36">
        <v>23010125</v>
      </c>
      <c r="B794" s="37">
        <v>70539</v>
      </c>
      <c r="C794" s="38" t="s">
        <v>1321</v>
      </c>
      <c r="D794" s="39" t="s">
        <v>19</v>
      </c>
      <c r="E794" s="37">
        <v>23310000</v>
      </c>
      <c r="F794" s="40" t="s">
        <v>1322</v>
      </c>
      <c r="G794" s="41">
        <v>40000000</v>
      </c>
      <c r="H794" s="41">
        <v>10000000</v>
      </c>
      <c r="I794" s="41"/>
      <c r="J794" s="41">
        <f t="shared" si="67"/>
        <v>10000000</v>
      </c>
    </row>
    <row r="795" spans="1:10" ht="31.5" thickBot="1" x14ac:dyDescent="0.3">
      <c r="A795" s="36">
        <v>23050101</v>
      </c>
      <c r="B795" s="37">
        <v>70540</v>
      </c>
      <c r="C795" s="38" t="s">
        <v>1323</v>
      </c>
      <c r="D795" s="39" t="s">
        <v>19</v>
      </c>
      <c r="E795" s="37">
        <v>23310000</v>
      </c>
      <c r="F795" s="40" t="s">
        <v>1324</v>
      </c>
      <c r="G795" s="41">
        <v>5000000</v>
      </c>
      <c r="H795" s="41">
        <v>5000000</v>
      </c>
      <c r="I795" s="41"/>
      <c r="J795" s="41">
        <f t="shared" si="67"/>
        <v>5000000</v>
      </c>
    </row>
    <row r="796" spans="1:10" ht="46.5" thickBot="1" x14ac:dyDescent="0.3">
      <c r="A796" s="36">
        <v>23010105</v>
      </c>
      <c r="B796" s="37">
        <v>70542</v>
      </c>
      <c r="C796" s="38" t="s">
        <v>1325</v>
      </c>
      <c r="D796" s="39" t="s">
        <v>19</v>
      </c>
      <c r="E796" s="37">
        <v>23310000</v>
      </c>
      <c r="F796" s="40" t="s">
        <v>1326</v>
      </c>
      <c r="G796" s="41">
        <v>50000000</v>
      </c>
      <c r="H796" s="41">
        <v>90000000</v>
      </c>
      <c r="I796" s="41">
        <v>90000000</v>
      </c>
      <c r="J796" s="41">
        <f t="shared" si="67"/>
        <v>0</v>
      </c>
    </row>
    <row r="797" spans="1:10" ht="61.5" thickBot="1" x14ac:dyDescent="0.3">
      <c r="A797" s="36">
        <v>23010129</v>
      </c>
      <c r="B797" s="37">
        <v>70543</v>
      </c>
      <c r="C797" s="38" t="s">
        <v>1327</v>
      </c>
      <c r="D797" s="39" t="s">
        <v>19</v>
      </c>
      <c r="E797" s="37">
        <v>23310000</v>
      </c>
      <c r="F797" s="40" t="s">
        <v>1328</v>
      </c>
      <c r="G797" s="41">
        <v>15000000</v>
      </c>
      <c r="H797" s="41">
        <v>15000000</v>
      </c>
      <c r="I797" s="41"/>
      <c r="J797" s="41">
        <f t="shared" si="67"/>
        <v>15000000</v>
      </c>
    </row>
    <row r="798" spans="1:10" ht="31.5" thickBot="1" x14ac:dyDescent="0.3">
      <c r="A798" s="36">
        <v>23040102</v>
      </c>
      <c r="B798" s="37">
        <v>70544</v>
      </c>
      <c r="C798" s="38" t="s">
        <v>1329</v>
      </c>
      <c r="D798" s="39" t="s">
        <v>19</v>
      </c>
      <c r="E798" s="37">
        <v>23311600</v>
      </c>
      <c r="F798" s="40" t="s">
        <v>1330</v>
      </c>
      <c r="G798" s="41">
        <v>56000000</v>
      </c>
      <c r="H798" s="41">
        <v>50000000</v>
      </c>
      <c r="I798" s="41">
        <v>50000000</v>
      </c>
      <c r="J798" s="41">
        <f t="shared" si="67"/>
        <v>0</v>
      </c>
    </row>
    <row r="799" spans="1:10" ht="31.5" thickBot="1" x14ac:dyDescent="0.3">
      <c r="A799" s="36">
        <v>23010128</v>
      </c>
      <c r="B799" s="37">
        <v>70545</v>
      </c>
      <c r="C799" s="38" t="s">
        <v>1331</v>
      </c>
      <c r="D799" s="39" t="s">
        <v>19</v>
      </c>
      <c r="E799" s="37">
        <v>23310000</v>
      </c>
      <c r="F799" s="40" t="s">
        <v>1332</v>
      </c>
      <c r="G799" s="41">
        <v>10000000</v>
      </c>
      <c r="H799" s="41">
        <v>10000000</v>
      </c>
      <c r="I799" s="41"/>
      <c r="J799" s="41">
        <f t="shared" si="67"/>
        <v>10000000</v>
      </c>
    </row>
    <row r="800" spans="1:10" ht="46.5" thickBot="1" x14ac:dyDescent="0.3">
      <c r="A800" s="36">
        <v>23040104</v>
      </c>
      <c r="B800" s="37">
        <v>70546</v>
      </c>
      <c r="C800" s="38" t="s">
        <v>1333</v>
      </c>
      <c r="D800" s="39" t="s">
        <v>19</v>
      </c>
      <c r="E800" s="37">
        <v>23310000</v>
      </c>
      <c r="F800" s="40" t="s">
        <v>1334</v>
      </c>
      <c r="G800" s="41">
        <v>290000000</v>
      </c>
      <c r="H800" s="41">
        <v>200000000</v>
      </c>
      <c r="I800" s="41">
        <v>200000000</v>
      </c>
      <c r="J800" s="41">
        <f t="shared" si="67"/>
        <v>0</v>
      </c>
    </row>
    <row r="801" spans="1:10" ht="46.5" thickBot="1" x14ac:dyDescent="0.3">
      <c r="A801" s="36">
        <v>23020113</v>
      </c>
      <c r="B801" s="37">
        <v>70547</v>
      </c>
      <c r="C801" s="38" t="s">
        <v>1335</v>
      </c>
      <c r="D801" s="39" t="s">
        <v>19</v>
      </c>
      <c r="E801" s="37">
        <v>23310000</v>
      </c>
      <c r="F801" s="40" t="s">
        <v>1336</v>
      </c>
      <c r="G801" s="41">
        <v>50000000</v>
      </c>
      <c r="H801" s="41">
        <v>5000000</v>
      </c>
      <c r="I801" s="41"/>
      <c r="J801" s="41">
        <f t="shared" si="67"/>
        <v>5000000</v>
      </c>
    </row>
    <row r="802" spans="1:10" ht="31.5" thickBot="1" x14ac:dyDescent="0.3">
      <c r="A802" s="36">
        <v>23010104</v>
      </c>
      <c r="B802" s="37">
        <v>70548</v>
      </c>
      <c r="C802" s="38" t="s">
        <v>1337</v>
      </c>
      <c r="D802" s="39" t="s">
        <v>19</v>
      </c>
      <c r="E802" s="37">
        <v>23310000</v>
      </c>
      <c r="F802" s="40" t="s">
        <v>1338</v>
      </c>
      <c r="G802" s="41">
        <v>2300000</v>
      </c>
      <c r="H802" s="41">
        <v>2300000</v>
      </c>
      <c r="I802" s="41"/>
      <c r="J802" s="41">
        <f t="shared" si="67"/>
        <v>2300000</v>
      </c>
    </row>
    <row r="803" spans="1:10" ht="76.5" thickBot="1" x14ac:dyDescent="0.3">
      <c r="A803" s="36">
        <v>23040102</v>
      </c>
      <c r="B803" s="37">
        <v>70550</v>
      </c>
      <c r="C803" s="38" t="s">
        <v>1339</v>
      </c>
      <c r="D803" s="39" t="s">
        <v>19</v>
      </c>
      <c r="E803" s="37">
        <v>23310000</v>
      </c>
      <c r="F803" s="40" t="s">
        <v>1340</v>
      </c>
      <c r="G803" s="41">
        <v>50000000</v>
      </c>
      <c r="H803" s="41">
        <v>5000000</v>
      </c>
      <c r="I803" s="41"/>
      <c r="J803" s="41">
        <f t="shared" si="67"/>
        <v>5000000</v>
      </c>
    </row>
    <row r="804" spans="1:10" ht="106.5" thickBot="1" x14ac:dyDescent="0.3">
      <c r="A804" s="36">
        <v>23030113</v>
      </c>
      <c r="B804" s="37">
        <v>70551</v>
      </c>
      <c r="C804" s="38" t="s">
        <v>1341</v>
      </c>
      <c r="D804" s="39" t="s">
        <v>19</v>
      </c>
      <c r="E804" s="37">
        <v>23310000</v>
      </c>
      <c r="F804" s="40" t="s">
        <v>1342</v>
      </c>
      <c r="G804" s="41">
        <v>60000000</v>
      </c>
      <c r="H804" s="41">
        <v>60000000</v>
      </c>
      <c r="I804" s="41"/>
      <c r="J804" s="41">
        <f t="shared" si="67"/>
        <v>60000000</v>
      </c>
    </row>
    <row r="805" spans="1:10" ht="31.5" thickBot="1" x14ac:dyDescent="0.3">
      <c r="A805" s="36">
        <v>23050101</v>
      </c>
      <c r="B805" s="37">
        <v>70552</v>
      </c>
      <c r="C805" s="38" t="s">
        <v>1343</v>
      </c>
      <c r="D805" s="39" t="s">
        <v>19</v>
      </c>
      <c r="E805" s="37">
        <v>23310000</v>
      </c>
      <c r="F805" s="40" t="s">
        <v>1344</v>
      </c>
      <c r="G805" s="41">
        <v>70000000</v>
      </c>
      <c r="H805" s="41">
        <v>10000000</v>
      </c>
      <c r="I805" s="41"/>
      <c r="J805" s="41">
        <f t="shared" si="67"/>
        <v>10000000</v>
      </c>
    </row>
    <row r="806" spans="1:10" ht="31.5" thickBot="1" x14ac:dyDescent="0.3">
      <c r="A806" s="36">
        <v>23040101</v>
      </c>
      <c r="B806" s="37">
        <v>70554</v>
      </c>
      <c r="C806" s="38" t="s">
        <v>1345</v>
      </c>
      <c r="D806" s="39" t="s">
        <v>19</v>
      </c>
      <c r="E806" s="37">
        <v>23310000</v>
      </c>
      <c r="F806" s="40" t="s">
        <v>1346</v>
      </c>
      <c r="G806" s="41">
        <v>4000000</v>
      </c>
      <c r="H806" s="41">
        <v>4000000</v>
      </c>
      <c r="I806" s="41"/>
      <c r="J806" s="41">
        <f t="shared" si="67"/>
        <v>4000000</v>
      </c>
    </row>
    <row r="807" spans="1:10" ht="16.5" thickBot="1" x14ac:dyDescent="0.3">
      <c r="A807" s="36">
        <v>23040103</v>
      </c>
      <c r="B807" s="37">
        <v>70555</v>
      </c>
      <c r="C807" s="38" t="s">
        <v>1347</v>
      </c>
      <c r="D807" s="39" t="s">
        <v>19</v>
      </c>
      <c r="E807" s="37">
        <v>23310000</v>
      </c>
      <c r="F807" s="40" t="s">
        <v>1348</v>
      </c>
      <c r="G807" s="42">
        <v>0</v>
      </c>
      <c r="H807" s="42">
        <v>0</v>
      </c>
      <c r="I807" s="42"/>
      <c r="J807" s="41">
        <f t="shared" si="67"/>
        <v>0</v>
      </c>
    </row>
    <row r="808" spans="1:10" ht="16.5" thickBot="1" x14ac:dyDescent="0.3">
      <c r="A808" s="5"/>
      <c r="B808" s="6"/>
      <c r="C808" s="6"/>
      <c r="D808" s="7"/>
      <c r="E808" s="6"/>
      <c r="F808" s="43"/>
      <c r="G808" s="44">
        <f t="shared" ref="G808" si="68">SUM(G761:G807)</f>
        <v>2575300000</v>
      </c>
      <c r="H808" s="44">
        <f>SUM(H761:H807)</f>
        <v>1677300000</v>
      </c>
      <c r="I808" s="44">
        <f>SUM(I761:I807)</f>
        <v>695000000</v>
      </c>
      <c r="J808" s="55">
        <f t="shared" si="67"/>
        <v>982300000</v>
      </c>
    </row>
    <row r="809" spans="1:10" ht="16.5" thickBot="1" x14ac:dyDescent="0.3">
      <c r="A809" s="9"/>
      <c r="B809" s="8"/>
      <c r="C809" s="8"/>
      <c r="D809" s="68" t="s">
        <v>1349</v>
      </c>
      <c r="E809" s="8"/>
      <c r="F809" s="40"/>
      <c r="G809" s="8"/>
      <c r="H809" s="8"/>
      <c r="I809" s="8"/>
      <c r="J809" s="41">
        <f t="shared" si="67"/>
        <v>0</v>
      </c>
    </row>
    <row r="810" spans="1:10" ht="16.5" thickBot="1" x14ac:dyDescent="0.3">
      <c r="A810" s="36">
        <v>23030113</v>
      </c>
      <c r="B810" s="37">
        <v>70148</v>
      </c>
      <c r="C810" s="38" t="s">
        <v>1350</v>
      </c>
      <c r="D810" s="39" t="s">
        <v>19</v>
      </c>
      <c r="E810" s="37">
        <v>23310100</v>
      </c>
      <c r="F810" s="40" t="s">
        <v>1351</v>
      </c>
      <c r="G810" s="41">
        <v>40000000</v>
      </c>
      <c r="H810" s="41">
        <v>40000000</v>
      </c>
      <c r="I810" s="41"/>
      <c r="J810" s="41">
        <f t="shared" si="67"/>
        <v>40000000</v>
      </c>
    </row>
    <row r="811" spans="1:10" ht="46.5" thickBot="1" x14ac:dyDescent="0.3">
      <c r="A811" s="36">
        <v>23030113</v>
      </c>
      <c r="B811" s="37">
        <v>70149</v>
      </c>
      <c r="C811" s="38" t="s">
        <v>1352</v>
      </c>
      <c r="D811" s="39" t="s">
        <v>19</v>
      </c>
      <c r="E811" s="37">
        <v>23310000</v>
      </c>
      <c r="F811" s="40" t="s">
        <v>1353</v>
      </c>
      <c r="G811" s="41">
        <v>10000000</v>
      </c>
      <c r="H811" s="41">
        <v>10000000</v>
      </c>
      <c r="I811" s="41"/>
      <c r="J811" s="41">
        <f t="shared" si="67"/>
        <v>10000000</v>
      </c>
    </row>
    <row r="812" spans="1:10" ht="61.5" thickBot="1" x14ac:dyDescent="0.3">
      <c r="A812" s="36">
        <v>23010107</v>
      </c>
      <c r="B812" s="37">
        <v>70151</v>
      </c>
      <c r="C812" s="38" t="s">
        <v>1354</v>
      </c>
      <c r="D812" s="39" t="s">
        <v>19</v>
      </c>
      <c r="E812" s="37">
        <v>23310000</v>
      </c>
      <c r="F812" s="40" t="s">
        <v>1355</v>
      </c>
      <c r="G812" s="41">
        <v>30000000</v>
      </c>
      <c r="H812" s="41">
        <v>30000000</v>
      </c>
      <c r="I812" s="41"/>
      <c r="J812" s="41">
        <f t="shared" si="67"/>
        <v>30000000</v>
      </c>
    </row>
    <row r="813" spans="1:10" ht="31.5" thickBot="1" x14ac:dyDescent="0.3">
      <c r="A813" s="36">
        <v>23010130</v>
      </c>
      <c r="B813" s="37">
        <v>70152</v>
      </c>
      <c r="C813" s="38" t="s">
        <v>1356</v>
      </c>
      <c r="D813" s="39" t="s">
        <v>19</v>
      </c>
      <c r="E813" s="37">
        <v>23310000</v>
      </c>
      <c r="F813" s="40" t="s">
        <v>1357</v>
      </c>
      <c r="G813" s="41">
        <v>50000000</v>
      </c>
      <c r="H813" s="41">
        <v>50000000</v>
      </c>
      <c r="I813" s="41"/>
      <c r="J813" s="41">
        <f t="shared" si="67"/>
        <v>50000000</v>
      </c>
    </row>
    <row r="814" spans="1:10" ht="46.5" thickBot="1" x14ac:dyDescent="0.3">
      <c r="A814" s="36">
        <v>23020122</v>
      </c>
      <c r="B814" s="37">
        <v>70154</v>
      </c>
      <c r="C814" s="38" t="s">
        <v>1358</v>
      </c>
      <c r="D814" s="39" t="s">
        <v>19</v>
      </c>
      <c r="E814" s="37">
        <v>23310000</v>
      </c>
      <c r="F814" s="40" t="s">
        <v>1359</v>
      </c>
      <c r="G814" s="41">
        <v>30000000</v>
      </c>
      <c r="H814" s="41">
        <v>30000000</v>
      </c>
      <c r="I814" s="41"/>
      <c r="J814" s="41">
        <f t="shared" si="67"/>
        <v>30000000</v>
      </c>
    </row>
    <row r="815" spans="1:10" ht="31.5" thickBot="1" x14ac:dyDescent="0.3">
      <c r="A815" s="36">
        <v>23010130</v>
      </c>
      <c r="B815" s="37">
        <v>70155</v>
      </c>
      <c r="C815" s="38" t="s">
        <v>1360</v>
      </c>
      <c r="D815" s="39" t="s">
        <v>19</v>
      </c>
      <c r="E815" s="37">
        <v>23310000</v>
      </c>
      <c r="F815" s="40" t="s">
        <v>1361</v>
      </c>
      <c r="G815" s="41">
        <v>10000000</v>
      </c>
      <c r="H815" s="41">
        <v>10000000</v>
      </c>
      <c r="I815" s="41"/>
      <c r="J815" s="41">
        <f t="shared" si="67"/>
        <v>10000000</v>
      </c>
    </row>
    <row r="816" spans="1:10" ht="16.5" thickBot="1" x14ac:dyDescent="0.3">
      <c r="A816" s="36">
        <v>23010130</v>
      </c>
      <c r="B816" s="37">
        <v>70156</v>
      </c>
      <c r="C816" s="38" t="s">
        <v>1362</v>
      </c>
      <c r="D816" s="39" t="s">
        <v>19</v>
      </c>
      <c r="E816" s="37">
        <v>23310000</v>
      </c>
      <c r="F816" s="40" t="s">
        <v>1363</v>
      </c>
      <c r="G816" s="41">
        <v>20000000</v>
      </c>
      <c r="H816" s="41">
        <v>20000000</v>
      </c>
      <c r="I816" s="41"/>
      <c r="J816" s="41">
        <f t="shared" si="67"/>
        <v>20000000</v>
      </c>
    </row>
    <row r="817" spans="1:10" ht="31.5" thickBot="1" x14ac:dyDescent="0.3">
      <c r="A817" s="36">
        <v>23010130</v>
      </c>
      <c r="B817" s="37">
        <v>70157</v>
      </c>
      <c r="C817" s="38" t="s">
        <v>1364</v>
      </c>
      <c r="D817" s="39" t="s">
        <v>19</v>
      </c>
      <c r="E817" s="37">
        <v>23312100</v>
      </c>
      <c r="F817" s="40" t="s">
        <v>1365</v>
      </c>
      <c r="G817" s="41">
        <v>50000000</v>
      </c>
      <c r="H817" s="41">
        <v>50000000</v>
      </c>
      <c r="I817" s="41"/>
      <c r="J817" s="41">
        <f t="shared" si="67"/>
        <v>50000000</v>
      </c>
    </row>
    <row r="818" spans="1:10" ht="31.5" thickBot="1" x14ac:dyDescent="0.3">
      <c r="A818" s="36">
        <v>23010130</v>
      </c>
      <c r="B818" s="37">
        <v>70158</v>
      </c>
      <c r="C818" s="38" t="s">
        <v>1366</v>
      </c>
      <c r="D818" s="39" t="s">
        <v>19</v>
      </c>
      <c r="E818" s="37">
        <v>23310000</v>
      </c>
      <c r="F818" s="40" t="s">
        <v>1367</v>
      </c>
      <c r="G818" s="41">
        <v>20000000</v>
      </c>
      <c r="H818" s="41">
        <v>20000000</v>
      </c>
      <c r="I818" s="41"/>
      <c r="J818" s="41">
        <f t="shared" si="67"/>
        <v>20000000</v>
      </c>
    </row>
    <row r="819" spans="1:10" ht="31.5" thickBot="1" x14ac:dyDescent="0.3">
      <c r="A819" s="36">
        <v>23030123</v>
      </c>
      <c r="B819" s="37">
        <v>70102</v>
      </c>
      <c r="C819" s="38" t="s">
        <v>1368</v>
      </c>
      <c r="D819" s="39" t="s">
        <v>19</v>
      </c>
      <c r="E819" s="37">
        <v>23310000</v>
      </c>
      <c r="F819" s="40" t="s">
        <v>1369</v>
      </c>
      <c r="G819" s="41">
        <v>400000000</v>
      </c>
      <c r="H819" s="41">
        <v>400000000</v>
      </c>
      <c r="I819" s="41"/>
      <c r="J819" s="41">
        <f t="shared" si="67"/>
        <v>400000000</v>
      </c>
    </row>
    <row r="820" spans="1:10" ht="16.5" thickBot="1" x14ac:dyDescent="0.3">
      <c r="A820" s="5"/>
      <c r="B820" s="6"/>
      <c r="C820" s="6"/>
      <c r="D820" s="7"/>
      <c r="E820" s="6"/>
      <c r="F820" s="43"/>
      <c r="G820" s="44">
        <v>660000000</v>
      </c>
      <c r="H820" s="44">
        <f>SUM(H810:H819)</f>
        <v>660000000</v>
      </c>
      <c r="I820" s="44">
        <f>SUM(I810:I819)</f>
        <v>0</v>
      </c>
      <c r="J820" s="55">
        <f t="shared" si="67"/>
        <v>660000000</v>
      </c>
    </row>
    <row r="821" spans="1:10" ht="16.5" thickBot="1" x14ac:dyDescent="0.3">
      <c r="A821" s="9"/>
      <c r="B821" s="8"/>
      <c r="C821" s="74" t="s">
        <v>1370</v>
      </c>
      <c r="D821" s="11"/>
      <c r="E821" s="8"/>
      <c r="F821" s="40"/>
      <c r="G821" s="8"/>
      <c r="H821" s="8"/>
      <c r="I821" s="8"/>
      <c r="J821" s="41">
        <f t="shared" si="67"/>
        <v>0</v>
      </c>
    </row>
    <row r="822" spans="1:10" ht="16.5" thickBot="1" x14ac:dyDescent="0.3">
      <c r="A822" s="36">
        <v>23040103</v>
      </c>
      <c r="B822" s="37">
        <v>70155</v>
      </c>
      <c r="C822" s="38" t="s">
        <v>1371</v>
      </c>
      <c r="D822" s="39" t="s">
        <v>19</v>
      </c>
      <c r="E822" s="37">
        <v>23310000</v>
      </c>
      <c r="F822" s="40" t="s">
        <v>1348</v>
      </c>
      <c r="G822" s="41">
        <v>30000000</v>
      </c>
      <c r="H822" s="41">
        <v>30000000</v>
      </c>
      <c r="I822" s="41">
        <v>0</v>
      </c>
      <c r="J822" s="41">
        <f t="shared" si="67"/>
        <v>30000000</v>
      </c>
    </row>
    <row r="823" spans="1:10" ht="16.5" thickBot="1" x14ac:dyDescent="0.3">
      <c r="A823" s="5"/>
      <c r="B823" s="6"/>
      <c r="C823" s="6"/>
      <c r="D823" s="7"/>
      <c r="E823" s="6"/>
      <c r="F823" s="43"/>
      <c r="G823" s="44">
        <v>30000000</v>
      </c>
      <c r="H823" s="44">
        <v>30000000</v>
      </c>
      <c r="I823" s="44">
        <f>SUM(I822)</f>
        <v>0</v>
      </c>
      <c r="J823" s="55">
        <f t="shared" si="67"/>
        <v>30000000</v>
      </c>
    </row>
    <row r="824" spans="1:10" ht="16.5" thickBot="1" x14ac:dyDescent="0.3">
      <c r="A824" s="10"/>
      <c r="B824" s="12"/>
      <c r="C824" s="12"/>
      <c r="D824" s="13"/>
      <c r="E824" s="12"/>
      <c r="F824" s="57"/>
      <c r="G824" s="58">
        <f t="shared" ref="G824:I824" si="69">G823+G820+G808</f>
        <v>3265300000</v>
      </c>
      <c r="H824" s="58">
        <f>H823+H820+H808</f>
        <v>2367300000</v>
      </c>
      <c r="I824" s="58">
        <f t="shared" si="69"/>
        <v>695000000</v>
      </c>
      <c r="J824" s="62">
        <f t="shared" si="67"/>
        <v>1672300000</v>
      </c>
    </row>
    <row r="825" spans="1:10" ht="16.5" thickBot="1" x14ac:dyDescent="0.3">
      <c r="A825" s="9"/>
      <c r="B825" s="8"/>
      <c r="C825" s="8"/>
      <c r="D825" s="11"/>
      <c r="E825" s="8"/>
      <c r="F825" s="74" t="s">
        <v>1372</v>
      </c>
      <c r="G825" s="8"/>
      <c r="H825" s="8"/>
      <c r="I825" s="8"/>
      <c r="J825" s="41">
        <f t="shared" si="67"/>
        <v>0</v>
      </c>
    </row>
    <row r="826" spans="1:10" ht="16.5" thickBot="1" x14ac:dyDescent="0.3">
      <c r="A826" s="9"/>
      <c r="B826" s="8"/>
      <c r="C826" s="74" t="s">
        <v>1373</v>
      </c>
      <c r="D826" s="11"/>
      <c r="E826" s="8"/>
      <c r="F826" s="40"/>
      <c r="G826" s="8"/>
      <c r="H826" s="8"/>
      <c r="I826" s="8"/>
      <c r="J826" s="41">
        <f t="shared" si="67"/>
        <v>0</v>
      </c>
    </row>
    <row r="827" spans="1:10" ht="106.5" thickBot="1" x14ac:dyDescent="0.3">
      <c r="A827" s="36">
        <v>23020102</v>
      </c>
      <c r="B827" s="37">
        <v>70461</v>
      </c>
      <c r="C827" s="38" t="s">
        <v>1374</v>
      </c>
      <c r="D827" s="39" t="s">
        <v>19</v>
      </c>
      <c r="E827" s="37">
        <v>23310000</v>
      </c>
      <c r="F827" s="40" t="s">
        <v>1375</v>
      </c>
      <c r="G827" s="41">
        <v>800000000</v>
      </c>
      <c r="H827" s="41">
        <v>622000000</v>
      </c>
      <c r="I827" s="41"/>
      <c r="J827" s="41">
        <f t="shared" si="67"/>
        <v>622000000</v>
      </c>
    </row>
    <row r="828" spans="1:10" ht="31.5" thickBot="1" x14ac:dyDescent="0.3">
      <c r="A828" s="36">
        <v>23030121</v>
      </c>
      <c r="B828" s="37">
        <v>70464</v>
      </c>
      <c r="C828" s="38" t="s">
        <v>1376</v>
      </c>
      <c r="D828" s="39" t="s">
        <v>19</v>
      </c>
      <c r="E828" s="37">
        <v>23311700</v>
      </c>
      <c r="F828" s="40" t="s">
        <v>1377</v>
      </c>
      <c r="G828" s="41">
        <v>15000000</v>
      </c>
      <c r="H828" s="41">
        <v>5000000</v>
      </c>
      <c r="I828" s="41"/>
      <c r="J828" s="41">
        <f t="shared" si="67"/>
        <v>5000000</v>
      </c>
    </row>
    <row r="829" spans="1:10" ht="16.5" thickBot="1" x14ac:dyDescent="0.3">
      <c r="A829" s="36">
        <v>23010129</v>
      </c>
      <c r="B829" s="37">
        <v>70465</v>
      </c>
      <c r="C829" s="38" t="s">
        <v>1378</v>
      </c>
      <c r="D829" s="39" t="s">
        <v>19</v>
      </c>
      <c r="E829" s="37">
        <v>23310000</v>
      </c>
      <c r="F829" s="40" t="s">
        <v>1379</v>
      </c>
      <c r="G829" s="41">
        <v>50000000</v>
      </c>
      <c r="H829" s="41">
        <v>20000000</v>
      </c>
      <c r="I829" s="41"/>
      <c r="J829" s="41">
        <f t="shared" si="67"/>
        <v>20000000</v>
      </c>
    </row>
    <row r="830" spans="1:10" ht="31.5" thickBot="1" x14ac:dyDescent="0.3">
      <c r="A830" s="36">
        <v>23030102</v>
      </c>
      <c r="B830" s="37">
        <v>70490</v>
      </c>
      <c r="C830" s="38" t="s">
        <v>1380</v>
      </c>
      <c r="D830" s="39" t="s">
        <v>19</v>
      </c>
      <c r="E830" s="37">
        <v>23310100</v>
      </c>
      <c r="F830" s="40" t="s">
        <v>1381</v>
      </c>
      <c r="G830" s="42">
        <v>0</v>
      </c>
      <c r="H830" s="42">
        <v>0</v>
      </c>
      <c r="I830" s="42"/>
      <c r="J830" s="41">
        <f t="shared" si="67"/>
        <v>0</v>
      </c>
    </row>
    <row r="831" spans="1:10" ht="16.5" thickBot="1" x14ac:dyDescent="0.3">
      <c r="A831" s="36">
        <v>23020114</v>
      </c>
      <c r="B831" s="37">
        <v>70406</v>
      </c>
      <c r="C831" s="38" t="s">
        <v>1382</v>
      </c>
      <c r="D831" s="39" t="s">
        <v>19</v>
      </c>
      <c r="E831" s="37">
        <v>23310000</v>
      </c>
      <c r="F831" s="40" t="s">
        <v>1383</v>
      </c>
      <c r="G831" s="41">
        <v>1418542877</v>
      </c>
      <c r="H831" s="41">
        <v>618542877</v>
      </c>
      <c r="I831" s="41"/>
      <c r="J831" s="41">
        <f t="shared" si="67"/>
        <v>618542877</v>
      </c>
    </row>
    <row r="832" spans="1:10" ht="16.5" thickBot="1" x14ac:dyDescent="0.3">
      <c r="A832" s="36">
        <v>23020114</v>
      </c>
      <c r="B832" s="37">
        <v>70438</v>
      </c>
      <c r="C832" s="38" t="s">
        <v>1384</v>
      </c>
      <c r="D832" s="39" t="s">
        <v>19</v>
      </c>
      <c r="E832" s="37">
        <v>23310000</v>
      </c>
      <c r="F832" s="40" t="s">
        <v>1385</v>
      </c>
      <c r="G832" s="41">
        <v>350755427</v>
      </c>
      <c r="H832" s="41">
        <v>350756050</v>
      </c>
      <c r="I832" s="41"/>
      <c r="J832" s="41">
        <f t="shared" si="67"/>
        <v>350756050</v>
      </c>
    </row>
    <row r="833" spans="1:10" ht="16.5" thickBot="1" x14ac:dyDescent="0.3">
      <c r="A833" s="36">
        <v>23020114</v>
      </c>
      <c r="B833" s="37">
        <v>70439</v>
      </c>
      <c r="C833" s="38" t="s">
        <v>1386</v>
      </c>
      <c r="D833" s="39" t="s">
        <v>19</v>
      </c>
      <c r="E833" s="37">
        <v>23310000</v>
      </c>
      <c r="F833" s="40" t="s">
        <v>1387</v>
      </c>
      <c r="G833" s="41">
        <v>2900500000</v>
      </c>
      <c r="H833" s="41">
        <v>1656500000</v>
      </c>
      <c r="I833" s="41"/>
      <c r="J833" s="41">
        <f t="shared" si="67"/>
        <v>1656500000</v>
      </c>
    </row>
    <row r="834" spans="1:10" ht="46.5" thickBot="1" x14ac:dyDescent="0.3">
      <c r="A834" s="36">
        <v>23020114</v>
      </c>
      <c r="B834" s="37">
        <v>70440</v>
      </c>
      <c r="C834" s="38" t="s">
        <v>1388</v>
      </c>
      <c r="D834" s="39" t="s">
        <v>19</v>
      </c>
      <c r="E834" s="37">
        <v>23310000</v>
      </c>
      <c r="F834" s="40" t="s">
        <v>1389</v>
      </c>
      <c r="G834" s="41">
        <v>250000000</v>
      </c>
      <c r="H834" s="41">
        <v>120000000</v>
      </c>
      <c r="I834" s="41"/>
      <c r="J834" s="41">
        <f t="shared" si="67"/>
        <v>120000000</v>
      </c>
    </row>
    <row r="835" spans="1:10" ht="16.5" thickBot="1" x14ac:dyDescent="0.3">
      <c r="A835" s="36">
        <v>23020114</v>
      </c>
      <c r="B835" s="37">
        <v>70441</v>
      </c>
      <c r="C835" s="38" t="s">
        <v>1390</v>
      </c>
      <c r="D835" s="39" t="s">
        <v>19</v>
      </c>
      <c r="E835" s="37">
        <v>23310000</v>
      </c>
      <c r="F835" s="40" t="s">
        <v>1391</v>
      </c>
      <c r="G835" s="41">
        <v>80000000</v>
      </c>
      <c r="H835" s="41">
        <v>40000000</v>
      </c>
      <c r="I835" s="41"/>
      <c r="J835" s="41">
        <f t="shared" si="67"/>
        <v>40000000</v>
      </c>
    </row>
    <row r="836" spans="1:10" ht="31.5" thickBot="1" x14ac:dyDescent="0.3">
      <c r="A836" s="36">
        <v>23020114</v>
      </c>
      <c r="B836" s="37">
        <v>70442</v>
      </c>
      <c r="C836" s="38" t="s">
        <v>1392</v>
      </c>
      <c r="D836" s="39" t="s">
        <v>19</v>
      </c>
      <c r="E836" s="37">
        <v>23310000</v>
      </c>
      <c r="F836" s="40" t="s">
        <v>1393</v>
      </c>
      <c r="G836" s="41">
        <v>40000000</v>
      </c>
      <c r="H836" s="41">
        <v>20000000</v>
      </c>
      <c r="I836" s="41"/>
      <c r="J836" s="41">
        <f t="shared" si="67"/>
        <v>20000000</v>
      </c>
    </row>
    <row r="837" spans="1:10" ht="36" customHeight="1" thickBot="1" x14ac:dyDescent="0.3">
      <c r="A837" s="36">
        <v>23020116</v>
      </c>
      <c r="B837" s="37">
        <v>70425</v>
      </c>
      <c r="C837" s="38" t="s">
        <v>1394</v>
      </c>
      <c r="D837" s="39" t="s">
        <v>19</v>
      </c>
      <c r="E837" s="37">
        <v>23310000</v>
      </c>
      <c r="F837" s="40" t="s">
        <v>1395</v>
      </c>
      <c r="G837" s="41">
        <v>1898000623</v>
      </c>
      <c r="H837" s="41">
        <v>500000000</v>
      </c>
      <c r="I837" s="41"/>
      <c r="J837" s="41">
        <f t="shared" si="67"/>
        <v>500000000</v>
      </c>
    </row>
    <row r="838" spans="1:10" ht="55.5" customHeight="1" thickBot="1" x14ac:dyDescent="0.3">
      <c r="A838" s="36">
        <v>23010119</v>
      </c>
      <c r="B838" s="37">
        <v>70429</v>
      </c>
      <c r="C838" s="38" t="s">
        <v>1396</v>
      </c>
      <c r="D838" s="39" t="s">
        <v>19</v>
      </c>
      <c r="E838" s="37">
        <v>23310000</v>
      </c>
      <c r="F838" s="40" t="s">
        <v>1397</v>
      </c>
      <c r="G838" s="41">
        <v>50000000</v>
      </c>
      <c r="H838" s="41">
        <v>50000000</v>
      </c>
      <c r="I838" s="41"/>
      <c r="J838" s="41">
        <f t="shared" si="67"/>
        <v>50000000</v>
      </c>
    </row>
    <row r="839" spans="1:10" ht="55.5" customHeight="1" thickBot="1" x14ac:dyDescent="0.3">
      <c r="A839" s="36">
        <v>23010129</v>
      </c>
      <c r="B839" s="37">
        <v>70431</v>
      </c>
      <c r="C839" s="38" t="s">
        <v>1398</v>
      </c>
      <c r="D839" s="39" t="s">
        <v>19</v>
      </c>
      <c r="E839" s="37">
        <v>23310000</v>
      </c>
      <c r="F839" s="40" t="s">
        <v>1399</v>
      </c>
      <c r="G839" s="41">
        <v>50000000</v>
      </c>
      <c r="H839" s="41">
        <v>50000000</v>
      </c>
      <c r="I839" s="41"/>
      <c r="J839" s="41">
        <f t="shared" ref="J839:J902" si="70">H839-I839</f>
        <v>50000000</v>
      </c>
    </row>
    <row r="840" spans="1:10" ht="31.5" thickBot="1" x14ac:dyDescent="0.3">
      <c r="A840" s="36">
        <v>23010129</v>
      </c>
      <c r="B840" s="37">
        <v>70455</v>
      </c>
      <c r="C840" s="38" t="s">
        <v>1400</v>
      </c>
      <c r="D840" s="39" t="s">
        <v>19</v>
      </c>
      <c r="E840" s="37">
        <v>23310000</v>
      </c>
      <c r="F840" s="40" t="s">
        <v>1401</v>
      </c>
      <c r="G840" s="41">
        <v>20000000</v>
      </c>
      <c r="H840" s="41">
        <v>20000000</v>
      </c>
      <c r="I840" s="41"/>
      <c r="J840" s="41">
        <f t="shared" si="70"/>
        <v>20000000</v>
      </c>
    </row>
    <row r="841" spans="1:10" ht="16.5" thickBot="1" x14ac:dyDescent="0.3">
      <c r="A841" s="5"/>
      <c r="B841" s="6"/>
      <c r="C841" s="6"/>
      <c r="D841" s="7"/>
      <c r="E841" s="44"/>
      <c r="F841" s="44"/>
      <c r="G841" s="44">
        <f t="shared" ref="G841:I841" si="71">SUM(G826:G840)</f>
        <v>7922798927</v>
      </c>
      <c r="H841" s="44">
        <f t="shared" si="71"/>
        <v>4072798927</v>
      </c>
      <c r="I841" s="44">
        <f t="shared" si="71"/>
        <v>0</v>
      </c>
      <c r="J841" s="55">
        <f t="shared" si="70"/>
        <v>4072798927</v>
      </c>
    </row>
    <row r="842" spans="1:10" ht="16.5" thickBot="1" x14ac:dyDescent="0.3">
      <c r="A842" s="10"/>
      <c r="B842" s="12"/>
      <c r="C842" s="12"/>
      <c r="D842" s="13"/>
      <c r="E842" s="12"/>
      <c r="F842" s="57"/>
      <c r="G842" s="58">
        <f t="shared" ref="G842" si="72">SUM(G841)</f>
        <v>7922798927</v>
      </c>
      <c r="H842" s="58">
        <f>SUM(H841)</f>
        <v>4072798927</v>
      </c>
      <c r="I842" s="58">
        <f>SUM(I841)</f>
        <v>0</v>
      </c>
      <c r="J842" s="62">
        <f t="shared" si="70"/>
        <v>4072798927</v>
      </c>
    </row>
    <row r="843" spans="1:10" ht="18.75" thickBot="1" x14ac:dyDescent="0.3">
      <c r="A843" s="9"/>
      <c r="B843" s="8"/>
      <c r="C843" s="8"/>
      <c r="D843" s="11"/>
      <c r="E843" s="8"/>
      <c r="F843" s="45" t="s">
        <v>1402</v>
      </c>
      <c r="G843" s="8"/>
      <c r="H843" s="8"/>
      <c r="I843" s="8"/>
      <c r="J843" s="41">
        <f t="shared" si="70"/>
        <v>0</v>
      </c>
    </row>
    <row r="844" spans="1:10" ht="18.75" thickBot="1" x14ac:dyDescent="0.3">
      <c r="A844" s="9"/>
      <c r="B844" s="8"/>
      <c r="C844" s="8"/>
      <c r="D844" s="45" t="s">
        <v>1403</v>
      </c>
      <c r="E844" s="8"/>
      <c r="F844" s="40"/>
      <c r="G844" s="8"/>
      <c r="H844" s="8"/>
      <c r="I844" s="8"/>
      <c r="J844" s="41">
        <f t="shared" si="70"/>
        <v>0</v>
      </c>
    </row>
    <row r="845" spans="1:10" ht="31.5" thickBot="1" x14ac:dyDescent="0.3">
      <c r="A845" s="36">
        <v>23020101</v>
      </c>
      <c r="B845" s="37">
        <v>70101</v>
      </c>
      <c r="C845" s="38" t="s">
        <v>1404</v>
      </c>
      <c r="D845" s="39" t="s">
        <v>19</v>
      </c>
      <c r="E845" s="37">
        <v>23310000</v>
      </c>
      <c r="F845" s="40" t="s">
        <v>1405</v>
      </c>
      <c r="G845" s="41">
        <v>10000000</v>
      </c>
      <c r="H845" s="41">
        <v>2000000</v>
      </c>
      <c r="I845" s="41"/>
      <c r="J845" s="41">
        <f t="shared" si="70"/>
        <v>2000000</v>
      </c>
    </row>
    <row r="846" spans="1:10" ht="16.5" thickBot="1" x14ac:dyDescent="0.3">
      <c r="A846" s="36">
        <v>23010118</v>
      </c>
      <c r="B846" s="37">
        <v>70102</v>
      </c>
      <c r="C846" s="38" t="s">
        <v>1406</v>
      </c>
      <c r="D846" s="39" t="s">
        <v>19</v>
      </c>
      <c r="E846" s="37">
        <v>23310000</v>
      </c>
      <c r="F846" s="40" t="s">
        <v>1407</v>
      </c>
      <c r="G846" s="41">
        <v>5000000</v>
      </c>
      <c r="H846" s="41">
        <v>3000000</v>
      </c>
      <c r="I846" s="41"/>
      <c r="J846" s="41">
        <f t="shared" si="70"/>
        <v>3000000</v>
      </c>
    </row>
    <row r="847" spans="1:10" ht="31.5" thickBot="1" x14ac:dyDescent="0.3">
      <c r="A847" s="36">
        <v>23020101</v>
      </c>
      <c r="B847" s="37">
        <v>70103</v>
      </c>
      <c r="C847" s="38" t="s">
        <v>1408</v>
      </c>
      <c r="D847" s="39" t="s">
        <v>19</v>
      </c>
      <c r="E847" s="37">
        <v>23310000</v>
      </c>
      <c r="F847" s="40" t="s">
        <v>1409</v>
      </c>
      <c r="G847" s="41">
        <v>10000000</v>
      </c>
      <c r="H847" s="41">
        <v>1000000</v>
      </c>
      <c r="I847" s="41"/>
      <c r="J847" s="41">
        <f t="shared" si="70"/>
        <v>1000000</v>
      </c>
    </row>
    <row r="848" spans="1:10" ht="46.5" thickBot="1" x14ac:dyDescent="0.3">
      <c r="A848" s="36">
        <v>23020101</v>
      </c>
      <c r="B848" s="37">
        <v>70104</v>
      </c>
      <c r="C848" s="38" t="s">
        <v>1410</v>
      </c>
      <c r="D848" s="39" t="s">
        <v>19</v>
      </c>
      <c r="E848" s="37">
        <v>23322200</v>
      </c>
      <c r="F848" s="40" t="s">
        <v>1411</v>
      </c>
      <c r="G848" s="41">
        <v>20000000</v>
      </c>
      <c r="H848" s="41">
        <v>2000000</v>
      </c>
      <c r="I848" s="41"/>
      <c r="J848" s="41">
        <f t="shared" si="70"/>
        <v>2000000</v>
      </c>
    </row>
    <row r="849" spans="1:10" ht="46.5" thickBot="1" x14ac:dyDescent="0.3">
      <c r="A849" s="36">
        <v>23010124</v>
      </c>
      <c r="B849" s="37">
        <v>70106</v>
      </c>
      <c r="C849" s="38" t="s">
        <v>1412</v>
      </c>
      <c r="D849" s="39" t="s">
        <v>19</v>
      </c>
      <c r="E849" s="37">
        <v>23310000</v>
      </c>
      <c r="F849" s="40" t="s">
        <v>1413</v>
      </c>
      <c r="G849" s="41">
        <v>50000000</v>
      </c>
      <c r="H849" s="41">
        <v>20000000</v>
      </c>
      <c r="I849" s="41"/>
      <c r="J849" s="41">
        <f t="shared" si="70"/>
        <v>20000000</v>
      </c>
    </row>
    <row r="850" spans="1:10" ht="16.5" thickBot="1" x14ac:dyDescent="0.3">
      <c r="A850" s="36">
        <v>23010122</v>
      </c>
      <c r="B850" s="37">
        <v>70113</v>
      </c>
      <c r="C850" s="38" t="s">
        <v>1414</v>
      </c>
      <c r="D850" s="39" t="s">
        <v>19</v>
      </c>
      <c r="E850" s="37">
        <v>23310000</v>
      </c>
      <c r="F850" s="40" t="s">
        <v>1415</v>
      </c>
      <c r="G850" s="41">
        <v>20000000</v>
      </c>
      <c r="H850" s="41">
        <v>2000000</v>
      </c>
      <c r="I850" s="41"/>
      <c r="J850" s="41">
        <f t="shared" si="70"/>
        <v>2000000</v>
      </c>
    </row>
    <row r="851" spans="1:10" ht="31.5" thickBot="1" x14ac:dyDescent="0.3">
      <c r="A851" s="36">
        <v>23020119</v>
      </c>
      <c r="B851" s="37">
        <v>70115</v>
      </c>
      <c r="C851" s="38" t="s">
        <v>1416</v>
      </c>
      <c r="D851" s="39" t="s">
        <v>19</v>
      </c>
      <c r="E851" s="37">
        <v>23310000</v>
      </c>
      <c r="F851" s="40" t="s">
        <v>1417</v>
      </c>
      <c r="G851" s="41">
        <v>15000000</v>
      </c>
      <c r="H851" s="41">
        <v>3000000</v>
      </c>
      <c r="I851" s="41"/>
      <c r="J851" s="41">
        <f t="shared" si="70"/>
        <v>3000000</v>
      </c>
    </row>
    <row r="852" spans="1:10" ht="31.5" thickBot="1" x14ac:dyDescent="0.3">
      <c r="A852" s="36">
        <v>23010124</v>
      </c>
      <c r="B852" s="37">
        <v>70116</v>
      </c>
      <c r="C852" s="38" t="s">
        <v>1418</v>
      </c>
      <c r="D852" s="39" t="s">
        <v>19</v>
      </c>
      <c r="E852" s="37">
        <v>23310000</v>
      </c>
      <c r="F852" s="40" t="s">
        <v>1419</v>
      </c>
      <c r="G852" s="41">
        <v>50000000</v>
      </c>
      <c r="H852" s="41">
        <v>10000000</v>
      </c>
      <c r="I852" s="41"/>
      <c r="J852" s="41">
        <f t="shared" si="70"/>
        <v>10000000</v>
      </c>
    </row>
    <row r="853" spans="1:10" ht="31.5" thickBot="1" x14ac:dyDescent="0.3">
      <c r="A853" s="36">
        <v>23010105</v>
      </c>
      <c r="B853" s="37">
        <v>70102</v>
      </c>
      <c r="C853" s="38" t="s">
        <v>1420</v>
      </c>
      <c r="D853" s="39" t="s">
        <v>19</v>
      </c>
      <c r="E853" s="37">
        <v>23310100</v>
      </c>
      <c r="F853" s="40" t="s">
        <v>1421</v>
      </c>
      <c r="G853" s="41">
        <v>30000000</v>
      </c>
      <c r="H853" s="41">
        <v>0</v>
      </c>
      <c r="I853" s="41"/>
      <c r="J853" s="41">
        <f t="shared" si="70"/>
        <v>0</v>
      </c>
    </row>
    <row r="854" spans="1:10" ht="16.5" thickBot="1" x14ac:dyDescent="0.3">
      <c r="A854" s="36">
        <v>23010112</v>
      </c>
      <c r="B854" s="37">
        <v>70103</v>
      </c>
      <c r="C854" s="38" t="s">
        <v>1422</v>
      </c>
      <c r="D854" s="39" t="s">
        <v>19</v>
      </c>
      <c r="E854" s="37">
        <v>23310000</v>
      </c>
      <c r="F854" s="40" t="s">
        <v>1423</v>
      </c>
      <c r="G854" s="41">
        <v>10000000</v>
      </c>
      <c r="H854" s="41">
        <v>1000000</v>
      </c>
      <c r="I854" s="41"/>
      <c r="J854" s="41">
        <f t="shared" si="70"/>
        <v>1000000</v>
      </c>
    </row>
    <row r="855" spans="1:10" ht="31.5" thickBot="1" x14ac:dyDescent="0.3">
      <c r="A855" s="36">
        <v>23030111</v>
      </c>
      <c r="B855" s="37">
        <v>70104</v>
      </c>
      <c r="C855" s="38" t="s">
        <v>1424</v>
      </c>
      <c r="D855" s="39" t="s">
        <v>19</v>
      </c>
      <c r="E855" s="37">
        <v>23310100</v>
      </c>
      <c r="F855" s="40" t="s">
        <v>1425</v>
      </c>
      <c r="G855" s="41">
        <v>400000000</v>
      </c>
      <c r="H855" s="41">
        <v>2000000</v>
      </c>
      <c r="I855" s="41"/>
      <c r="J855" s="41">
        <f t="shared" si="70"/>
        <v>2000000</v>
      </c>
    </row>
    <row r="856" spans="1:10" ht="16.5" thickBot="1" x14ac:dyDescent="0.3">
      <c r="A856" s="36">
        <v>23030111</v>
      </c>
      <c r="B856" s="37">
        <v>70105</v>
      </c>
      <c r="C856" s="38" t="s">
        <v>1426</v>
      </c>
      <c r="D856" s="39" t="s">
        <v>19</v>
      </c>
      <c r="E856" s="37">
        <v>23310000</v>
      </c>
      <c r="F856" s="40" t="s">
        <v>1427</v>
      </c>
      <c r="G856" s="41">
        <v>800000000</v>
      </c>
      <c r="H856" s="41">
        <v>450000000</v>
      </c>
      <c r="I856" s="41"/>
      <c r="J856" s="41">
        <f t="shared" si="70"/>
        <v>450000000</v>
      </c>
    </row>
    <row r="857" spans="1:10" ht="31.5" thickBot="1" x14ac:dyDescent="0.3">
      <c r="A857" s="36">
        <v>23030111</v>
      </c>
      <c r="B857" s="37">
        <v>70106</v>
      </c>
      <c r="C857" s="38" t="s">
        <v>1428</v>
      </c>
      <c r="D857" s="39" t="s">
        <v>19</v>
      </c>
      <c r="E857" s="37">
        <v>23311900</v>
      </c>
      <c r="F857" s="40" t="s">
        <v>1429</v>
      </c>
      <c r="G857" s="41">
        <v>60000000</v>
      </c>
      <c r="H857" s="41">
        <v>3000000</v>
      </c>
      <c r="I857" s="41"/>
      <c r="J857" s="41">
        <f t="shared" si="70"/>
        <v>3000000</v>
      </c>
    </row>
    <row r="858" spans="1:10" ht="31.5" thickBot="1" x14ac:dyDescent="0.3">
      <c r="A858" s="36">
        <v>23030111</v>
      </c>
      <c r="B858" s="37">
        <v>70107</v>
      </c>
      <c r="C858" s="38" t="s">
        <v>1430</v>
      </c>
      <c r="D858" s="39" t="s">
        <v>19</v>
      </c>
      <c r="E858" s="37">
        <v>23310000</v>
      </c>
      <c r="F858" s="40" t="s">
        <v>1431</v>
      </c>
      <c r="G858" s="41">
        <v>15000000</v>
      </c>
      <c r="H858" s="41">
        <v>2000000</v>
      </c>
      <c r="I858" s="41"/>
      <c r="J858" s="41">
        <f t="shared" si="70"/>
        <v>2000000</v>
      </c>
    </row>
    <row r="859" spans="1:10" ht="31.5" thickBot="1" x14ac:dyDescent="0.3">
      <c r="A859" s="36">
        <v>23020101</v>
      </c>
      <c r="B859" s="37">
        <v>70109</v>
      </c>
      <c r="C859" s="38" t="s">
        <v>1432</v>
      </c>
      <c r="D859" s="39" t="s">
        <v>19</v>
      </c>
      <c r="E859" s="37">
        <v>23310000</v>
      </c>
      <c r="F859" s="40" t="s">
        <v>1433</v>
      </c>
      <c r="G859" s="41">
        <v>400000000</v>
      </c>
      <c r="H859" s="41">
        <v>308500000</v>
      </c>
      <c r="I859" s="41"/>
      <c r="J859" s="41">
        <f t="shared" si="70"/>
        <v>308500000</v>
      </c>
    </row>
    <row r="860" spans="1:10" ht="46.5" thickBot="1" x14ac:dyDescent="0.3">
      <c r="A860" s="36">
        <v>23020101</v>
      </c>
      <c r="B860" s="37">
        <v>70111</v>
      </c>
      <c r="C860" s="38" t="s">
        <v>1434</v>
      </c>
      <c r="D860" s="39" t="s">
        <v>19</v>
      </c>
      <c r="E860" s="37">
        <v>23322200</v>
      </c>
      <c r="F860" s="40" t="s">
        <v>1435</v>
      </c>
      <c r="G860" s="41">
        <v>6500000</v>
      </c>
      <c r="H860" s="41">
        <v>1000000</v>
      </c>
      <c r="I860" s="41"/>
      <c r="J860" s="41">
        <f t="shared" si="70"/>
        <v>1000000</v>
      </c>
    </row>
    <row r="861" spans="1:10" ht="16.5" thickBot="1" x14ac:dyDescent="0.3">
      <c r="A861" s="36">
        <v>23020111</v>
      </c>
      <c r="B861" s="37">
        <v>70112</v>
      </c>
      <c r="C861" s="38" t="s">
        <v>1436</v>
      </c>
      <c r="D861" s="39" t="s">
        <v>19</v>
      </c>
      <c r="E861" s="37">
        <v>23310000</v>
      </c>
      <c r="F861" s="40" t="s">
        <v>1437</v>
      </c>
      <c r="G861" s="41">
        <v>10000000</v>
      </c>
      <c r="H861" s="41">
        <v>1000000</v>
      </c>
      <c r="I861" s="41"/>
      <c r="J861" s="41">
        <f t="shared" si="70"/>
        <v>1000000</v>
      </c>
    </row>
    <row r="862" spans="1:10" ht="16.5" thickBot="1" x14ac:dyDescent="0.3">
      <c r="A862" s="5"/>
      <c r="B862" s="6"/>
      <c r="C862" s="6"/>
      <c r="D862" s="7"/>
      <c r="E862" s="6"/>
      <c r="F862" s="43"/>
      <c r="G862" s="44">
        <v>1911500000</v>
      </c>
      <c r="H862" s="44">
        <f>SUM(H845:H861)</f>
        <v>811500000</v>
      </c>
      <c r="I862" s="44">
        <f>SUM(I845:I861)</f>
        <v>0</v>
      </c>
      <c r="J862" s="55">
        <f t="shared" si="70"/>
        <v>811500000</v>
      </c>
    </row>
    <row r="863" spans="1:10" ht="16.5" thickBot="1" x14ac:dyDescent="0.3">
      <c r="A863" s="9"/>
      <c r="B863" s="8"/>
      <c r="C863" s="8"/>
      <c r="D863" s="68" t="s">
        <v>1438</v>
      </c>
      <c r="E863" s="8"/>
      <c r="F863" s="40"/>
      <c r="G863" s="8"/>
      <c r="H863" s="8"/>
      <c r="I863" s="8"/>
      <c r="J863" s="41">
        <f t="shared" si="70"/>
        <v>0</v>
      </c>
    </row>
    <row r="864" spans="1:10" ht="16.5" thickBot="1" x14ac:dyDescent="0.3">
      <c r="A864" s="36">
        <v>23010104</v>
      </c>
      <c r="B864" s="37">
        <v>70701</v>
      </c>
      <c r="C864" s="38" t="s">
        <v>1439</v>
      </c>
      <c r="D864" s="39" t="s">
        <v>19</v>
      </c>
      <c r="E864" s="37">
        <v>23320900</v>
      </c>
      <c r="F864" s="40" t="s">
        <v>1440</v>
      </c>
      <c r="G864" s="41">
        <v>15000000</v>
      </c>
      <c r="H864" s="41">
        <v>5000000</v>
      </c>
      <c r="I864" s="41"/>
      <c r="J864" s="41">
        <f t="shared" si="70"/>
        <v>5000000</v>
      </c>
    </row>
    <row r="865" spans="1:10" ht="31.5" thickBot="1" x14ac:dyDescent="0.3">
      <c r="A865" s="36">
        <v>23010124</v>
      </c>
      <c r="B865" s="37">
        <v>70702</v>
      </c>
      <c r="C865" s="38" t="s">
        <v>1441</v>
      </c>
      <c r="D865" s="39" t="s">
        <v>19</v>
      </c>
      <c r="E865" s="37">
        <v>23310000</v>
      </c>
      <c r="F865" s="40" t="s">
        <v>1442</v>
      </c>
      <c r="G865" s="41">
        <v>10000000</v>
      </c>
      <c r="H865" s="41">
        <v>10000000</v>
      </c>
      <c r="I865" s="41"/>
      <c r="J865" s="41">
        <f t="shared" si="70"/>
        <v>10000000</v>
      </c>
    </row>
    <row r="866" spans="1:10" ht="31.5" thickBot="1" x14ac:dyDescent="0.3">
      <c r="A866" s="36">
        <v>23010124</v>
      </c>
      <c r="B866" s="37">
        <v>70706</v>
      </c>
      <c r="C866" s="38" t="s">
        <v>1443</v>
      </c>
      <c r="D866" s="39" t="s">
        <v>19</v>
      </c>
      <c r="E866" s="37">
        <v>23310000</v>
      </c>
      <c r="F866" s="40" t="s">
        <v>1444</v>
      </c>
      <c r="G866" s="41">
        <v>5000000</v>
      </c>
      <c r="H866" s="41">
        <v>5000000</v>
      </c>
      <c r="I866" s="41"/>
      <c r="J866" s="41">
        <f t="shared" si="70"/>
        <v>5000000</v>
      </c>
    </row>
    <row r="867" spans="1:10" ht="31.5" thickBot="1" x14ac:dyDescent="0.3">
      <c r="A867" s="36">
        <v>23030104</v>
      </c>
      <c r="B867" s="37">
        <v>70710</v>
      </c>
      <c r="C867" s="38" t="s">
        <v>1445</v>
      </c>
      <c r="D867" s="39" t="s">
        <v>19</v>
      </c>
      <c r="E867" s="37">
        <v>23310000</v>
      </c>
      <c r="F867" s="40" t="s">
        <v>1446</v>
      </c>
      <c r="G867" s="41">
        <v>15000000</v>
      </c>
      <c r="H867" s="41">
        <v>5000000</v>
      </c>
      <c r="I867" s="41"/>
      <c r="J867" s="41">
        <f t="shared" si="70"/>
        <v>5000000</v>
      </c>
    </row>
    <row r="868" spans="1:10" ht="31.5" thickBot="1" x14ac:dyDescent="0.3">
      <c r="A868" s="36">
        <v>23010112</v>
      </c>
      <c r="B868" s="37">
        <v>70711</v>
      </c>
      <c r="C868" s="38" t="s">
        <v>1447</v>
      </c>
      <c r="D868" s="39" t="s">
        <v>19</v>
      </c>
      <c r="E868" s="37">
        <v>23310000</v>
      </c>
      <c r="F868" s="40" t="s">
        <v>1448</v>
      </c>
      <c r="G868" s="41">
        <v>53000000</v>
      </c>
      <c r="H868" s="41">
        <v>20000000</v>
      </c>
      <c r="I868" s="41"/>
      <c r="J868" s="41">
        <f t="shared" si="70"/>
        <v>20000000</v>
      </c>
    </row>
    <row r="869" spans="1:10" ht="16.5" thickBot="1" x14ac:dyDescent="0.3">
      <c r="A869" s="5"/>
      <c r="B869" s="6"/>
      <c r="C869" s="6"/>
      <c r="D869" s="7"/>
      <c r="E869" s="6"/>
      <c r="F869" s="43"/>
      <c r="G869" s="44">
        <f t="shared" ref="G869:I869" si="73">SUM(G864:G868)</f>
        <v>98000000</v>
      </c>
      <c r="H869" s="44">
        <f t="shared" si="73"/>
        <v>45000000</v>
      </c>
      <c r="I869" s="44">
        <f t="shared" si="73"/>
        <v>0</v>
      </c>
      <c r="J869" s="55">
        <f t="shared" si="70"/>
        <v>45000000</v>
      </c>
    </row>
    <row r="870" spans="1:10" ht="16.5" thickBot="1" x14ac:dyDescent="0.3">
      <c r="A870" s="10"/>
      <c r="B870" s="12"/>
      <c r="C870" s="12"/>
      <c r="D870" s="13"/>
      <c r="E870" s="12"/>
      <c r="F870" s="57"/>
      <c r="G870" s="58">
        <f>G869+G862</f>
        <v>2009500000</v>
      </c>
      <c r="H870" s="58">
        <f>H869+H862</f>
        <v>856500000</v>
      </c>
      <c r="I870" s="58">
        <f>I869+I862</f>
        <v>0</v>
      </c>
      <c r="J870" s="62">
        <f t="shared" si="70"/>
        <v>856500000</v>
      </c>
    </row>
    <row r="871" spans="1:10" ht="32.25" thickBot="1" x14ac:dyDescent="0.3">
      <c r="A871" s="9"/>
      <c r="B871" s="8"/>
      <c r="C871" s="8"/>
      <c r="D871" s="11"/>
      <c r="E871" s="8"/>
      <c r="F871" s="83" t="s">
        <v>1449</v>
      </c>
      <c r="G871" s="8"/>
      <c r="H871" s="8"/>
      <c r="I871" s="8"/>
      <c r="J871" s="41">
        <f t="shared" si="70"/>
        <v>0</v>
      </c>
    </row>
    <row r="872" spans="1:10" ht="16.5" thickBot="1" x14ac:dyDescent="0.3">
      <c r="A872" s="9"/>
      <c r="B872" s="8"/>
      <c r="C872" s="74" t="s">
        <v>1450</v>
      </c>
      <c r="D872" s="11"/>
      <c r="E872" s="8"/>
      <c r="F872" s="40"/>
      <c r="G872" s="8"/>
      <c r="H872" s="8"/>
      <c r="I872" s="8"/>
      <c r="J872" s="41">
        <f t="shared" si="70"/>
        <v>0</v>
      </c>
    </row>
    <row r="873" spans="1:10" ht="61.5" thickBot="1" x14ac:dyDescent="0.3">
      <c r="A873" s="36">
        <v>23030121</v>
      </c>
      <c r="B873" s="37">
        <v>71002</v>
      </c>
      <c r="C873" s="38" t="s">
        <v>1451</v>
      </c>
      <c r="D873" s="39" t="s">
        <v>19</v>
      </c>
      <c r="E873" s="37">
        <v>23310000</v>
      </c>
      <c r="F873" s="40" t="s">
        <v>1452</v>
      </c>
      <c r="G873" s="41">
        <v>30000000</v>
      </c>
      <c r="H873" s="41">
        <v>30000000</v>
      </c>
      <c r="I873" s="41"/>
      <c r="J873" s="41">
        <f t="shared" si="70"/>
        <v>30000000</v>
      </c>
    </row>
    <row r="874" spans="1:10" ht="31.5" thickBot="1" x14ac:dyDescent="0.3">
      <c r="A874" s="36">
        <v>23010112</v>
      </c>
      <c r="B874" s="37">
        <v>71003</v>
      </c>
      <c r="C874" s="38" t="s">
        <v>1453</v>
      </c>
      <c r="D874" s="39" t="s">
        <v>19</v>
      </c>
      <c r="E874" s="37">
        <v>23310000</v>
      </c>
      <c r="F874" s="40" t="s">
        <v>1454</v>
      </c>
      <c r="G874" s="41">
        <v>10000000</v>
      </c>
      <c r="H874" s="41">
        <v>10000000</v>
      </c>
      <c r="I874" s="41"/>
      <c r="J874" s="41">
        <f t="shared" si="70"/>
        <v>10000000</v>
      </c>
    </row>
    <row r="875" spans="1:10" ht="31.5" thickBot="1" x14ac:dyDescent="0.3">
      <c r="A875" s="36">
        <v>23030121</v>
      </c>
      <c r="B875" s="37">
        <v>71004</v>
      </c>
      <c r="C875" s="38" t="s">
        <v>1455</v>
      </c>
      <c r="D875" s="39" t="s">
        <v>19</v>
      </c>
      <c r="E875" s="37">
        <v>23310000</v>
      </c>
      <c r="F875" s="40" t="s">
        <v>1456</v>
      </c>
      <c r="G875" s="41">
        <v>40000000</v>
      </c>
      <c r="H875" s="41">
        <v>40000000</v>
      </c>
      <c r="I875" s="41"/>
      <c r="J875" s="41">
        <f t="shared" si="70"/>
        <v>40000000</v>
      </c>
    </row>
    <row r="876" spans="1:10" ht="31.5" thickBot="1" x14ac:dyDescent="0.3">
      <c r="A876" s="36">
        <v>23030101</v>
      </c>
      <c r="B876" s="37">
        <v>71006</v>
      </c>
      <c r="C876" s="38" t="s">
        <v>1457</v>
      </c>
      <c r="D876" s="39" t="s">
        <v>19</v>
      </c>
      <c r="E876" s="37">
        <v>23310000</v>
      </c>
      <c r="F876" s="40" t="s">
        <v>1458</v>
      </c>
      <c r="G876" s="41">
        <v>15000000</v>
      </c>
      <c r="H876" s="41">
        <v>15000000</v>
      </c>
      <c r="I876" s="41"/>
      <c r="J876" s="41">
        <f t="shared" si="70"/>
        <v>15000000</v>
      </c>
    </row>
    <row r="877" spans="1:10" ht="31.5" thickBot="1" x14ac:dyDescent="0.3">
      <c r="A877" s="36">
        <v>23010130</v>
      </c>
      <c r="B877" s="37">
        <v>71010</v>
      </c>
      <c r="C877" s="38" t="s">
        <v>1459</v>
      </c>
      <c r="D877" s="39" t="s">
        <v>19</v>
      </c>
      <c r="E877" s="37">
        <v>23310000</v>
      </c>
      <c r="F877" s="40" t="s">
        <v>1460</v>
      </c>
      <c r="G877" s="41">
        <v>20000000</v>
      </c>
      <c r="H877" s="41">
        <v>20000000</v>
      </c>
      <c r="I877" s="41"/>
      <c r="J877" s="41">
        <f t="shared" si="70"/>
        <v>20000000</v>
      </c>
    </row>
    <row r="878" spans="1:10" ht="16.5" thickBot="1" x14ac:dyDescent="0.3">
      <c r="A878" s="36">
        <v>23020101</v>
      </c>
      <c r="B878" s="37">
        <v>71012</v>
      </c>
      <c r="C878" s="38" t="s">
        <v>1461</v>
      </c>
      <c r="D878" s="39" t="s">
        <v>19</v>
      </c>
      <c r="E878" s="37">
        <v>23310000</v>
      </c>
      <c r="F878" s="40" t="s">
        <v>1462</v>
      </c>
      <c r="G878" s="41">
        <v>30000000</v>
      </c>
      <c r="H878" s="41">
        <v>30000000</v>
      </c>
      <c r="I878" s="41"/>
      <c r="J878" s="41">
        <f t="shared" si="70"/>
        <v>30000000</v>
      </c>
    </row>
    <row r="879" spans="1:10" ht="31.5" thickBot="1" x14ac:dyDescent="0.3">
      <c r="A879" s="36">
        <v>23010124</v>
      </c>
      <c r="B879" s="37">
        <v>71013</v>
      </c>
      <c r="C879" s="38" t="s">
        <v>1463</v>
      </c>
      <c r="D879" s="39" t="s">
        <v>19</v>
      </c>
      <c r="E879" s="37">
        <v>23310000</v>
      </c>
      <c r="F879" s="40" t="s">
        <v>1464</v>
      </c>
      <c r="G879" s="41">
        <v>15000000</v>
      </c>
      <c r="H879" s="41">
        <v>15000000</v>
      </c>
      <c r="I879" s="41"/>
      <c r="J879" s="41">
        <f t="shared" si="70"/>
        <v>15000000</v>
      </c>
    </row>
    <row r="880" spans="1:10" ht="31.5" thickBot="1" x14ac:dyDescent="0.3">
      <c r="A880" s="36">
        <v>23010112</v>
      </c>
      <c r="B880" s="37">
        <v>71051</v>
      </c>
      <c r="C880" s="38" t="s">
        <v>1465</v>
      </c>
      <c r="D880" s="39" t="s">
        <v>19</v>
      </c>
      <c r="E880" s="37">
        <v>23310000</v>
      </c>
      <c r="F880" s="40" t="s">
        <v>1466</v>
      </c>
      <c r="G880" s="41">
        <v>190000000</v>
      </c>
      <c r="H880" s="41">
        <v>164000000</v>
      </c>
      <c r="I880" s="41"/>
      <c r="J880" s="41">
        <f t="shared" si="70"/>
        <v>164000000</v>
      </c>
    </row>
    <row r="881" spans="1:10" ht="31.5" thickBot="1" x14ac:dyDescent="0.3">
      <c r="A881" s="36">
        <v>23010122</v>
      </c>
      <c r="B881" s="37">
        <v>71005</v>
      </c>
      <c r="C881" s="38" t="s">
        <v>1467</v>
      </c>
      <c r="D881" s="39" t="s">
        <v>19</v>
      </c>
      <c r="E881" s="37">
        <v>23310000</v>
      </c>
      <c r="F881" s="40" t="s">
        <v>1468</v>
      </c>
      <c r="G881" s="41">
        <v>20000000</v>
      </c>
      <c r="H881" s="41">
        <v>20000000</v>
      </c>
      <c r="I881" s="41"/>
      <c r="J881" s="41">
        <f t="shared" si="70"/>
        <v>20000000</v>
      </c>
    </row>
    <row r="882" spans="1:10" ht="46.5" thickBot="1" x14ac:dyDescent="0.3">
      <c r="A882" s="36">
        <v>23010124</v>
      </c>
      <c r="B882" s="37">
        <v>71006</v>
      </c>
      <c r="C882" s="38" t="s">
        <v>1469</v>
      </c>
      <c r="D882" s="39" t="s">
        <v>19</v>
      </c>
      <c r="E882" s="37">
        <v>23310000</v>
      </c>
      <c r="F882" s="40" t="s">
        <v>1470</v>
      </c>
      <c r="G882" s="41">
        <v>50000000</v>
      </c>
      <c r="H882" s="41">
        <v>20000000</v>
      </c>
      <c r="I882" s="41"/>
      <c r="J882" s="41">
        <f t="shared" si="70"/>
        <v>20000000</v>
      </c>
    </row>
    <row r="883" spans="1:10" ht="31.5" thickBot="1" x14ac:dyDescent="0.3">
      <c r="A883" s="36">
        <v>23010122</v>
      </c>
      <c r="B883" s="37">
        <v>71007</v>
      </c>
      <c r="C883" s="38" t="s">
        <v>1471</v>
      </c>
      <c r="D883" s="39" t="s">
        <v>19</v>
      </c>
      <c r="E883" s="37">
        <v>23310000</v>
      </c>
      <c r="F883" s="40" t="s">
        <v>1472</v>
      </c>
      <c r="G883" s="41">
        <v>30000000</v>
      </c>
      <c r="H883" s="41">
        <v>10000000</v>
      </c>
      <c r="I883" s="41"/>
      <c r="J883" s="41">
        <f t="shared" si="70"/>
        <v>10000000</v>
      </c>
    </row>
    <row r="884" spans="1:10" ht="31.5" thickBot="1" x14ac:dyDescent="0.3">
      <c r="A884" s="36">
        <v>23010105</v>
      </c>
      <c r="B884" s="37">
        <v>71016</v>
      </c>
      <c r="C884" s="38" t="s">
        <v>1473</v>
      </c>
      <c r="D884" s="39" t="s">
        <v>19</v>
      </c>
      <c r="E884" s="37">
        <v>23310000</v>
      </c>
      <c r="F884" s="40" t="s">
        <v>1474</v>
      </c>
      <c r="G884" s="41">
        <v>20000000</v>
      </c>
      <c r="H884" s="41">
        <v>20000000</v>
      </c>
      <c r="I884" s="41"/>
      <c r="J884" s="41">
        <f t="shared" si="70"/>
        <v>20000000</v>
      </c>
    </row>
    <row r="885" spans="1:10" ht="31.5" thickBot="1" x14ac:dyDescent="0.3">
      <c r="A885" s="36">
        <v>23010112</v>
      </c>
      <c r="B885" s="37">
        <v>71020</v>
      </c>
      <c r="C885" s="38" t="s">
        <v>1475</v>
      </c>
      <c r="D885" s="39" t="s">
        <v>19</v>
      </c>
      <c r="E885" s="37">
        <v>23310000</v>
      </c>
      <c r="F885" s="40" t="s">
        <v>1476</v>
      </c>
      <c r="G885" s="41">
        <v>20000000</v>
      </c>
      <c r="H885" s="41">
        <v>20000000</v>
      </c>
      <c r="I885" s="41"/>
      <c r="J885" s="41">
        <f t="shared" si="70"/>
        <v>20000000</v>
      </c>
    </row>
    <row r="886" spans="1:10" ht="46.5" thickBot="1" x14ac:dyDescent="0.3">
      <c r="A886" s="36">
        <v>23020101</v>
      </c>
      <c r="B886" s="37">
        <v>71027</v>
      </c>
      <c r="C886" s="38" t="s">
        <v>1477</v>
      </c>
      <c r="D886" s="39" t="s">
        <v>19</v>
      </c>
      <c r="E886" s="37">
        <v>23310000</v>
      </c>
      <c r="F886" s="40" t="s">
        <v>1478</v>
      </c>
      <c r="G886" s="41">
        <v>20000000</v>
      </c>
      <c r="H886" s="41">
        <v>20000000</v>
      </c>
      <c r="I886" s="41"/>
      <c r="J886" s="41">
        <f t="shared" si="70"/>
        <v>20000000</v>
      </c>
    </row>
    <row r="887" spans="1:10" ht="46.5" thickBot="1" x14ac:dyDescent="0.3">
      <c r="A887" s="36">
        <v>23030121</v>
      </c>
      <c r="B887" s="37">
        <v>71028</v>
      </c>
      <c r="C887" s="38" t="s">
        <v>1479</v>
      </c>
      <c r="D887" s="39" t="s">
        <v>19</v>
      </c>
      <c r="E887" s="37">
        <v>23310000</v>
      </c>
      <c r="F887" s="40" t="s">
        <v>1480</v>
      </c>
      <c r="G887" s="41">
        <v>14000000</v>
      </c>
      <c r="H887" s="41">
        <v>40000000</v>
      </c>
      <c r="I887" s="41"/>
      <c r="J887" s="41">
        <f t="shared" si="70"/>
        <v>40000000</v>
      </c>
    </row>
    <row r="888" spans="1:10" ht="121.5" thickBot="1" x14ac:dyDescent="0.3">
      <c r="A888" s="36">
        <v>23010124</v>
      </c>
      <c r="B888" s="37">
        <v>71030</v>
      </c>
      <c r="C888" s="38" t="s">
        <v>1481</v>
      </c>
      <c r="D888" s="39" t="s">
        <v>19</v>
      </c>
      <c r="E888" s="37">
        <v>23310000</v>
      </c>
      <c r="F888" s="40" t="s">
        <v>1482</v>
      </c>
      <c r="G888" s="41">
        <v>30000000</v>
      </c>
      <c r="H888" s="41">
        <v>10000000</v>
      </c>
      <c r="I888" s="41"/>
      <c r="J888" s="41">
        <f t="shared" si="70"/>
        <v>10000000</v>
      </c>
    </row>
    <row r="889" spans="1:10" ht="46.5" thickBot="1" x14ac:dyDescent="0.3">
      <c r="A889" s="36">
        <v>23030121</v>
      </c>
      <c r="B889" s="37">
        <v>71036</v>
      </c>
      <c r="C889" s="38" t="s">
        <v>1483</v>
      </c>
      <c r="D889" s="39" t="s">
        <v>19</v>
      </c>
      <c r="E889" s="37">
        <v>23310000</v>
      </c>
      <c r="F889" s="40" t="s">
        <v>1484</v>
      </c>
      <c r="G889" s="41">
        <v>23000000</v>
      </c>
      <c r="H889" s="41">
        <v>10000000</v>
      </c>
      <c r="I889" s="41"/>
      <c r="J889" s="41">
        <f t="shared" si="70"/>
        <v>10000000</v>
      </c>
    </row>
    <row r="890" spans="1:10" ht="31.5" thickBot="1" x14ac:dyDescent="0.3">
      <c r="A890" s="36">
        <v>23020118</v>
      </c>
      <c r="B890" s="37">
        <v>71038</v>
      </c>
      <c r="C890" s="38" t="s">
        <v>1485</v>
      </c>
      <c r="D890" s="39" t="s">
        <v>19</v>
      </c>
      <c r="E890" s="37">
        <v>23310000</v>
      </c>
      <c r="F890" s="40" t="s">
        <v>1486</v>
      </c>
      <c r="G890" s="41">
        <v>20000000</v>
      </c>
      <c r="H890" s="41">
        <v>10000000</v>
      </c>
      <c r="I890" s="41"/>
      <c r="J890" s="41">
        <f t="shared" si="70"/>
        <v>10000000</v>
      </c>
    </row>
    <row r="891" spans="1:10" ht="31.5" thickBot="1" x14ac:dyDescent="0.3">
      <c r="A891" s="36">
        <v>23010124</v>
      </c>
      <c r="B891" s="37">
        <v>71040</v>
      </c>
      <c r="C891" s="38" t="s">
        <v>1487</v>
      </c>
      <c r="D891" s="39" t="s">
        <v>19</v>
      </c>
      <c r="E891" s="37">
        <v>23310000</v>
      </c>
      <c r="F891" s="40" t="s">
        <v>1488</v>
      </c>
      <c r="G891" s="41">
        <v>21000000</v>
      </c>
      <c r="H891" s="41">
        <v>11000000</v>
      </c>
      <c r="I891" s="41"/>
      <c r="J891" s="41">
        <f t="shared" si="70"/>
        <v>11000000</v>
      </c>
    </row>
    <row r="892" spans="1:10" ht="31.5" thickBot="1" x14ac:dyDescent="0.3">
      <c r="A892" s="36">
        <v>23010122</v>
      </c>
      <c r="B892" s="37">
        <v>71043</v>
      </c>
      <c r="C892" s="38" t="s">
        <v>1489</v>
      </c>
      <c r="D892" s="39" t="s">
        <v>19</v>
      </c>
      <c r="E892" s="37">
        <v>23310000</v>
      </c>
      <c r="F892" s="40" t="s">
        <v>1490</v>
      </c>
      <c r="G892" s="41">
        <v>15000000</v>
      </c>
      <c r="H892" s="41">
        <v>5000000</v>
      </c>
      <c r="I892" s="41"/>
      <c r="J892" s="41">
        <f t="shared" si="70"/>
        <v>5000000</v>
      </c>
    </row>
    <row r="893" spans="1:10" ht="91.5" thickBot="1" x14ac:dyDescent="0.3">
      <c r="A893" s="36">
        <v>23010122</v>
      </c>
      <c r="B893" s="37">
        <v>71044</v>
      </c>
      <c r="C893" s="38" t="s">
        <v>1491</v>
      </c>
      <c r="D893" s="39" t="s">
        <v>19</v>
      </c>
      <c r="E893" s="37">
        <v>23310000</v>
      </c>
      <c r="F893" s="40" t="s">
        <v>1492</v>
      </c>
      <c r="G893" s="41">
        <v>20000000</v>
      </c>
      <c r="H893" s="41">
        <v>10000000</v>
      </c>
      <c r="I893" s="41"/>
      <c r="J893" s="41">
        <f t="shared" si="70"/>
        <v>10000000</v>
      </c>
    </row>
    <row r="894" spans="1:10" ht="31.5" thickBot="1" x14ac:dyDescent="0.3">
      <c r="A894" s="36">
        <v>23010119</v>
      </c>
      <c r="B894" s="37">
        <v>71045</v>
      </c>
      <c r="C894" s="38" t="s">
        <v>1493</v>
      </c>
      <c r="D894" s="39" t="s">
        <v>19</v>
      </c>
      <c r="E894" s="37">
        <v>23310000</v>
      </c>
      <c r="F894" s="40" t="s">
        <v>1494</v>
      </c>
      <c r="G894" s="41">
        <v>20000000</v>
      </c>
      <c r="H894" s="41">
        <v>10000000</v>
      </c>
      <c r="I894" s="41"/>
      <c r="J894" s="41">
        <f t="shared" si="70"/>
        <v>10000000</v>
      </c>
    </row>
    <row r="895" spans="1:10" ht="16.5" thickBot="1" x14ac:dyDescent="0.3">
      <c r="A895" s="36">
        <v>23020119</v>
      </c>
      <c r="B895" s="37">
        <v>71046</v>
      </c>
      <c r="C895" s="38" t="s">
        <v>1495</v>
      </c>
      <c r="D895" s="39" t="s">
        <v>19</v>
      </c>
      <c r="E895" s="37">
        <v>23310000</v>
      </c>
      <c r="F895" s="40" t="s">
        <v>1496</v>
      </c>
      <c r="G895" s="41">
        <v>20000000</v>
      </c>
      <c r="H895" s="41">
        <v>10000000</v>
      </c>
      <c r="I895" s="41"/>
      <c r="J895" s="41">
        <f t="shared" si="70"/>
        <v>10000000</v>
      </c>
    </row>
    <row r="896" spans="1:10" ht="31.5" thickBot="1" x14ac:dyDescent="0.3">
      <c r="A896" s="36">
        <v>23010122</v>
      </c>
      <c r="B896" s="37">
        <v>71048</v>
      </c>
      <c r="C896" s="38" t="s">
        <v>1497</v>
      </c>
      <c r="D896" s="39" t="s">
        <v>19</v>
      </c>
      <c r="E896" s="37">
        <v>23310000</v>
      </c>
      <c r="F896" s="40" t="s">
        <v>1498</v>
      </c>
      <c r="G896" s="41">
        <v>20000000</v>
      </c>
      <c r="H896" s="41">
        <v>10000000</v>
      </c>
      <c r="I896" s="41"/>
      <c r="J896" s="41">
        <f t="shared" si="70"/>
        <v>10000000</v>
      </c>
    </row>
    <row r="897" spans="1:10" ht="76.5" thickBot="1" x14ac:dyDescent="0.3">
      <c r="A897" s="36">
        <v>23010113</v>
      </c>
      <c r="B897" s="37">
        <v>71049</v>
      </c>
      <c r="C897" s="38" t="s">
        <v>1499</v>
      </c>
      <c r="D897" s="39" t="s">
        <v>19</v>
      </c>
      <c r="E897" s="37">
        <v>23310000</v>
      </c>
      <c r="F897" s="40" t="s">
        <v>1500</v>
      </c>
      <c r="G897" s="41">
        <v>20000000</v>
      </c>
      <c r="H897" s="41">
        <v>10000000</v>
      </c>
      <c r="I897" s="41"/>
      <c r="J897" s="41">
        <f t="shared" si="70"/>
        <v>10000000</v>
      </c>
    </row>
    <row r="898" spans="1:10" ht="31.5" thickBot="1" x14ac:dyDescent="0.3">
      <c r="A898" s="36">
        <v>23010122</v>
      </c>
      <c r="B898" s="37">
        <v>71050</v>
      </c>
      <c r="C898" s="38" t="s">
        <v>1501</v>
      </c>
      <c r="D898" s="39" t="s">
        <v>19</v>
      </c>
      <c r="E898" s="37">
        <v>23310000</v>
      </c>
      <c r="F898" s="40" t="s">
        <v>1502</v>
      </c>
      <c r="G898" s="41">
        <v>20000000</v>
      </c>
      <c r="H898" s="41">
        <v>10000000</v>
      </c>
      <c r="I898" s="41"/>
      <c r="J898" s="41">
        <f t="shared" si="70"/>
        <v>10000000</v>
      </c>
    </row>
    <row r="899" spans="1:10" ht="57.75" customHeight="1" thickBot="1" x14ac:dyDescent="0.3">
      <c r="A899" s="36">
        <v>23020119</v>
      </c>
      <c r="B899" s="37">
        <v>71051</v>
      </c>
      <c r="C899" s="38" t="s">
        <v>1503</v>
      </c>
      <c r="D899" s="39" t="s">
        <v>19</v>
      </c>
      <c r="E899" s="37">
        <v>23310000</v>
      </c>
      <c r="F899" s="40" t="s">
        <v>1504</v>
      </c>
      <c r="G899" s="41">
        <v>30000000</v>
      </c>
      <c r="H899" s="41">
        <v>13000000</v>
      </c>
      <c r="I899" s="41"/>
      <c r="J899" s="41">
        <f t="shared" si="70"/>
        <v>13000000</v>
      </c>
    </row>
    <row r="900" spans="1:10" ht="31.5" thickBot="1" x14ac:dyDescent="0.3">
      <c r="A900" s="36">
        <v>23020119</v>
      </c>
      <c r="B900" s="37">
        <v>71052</v>
      </c>
      <c r="C900" s="38" t="s">
        <v>1505</v>
      </c>
      <c r="D900" s="39" t="s">
        <v>19</v>
      </c>
      <c r="E900" s="37">
        <v>23310000</v>
      </c>
      <c r="F900" s="40" t="s">
        <v>1506</v>
      </c>
      <c r="G900" s="41">
        <v>30000000</v>
      </c>
      <c r="H900" s="41">
        <v>30000000</v>
      </c>
      <c r="I900" s="41"/>
      <c r="J900" s="41">
        <f t="shared" si="70"/>
        <v>30000000</v>
      </c>
    </row>
    <row r="901" spans="1:10" ht="16.5" thickBot="1" x14ac:dyDescent="0.3">
      <c r="A901" s="5"/>
      <c r="B901" s="6"/>
      <c r="C901" s="6"/>
      <c r="D901" s="7"/>
      <c r="E901" s="6"/>
      <c r="F901" s="43"/>
      <c r="G901" s="44">
        <f t="shared" ref="G901:I901" si="74">SUM(G873:G900)</f>
        <v>813000000</v>
      </c>
      <c r="H901" s="44">
        <f t="shared" si="74"/>
        <v>623000000</v>
      </c>
      <c r="I901" s="44">
        <f t="shared" si="74"/>
        <v>0</v>
      </c>
      <c r="J901" s="55">
        <f t="shared" si="70"/>
        <v>623000000</v>
      </c>
    </row>
    <row r="902" spans="1:10" ht="16.5" thickBot="1" x14ac:dyDescent="0.3">
      <c r="A902" s="10"/>
      <c r="B902" s="12"/>
      <c r="C902" s="12"/>
      <c r="D902" s="13"/>
      <c r="E902" s="12"/>
      <c r="F902" s="57"/>
      <c r="G902" s="58">
        <f t="shared" ref="G902" si="75">SUM(G901)</f>
        <v>813000000</v>
      </c>
      <c r="H902" s="58">
        <f>SUM(H901)</f>
        <v>623000000</v>
      </c>
      <c r="I902" s="58"/>
      <c r="J902" s="62">
        <f t="shared" si="70"/>
        <v>623000000</v>
      </c>
    </row>
    <row r="903" spans="1:10" ht="18.75" thickBot="1" x14ac:dyDescent="0.3">
      <c r="A903" s="9"/>
      <c r="B903" s="8"/>
      <c r="C903" s="8"/>
      <c r="D903" s="11"/>
      <c r="E903" s="8"/>
      <c r="F903" s="53" t="s">
        <v>1507</v>
      </c>
      <c r="G903" s="8"/>
      <c r="H903" s="8"/>
      <c r="I903" s="8"/>
      <c r="J903" s="41">
        <f t="shared" ref="J903:J966" si="76">H903-I903</f>
        <v>0</v>
      </c>
    </row>
    <row r="904" spans="1:10" ht="18.75" thickBot="1" x14ac:dyDescent="0.3">
      <c r="A904" s="9"/>
      <c r="B904" s="8"/>
      <c r="C904" s="53" t="s">
        <v>1508</v>
      </c>
      <c r="D904" s="11"/>
      <c r="E904" s="8"/>
      <c r="F904" s="40"/>
      <c r="G904" s="8"/>
      <c r="H904" s="8"/>
      <c r="I904" s="8"/>
      <c r="J904" s="41">
        <f t="shared" si="76"/>
        <v>0</v>
      </c>
    </row>
    <row r="905" spans="1:10" ht="16.5" thickBot="1" x14ac:dyDescent="0.3">
      <c r="A905" s="36">
        <v>23020107</v>
      </c>
      <c r="B905" s="37">
        <v>70901</v>
      </c>
      <c r="C905" s="38" t="s">
        <v>1509</v>
      </c>
      <c r="D905" s="39" t="s">
        <v>19</v>
      </c>
      <c r="E905" s="37">
        <v>23310100</v>
      </c>
      <c r="F905" s="40" t="s">
        <v>1510</v>
      </c>
      <c r="G905" s="41">
        <v>52612069</v>
      </c>
      <c r="H905" s="41">
        <v>52612069</v>
      </c>
      <c r="I905" s="41"/>
      <c r="J905" s="41">
        <f t="shared" si="76"/>
        <v>52612069</v>
      </c>
    </row>
    <row r="906" spans="1:10" ht="31.5" thickBot="1" x14ac:dyDescent="0.3">
      <c r="A906" s="36">
        <v>23020107</v>
      </c>
      <c r="B906" s="37">
        <v>70902</v>
      </c>
      <c r="C906" s="38" t="s">
        <v>1511</v>
      </c>
      <c r="D906" s="39" t="s">
        <v>19</v>
      </c>
      <c r="E906" s="37">
        <v>23310000</v>
      </c>
      <c r="F906" s="40" t="s">
        <v>1512</v>
      </c>
      <c r="G906" s="41">
        <v>31603707</v>
      </c>
      <c r="H906" s="41">
        <v>31603707</v>
      </c>
      <c r="I906" s="41"/>
      <c r="J906" s="41">
        <f t="shared" si="76"/>
        <v>31603707</v>
      </c>
    </row>
    <row r="907" spans="1:10" ht="31.5" thickBot="1" x14ac:dyDescent="0.3">
      <c r="A907" s="36">
        <v>23020107</v>
      </c>
      <c r="B907" s="37">
        <v>70903</v>
      </c>
      <c r="C907" s="38" t="s">
        <v>1513</v>
      </c>
      <c r="D907" s="39" t="s">
        <v>19</v>
      </c>
      <c r="E907" s="37">
        <v>23310000</v>
      </c>
      <c r="F907" s="40" t="s">
        <v>1514</v>
      </c>
      <c r="G907" s="41">
        <v>54930030</v>
      </c>
      <c r="H907" s="41">
        <v>54930030</v>
      </c>
      <c r="I907" s="41"/>
      <c r="J907" s="41">
        <f t="shared" si="76"/>
        <v>54930030</v>
      </c>
    </row>
    <row r="908" spans="1:10" ht="31.5" thickBot="1" x14ac:dyDescent="0.3">
      <c r="A908" s="36">
        <v>23020107</v>
      </c>
      <c r="B908" s="37">
        <v>70905</v>
      </c>
      <c r="C908" s="38" t="s">
        <v>1515</v>
      </c>
      <c r="D908" s="39" t="s">
        <v>19</v>
      </c>
      <c r="E908" s="37">
        <v>23310000</v>
      </c>
      <c r="F908" s="40" t="s">
        <v>1516</v>
      </c>
      <c r="G908" s="41">
        <v>30855885</v>
      </c>
      <c r="H908" s="41">
        <v>30855885</v>
      </c>
      <c r="I908" s="41"/>
      <c r="J908" s="41">
        <f t="shared" si="76"/>
        <v>30855885</v>
      </c>
    </row>
    <row r="909" spans="1:10" ht="31.5" thickBot="1" x14ac:dyDescent="0.3">
      <c r="A909" s="36">
        <v>23020107</v>
      </c>
      <c r="B909" s="37">
        <v>70906</v>
      </c>
      <c r="C909" s="38" t="s">
        <v>1517</v>
      </c>
      <c r="D909" s="39" t="s">
        <v>19</v>
      </c>
      <c r="E909" s="37">
        <v>23310000</v>
      </c>
      <c r="F909" s="40" t="s">
        <v>1518</v>
      </c>
      <c r="G909" s="41">
        <v>28016619</v>
      </c>
      <c r="H909" s="41">
        <v>28016619</v>
      </c>
      <c r="I909" s="41"/>
      <c r="J909" s="41">
        <f t="shared" si="76"/>
        <v>28016619</v>
      </c>
    </row>
    <row r="910" spans="1:10" ht="31.5" thickBot="1" x14ac:dyDescent="0.3">
      <c r="A910" s="36">
        <v>23020107</v>
      </c>
      <c r="B910" s="37">
        <v>70907</v>
      </c>
      <c r="C910" s="38" t="s">
        <v>1519</v>
      </c>
      <c r="D910" s="39" t="s">
        <v>19</v>
      </c>
      <c r="E910" s="37">
        <v>23310000</v>
      </c>
      <c r="F910" s="40" t="s">
        <v>1520</v>
      </c>
      <c r="G910" s="41">
        <v>27731621</v>
      </c>
      <c r="H910" s="41">
        <v>27731621</v>
      </c>
      <c r="I910" s="41"/>
      <c r="J910" s="41">
        <f t="shared" si="76"/>
        <v>27731621</v>
      </c>
    </row>
    <row r="911" spans="1:10" ht="16.5" thickBot="1" x14ac:dyDescent="0.3">
      <c r="A911" s="36">
        <v>23020107</v>
      </c>
      <c r="B911" s="37">
        <v>70908</v>
      </c>
      <c r="C911" s="38" t="s">
        <v>1521</v>
      </c>
      <c r="D911" s="39" t="s">
        <v>19</v>
      </c>
      <c r="E911" s="37">
        <v>23310000</v>
      </c>
      <c r="F911" s="40" t="s">
        <v>1522</v>
      </c>
      <c r="G911" s="41">
        <v>86013970</v>
      </c>
      <c r="H911" s="41">
        <v>86013970</v>
      </c>
      <c r="I911" s="41"/>
      <c r="J911" s="41">
        <f t="shared" si="76"/>
        <v>86013970</v>
      </c>
    </row>
    <row r="912" spans="1:10" ht="31.5" thickBot="1" x14ac:dyDescent="0.3">
      <c r="A912" s="36">
        <v>23020107</v>
      </c>
      <c r="B912" s="37">
        <v>70909</v>
      </c>
      <c r="C912" s="38" t="s">
        <v>1523</v>
      </c>
      <c r="D912" s="39" t="s">
        <v>19</v>
      </c>
      <c r="E912" s="37">
        <v>23310000</v>
      </c>
      <c r="F912" s="40" t="s">
        <v>1524</v>
      </c>
      <c r="G912" s="41">
        <v>105064953</v>
      </c>
      <c r="H912" s="41">
        <v>105064953</v>
      </c>
      <c r="I912" s="41"/>
      <c r="J912" s="41">
        <f t="shared" si="76"/>
        <v>105064953</v>
      </c>
    </row>
    <row r="913" spans="1:10" ht="16.5" thickBot="1" x14ac:dyDescent="0.3">
      <c r="A913" s="36">
        <v>23020107</v>
      </c>
      <c r="B913" s="37">
        <v>70911</v>
      </c>
      <c r="C913" s="38" t="s">
        <v>1509</v>
      </c>
      <c r="D913" s="39" t="s">
        <v>19</v>
      </c>
      <c r="E913" s="37">
        <v>23310000</v>
      </c>
      <c r="F913" s="40" t="s">
        <v>1525</v>
      </c>
      <c r="G913" s="41">
        <v>43511016</v>
      </c>
      <c r="H913" s="41">
        <v>43511016</v>
      </c>
      <c r="I913" s="41"/>
      <c r="J913" s="41">
        <f t="shared" si="76"/>
        <v>43511016</v>
      </c>
    </row>
    <row r="914" spans="1:10" ht="31.5" thickBot="1" x14ac:dyDescent="0.3">
      <c r="A914" s="36">
        <v>23020107</v>
      </c>
      <c r="B914" s="37">
        <v>70912</v>
      </c>
      <c r="C914" s="38" t="s">
        <v>1511</v>
      </c>
      <c r="D914" s="39" t="s">
        <v>19</v>
      </c>
      <c r="E914" s="37">
        <v>23310000</v>
      </c>
      <c r="F914" s="40" t="s">
        <v>1526</v>
      </c>
      <c r="G914" s="41">
        <v>136655100</v>
      </c>
      <c r="H914" s="41">
        <v>136655100</v>
      </c>
      <c r="I914" s="41"/>
      <c r="J914" s="41">
        <f t="shared" si="76"/>
        <v>136655100</v>
      </c>
    </row>
    <row r="915" spans="1:10" ht="31.5" thickBot="1" x14ac:dyDescent="0.3">
      <c r="A915" s="36">
        <v>23020107</v>
      </c>
      <c r="B915" s="37">
        <v>70913</v>
      </c>
      <c r="C915" s="38" t="s">
        <v>1513</v>
      </c>
      <c r="D915" s="39" t="s">
        <v>19</v>
      </c>
      <c r="E915" s="37">
        <v>23310000</v>
      </c>
      <c r="F915" s="40" t="s">
        <v>1527</v>
      </c>
      <c r="G915" s="41">
        <v>97840777</v>
      </c>
      <c r="H915" s="41">
        <v>97840777</v>
      </c>
      <c r="I915" s="41"/>
      <c r="J915" s="41">
        <f t="shared" si="76"/>
        <v>97840777</v>
      </c>
    </row>
    <row r="916" spans="1:10" ht="31.5" thickBot="1" x14ac:dyDescent="0.3">
      <c r="A916" s="36">
        <v>23020107</v>
      </c>
      <c r="B916" s="37">
        <v>70914</v>
      </c>
      <c r="C916" s="38" t="s">
        <v>1528</v>
      </c>
      <c r="D916" s="39" t="s">
        <v>19</v>
      </c>
      <c r="E916" s="37">
        <v>23310000</v>
      </c>
      <c r="F916" s="40" t="s">
        <v>1529</v>
      </c>
      <c r="G916" s="41">
        <v>101597116</v>
      </c>
      <c r="H916" s="41">
        <v>51597116</v>
      </c>
      <c r="I916" s="41"/>
      <c r="J916" s="41">
        <f t="shared" si="76"/>
        <v>51597116</v>
      </c>
    </row>
    <row r="917" spans="1:10" ht="31.5" thickBot="1" x14ac:dyDescent="0.3">
      <c r="A917" s="36">
        <v>23020107</v>
      </c>
      <c r="B917" s="37">
        <v>70915</v>
      </c>
      <c r="C917" s="38" t="s">
        <v>1515</v>
      </c>
      <c r="D917" s="39" t="s">
        <v>19</v>
      </c>
      <c r="E917" s="37">
        <v>23310000</v>
      </c>
      <c r="F917" s="40" t="s">
        <v>1530</v>
      </c>
      <c r="G917" s="41">
        <v>147899834</v>
      </c>
      <c r="H917" s="41">
        <v>147899834</v>
      </c>
      <c r="I917" s="41"/>
      <c r="J917" s="41">
        <f t="shared" si="76"/>
        <v>147899834</v>
      </c>
    </row>
    <row r="918" spans="1:10" ht="31.5" thickBot="1" x14ac:dyDescent="0.3">
      <c r="A918" s="36">
        <v>23020107</v>
      </c>
      <c r="B918" s="37">
        <v>70916</v>
      </c>
      <c r="C918" s="38" t="s">
        <v>1517</v>
      </c>
      <c r="D918" s="39" t="s">
        <v>19</v>
      </c>
      <c r="E918" s="37">
        <v>23310000</v>
      </c>
      <c r="F918" s="40" t="s">
        <v>1531</v>
      </c>
      <c r="G918" s="41">
        <v>90072586</v>
      </c>
      <c r="H918" s="41">
        <v>90072586</v>
      </c>
      <c r="I918" s="41"/>
      <c r="J918" s="41">
        <f t="shared" si="76"/>
        <v>90072586</v>
      </c>
    </row>
    <row r="919" spans="1:10" ht="16.5" thickBot="1" x14ac:dyDescent="0.3">
      <c r="A919" s="36">
        <v>23020107</v>
      </c>
      <c r="B919" s="37">
        <v>70918</v>
      </c>
      <c r="C919" s="38" t="s">
        <v>1521</v>
      </c>
      <c r="D919" s="39" t="s">
        <v>19</v>
      </c>
      <c r="E919" s="37">
        <v>23310000</v>
      </c>
      <c r="F919" s="40" t="s">
        <v>1532</v>
      </c>
      <c r="G919" s="41">
        <v>105452670</v>
      </c>
      <c r="H919" s="41">
        <v>55452670</v>
      </c>
      <c r="I919" s="41"/>
      <c r="J919" s="41">
        <f t="shared" si="76"/>
        <v>55452670</v>
      </c>
    </row>
    <row r="920" spans="1:10" ht="16.5" thickBot="1" x14ac:dyDescent="0.3">
      <c r="A920" s="36">
        <v>23020107</v>
      </c>
      <c r="B920" s="37">
        <v>70919</v>
      </c>
      <c r="C920" s="38" t="s">
        <v>1523</v>
      </c>
      <c r="D920" s="39" t="s">
        <v>19</v>
      </c>
      <c r="E920" s="37">
        <v>23310000</v>
      </c>
      <c r="F920" s="40" t="s">
        <v>1533</v>
      </c>
      <c r="G920" s="41">
        <v>76057449</v>
      </c>
      <c r="H920" s="41">
        <v>76057449</v>
      </c>
      <c r="I920" s="41"/>
      <c r="J920" s="41">
        <f t="shared" si="76"/>
        <v>76057449</v>
      </c>
    </row>
    <row r="921" spans="1:10" ht="31.5" thickBot="1" x14ac:dyDescent="0.3">
      <c r="A921" s="36">
        <v>23020107</v>
      </c>
      <c r="B921" s="37">
        <v>70920</v>
      </c>
      <c r="C921" s="38" t="s">
        <v>1534</v>
      </c>
      <c r="D921" s="39" t="s">
        <v>19</v>
      </c>
      <c r="E921" s="37">
        <v>23310000</v>
      </c>
      <c r="F921" s="40" t="s">
        <v>1535</v>
      </c>
      <c r="G921" s="41">
        <v>202798806</v>
      </c>
      <c r="H921" s="41">
        <v>152798806</v>
      </c>
      <c r="I921" s="41"/>
      <c r="J921" s="41">
        <f t="shared" si="76"/>
        <v>152798806</v>
      </c>
    </row>
    <row r="922" spans="1:10" ht="31.5" thickBot="1" x14ac:dyDescent="0.3">
      <c r="A922" s="36">
        <v>23020107</v>
      </c>
      <c r="B922" s="37">
        <v>70921</v>
      </c>
      <c r="C922" s="38" t="s">
        <v>1509</v>
      </c>
      <c r="D922" s="39" t="s">
        <v>19</v>
      </c>
      <c r="E922" s="37">
        <v>23310000</v>
      </c>
      <c r="F922" s="40" t="s">
        <v>1536</v>
      </c>
      <c r="G922" s="41">
        <v>41119538</v>
      </c>
      <c r="H922" s="41">
        <v>41119538</v>
      </c>
      <c r="I922" s="41"/>
      <c r="J922" s="41">
        <f t="shared" si="76"/>
        <v>41119538</v>
      </c>
    </row>
    <row r="923" spans="1:10" ht="16.5" thickBot="1" x14ac:dyDescent="0.3">
      <c r="A923" s="36">
        <v>23020107</v>
      </c>
      <c r="B923" s="37">
        <v>70922</v>
      </c>
      <c r="C923" s="38" t="s">
        <v>1511</v>
      </c>
      <c r="D923" s="39" t="s">
        <v>19</v>
      </c>
      <c r="E923" s="37">
        <v>23310000</v>
      </c>
      <c r="F923" s="40" t="s">
        <v>1537</v>
      </c>
      <c r="G923" s="41">
        <v>34601040</v>
      </c>
      <c r="H923" s="41">
        <v>34601040</v>
      </c>
      <c r="I923" s="41"/>
      <c r="J923" s="41">
        <f t="shared" si="76"/>
        <v>34601040</v>
      </c>
    </row>
    <row r="924" spans="1:10" ht="16.5" thickBot="1" x14ac:dyDescent="0.3">
      <c r="A924" s="36" t="s">
        <v>46</v>
      </c>
      <c r="B924" s="37">
        <v>70923</v>
      </c>
      <c r="C924" s="38" t="s">
        <v>1513</v>
      </c>
      <c r="D924" s="39" t="s">
        <v>19</v>
      </c>
      <c r="E924" s="37">
        <v>23310000</v>
      </c>
      <c r="F924" s="40" t="s">
        <v>1538</v>
      </c>
      <c r="G924" s="41">
        <v>26408714</v>
      </c>
      <c r="H924" s="41">
        <v>26408714</v>
      </c>
      <c r="I924" s="41"/>
      <c r="J924" s="41">
        <f t="shared" si="76"/>
        <v>26408714</v>
      </c>
    </row>
    <row r="925" spans="1:10" ht="31.5" thickBot="1" x14ac:dyDescent="0.3">
      <c r="A925" s="36">
        <v>23020107</v>
      </c>
      <c r="B925" s="37">
        <v>70924</v>
      </c>
      <c r="C925" s="38" t="s">
        <v>1528</v>
      </c>
      <c r="D925" s="39" t="s">
        <v>19</v>
      </c>
      <c r="E925" s="37">
        <v>23310000</v>
      </c>
      <c r="F925" s="40" t="s">
        <v>1539</v>
      </c>
      <c r="G925" s="41">
        <v>20647127</v>
      </c>
      <c r="H925" s="41">
        <v>20647127</v>
      </c>
      <c r="I925" s="41"/>
      <c r="J925" s="41">
        <f t="shared" si="76"/>
        <v>20647127</v>
      </c>
    </row>
    <row r="926" spans="1:10" ht="16.5" thickBot="1" x14ac:dyDescent="0.3">
      <c r="A926" s="36">
        <v>23020107</v>
      </c>
      <c r="B926" s="37">
        <v>70925</v>
      </c>
      <c r="C926" s="38" t="s">
        <v>1515</v>
      </c>
      <c r="D926" s="39" t="s">
        <v>19</v>
      </c>
      <c r="E926" s="37">
        <v>23310000</v>
      </c>
      <c r="F926" s="40" t="s">
        <v>1540</v>
      </c>
      <c r="G926" s="41">
        <v>32950044</v>
      </c>
      <c r="H926" s="41">
        <v>32950044</v>
      </c>
      <c r="I926" s="41"/>
      <c r="J926" s="41">
        <f t="shared" si="76"/>
        <v>32950044</v>
      </c>
    </row>
    <row r="927" spans="1:10" ht="31.5" thickBot="1" x14ac:dyDescent="0.3">
      <c r="A927" s="36">
        <v>23020107</v>
      </c>
      <c r="B927" s="37">
        <v>70926</v>
      </c>
      <c r="C927" s="38" t="s">
        <v>1517</v>
      </c>
      <c r="D927" s="39" t="s">
        <v>19</v>
      </c>
      <c r="E927" s="37">
        <v>23310000</v>
      </c>
      <c r="F927" s="40" t="s">
        <v>1541</v>
      </c>
      <c r="G927" s="41">
        <v>24723097</v>
      </c>
      <c r="H927" s="41">
        <v>24723097</v>
      </c>
      <c r="I927" s="41"/>
      <c r="J927" s="41">
        <f t="shared" si="76"/>
        <v>24723097</v>
      </c>
    </row>
    <row r="928" spans="1:10" ht="16.5" thickBot="1" x14ac:dyDescent="0.3">
      <c r="A928" s="36">
        <v>23020107</v>
      </c>
      <c r="B928" s="37">
        <v>70927</v>
      </c>
      <c r="C928" s="38" t="s">
        <v>1519</v>
      </c>
      <c r="D928" s="39" t="s">
        <v>19</v>
      </c>
      <c r="E928" s="37">
        <v>23310000</v>
      </c>
      <c r="F928" s="40" t="s">
        <v>1542</v>
      </c>
      <c r="G928" s="41">
        <v>79076130</v>
      </c>
      <c r="H928" s="41">
        <v>79076130</v>
      </c>
      <c r="I928" s="41"/>
      <c r="J928" s="41">
        <f t="shared" si="76"/>
        <v>79076130</v>
      </c>
    </row>
    <row r="929" spans="1:10" ht="31.5" thickBot="1" x14ac:dyDescent="0.3">
      <c r="A929" s="36">
        <v>23020107</v>
      </c>
      <c r="B929" s="37">
        <v>70928</v>
      </c>
      <c r="C929" s="38" t="s">
        <v>1521</v>
      </c>
      <c r="D929" s="39" t="s">
        <v>19</v>
      </c>
      <c r="E929" s="37">
        <v>23310000</v>
      </c>
      <c r="F929" s="40" t="s">
        <v>1543</v>
      </c>
      <c r="G929" s="41">
        <v>58850338</v>
      </c>
      <c r="H929" s="41">
        <v>58850338</v>
      </c>
      <c r="I929" s="41"/>
      <c r="J929" s="41">
        <f t="shared" si="76"/>
        <v>58850338</v>
      </c>
    </row>
    <row r="930" spans="1:10" ht="16.5" thickBot="1" x14ac:dyDescent="0.3">
      <c r="A930" s="36">
        <v>23020107</v>
      </c>
      <c r="B930" s="37">
        <v>70929</v>
      </c>
      <c r="C930" s="38" t="s">
        <v>1523</v>
      </c>
      <c r="D930" s="39" t="s">
        <v>19</v>
      </c>
      <c r="E930" s="37">
        <v>23310000</v>
      </c>
      <c r="F930" s="40" t="s">
        <v>1544</v>
      </c>
      <c r="G930" s="41">
        <v>4723379</v>
      </c>
      <c r="H930" s="41">
        <v>4723379</v>
      </c>
      <c r="I930" s="41"/>
      <c r="J930" s="41">
        <f t="shared" si="76"/>
        <v>4723379</v>
      </c>
    </row>
    <row r="931" spans="1:10" ht="16.5" thickBot="1" x14ac:dyDescent="0.3">
      <c r="A931" s="36">
        <v>23020107</v>
      </c>
      <c r="B931" s="37">
        <v>70930</v>
      </c>
      <c r="C931" s="38" t="s">
        <v>1534</v>
      </c>
      <c r="D931" s="39" t="s">
        <v>19</v>
      </c>
      <c r="E931" s="37">
        <v>23310000</v>
      </c>
      <c r="F931" s="40" t="s">
        <v>1545</v>
      </c>
      <c r="G931" s="41">
        <v>24750000</v>
      </c>
      <c r="H931" s="41">
        <v>24750000</v>
      </c>
      <c r="I931" s="41"/>
      <c r="J931" s="41">
        <f t="shared" si="76"/>
        <v>24750000</v>
      </c>
    </row>
    <row r="932" spans="1:10" ht="31.5" thickBot="1" x14ac:dyDescent="0.3">
      <c r="A932" s="36">
        <v>23020107</v>
      </c>
      <c r="B932" s="37">
        <v>70931</v>
      </c>
      <c r="C932" s="38" t="s">
        <v>1509</v>
      </c>
      <c r="D932" s="39" t="s">
        <v>19</v>
      </c>
      <c r="E932" s="37">
        <v>23310000</v>
      </c>
      <c r="F932" s="40" t="s">
        <v>1546</v>
      </c>
      <c r="G932" s="41">
        <v>16778870</v>
      </c>
      <c r="H932" s="41">
        <v>16778870</v>
      </c>
      <c r="I932" s="41"/>
      <c r="J932" s="41">
        <f t="shared" si="76"/>
        <v>16778870</v>
      </c>
    </row>
    <row r="933" spans="1:10" ht="31.5" thickBot="1" x14ac:dyDescent="0.3">
      <c r="A933" s="36">
        <v>23020107</v>
      </c>
      <c r="B933" s="37">
        <v>70932</v>
      </c>
      <c r="C933" s="38" t="s">
        <v>1511</v>
      </c>
      <c r="D933" s="39" t="s">
        <v>19</v>
      </c>
      <c r="E933" s="37">
        <v>23310000</v>
      </c>
      <c r="F933" s="40" t="s">
        <v>1547</v>
      </c>
      <c r="G933" s="41">
        <v>135136091</v>
      </c>
      <c r="H933" s="41">
        <v>115136091</v>
      </c>
      <c r="I933" s="41"/>
      <c r="J933" s="41">
        <f t="shared" si="76"/>
        <v>115136091</v>
      </c>
    </row>
    <row r="934" spans="1:10" ht="31.5" thickBot="1" x14ac:dyDescent="0.3">
      <c r="A934" s="36">
        <v>23020107</v>
      </c>
      <c r="B934" s="37">
        <v>70933</v>
      </c>
      <c r="C934" s="38" t="s">
        <v>1513</v>
      </c>
      <c r="D934" s="39" t="s">
        <v>19</v>
      </c>
      <c r="E934" s="37">
        <v>23310000</v>
      </c>
      <c r="F934" s="40" t="s">
        <v>1548</v>
      </c>
      <c r="G934" s="41">
        <v>13867290</v>
      </c>
      <c r="H934" s="41">
        <v>13867290</v>
      </c>
      <c r="I934" s="41"/>
      <c r="J934" s="41">
        <f t="shared" si="76"/>
        <v>13867290</v>
      </c>
    </row>
    <row r="935" spans="1:10" ht="31.5" thickBot="1" x14ac:dyDescent="0.3">
      <c r="A935" s="36">
        <v>23020107</v>
      </c>
      <c r="B935" s="37">
        <v>70934</v>
      </c>
      <c r="C935" s="38" t="s">
        <v>1528</v>
      </c>
      <c r="D935" s="39" t="s">
        <v>19</v>
      </c>
      <c r="E935" s="37">
        <v>23310000</v>
      </c>
      <c r="F935" s="40" t="s">
        <v>1549</v>
      </c>
      <c r="G935" s="41">
        <v>22465995</v>
      </c>
      <c r="H935" s="41">
        <v>22465995</v>
      </c>
      <c r="I935" s="41"/>
      <c r="J935" s="41">
        <f t="shared" si="76"/>
        <v>22465995</v>
      </c>
    </row>
    <row r="936" spans="1:10" ht="16.5" thickBot="1" x14ac:dyDescent="0.3">
      <c r="A936" s="36">
        <v>23020107</v>
      </c>
      <c r="B936" s="37">
        <v>70901</v>
      </c>
      <c r="C936" s="38" t="s">
        <v>1550</v>
      </c>
      <c r="D936" s="39" t="s">
        <v>19</v>
      </c>
      <c r="E936" s="37">
        <v>23321100</v>
      </c>
      <c r="F936" s="40" t="s">
        <v>1551</v>
      </c>
      <c r="G936" s="41">
        <v>26315328</v>
      </c>
      <c r="H936" s="41">
        <v>26315328</v>
      </c>
      <c r="I936" s="41"/>
      <c r="J936" s="41">
        <f t="shared" si="76"/>
        <v>26315328</v>
      </c>
    </row>
    <row r="937" spans="1:10" ht="16.5" thickBot="1" x14ac:dyDescent="0.3">
      <c r="A937" s="36">
        <v>23020107</v>
      </c>
      <c r="B937" s="37">
        <v>70902</v>
      </c>
      <c r="C937" s="38" t="s">
        <v>1552</v>
      </c>
      <c r="D937" s="39" t="s">
        <v>19</v>
      </c>
      <c r="E937" s="37">
        <v>23310000</v>
      </c>
      <c r="F937" s="40" t="s">
        <v>1553</v>
      </c>
      <c r="G937" s="41">
        <v>300000000</v>
      </c>
      <c r="H937" s="41">
        <v>300000000</v>
      </c>
      <c r="I937" s="41"/>
      <c r="J937" s="41">
        <f t="shared" si="76"/>
        <v>300000000</v>
      </c>
    </row>
    <row r="938" spans="1:10" ht="31.5" thickBot="1" x14ac:dyDescent="0.3">
      <c r="A938" s="36">
        <v>23020107</v>
      </c>
      <c r="B938" s="37">
        <v>70903</v>
      </c>
      <c r="C938" s="38" t="s">
        <v>1554</v>
      </c>
      <c r="D938" s="39" t="s">
        <v>19</v>
      </c>
      <c r="E938" s="37">
        <v>23310000</v>
      </c>
      <c r="F938" s="40" t="s">
        <v>1555</v>
      </c>
      <c r="G938" s="42">
        <v>0</v>
      </c>
      <c r="H938" s="42">
        <v>0</v>
      </c>
      <c r="I938" s="42"/>
      <c r="J938" s="41">
        <f t="shared" si="76"/>
        <v>0</v>
      </c>
    </row>
    <row r="939" spans="1:10" ht="16.5" thickBot="1" x14ac:dyDescent="0.3">
      <c r="A939" s="36">
        <v>23020107</v>
      </c>
      <c r="B939" s="37">
        <v>70904</v>
      </c>
      <c r="C939" s="38" t="s">
        <v>1556</v>
      </c>
      <c r="D939" s="39" t="s">
        <v>19</v>
      </c>
      <c r="E939" s="37">
        <v>23310000</v>
      </c>
      <c r="F939" s="40" t="s">
        <v>1557</v>
      </c>
      <c r="G939" s="42">
        <v>0</v>
      </c>
      <c r="H939" s="42">
        <v>0</v>
      </c>
      <c r="I939" s="42"/>
      <c r="J939" s="41">
        <f t="shared" si="76"/>
        <v>0</v>
      </c>
    </row>
    <row r="940" spans="1:10" ht="16.5" thickBot="1" x14ac:dyDescent="0.3">
      <c r="A940" s="36">
        <v>23020107</v>
      </c>
      <c r="B940" s="37">
        <v>70905</v>
      </c>
      <c r="C940" s="38" t="s">
        <v>1558</v>
      </c>
      <c r="D940" s="39" t="s">
        <v>19</v>
      </c>
      <c r="E940" s="37">
        <v>23331400</v>
      </c>
      <c r="F940" s="40" t="s">
        <v>1559</v>
      </c>
      <c r="G940" s="41">
        <v>65951371</v>
      </c>
      <c r="H940" s="41">
        <v>65951371</v>
      </c>
      <c r="I940" s="41"/>
      <c r="J940" s="41">
        <f t="shared" si="76"/>
        <v>65951371</v>
      </c>
    </row>
    <row r="941" spans="1:10" ht="31.5" thickBot="1" x14ac:dyDescent="0.3">
      <c r="A941" s="36">
        <v>23020107</v>
      </c>
      <c r="B941" s="37">
        <v>70906</v>
      </c>
      <c r="C941" s="38" t="s">
        <v>1560</v>
      </c>
      <c r="D941" s="39" t="s">
        <v>19</v>
      </c>
      <c r="E941" s="37">
        <v>23310000</v>
      </c>
      <c r="F941" s="40" t="s">
        <v>1561</v>
      </c>
      <c r="G941" s="42">
        <v>0</v>
      </c>
      <c r="H941" s="42">
        <v>0</v>
      </c>
      <c r="I941" s="42"/>
      <c r="J941" s="41">
        <f t="shared" si="76"/>
        <v>0</v>
      </c>
    </row>
    <row r="942" spans="1:10" ht="16.5" thickBot="1" x14ac:dyDescent="0.3">
      <c r="A942" s="36">
        <v>23020107</v>
      </c>
      <c r="B942" s="37">
        <v>70907</v>
      </c>
      <c r="C942" s="38" t="s">
        <v>1562</v>
      </c>
      <c r="D942" s="39" t="s">
        <v>19</v>
      </c>
      <c r="E942" s="37">
        <v>23310000</v>
      </c>
      <c r="F942" s="40" t="s">
        <v>1563</v>
      </c>
      <c r="G942" s="42">
        <v>0</v>
      </c>
      <c r="H942" s="42">
        <v>0</v>
      </c>
      <c r="I942" s="42"/>
      <c r="J942" s="41">
        <f t="shared" si="76"/>
        <v>0</v>
      </c>
    </row>
    <row r="943" spans="1:10" ht="31.5" thickBot="1" x14ac:dyDescent="0.3">
      <c r="A943" s="36">
        <v>23020107</v>
      </c>
      <c r="B943" s="37">
        <v>70908</v>
      </c>
      <c r="C943" s="38" t="s">
        <v>1564</v>
      </c>
      <c r="D943" s="39" t="s">
        <v>19</v>
      </c>
      <c r="E943" s="37">
        <v>23320500</v>
      </c>
      <c r="F943" s="40" t="s">
        <v>1565</v>
      </c>
      <c r="G943" s="42">
        <v>0</v>
      </c>
      <c r="H943" s="42">
        <v>0</v>
      </c>
      <c r="I943" s="42"/>
      <c r="J943" s="41">
        <f t="shared" si="76"/>
        <v>0</v>
      </c>
    </row>
    <row r="944" spans="1:10" ht="31.5" thickBot="1" x14ac:dyDescent="0.3">
      <c r="A944" s="36">
        <v>23020107</v>
      </c>
      <c r="B944" s="37">
        <v>70909</v>
      </c>
      <c r="C944" s="38" t="s">
        <v>1566</v>
      </c>
      <c r="D944" s="39" t="s">
        <v>19</v>
      </c>
      <c r="E944" s="37">
        <v>23310000</v>
      </c>
      <c r="F944" s="40" t="s">
        <v>1567</v>
      </c>
      <c r="G944" s="41">
        <v>45000000</v>
      </c>
      <c r="H944" s="41">
        <v>25000000</v>
      </c>
      <c r="I944" s="41"/>
      <c r="J944" s="41">
        <f t="shared" si="76"/>
        <v>25000000</v>
      </c>
    </row>
    <row r="945" spans="1:10" ht="16.5" thickBot="1" x14ac:dyDescent="0.3">
      <c r="A945" s="36">
        <v>23020107</v>
      </c>
      <c r="B945" s="37">
        <v>70910</v>
      </c>
      <c r="C945" s="38" t="s">
        <v>1568</v>
      </c>
      <c r="D945" s="39" t="s">
        <v>19</v>
      </c>
      <c r="E945" s="37">
        <v>23310000</v>
      </c>
      <c r="F945" s="40" t="s">
        <v>1569</v>
      </c>
      <c r="G945" s="41">
        <v>34200000</v>
      </c>
      <c r="H945" s="41">
        <v>34200000</v>
      </c>
      <c r="I945" s="41"/>
      <c r="J945" s="41">
        <f t="shared" si="76"/>
        <v>34200000</v>
      </c>
    </row>
    <row r="946" spans="1:10" ht="31.5" thickBot="1" x14ac:dyDescent="0.3">
      <c r="A946" s="36">
        <v>23020107</v>
      </c>
      <c r="B946" s="37">
        <v>70901</v>
      </c>
      <c r="C946" s="38" t="s">
        <v>1570</v>
      </c>
      <c r="D946" s="39" t="s">
        <v>19</v>
      </c>
      <c r="E946" s="37">
        <v>23310000</v>
      </c>
      <c r="F946" s="40" t="s">
        <v>1571</v>
      </c>
      <c r="G946" s="42">
        <v>0</v>
      </c>
      <c r="H946" s="42">
        <v>0</v>
      </c>
      <c r="I946" s="42"/>
      <c r="J946" s="41">
        <f t="shared" si="76"/>
        <v>0</v>
      </c>
    </row>
    <row r="947" spans="1:10" ht="31.5" thickBot="1" x14ac:dyDescent="0.3">
      <c r="A947" s="36">
        <v>23020107</v>
      </c>
      <c r="B947" s="37">
        <v>70902</v>
      </c>
      <c r="C947" s="38" t="s">
        <v>1572</v>
      </c>
      <c r="D947" s="39" t="s">
        <v>19</v>
      </c>
      <c r="E947" s="37">
        <v>23310100</v>
      </c>
      <c r="F947" s="40" t="s">
        <v>1573</v>
      </c>
      <c r="G947" s="41">
        <v>26550000</v>
      </c>
      <c r="H947" s="41">
        <v>26550000</v>
      </c>
      <c r="I947" s="41"/>
      <c r="J947" s="41">
        <f t="shared" si="76"/>
        <v>26550000</v>
      </c>
    </row>
    <row r="948" spans="1:10" ht="31.5" thickBot="1" x14ac:dyDescent="0.3">
      <c r="A948" s="36">
        <v>23020107</v>
      </c>
      <c r="B948" s="37">
        <v>70903</v>
      </c>
      <c r="C948" s="38" t="s">
        <v>1574</v>
      </c>
      <c r="D948" s="39" t="s">
        <v>19</v>
      </c>
      <c r="E948" s="37">
        <v>23310100</v>
      </c>
      <c r="F948" s="40" t="s">
        <v>1575</v>
      </c>
      <c r="G948" s="41">
        <v>29674030</v>
      </c>
      <c r="H948" s="41">
        <v>29674030</v>
      </c>
      <c r="I948" s="41"/>
      <c r="J948" s="41">
        <f t="shared" si="76"/>
        <v>29674030</v>
      </c>
    </row>
    <row r="949" spans="1:10" ht="31.5" thickBot="1" x14ac:dyDescent="0.3">
      <c r="A949" s="36">
        <v>23020107</v>
      </c>
      <c r="B949" s="37">
        <v>70904</v>
      </c>
      <c r="C949" s="38" t="s">
        <v>1576</v>
      </c>
      <c r="D949" s="39" t="s">
        <v>19</v>
      </c>
      <c r="E949" s="37">
        <v>23310100</v>
      </c>
      <c r="F949" s="40" t="s">
        <v>1577</v>
      </c>
      <c r="G949" s="41">
        <v>20187452</v>
      </c>
      <c r="H949" s="41">
        <v>20187452</v>
      </c>
      <c r="I949" s="41"/>
      <c r="J949" s="41">
        <f t="shared" si="76"/>
        <v>20187452</v>
      </c>
    </row>
    <row r="950" spans="1:10" ht="31.5" thickBot="1" x14ac:dyDescent="0.3">
      <c r="A950" s="36">
        <v>23020107</v>
      </c>
      <c r="B950" s="37">
        <v>70905</v>
      </c>
      <c r="C950" s="38" t="s">
        <v>1578</v>
      </c>
      <c r="D950" s="39" t="s">
        <v>19</v>
      </c>
      <c r="E950" s="37">
        <v>23310100</v>
      </c>
      <c r="F950" s="40" t="s">
        <v>1579</v>
      </c>
      <c r="G950" s="41">
        <v>22361120</v>
      </c>
      <c r="H950" s="41">
        <v>22361120</v>
      </c>
      <c r="I950" s="41"/>
      <c r="J950" s="41">
        <f t="shared" si="76"/>
        <v>22361120</v>
      </c>
    </row>
    <row r="951" spans="1:10" ht="31.5" thickBot="1" x14ac:dyDescent="0.3">
      <c r="A951" s="36">
        <v>23020107</v>
      </c>
      <c r="B951" s="37">
        <v>70906</v>
      </c>
      <c r="C951" s="38" t="s">
        <v>1580</v>
      </c>
      <c r="D951" s="39" t="s">
        <v>19</v>
      </c>
      <c r="E951" s="37">
        <v>23310100</v>
      </c>
      <c r="F951" s="40" t="s">
        <v>1581</v>
      </c>
      <c r="G951" s="41">
        <v>26550000</v>
      </c>
      <c r="H951" s="41">
        <v>26550000</v>
      </c>
      <c r="I951" s="41"/>
      <c r="J951" s="41">
        <f t="shared" si="76"/>
        <v>26550000</v>
      </c>
    </row>
    <row r="952" spans="1:10" ht="31.5" thickBot="1" x14ac:dyDescent="0.3">
      <c r="A952" s="36">
        <v>23020107</v>
      </c>
      <c r="B952" s="37">
        <v>70907</v>
      </c>
      <c r="C952" s="38" t="s">
        <v>1582</v>
      </c>
      <c r="D952" s="39" t="s">
        <v>19</v>
      </c>
      <c r="E952" s="37">
        <v>23310100</v>
      </c>
      <c r="F952" s="40" t="s">
        <v>1583</v>
      </c>
      <c r="G952" s="41">
        <v>7200000</v>
      </c>
      <c r="H952" s="41">
        <v>7200000</v>
      </c>
      <c r="I952" s="41"/>
      <c r="J952" s="41">
        <f t="shared" si="76"/>
        <v>7200000</v>
      </c>
    </row>
    <row r="953" spans="1:10" ht="31.5" thickBot="1" x14ac:dyDescent="0.3">
      <c r="A953" s="36">
        <v>23020107</v>
      </c>
      <c r="B953" s="37">
        <v>70908</v>
      </c>
      <c r="C953" s="38" t="s">
        <v>1584</v>
      </c>
      <c r="D953" s="39" t="s">
        <v>19</v>
      </c>
      <c r="E953" s="37">
        <v>23310100</v>
      </c>
      <c r="F953" s="40" t="s">
        <v>1585</v>
      </c>
      <c r="G953" s="41">
        <v>13500000</v>
      </c>
      <c r="H953" s="41">
        <v>13500000</v>
      </c>
      <c r="I953" s="41"/>
      <c r="J953" s="41">
        <f t="shared" si="76"/>
        <v>13500000</v>
      </c>
    </row>
    <row r="954" spans="1:10" ht="31.5" thickBot="1" x14ac:dyDescent="0.3">
      <c r="A954" s="36">
        <v>23020107</v>
      </c>
      <c r="B954" s="37">
        <v>70909</v>
      </c>
      <c r="C954" s="38" t="s">
        <v>1586</v>
      </c>
      <c r="D954" s="39" t="s">
        <v>19</v>
      </c>
      <c r="E954" s="37">
        <v>23310100</v>
      </c>
      <c r="F954" s="40" t="s">
        <v>1587</v>
      </c>
      <c r="G954" s="41">
        <v>8708064</v>
      </c>
      <c r="H954" s="41">
        <v>8708064</v>
      </c>
      <c r="I954" s="41"/>
      <c r="J954" s="41">
        <f t="shared" si="76"/>
        <v>8708064</v>
      </c>
    </row>
    <row r="955" spans="1:10" ht="31.5" thickBot="1" x14ac:dyDescent="0.3">
      <c r="A955" s="36">
        <v>23020107</v>
      </c>
      <c r="B955" s="37">
        <v>70910</v>
      </c>
      <c r="C955" s="38" t="s">
        <v>1588</v>
      </c>
      <c r="D955" s="39" t="s">
        <v>19</v>
      </c>
      <c r="E955" s="37">
        <v>23310100</v>
      </c>
      <c r="F955" s="40" t="s">
        <v>1589</v>
      </c>
      <c r="G955" s="41">
        <v>8708064</v>
      </c>
      <c r="H955" s="41">
        <v>8708064</v>
      </c>
      <c r="I955" s="41"/>
      <c r="J955" s="41">
        <f t="shared" si="76"/>
        <v>8708064</v>
      </c>
    </row>
    <row r="956" spans="1:10" ht="31.5" thickBot="1" x14ac:dyDescent="0.3">
      <c r="A956" s="36">
        <v>23020107</v>
      </c>
      <c r="B956" s="37">
        <v>70911</v>
      </c>
      <c r="C956" s="38" t="s">
        <v>1570</v>
      </c>
      <c r="D956" s="39" t="s">
        <v>19</v>
      </c>
      <c r="E956" s="37">
        <v>23310000</v>
      </c>
      <c r="F956" s="40" t="s">
        <v>1590</v>
      </c>
      <c r="G956" s="42">
        <v>0</v>
      </c>
      <c r="H956" s="42">
        <v>0</v>
      </c>
      <c r="I956" s="42"/>
      <c r="J956" s="41">
        <f t="shared" si="76"/>
        <v>0</v>
      </c>
    </row>
    <row r="957" spans="1:10" ht="31.5" thickBot="1" x14ac:dyDescent="0.3">
      <c r="A957" s="36">
        <v>23020107</v>
      </c>
      <c r="B957" s="37">
        <v>70912</v>
      </c>
      <c r="C957" s="38" t="s">
        <v>1572</v>
      </c>
      <c r="D957" s="39" t="s">
        <v>19</v>
      </c>
      <c r="E957" s="37">
        <v>23310100</v>
      </c>
      <c r="F957" s="40" t="s">
        <v>1591</v>
      </c>
      <c r="G957" s="41">
        <v>4170858</v>
      </c>
      <c r="H957" s="41">
        <v>4170858</v>
      </c>
      <c r="I957" s="41"/>
      <c r="J957" s="41">
        <f t="shared" si="76"/>
        <v>4170858</v>
      </c>
    </row>
    <row r="958" spans="1:10" ht="31.5" thickBot="1" x14ac:dyDescent="0.3">
      <c r="A958" s="36">
        <v>23020107</v>
      </c>
      <c r="B958" s="37">
        <v>70913</v>
      </c>
      <c r="C958" s="38" t="s">
        <v>1574</v>
      </c>
      <c r="D958" s="39" t="s">
        <v>19</v>
      </c>
      <c r="E958" s="37">
        <v>23310100</v>
      </c>
      <c r="F958" s="40" t="s">
        <v>1592</v>
      </c>
      <c r="G958" s="41">
        <v>8708064</v>
      </c>
      <c r="H958" s="41">
        <v>8708064</v>
      </c>
      <c r="I958" s="41"/>
      <c r="J958" s="41">
        <f t="shared" si="76"/>
        <v>8708064</v>
      </c>
    </row>
    <row r="959" spans="1:10" ht="31.5" thickBot="1" x14ac:dyDescent="0.3">
      <c r="A959" s="36">
        <v>23020107</v>
      </c>
      <c r="B959" s="37">
        <v>70914</v>
      </c>
      <c r="C959" s="38" t="s">
        <v>1576</v>
      </c>
      <c r="D959" s="39" t="s">
        <v>19</v>
      </c>
      <c r="E959" s="37">
        <v>23310100</v>
      </c>
      <c r="F959" s="40" t="s">
        <v>1593</v>
      </c>
      <c r="G959" s="41">
        <v>8708064</v>
      </c>
      <c r="H959" s="41">
        <v>8708064</v>
      </c>
      <c r="I959" s="41"/>
      <c r="J959" s="41">
        <f t="shared" si="76"/>
        <v>8708064</v>
      </c>
    </row>
    <row r="960" spans="1:10" ht="31.5" thickBot="1" x14ac:dyDescent="0.3">
      <c r="A960" s="36">
        <v>23020107</v>
      </c>
      <c r="B960" s="37">
        <v>70915</v>
      </c>
      <c r="C960" s="38" t="s">
        <v>1578</v>
      </c>
      <c r="D960" s="39" t="s">
        <v>19</v>
      </c>
      <c r="E960" s="37">
        <v>23310000</v>
      </c>
      <c r="F960" s="40" t="s">
        <v>1594</v>
      </c>
      <c r="G960" s="42">
        <v>0</v>
      </c>
      <c r="H960" s="42">
        <v>0</v>
      </c>
      <c r="I960" s="42"/>
      <c r="J960" s="41">
        <f t="shared" si="76"/>
        <v>0</v>
      </c>
    </row>
    <row r="961" spans="1:10" ht="46.5" thickBot="1" x14ac:dyDescent="0.3">
      <c r="A961" s="36">
        <v>23010124</v>
      </c>
      <c r="B961" s="37">
        <v>70905</v>
      </c>
      <c r="C961" s="38" t="s">
        <v>1595</v>
      </c>
      <c r="D961" s="39" t="s">
        <v>19</v>
      </c>
      <c r="E961" s="37">
        <v>23310000</v>
      </c>
      <c r="F961" s="40" t="s">
        <v>1596</v>
      </c>
      <c r="G961" s="41">
        <v>15750000</v>
      </c>
      <c r="H961" s="41">
        <v>15750000</v>
      </c>
      <c r="I961" s="41"/>
      <c r="J961" s="41">
        <f t="shared" si="76"/>
        <v>15750000</v>
      </c>
    </row>
    <row r="962" spans="1:10" ht="61.5" thickBot="1" x14ac:dyDescent="0.3">
      <c r="A962" s="36">
        <v>23010124</v>
      </c>
      <c r="B962" s="37">
        <v>70906</v>
      </c>
      <c r="C962" s="38" t="s">
        <v>1597</v>
      </c>
      <c r="D962" s="39" t="s">
        <v>19</v>
      </c>
      <c r="E962" s="37">
        <v>23310000</v>
      </c>
      <c r="F962" s="40" t="s">
        <v>1598</v>
      </c>
      <c r="G962" s="41">
        <v>67500000</v>
      </c>
      <c r="H962" s="41">
        <v>67500000</v>
      </c>
      <c r="I962" s="41"/>
      <c r="J962" s="41">
        <f t="shared" si="76"/>
        <v>67500000</v>
      </c>
    </row>
    <row r="963" spans="1:10" ht="16.5" thickBot="1" x14ac:dyDescent="0.3">
      <c r="A963" s="36">
        <v>23020107</v>
      </c>
      <c r="B963" s="37">
        <v>70901</v>
      </c>
      <c r="C963" s="38" t="s">
        <v>1599</v>
      </c>
      <c r="D963" s="39" t="s">
        <v>19</v>
      </c>
      <c r="E963" s="37">
        <v>23331400</v>
      </c>
      <c r="F963" s="40" t="s">
        <v>1600</v>
      </c>
      <c r="G963" s="41">
        <v>58500000</v>
      </c>
      <c r="H963" s="41">
        <v>28500000</v>
      </c>
      <c r="I963" s="41"/>
      <c r="J963" s="41">
        <f t="shared" si="76"/>
        <v>28500000</v>
      </c>
    </row>
    <row r="964" spans="1:10" ht="16.5" thickBot="1" x14ac:dyDescent="0.3">
      <c r="A964" s="36">
        <v>23020107</v>
      </c>
      <c r="B964" s="37">
        <v>70902</v>
      </c>
      <c r="C964" s="38" t="s">
        <v>1601</v>
      </c>
      <c r="D964" s="39" t="s">
        <v>19</v>
      </c>
      <c r="E964" s="37">
        <v>23310000</v>
      </c>
      <c r="F964" s="40" t="s">
        <v>1602</v>
      </c>
      <c r="G964" s="41">
        <v>58500000</v>
      </c>
      <c r="H964" s="41">
        <v>28500000</v>
      </c>
      <c r="I964" s="41"/>
      <c r="J964" s="41">
        <f t="shared" si="76"/>
        <v>28500000</v>
      </c>
    </row>
    <row r="965" spans="1:10" ht="16.5" thickBot="1" x14ac:dyDescent="0.3">
      <c r="A965" s="36">
        <v>23020107</v>
      </c>
      <c r="B965" s="37">
        <v>70903</v>
      </c>
      <c r="C965" s="38" t="s">
        <v>1603</v>
      </c>
      <c r="D965" s="39" t="s">
        <v>19</v>
      </c>
      <c r="E965" s="37">
        <v>23320900</v>
      </c>
      <c r="F965" s="40" t="s">
        <v>1604</v>
      </c>
      <c r="G965" s="41">
        <v>153000000</v>
      </c>
      <c r="H965" s="41">
        <v>28500000</v>
      </c>
      <c r="I965" s="41"/>
      <c r="J965" s="41">
        <f t="shared" si="76"/>
        <v>28500000</v>
      </c>
    </row>
    <row r="966" spans="1:10" ht="31.5" thickBot="1" x14ac:dyDescent="0.3">
      <c r="A966" s="36">
        <v>23020107</v>
      </c>
      <c r="B966" s="37">
        <v>70904</v>
      </c>
      <c r="C966" s="38" t="s">
        <v>1605</v>
      </c>
      <c r="D966" s="39" t="s">
        <v>19</v>
      </c>
      <c r="E966" s="37">
        <v>23310000</v>
      </c>
      <c r="F966" s="40" t="s">
        <v>1606</v>
      </c>
      <c r="G966" s="41">
        <v>135000000</v>
      </c>
      <c r="H966" s="41">
        <v>35000000</v>
      </c>
      <c r="I966" s="41"/>
      <c r="J966" s="41">
        <f t="shared" si="76"/>
        <v>35000000</v>
      </c>
    </row>
    <row r="967" spans="1:10" ht="31.5" thickBot="1" x14ac:dyDescent="0.3">
      <c r="A967" s="36">
        <v>23030106</v>
      </c>
      <c r="B967" s="37">
        <v>70909</v>
      </c>
      <c r="C967" s="38" t="s">
        <v>1607</v>
      </c>
      <c r="D967" s="39" t="s">
        <v>19</v>
      </c>
      <c r="E967" s="37">
        <v>23310100</v>
      </c>
      <c r="F967" s="40" t="s">
        <v>1608</v>
      </c>
      <c r="G967" s="42">
        <v>0</v>
      </c>
      <c r="H967" s="42">
        <v>0</v>
      </c>
      <c r="I967" s="42"/>
      <c r="J967" s="41">
        <f t="shared" ref="J967:J1030" si="77">H967-I967</f>
        <v>0</v>
      </c>
    </row>
    <row r="968" spans="1:10" ht="31.5" thickBot="1" x14ac:dyDescent="0.3">
      <c r="A968" s="9"/>
      <c r="B968" s="8"/>
      <c r="C968" s="8"/>
      <c r="D968" s="11"/>
      <c r="E968" s="8"/>
      <c r="F968" s="40" t="s">
        <v>1609</v>
      </c>
      <c r="G968" s="8"/>
      <c r="H968" s="8"/>
      <c r="I968" s="8"/>
      <c r="J968" s="41">
        <f t="shared" si="77"/>
        <v>0</v>
      </c>
    </row>
    <row r="969" spans="1:10" ht="16.5" thickBot="1" x14ac:dyDescent="0.3">
      <c r="A969" s="36">
        <v>23020107</v>
      </c>
      <c r="B969" s="37">
        <v>70901</v>
      </c>
      <c r="C969" s="38" t="s">
        <v>1610</v>
      </c>
      <c r="D969" s="39" t="s">
        <v>19</v>
      </c>
      <c r="E969" s="37">
        <v>23330300</v>
      </c>
      <c r="F969" s="40" t="s">
        <v>1611</v>
      </c>
      <c r="G969" s="41">
        <v>18900000</v>
      </c>
      <c r="H969" s="41">
        <v>18900000</v>
      </c>
      <c r="I969" s="41"/>
      <c r="J969" s="41">
        <f t="shared" si="77"/>
        <v>18900000</v>
      </c>
    </row>
    <row r="970" spans="1:10" ht="16.5" thickBot="1" x14ac:dyDescent="0.3">
      <c r="A970" s="36">
        <v>23020107</v>
      </c>
      <c r="B970" s="37">
        <v>70903</v>
      </c>
      <c r="C970" s="38" t="s">
        <v>1612</v>
      </c>
      <c r="D970" s="39" t="s">
        <v>19</v>
      </c>
      <c r="E970" s="37">
        <v>23331000</v>
      </c>
      <c r="F970" s="40" t="s">
        <v>1613</v>
      </c>
      <c r="G970" s="42">
        <v>0</v>
      </c>
      <c r="H970" s="42">
        <v>0</v>
      </c>
      <c r="I970" s="42"/>
      <c r="J970" s="41">
        <f t="shared" si="77"/>
        <v>0</v>
      </c>
    </row>
    <row r="971" spans="1:10" ht="16.5" thickBot="1" x14ac:dyDescent="0.3">
      <c r="A971" s="36">
        <v>23020107</v>
      </c>
      <c r="B971" s="37">
        <v>70904</v>
      </c>
      <c r="C971" s="38" t="s">
        <v>1614</v>
      </c>
      <c r="D971" s="39" t="s">
        <v>19</v>
      </c>
      <c r="E971" s="37">
        <v>23310000</v>
      </c>
      <c r="F971" s="40" t="s">
        <v>1615</v>
      </c>
      <c r="G971" s="41">
        <v>22500000</v>
      </c>
      <c r="H971" s="41">
        <v>22500000</v>
      </c>
      <c r="I971" s="41"/>
      <c r="J971" s="41">
        <f t="shared" si="77"/>
        <v>22500000</v>
      </c>
    </row>
    <row r="972" spans="1:10" ht="16.5" thickBot="1" x14ac:dyDescent="0.3">
      <c r="A972" s="36">
        <v>23020107</v>
      </c>
      <c r="B972" s="37">
        <v>70905</v>
      </c>
      <c r="C972" s="38" t="s">
        <v>1616</v>
      </c>
      <c r="D972" s="39" t="s">
        <v>19</v>
      </c>
      <c r="E972" s="37">
        <v>23310000</v>
      </c>
      <c r="F972" s="40" t="s">
        <v>1617</v>
      </c>
      <c r="G972" s="42">
        <v>0</v>
      </c>
      <c r="H972" s="42">
        <v>0</v>
      </c>
      <c r="I972" s="42"/>
      <c r="J972" s="41">
        <f t="shared" si="77"/>
        <v>0</v>
      </c>
    </row>
    <row r="973" spans="1:10" ht="31.5" thickBot="1" x14ac:dyDescent="0.3">
      <c r="A973" s="36">
        <v>23020107</v>
      </c>
      <c r="B973" s="37">
        <v>70906</v>
      </c>
      <c r="C973" s="38" t="s">
        <v>1618</v>
      </c>
      <c r="D973" s="39" t="s">
        <v>19</v>
      </c>
      <c r="E973" s="37">
        <v>23310000</v>
      </c>
      <c r="F973" s="40" t="s">
        <v>1619</v>
      </c>
      <c r="G973" s="41">
        <v>25650000</v>
      </c>
      <c r="H973" s="41">
        <v>25650000</v>
      </c>
      <c r="I973" s="41"/>
      <c r="J973" s="41">
        <f t="shared" si="77"/>
        <v>25650000</v>
      </c>
    </row>
    <row r="974" spans="1:10" ht="31.5" thickBot="1" x14ac:dyDescent="0.3">
      <c r="A974" s="36">
        <v>23020107</v>
      </c>
      <c r="B974" s="37">
        <v>70907</v>
      </c>
      <c r="C974" s="38" t="s">
        <v>1620</v>
      </c>
      <c r="D974" s="39" t="s">
        <v>19</v>
      </c>
      <c r="E974" s="37">
        <v>23311900</v>
      </c>
      <c r="F974" s="40" t="s">
        <v>1621</v>
      </c>
      <c r="G974" s="41">
        <v>19200000</v>
      </c>
      <c r="H974" s="41">
        <v>19200000</v>
      </c>
      <c r="I974" s="41"/>
      <c r="J974" s="41">
        <f t="shared" si="77"/>
        <v>19200000</v>
      </c>
    </row>
    <row r="975" spans="1:10" ht="16.5" thickBot="1" x14ac:dyDescent="0.3">
      <c r="A975" s="36">
        <v>23020107</v>
      </c>
      <c r="B975" s="37">
        <v>70908</v>
      </c>
      <c r="C975" s="38" t="s">
        <v>1622</v>
      </c>
      <c r="D975" s="39" t="s">
        <v>19</v>
      </c>
      <c r="E975" s="37">
        <v>23311500</v>
      </c>
      <c r="F975" s="40" t="s">
        <v>1623</v>
      </c>
      <c r="G975" s="42">
        <v>0</v>
      </c>
      <c r="H975" s="42">
        <v>0</v>
      </c>
      <c r="I975" s="42"/>
      <c r="J975" s="41">
        <f t="shared" si="77"/>
        <v>0</v>
      </c>
    </row>
    <row r="976" spans="1:10" ht="16.5" thickBot="1" x14ac:dyDescent="0.3">
      <c r="A976" s="36">
        <v>23020107</v>
      </c>
      <c r="B976" s="37">
        <v>70909</v>
      </c>
      <c r="C976" s="38" t="s">
        <v>1624</v>
      </c>
      <c r="D976" s="39" t="s">
        <v>19</v>
      </c>
      <c r="E976" s="37">
        <v>23310100</v>
      </c>
      <c r="F976" s="40" t="s">
        <v>1625</v>
      </c>
      <c r="G976" s="41">
        <v>19350000</v>
      </c>
      <c r="H976" s="41">
        <v>19350000</v>
      </c>
      <c r="I976" s="41"/>
      <c r="J976" s="41">
        <f t="shared" si="77"/>
        <v>19350000</v>
      </c>
    </row>
    <row r="977" spans="1:10" ht="16.5" thickBot="1" x14ac:dyDescent="0.3">
      <c r="A977" s="36">
        <v>23020107</v>
      </c>
      <c r="B977" s="37">
        <v>70910</v>
      </c>
      <c r="C977" s="38" t="s">
        <v>1626</v>
      </c>
      <c r="D977" s="39" t="s">
        <v>19</v>
      </c>
      <c r="E977" s="37">
        <v>23320500</v>
      </c>
      <c r="F977" s="40" t="s">
        <v>1627</v>
      </c>
      <c r="G977" s="41">
        <v>28350000</v>
      </c>
      <c r="H977" s="41">
        <v>28350000</v>
      </c>
      <c r="I977" s="41"/>
      <c r="J977" s="41">
        <f t="shared" si="77"/>
        <v>28350000</v>
      </c>
    </row>
    <row r="978" spans="1:10" ht="31.5" thickBot="1" x14ac:dyDescent="0.3">
      <c r="A978" s="36">
        <v>23020107</v>
      </c>
      <c r="B978" s="37">
        <v>70911</v>
      </c>
      <c r="C978" s="38" t="s">
        <v>1610</v>
      </c>
      <c r="D978" s="39" t="s">
        <v>19</v>
      </c>
      <c r="E978" s="37">
        <v>23321300</v>
      </c>
      <c r="F978" s="40" t="s">
        <v>1628</v>
      </c>
      <c r="G978" s="41">
        <v>25650000</v>
      </c>
      <c r="H978" s="41">
        <v>25650000</v>
      </c>
      <c r="I978" s="41"/>
      <c r="J978" s="41">
        <f t="shared" si="77"/>
        <v>25650000</v>
      </c>
    </row>
    <row r="979" spans="1:10" ht="31.5" thickBot="1" x14ac:dyDescent="0.3">
      <c r="A979" s="36">
        <v>23020107</v>
      </c>
      <c r="B979" s="37">
        <v>70912</v>
      </c>
      <c r="C979" s="38" t="s">
        <v>1629</v>
      </c>
      <c r="D979" s="39" t="s">
        <v>19</v>
      </c>
      <c r="E979" s="37">
        <v>23310000</v>
      </c>
      <c r="F979" s="40" t="s">
        <v>1630</v>
      </c>
      <c r="G979" s="41">
        <v>28350000</v>
      </c>
      <c r="H979" s="41">
        <v>28350000</v>
      </c>
      <c r="I979" s="41"/>
      <c r="J979" s="41">
        <f t="shared" si="77"/>
        <v>28350000</v>
      </c>
    </row>
    <row r="980" spans="1:10" ht="16.5" thickBot="1" x14ac:dyDescent="0.3">
      <c r="A980" s="36">
        <v>23020107</v>
      </c>
      <c r="B980" s="37">
        <v>70913</v>
      </c>
      <c r="C980" s="38" t="s">
        <v>1612</v>
      </c>
      <c r="D980" s="39" t="s">
        <v>19</v>
      </c>
      <c r="E980" s="37">
        <v>23321200</v>
      </c>
      <c r="F980" s="40" t="s">
        <v>1631</v>
      </c>
      <c r="G980" s="41">
        <v>19350000</v>
      </c>
      <c r="H980" s="41">
        <v>19350000</v>
      </c>
      <c r="I980" s="41"/>
      <c r="J980" s="41">
        <f t="shared" si="77"/>
        <v>19350000</v>
      </c>
    </row>
    <row r="981" spans="1:10" ht="31.5" thickBot="1" x14ac:dyDescent="0.3">
      <c r="A981" s="36">
        <v>23020107</v>
      </c>
      <c r="B981" s="37">
        <v>70914</v>
      </c>
      <c r="C981" s="38" t="s">
        <v>1614</v>
      </c>
      <c r="D981" s="39" t="s">
        <v>19</v>
      </c>
      <c r="E981" s="37">
        <v>23332300</v>
      </c>
      <c r="F981" s="40" t="s">
        <v>1632</v>
      </c>
      <c r="G981" s="41">
        <v>27000000</v>
      </c>
      <c r="H981" s="41">
        <v>27000000</v>
      </c>
      <c r="I981" s="41"/>
      <c r="J981" s="41">
        <f t="shared" si="77"/>
        <v>27000000</v>
      </c>
    </row>
    <row r="982" spans="1:10" ht="31.5" thickBot="1" x14ac:dyDescent="0.3">
      <c r="A982" s="36">
        <v>23020107</v>
      </c>
      <c r="B982" s="37">
        <v>70915</v>
      </c>
      <c r="C982" s="38" t="s">
        <v>1616</v>
      </c>
      <c r="D982" s="39" t="s">
        <v>19</v>
      </c>
      <c r="E982" s="37">
        <v>23331000</v>
      </c>
      <c r="F982" s="40" t="s">
        <v>1633</v>
      </c>
      <c r="G982" s="42">
        <v>0</v>
      </c>
      <c r="H982" s="42">
        <v>0</v>
      </c>
      <c r="I982" s="42"/>
      <c r="J982" s="41">
        <f t="shared" si="77"/>
        <v>0</v>
      </c>
    </row>
    <row r="983" spans="1:10" ht="31.5" thickBot="1" x14ac:dyDescent="0.3">
      <c r="A983" s="36">
        <v>23020107</v>
      </c>
      <c r="B983" s="37">
        <v>70916</v>
      </c>
      <c r="C983" s="38" t="s">
        <v>1618</v>
      </c>
      <c r="D983" s="39" t="s">
        <v>19</v>
      </c>
      <c r="E983" s="37">
        <v>23311900</v>
      </c>
      <c r="F983" s="40" t="s">
        <v>1634</v>
      </c>
      <c r="G983" s="41">
        <v>19800000</v>
      </c>
      <c r="H983" s="41">
        <v>19800000</v>
      </c>
      <c r="I983" s="41"/>
      <c r="J983" s="41">
        <f t="shared" si="77"/>
        <v>19800000</v>
      </c>
    </row>
    <row r="984" spans="1:10" ht="16.5" thickBot="1" x14ac:dyDescent="0.3">
      <c r="A984" s="36">
        <v>23010124</v>
      </c>
      <c r="B984" s="37">
        <v>70913</v>
      </c>
      <c r="C984" s="38" t="s">
        <v>1635</v>
      </c>
      <c r="D984" s="39" t="s">
        <v>19</v>
      </c>
      <c r="E984" s="37">
        <v>23310100</v>
      </c>
      <c r="F984" s="40" t="s">
        <v>1636</v>
      </c>
      <c r="G984" s="41">
        <v>93148931</v>
      </c>
      <c r="H984" s="41">
        <v>93148931</v>
      </c>
      <c r="I984" s="41"/>
      <c r="J984" s="41">
        <f t="shared" si="77"/>
        <v>93148931</v>
      </c>
    </row>
    <row r="985" spans="1:10" ht="31.5" thickBot="1" x14ac:dyDescent="0.3">
      <c r="A985" s="36">
        <v>23020107</v>
      </c>
      <c r="B985" s="37">
        <v>70902</v>
      </c>
      <c r="C985" s="38" t="s">
        <v>1637</v>
      </c>
      <c r="D985" s="39" t="s">
        <v>19</v>
      </c>
      <c r="E985" s="37">
        <v>23310100</v>
      </c>
      <c r="F985" s="40" t="s">
        <v>1638</v>
      </c>
      <c r="G985" s="41">
        <v>3150000</v>
      </c>
      <c r="H985" s="41">
        <v>3150000</v>
      </c>
      <c r="I985" s="41"/>
      <c r="J985" s="41">
        <f t="shared" si="77"/>
        <v>3150000</v>
      </c>
    </row>
    <row r="986" spans="1:10" ht="31.5" thickBot="1" x14ac:dyDescent="0.3">
      <c r="A986" s="36">
        <v>23020107</v>
      </c>
      <c r="B986" s="37">
        <v>70903</v>
      </c>
      <c r="C986" s="38" t="s">
        <v>1639</v>
      </c>
      <c r="D986" s="39" t="s">
        <v>19</v>
      </c>
      <c r="E986" s="37">
        <v>23310000</v>
      </c>
      <c r="F986" s="40" t="s">
        <v>1640</v>
      </c>
      <c r="G986" s="41">
        <v>3150000</v>
      </c>
      <c r="H986" s="41">
        <v>3150000</v>
      </c>
      <c r="I986" s="41"/>
      <c r="J986" s="41">
        <f t="shared" si="77"/>
        <v>3150000</v>
      </c>
    </row>
    <row r="987" spans="1:10" ht="31.5" thickBot="1" x14ac:dyDescent="0.3">
      <c r="A987" s="36">
        <v>23020107</v>
      </c>
      <c r="B987" s="37">
        <v>70904</v>
      </c>
      <c r="C987" s="38" t="s">
        <v>1641</v>
      </c>
      <c r="D987" s="39" t="s">
        <v>19</v>
      </c>
      <c r="E987" s="37">
        <v>23310000</v>
      </c>
      <c r="F987" s="40" t="s">
        <v>1642</v>
      </c>
      <c r="G987" s="41">
        <v>2700000</v>
      </c>
      <c r="H987" s="41">
        <v>2700000</v>
      </c>
      <c r="I987" s="41"/>
      <c r="J987" s="41">
        <f t="shared" si="77"/>
        <v>2700000</v>
      </c>
    </row>
    <row r="988" spans="1:10" ht="46.5" thickBot="1" x14ac:dyDescent="0.3">
      <c r="A988" s="36">
        <v>23020107</v>
      </c>
      <c r="B988" s="37">
        <v>70901</v>
      </c>
      <c r="C988" s="38" t="s">
        <v>1643</v>
      </c>
      <c r="D988" s="39" t="s">
        <v>19</v>
      </c>
      <c r="E988" s="37">
        <v>23331400</v>
      </c>
      <c r="F988" s="40" t="s">
        <v>1644</v>
      </c>
      <c r="G988" s="41">
        <v>13950000</v>
      </c>
      <c r="H988" s="41">
        <v>13950000</v>
      </c>
      <c r="I988" s="41"/>
      <c r="J988" s="41">
        <f t="shared" si="77"/>
        <v>13950000</v>
      </c>
    </row>
    <row r="989" spans="1:10" ht="16.5" thickBot="1" x14ac:dyDescent="0.3">
      <c r="A989" s="36">
        <v>23020107</v>
      </c>
      <c r="B989" s="37">
        <v>70902</v>
      </c>
      <c r="C989" s="38" t="s">
        <v>1645</v>
      </c>
      <c r="D989" s="39" t="s">
        <v>19</v>
      </c>
      <c r="E989" s="37">
        <v>23311900</v>
      </c>
      <c r="F989" s="40" t="s">
        <v>1646</v>
      </c>
      <c r="G989" s="42">
        <v>0</v>
      </c>
      <c r="H989" s="42">
        <v>0</v>
      </c>
      <c r="I989" s="42"/>
      <c r="J989" s="41">
        <f t="shared" si="77"/>
        <v>0</v>
      </c>
    </row>
    <row r="990" spans="1:10" ht="31.5" thickBot="1" x14ac:dyDescent="0.3">
      <c r="A990" s="9"/>
      <c r="B990" s="8"/>
      <c r="C990" s="8"/>
      <c r="D990" s="11"/>
      <c r="E990" s="8"/>
      <c r="F990" s="40" t="s">
        <v>1647</v>
      </c>
      <c r="G990" s="8"/>
      <c r="H990" s="8"/>
      <c r="I990" s="8"/>
      <c r="J990" s="41">
        <f t="shared" si="77"/>
        <v>0</v>
      </c>
    </row>
    <row r="991" spans="1:10" ht="46.5" thickBot="1" x14ac:dyDescent="0.3">
      <c r="A991" s="36">
        <v>23020107</v>
      </c>
      <c r="B991" s="37">
        <v>70903</v>
      </c>
      <c r="C991" s="38" t="s">
        <v>1648</v>
      </c>
      <c r="D991" s="39" t="s">
        <v>19</v>
      </c>
      <c r="E991" s="37">
        <v>23330200</v>
      </c>
      <c r="F991" s="40" t="s">
        <v>1649</v>
      </c>
      <c r="G991" s="42">
        <v>0</v>
      </c>
      <c r="H991" s="42">
        <v>0</v>
      </c>
      <c r="I991" s="42"/>
      <c r="J991" s="41">
        <f t="shared" si="77"/>
        <v>0</v>
      </c>
    </row>
    <row r="992" spans="1:10" ht="16.5" thickBot="1" x14ac:dyDescent="0.3">
      <c r="A992" s="36">
        <v>23020107</v>
      </c>
      <c r="B992" s="37">
        <v>70904</v>
      </c>
      <c r="C992" s="38" t="s">
        <v>1650</v>
      </c>
      <c r="D992" s="39" t="s">
        <v>19</v>
      </c>
      <c r="E992" s="37">
        <v>23331000</v>
      </c>
      <c r="F992" s="40" t="s">
        <v>1646</v>
      </c>
      <c r="G992" s="42">
        <v>0</v>
      </c>
      <c r="H992" s="42">
        <v>0</v>
      </c>
      <c r="I992" s="42"/>
      <c r="J992" s="41">
        <f t="shared" si="77"/>
        <v>0</v>
      </c>
    </row>
    <row r="993" spans="1:10" ht="31.5" thickBot="1" x14ac:dyDescent="0.3">
      <c r="A993" s="9"/>
      <c r="B993" s="8"/>
      <c r="C993" s="8"/>
      <c r="D993" s="11"/>
      <c r="E993" s="8"/>
      <c r="F993" s="40" t="s">
        <v>1651</v>
      </c>
      <c r="G993" s="8"/>
      <c r="H993" s="8"/>
      <c r="I993" s="8"/>
      <c r="J993" s="41">
        <f t="shared" si="77"/>
        <v>0</v>
      </c>
    </row>
    <row r="994" spans="1:10" ht="46.5" thickBot="1" x14ac:dyDescent="0.3">
      <c r="A994" s="36">
        <v>23020107</v>
      </c>
      <c r="B994" s="37">
        <v>70905</v>
      </c>
      <c r="C994" s="38" t="s">
        <v>1652</v>
      </c>
      <c r="D994" s="39" t="s">
        <v>19</v>
      </c>
      <c r="E994" s="37">
        <v>23311700</v>
      </c>
      <c r="F994" s="40" t="s">
        <v>1653</v>
      </c>
      <c r="G994" s="42">
        <v>0</v>
      </c>
      <c r="H994" s="42">
        <v>0</v>
      </c>
      <c r="I994" s="42"/>
      <c r="J994" s="41">
        <f t="shared" si="77"/>
        <v>0</v>
      </c>
    </row>
    <row r="995" spans="1:10" ht="16.5" thickBot="1" x14ac:dyDescent="0.3">
      <c r="A995" s="36">
        <v>23020107</v>
      </c>
      <c r="B995" s="37">
        <v>70906</v>
      </c>
      <c r="C995" s="38" t="s">
        <v>1654</v>
      </c>
      <c r="D995" s="39" t="s">
        <v>19</v>
      </c>
      <c r="E995" s="37">
        <v>23321200</v>
      </c>
      <c r="F995" s="40" t="s">
        <v>1646</v>
      </c>
      <c r="G995" s="42">
        <v>0</v>
      </c>
      <c r="H995" s="42">
        <v>0</v>
      </c>
      <c r="I995" s="42"/>
      <c r="J995" s="41">
        <f t="shared" si="77"/>
        <v>0</v>
      </c>
    </row>
    <row r="996" spans="1:10" ht="31.5" thickBot="1" x14ac:dyDescent="0.3">
      <c r="A996" s="9"/>
      <c r="B996" s="8"/>
      <c r="C996" s="8"/>
      <c r="D996" s="11"/>
      <c r="E996" s="8"/>
      <c r="F996" s="40" t="s">
        <v>1655</v>
      </c>
      <c r="G996" s="8"/>
      <c r="H996" s="8"/>
      <c r="I996" s="8"/>
      <c r="J996" s="41">
        <f t="shared" si="77"/>
        <v>0</v>
      </c>
    </row>
    <row r="997" spans="1:10" ht="16.5" thickBot="1" x14ac:dyDescent="0.3">
      <c r="A997" s="36">
        <v>23020107</v>
      </c>
      <c r="B997" s="37">
        <v>70907</v>
      </c>
      <c r="C997" s="38" t="s">
        <v>1656</v>
      </c>
      <c r="D997" s="39" t="s">
        <v>19</v>
      </c>
      <c r="E997" s="37">
        <v>23311700</v>
      </c>
      <c r="F997" s="40" t="s">
        <v>1646</v>
      </c>
      <c r="G997" s="41">
        <v>10021500</v>
      </c>
      <c r="H997" s="41">
        <v>10021500</v>
      </c>
      <c r="I997" s="41"/>
      <c r="J997" s="41">
        <f t="shared" si="77"/>
        <v>10021500</v>
      </c>
    </row>
    <row r="998" spans="1:10" ht="31.5" thickBot="1" x14ac:dyDescent="0.3">
      <c r="A998" s="9"/>
      <c r="B998" s="8"/>
      <c r="C998" s="8"/>
      <c r="D998" s="11"/>
      <c r="E998" s="8"/>
      <c r="F998" s="40" t="s">
        <v>1657</v>
      </c>
      <c r="G998" s="8"/>
      <c r="H998" s="8"/>
      <c r="I998" s="8"/>
      <c r="J998" s="41">
        <f t="shared" si="77"/>
        <v>0</v>
      </c>
    </row>
    <row r="999" spans="1:10" ht="16.5" thickBot="1" x14ac:dyDescent="0.3">
      <c r="A999" s="36">
        <v>23020107</v>
      </c>
      <c r="B999" s="37">
        <v>70908</v>
      </c>
      <c r="C999" s="38" t="s">
        <v>1658</v>
      </c>
      <c r="D999" s="39" t="s">
        <v>19</v>
      </c>
      <c r="E999" s="37">
        <v>23320800</v>
      </c>
      <c r="F999" s="40" t="s">
        <v>1646</v>
      </c>
      <c r="G999" s="41">
        <v>7995625</v>
      </c>
      <c r="H999" s="41">
        <v>7995625</v>
      </c>
      <c r="I999" s="41"/>
      <c r="J999" s="41">
        <f t="shared" si="77"/>
        <v>7995625</v>
      </c>
    </row>
    <row r="1000" spans="1:10" ht="31.5" thickBot="1" x14ac:dyDescent="0.3">
      <c r="A1000" s="9"/>
      <c r="B1000" s="8"/>
      <c r="C1000" s="8"/>
      <c r="D1000" s="11"/>
      <c r="E1000" s="8"/>
      <c r="F1000" s="40" t="s">
        <v>1659</v>
      </c>
      <c r="G1000" s="8"/>
      <c r="H1000" s="8"/>
      <c r="I1000" s="8"/>
      <c r="J1000" s="41">
        <f t="shared" si="77"/>
        <v>0</v>
      </c>
    </row>
    <row r="1001" spans="1:10" ht="46.5" thickBot="1" x14ac:dyDescent="0.3">
      <c r="A1001" s="36">
        <v>23020107</v>
      </c>
      <c r="B1001" s="37">
        <v>70909</v>
      </c>
      <c r="C1001" s="38" t="s">
        <v>1660</v>
      </c>
      <c r="D1001" s="39" t="s">
        <v>19</v>
      </c>
      <c r="E1001" s="37">
        <v>23310000</v>
      </c>
      <c r="F1001" s="40" t="s">
        <v>1661</v>
      </c>
      <c r="G1001" s="42">
        <v>0</v>
      </c>
      <c r="H1001" s="42">
        <v>0</v>
      </c>
      <c r="I1001" s="42"/>
      <c r="J1001" s="41">
        <f t="shared" si="77"/>
        <v>0</v>
      </c>
    </row>
    <row r="1002" spans="1:10" ht="16.5" thickBot="1" x14ac:dyDescent="0.3">
      <c r="A1002" s="36">
        <v>23020107</v>
      </c>
      <c r="B1002" s="37">
        <v>70910</v>
      </c>
      <c r="C1002" s="38" t="s">
        <v>1662</v>
      </c>
      <c r="D1002" s="39" t="s">
        <v>19</v>
      </c>
      <c r="E1002" s="37">
        <v>23332300</v>
      </c>
      <c r="F1002" s="40" t="s">
        <v>1646</v>
      </c>
      <c r="G1002" s="41">
        <v>4964670</v>
      </c>
      <c r="H1002" s="41">
        <v>4964670</v>
      </c>
      <c r="I1002" s="41"/>
      <c r="J1002" s="41">
        <f t="shared" si="77"/>
        <v>4964670</v>
      </c>
    </row>
    <row r="1003" spans="1:10" ht="31.5" thickBot="1" x14ac:dyDescent="0.3">
      <c r="A1003" s="9"/>
      <c r="B1003" s="8"/>
      <c r="C1003" s="8"/>
      <c r="D1003" s="11"/>
      <c r="E1003" s="8"/>
      <c r="F1003" s="40" t="s">
        <v>1663</v>
      </c>
      <c r="G1003" s="8"/>
      <c r="H1003" s="8"/>
      <c r="I1003" s="8"/>
      <c r="J1003" s="41">
        <f t="shared" si="77"/>
        <v>0</v>
      </c>
    </row>
    <row r="1004" spans="1:10" ht="46.5" thickBot="1" x14ac:dyDescent="0.3">
      <c r="A1004" s="36">
        <v>23020107</v>
      </c>
      <c r="B1004" s="37">
        <v>70911</v>
      </c>
      <c r="C1004" s="38" t="s">
        <v>1643</v>
      </c>
      <c r="D1004" s="39" t="s">
        <v>19</v>
      </c>
      <c r="E1004" s="37">
        <v>23321300</v>
      </c>
      <c r="F1004" s="40" t="s">
        <v>1664</v>
      </c>
      <c r="G1004" s="41">
        <v>4964670</v>
      </c>
      <c r="H1004" s="41">
        <v>4964670</v>
      </c>
      <c r="I1004" s="41"/>
      <c r="J1004" s="41">
        <f t="shared" si="77"/>
        <v>4964670</v>
      </c>
    </row>
    <row r="1005" spans="1:10" ht="16.5" thickBot="1" x14ac:dyDescent="0.3">
      <c r="A1005" s="36">
        <v>23020107</v>
      </c>
      <c r="B1005" s="37">
        <v>70912</v>
      </c>
      <c r="C1005" s="38" t="s">
        <v>1645</v>
      </c>
      <c r="D1005" s="39" t="s">
        <v>19</v>
      </c>
      <c r="E1005" s="37">
        <v>23310000</v>
      </c>
      <c r="F1005" s="40" t="s">
        <v>1646</v>
      </c>
      <c r="G1005" s="42">
        <v>0</v>
      </c>
      <c r="H1005" s="42">
        <v>0</v>
      </c>
      <c r="I1005" s="42"/>
      <c r="J1005" s="41">
        <f t="shared" si="77"/>
        <v>0</v>
      </c>
    </row>
    <row r="1006" spans="1:10" ht="31.5" thickBot="1" x14ac:dyDescent="0.3">
      <c r="A1006" s="9"/>
      <c r="B1006" s="8"/>
      <c r="C1006" s="8"/>
      <c r="D1006" s="11"/>
      <c r="E1006" s="8"/>
      <c r="F1006" s="40" t="s">
        <v>1665</v>
      </c>
      <c r="G1006" s="8"/>
      <c r="H1006" s="8"/>
      <c r="I1006" s="8"/>
      <c r="J1006" s="41">
        <f t="shared" si="77"/>
        <v>0</v>
      </c>
    </row>
    <row r="1007" spans="1:10" ht="46.5" thickBot="1" x14ac:dyDescent="0.3">
      <c r="A1007" s="36">
        <v>23020107</v>
      </c>
      <c r="B1007" s="37">
        <v>70913</v>
      </c>
      <c r="C1007" s="38" t="s">
        <v>1648</v>
      </c>
      <c r="D1007" s="39" t="s">
        <v>19</v>
      </c>
      <c r="E1007" s="37">
        <v>23310000</v>
      </c>
      <c r="F1007" s="40" t="s">
        <v>1666</v>
      </c>
      <c r="G1007" s="41">
        <v>8550000</v>
      </c>
      <c r="H1007" s="41">
        <v>8550000</v>
      </c>
      <c r="I1007" s="41"/>
      <c r="J1007" s="41">
        <f t="shared" si="77"/>
        <v>8550000</v>
      </c>
    </row>
    <row r="1008" spans="1:10" ht="46.5" thickBot="1" x14ac:dyDescent="0.3">
      <c r="A1008" s="36">
        <v>23020107</v>
      </c>
      <c r="B1008" s="37">
        <v>70914</v>
      </c>
      <c r="C1008" s="38" t="s">
        <v>1650</v>
      </c>
      <c r="D1008" s="39" t="s">
        <v>19</v>
      </c>
      <c r="E1008" s="37">
        <v>23332300</v>
      </c>
      <c r="F1008" s="40" t="s">
        <v>1667</v>
      </c>
      <c r="G1008" s="42">
        <v>0</v>
      </c>
      <c r="H1008" s="42">
        <v>0</v>
      </c>
      <c r="I1008" s="42"/>
      <c r="J1008" s="41">
        <f t="shared" si="77"/>
        <v>0</v>
      </c>
    </row>
    <row r="1009" spans="1:10" ht="31.5" thickBot="1" x14ac:dyDescent="0.3">
      <c r="A1009" s="36">
        <v>23020107</v>
      </c>
      <c r="B1009" s="37">
        <v>70901</v>
      </c>
      <c r="C1009" s="38" t="s">
        <v>1668</v>
      </c>
      <c r="D1009" s="39" t="s">
        <v>19</v>
      </c>
      <c r="E1009" s="37">
        <v>23310100</v>
      </c>
      <c r="F1009" s="40" t="s">
        <v>1669</v>
      </c>
      <c r="G1009" s="41">
        <v>43368750</v>
      </c>
      <c r="H1009" s="41">
        <v>18368750</v>
      </c>
      <c r="I1009" s="41"/>
      <c r="J1009" s="41">
        <f t="shared" si="77"/>
        <v>18368750</v>
      </c>
    </row>
    <row r="1010" spans="1:10" ht="31.5" thickBot="1" x14ac:dyDescent="0.3">
      <c r="A1010" s="36">
        <v>23020107</v>
      </c>
      <c r="B1010" s="37">
        <v>70902</v>
      </c>
      <c r="C1010" s="38" t="s">
        <v>1670</v>
      </c>
      <c r="D1010" s="39" t="s">
        <v>19</v>
      </c>
      <c r="E1010" s="37">
        <v>23321300</v>
      </c>
      <c r="F1010" s="40" t="s">
        <v>1671</v>
      </c>
      <c r="G1010" s="41">
        <v>42693750</v>
      </c>
      <c r="H1010" s="41">
        <v>17693750</v>
      </c>
      <c r="I1010" s="41"/>
      <c r="J1010" s="41">
        <f t="shared" si="77"/>
        <v>17693750</v>
      </c>
    </row>
    <row r="1011" spans="1:10" ht="31.5" thickBot="1" x14ac:dyDescent="0.3">
      <c r="A1011" s="36">
        <v>23020107</v>
      </c>
      <c r="B1011" s="37">
        <v>70903</v>
      </c>
      <c r="C1011" s="38" t="s">
        <v>1672</v>
      </c>
      <c r="D1011" s="39" t="s">
        <v>19</v>
      </c>
      <c r="E1011" s="37">
        <v>23310000</v>
      </c>
      <c r="F1011" s="40" t="s">
        <v>1673</v>
      </c>
      <c r="G1011" s="41">
        <v>25076250</v>
      </c>
      <c r="H1011" s="41">
        <v>25076250</v>
      </c>
      <c r="I1011" s="41"/>
      <c r="J1011" s="41">
        <f t="shared" si="77"/>
        <v>25076250</v>
      </c>
    </row>
    <row r="1012" spans="1:10" ht="31.5" thickBot="1" x14ac:dyDescent="0.3">
      <c r="A1012" s="36">
        <v>23020107</v>
      </c>
      <c r="B1012" s="37">
        <v>70904</v>
      </c>
      <c r="C1012" s="38" t="s">
        <v>1674</v>
      </c>
      <c r="D1012" s="39" t="s">
        <v>19</v>
      </c>
      <c r="E1012" s="37">
        <v>23320800</v>
      </c>
      <c r="F1012" s="40" t="s">
        <v>1675</v>
      </c>
      <c r="G1012" s="41">
        <v>32833125</v>
      </c>
      <c r="H1012" s="41">
        <v>17833125</v>
      </c>
      <c r="I1012" s="41"/>
      <c r="J1012" s="41">
        <f t="shared" si="77"/>
        <v>17833125</v>
      </c>
    </row>
    <row r="1013" spans="1:10" ht="31.5" thickBot="1" x14ac:dyDescent="0.3">
      <c r="A1013" s="36">
        <v>23020107</v>
      </c>
      <c r="B1013" s="37">
        <v>70905</v>
      </c>
      <c r="C1013" s="38" t="s">
        <v>1676</v>
      </c>
      <c r="D1013" s="39" t="s">
        <v>19</v>
      </c>
      <c r="E1013" s="37">
        <v>23311900</v>
      </c>
      <c r="F1013" s="40" t="s">
        <v>1677</v>
      </c>
      <c r="G1013" s="41">
        <v>7536375</v>
      </c>
      <c r="H1013" s="41">
        <v>7536375</v>
      </c>
      <c r="I1013" s="41"/>
      <c r="J1013" s="41">
        <f t="shared" si="77"/>
        <v>7536375</v>
      </c>
    </row>
    <row r="1014" spans="1:10" ht="31.5" thickBot="1" x14ac:dyDescent="0.3">
      <c r="A1014" s="36">
        <v>23020107</v>
      </c>
      <c r="B1014" s="37">
        <v>70906</v>
      </c>
      <c r="C1014" s="38" t="s">
        <v>1678</v>
      </c>
      <c r="D1014" s="39" t="s">
        <v>19</v>
      </c>
      <c r="E1014" s="37">
        <v>23320400</v>
      </c>
      <c r="F1014" s="40" t="s">
        <v>1679</v>
      </c>
      <c r="G1014" s="41">
        <v>4685625</v>
      </c>
      <c r="H1014" s="41">
        <v>4685625</v>
      </c>
      <c r="I1014" s="41"/>
      <c r="J1014" s="41">
        <f t="shared" si="77"/>
        <v>4685625</v>
      </c>
    </row>
    <row r="1015" spans="1:10" ht="31.5" thickBot="1" x14ac:dyDescent="0.3">
      <c r="A1015" s="36">
        <v>23020107</v>
      </c>
      <c r="B1015" s="37">
        <v>70907</v>
      </c>
      <c r="C1015" s="38" t="s">
        <v>1680</v>
      </c>
      <c r="D1015" s="39" t="s">
        <v>19</v>
      </c>
      <c r="E1015" s="37">
        <v>23332000</v>
      </c>
      <c r="F1015" s="40" t="s">
        <v>1681</v>
      </c>
      <c r="G1015" s="41">
        <v>4685625</v>
      </c>
      <c r="H1015" s="41">
        <v>4685625</v>
      </c>
      <c r="I1015" s="41"/>
      <c r="J1015" s="41">
        <f t="shared" si="77"/>
        <v>4685625</v>
      </c>
    </row>
    <row r="1016" spans="1:10" ht="31.5" thickBot="1" x14ac:dyDescent="0.3">
      <c r="A1016" s="36">
        <v>23020107</v>
      </c>
      <c r="B1016" s="37">
        <v>70908</v>
      </c>
      <c r="C1016" s="38" t="s">
        <v>1682</v>
      </c>
      <c r="D1016" s="39" t="s">
        <v>19</v>
      </c>
      <c r="E1016" s="37">
        <v>23320800</v>
      </c>
      <c r="F1016" s="40" t="s">
        <v>1683</v>
      </c>
      <c r="G1016" s="41">
        <v>5875875</v>
      </c>
      <c r="H1016" s="41">
        <v>5875875</v>
      </c>
      <c r="I1016" s="41"/>
      <c r="J1016" s="41">
        <f t="shared" si="77"/>
        <v>5875875</v>
      </c>
    </row>
    <row r="1017" spans="1:10" ht="31.5" thickBot="1" x14ac:dyDescent="0.3">
      <c r="A1017" s="36">
        <v>23020107</v>
      </c>
      <c r="B1017" s="37">
        <v>70909</v>
      </c>
      <c r="C1017" s="38" t="s">
        <v>1684</v>
      </c>
      <c r="D1017" s="39" t="s">
        <v>19</v>
      </c>
      <c r="E1017" s="37">
        <v>23321200</v>
      </c>
      <c r="F1017" s="40" t="s">
        <v>1685</v>
      </c>
      <c r="G1017" s="41">
        <v>5843250</v>
      </c>
      <c r="H1017" s="41">
        <v>5843250</v>
      </c>
      <c r="I1017" s="41"/>
      <c r="J1017" s="41">
        <f t="shared" si="77"/>
        <v>5843250</v>
      </c>
    </row>
    <row r="1018" spans="1:10" ht="31.5" thickBot="1" x14ac:dyDescent="0.3">
      <c r="A1018" s="36">
        <v>23020107</v>
      </c>
      <c r="B1018" s="37">
        <v>70910</v>
      </c>
      <c r="C1018" s="38" t="s">
        <v>1686</v>
      </c>
      <c r="D1018" s="39" t="s">
        <v>19</v>
      </c>
      <c r="E1018" s="37">
        <v>23310000</v>
      </c>
      <c r="F1018" s="40" t="s">
        <v>1687</v>
      </c>
      <c r="G1018" s="41">
        <v>8158500</v>
      </c>
      <c r="H1018" s="41">
        <v>8158500</v>
      </c>
      <c r="I1018" s="41"/>
      <c r="J1018" s="41">
        <f t="shared" si="77"/>
        <v>8158500</v>
      </c>
    </row>
    <row r="1019" spans="1:10" ht="31.5" thickBot="1" x14ac:dyDescent="0.3">
      <c r="A1019" s="36">
        <v>23020107</v>
      </c>
      <c r="B1019" s="37">
        <v>70911</v>
      </c>
      <c r="C1019" s="38" t="s">
        <v>1668</v>
      </c>
      <c r="D1019" s="39" t="s">
        <v>19</v>
      </c>
      <c r="E1019" s="37">
        <v>23310000</v>
      </c>
      <c r="F1019" s="40" t="s">
        <v>1688</v>
      </c>
      <c r="G1019" s="41">
        <v>6262425</v>
      </c>
      <c r="H1019" s="41">
        <v>6262425</v>
      </c>
      <c r="I1019" s="41"/>
      <c r="J1019" s="41">
        <f t="shared" si="77"/>
        <v>6262425</v>
      </c>
    </row>
    <row r="1020" spans="1:10" ht="31.5" thickBot="1" x14ac:dyDescent="0.3">
      <c r="A1020" s="36">
        <v>23020107</v>
      </c>
      <c r="B1020" s="37">
        <v>70912</v>
      </c>
      <c r="C1020" s="38" t="s">
        <v>1670</v>
      </c>
      <c r="D1020" s="39" t="s">
        <v>19</v>
      </c>
      <c r="E1020" s="37">
        <v>23330200</v>
      </c>
      <c r="F1020" s="40" t="s">
        <v>1689</v>
      </c>
      <c r="G1020" s="41">
        <v>12453750</v>
      </c>
      <c r="H1020" s="41">
        <v>12453750</v>
      </c>
      <c r="I1020" s="41"/>
      <c r="J1020" s="41">
        <f t="shared" si="77"/>
        <v>12453750</v>
      </c>
    </row>
    <row r="1021" spans="1:10" ht="31.5" thickBot="1" x14ac:dyDescent="0.3">
      <c r="A1021" s="36">
        <v>23020107</v>
      </c>
      <c r="B1021" s="37">
        <v>70913</v>
      </c>
      <c r="C1021" s="38" t="s">
        <v>1672</v>
      </c>
      <c r="D1021" s="39" t="s">
        <v>19</v>
      </c>
      <c r="E1021" s="37">
        <v>23310000</v>
      </c>
      <c r="F1021" s="40" t="s">
        <v>1690</v>
      </c>
      <c r="G1021" s="41">
        <v>29632500</v>
      </c>
      <c r="H1021" s="41">
        <v>29632500</v>
      </c>
      <c r="I1021" s="41"/>
      <c r="J1021" s="41">
        <f t="shared" si="77"/>
        <v>29632500</v>
      </c>
    </row>
    <row r="1022" spans="1:10" ht="31.5" thickBot="1" x14ac:dyDescent="0.3">
      <c r="A1022" s="36">
        <v>23020107</v>
      </c>
      <c r="B1022" s="37">
        <v>70914</v>
      </c>
      <c r="C1022" s="38" t="s">
        <v>1674</v>
      </c>
      <c r="D1022" s="39" t="s">
        <v>19</v>
      </c>
      <c r="E1022" s="37">
        <v>23312100</v>
      </c>
      <c r="F1022" s="40" t="s">
        <v>1691</v>
      </c>
      <c r="G1022" s="41">
        <v>6862500</v>
      </c>
      <c r="H1022" s="41">
        <v>6862500</v>
      </c>
      <c r="I1022" s="41"/>
      <c r="J1022" s="41">
        <f t="shared" si="77"/>
        <v>6862500</v>
      </c>
    </row>
    <row r="1023" spans="1:10" ht="31.5" thickBot="1" x14ac:dyDescent="0.3">
      <c r="A1023" s="36">
        <v>23020107</v>
      </c>
      <c r="B1023" s="37">
        <v>70915</v>
      </c>
      <c r="C1023" s="38" t="s">
        <v>1676</v>
      </c>
      <c r="D1023" s="39" t="s">
        <v>19</v>
      </c>
      <c r="E1023" s="37">
        <v>23311700</v>
      </c>
      <c r="F1023" s="40" t="s">
        <v>1692</v>
      </c>
      <c r="G1023" s="41">
        <v>45922500</v>
      </c>
      <c r="H1023" s="41">
        <v>20922500</v>
      </c>
      <c r="I1023" s="41"/>
      <c r="J1023" s="41">
        <f t="shared" si="77"/>
        <v>20922500</v>
      </c>
    </row>
    <row r="1024" spans="1:10" ht="31.5" thickBot="1" x14ac:dyDescent="0.3">
      <c r="A1024" s="36">
        <v>23020107</v>
      </c>
      <c r="B1024" s="37">
        <v>70916</v>
      </c>
      <c r="C1024" s="38" t="s">
        <v>1678</v>
      </c>
      <c r="D1024" s="39" t="s">
        <v>19</v>
      </c>
      <c r="E1024" s="37">
        <v>23311700</v>
      </c>
      <c r="F1024" s="40" t="s">
        <v>1693</v>
      </c>
      <c r="G1024" s="41">
        <v>42097500</v>
      </c>
      <c r="H1024" s="41">
        <v>12097500</v>
      </c>
      <c r="I1024" s="41"/>
      <c r="J1024" s="41">
        <f t="shared" si="77"/>
        <v>12097500</v>
      </c>
    </row>
    <row r="1025" spans="1:10" ht="31.5" thickBot="1" x14ac:dyDescent="0.3">
      <c r="A1025" s="36">
        <v>23020107</v>
      </c>
      <c r="B1025" s="37">
        <v>70917</v>
      </c>
      <c r="C1025" s="38" t="s">
        <v>1680</v>
      </c>
      <c r="D1025" s="39" t="s">
        <v>19</v>
      </c>
      <c r="E1025" s="37">
        <v>23331000</v>
      </c>
      <c r="F1025" s="40" t="s">
        <v>1694</v>
      </c>
      <c r="G1025" s="41">
        <v>5827500</v>
      </c>
      <c r="H1025" s="41">
        <v>5827500</v>
      </c>
      <c r="I1025" s="41"/>
      <c r="J1025" s="41">
        <f t="shared" si="77"/>
        <v>5827500</v>
      </c>
    </row>
    <row r="1026" spans="1:10" ht="31.5" thickBot="1" x14ac:dyDescent="0.3">
      <c r="A1026" s="36">
        <v>23020107</v>
      </c>
      <c r="B1026" s="37">
        <v>70918</v>
      </c>
      <c r="C1026" s="38" t="s">
        <v>1682</v>
      </c>
      <c r="D1026" s="39" t="s">
        <v>19</v>
      </c>
      <c r="E1026" s="37">
        <v>23311600</v>
      </c>
      <c r="F1026" s="40" t="s">
        <v>1695</v>
      </c>
      <c r="G1026" s="41">
        <v>8560125</v>
      </c>
      <c r="H1026" s="41">
        <v>8560125</v>
      </c>
      <c r="I1026" s="41"/>
      <c r="J1026" s="41">
        <f t="shared" si="77"/>
        <v>8560125</v>
      </c>
    </row>
    <row r="1027" spans="1:10" ht="31.5" thickBot="1" x14ac:dyDescent="0.3">
      <c r="A1027" s="36">
        <v>23020107</v>
      </c>
      <c r="B1027" s="37">
        <v>70919</v>
      </c>
      <c r="C1027" s="38" t="s">
        <v>1684</v>
      </c>
      <c r="D1027" s="39" t="s">
        <v>19</v>
      </c>
      <c r="E1027" s="37">
        <v>23311600</v>
      </c>
      <c r="F1027" s="40" t="s">
        <v>1696</v>
      </c>
      <c r="G1027" s="41">
        <v>42097500</v>
      </c>
      <c r="H1027" s="41">
        <v>42097500</v>
      </c>
      <c r="I1027" s="41"/>
      <c r="J1027" s="41">
        <f t="shared" si="77"/>
        <v>42097500</v>
      </c>
    </row>
    <row r="1028" spans="1:10" ht="31.5" thickBot="1" x14ac:dyDescent="0.3">
      <c r="A1028" s="36">
        <v>23020107</v>
      </c>
      <c r="B1028" s="37">
        <v>70920</v>
      </c>
      <c r="C1028" s="38" t="s">
        <v>1686</v>
      </c>
      <c r="D1028" s="39" t="s">
        <v>19</v>
      </c>
      <c r="E1028" s="37">
        <v>23331000</v>
      </c>
      <c r="F1028" s="40" t="s">
        <v>1697</v>
      </c>
      <c r="G1028" s="41">
        <v>8325000</v>
      </c>
      <c r="H1028" s="41">
        <v>8325000</v>
      </c>
      <c r="I1028" s="41"/>
      <c r="J1028" s="41">
        <f t="shared" si="77"/>
        <v>8325000</v>
      </c>
    </row>
    <row r="1029" spans="1:10" ht="31.5" thickBot="1" x14ac:dyDescent="0.3">
      <c r="A1029" s="36">
        <v>23020107</v>
      </c>
      <c r="B1029" s="37">
        <v>70921</v>
      </c>
      <c r="C1029" s="38" t="s">
        <v>1668</v>
      </c>
      <c r="D1029" s="39" t="s">
        <v>19</v>
      </c>
      <c r="E1029" s="37">
        <v>23311600</v>
      </c>
      <c r="F1029" s="40" t="s">
        <v>1698</v>
      </c>
      <c r="G1029" s="41">
        <v>12228750</v>
      </c>
      <c r="H1029" s="41">
        <v>12228750</v>
      </c>
      <c r="I1029" s="41"/>
      <c r="J1029" s="41">
        <f t="shared" si="77"/>
        <v>12228750</v>
      </c>
    </row>
    <row r="1030" spans="1:10" ht="31.5" thickBot="1" x14ac:dyDescent="0.3">
      <c r="A1030" s="36">
        <v>23020107</v>
      </c>
      <c r="B1030" s="37">
        <v>70922</v>
      </c>
      <c r="C1030" s="38" t="s">
        <v>1670</v>
      </c>
      <c r="D1030" s="39" t="s">
        <v>19</v>
      </c>
      <c r="E1030" s="37">
        <v>23311600</v>
      </c>
      <c r="F1030" s="40" t="s">
        <v>1699</v>
      </c>
      <c r="G1030" s="41">
        <v>26673750</v>
      </c>
      <c r="H1030" s="41">
        <v>26673750</v>
      </c>
      <c r="I1030" s="41"/>
      <c r="J1030" s="41">
        <f t="shared" si="77"/>
        <v>26673750</v>
      </c>
    </row>
    <row r="1031" spans="1:10" ht="31.5" thickBot="1" x14ac:dyDescent="0.3">
      <c r="A1031" s="36">
        <v>23020107</v>
      </c>
      <c r="B1031" s="37">
        <v>70923</v>
      </c>
      <c r="C1031" s="38" t="s">
        <v>1672</v>
      </c>
      <c r="D1031" s="39" t="s">
        <v>19</v>
      </c>
      <c r="E1031" s="37">
        <v>23331400</v>
      </c>
      <c r="F1031" s="40" t="s">
        <v>1700</v>
      </c>
      <c r="G1031" s="41">
        <v>1417500</v>
      </c>
      <c r="H1031" s="41">
        <v>1417500</v>
      </c>
      <c r="I1031" s="41"/>
      <c r="J1031" s="41">
        <f t="shared" ref="J1031:J1094" si="78">H1031-I1031</f>
        <v>1417500</v>
      </c>
    </row>
    <row r="1032" spans="1:10" ht="31.5" thickBot="1" x14ac:dyDescent="0.3">
      <c r="A1032" s="36">
        <v>23020107</v>
      </c>
      <c r="B1032" s="37">
        <v>70924</v>
      </c>
      <c r="C1032" s="38" t="s">
        <v>1674</v>
      </c>
      <c r="D1032" s="39" t="s">
        <v>19</v>
      </c>
      <c r="E1032" s="37">
        <v>23312100</v>
      </c>
      <c r="F1032" s="40" t="s">
        <v>1701</v>
      </c>
      <c r="G1032" s="41">
        <v>4567500</v>
      </c>
      <c r="H1032" s="41">
        <v>4567500</v>
      </c>
      <c r="I1032" s="41"/>
      <c r="J1032" s="41">
        <f t="shared" si="78"/>
        <v>4567500</v>
      </c>
    </row>
    <row r="1033" spans="1:10" ht="31.5" thickBot="1" x14ac:dyDescent="0.3">
      <c r="A1033" s="36">
        <v>23020107</v>
      </c>
      <c r="B1033" s="37">
        <v>70925</v>
      </c>
      <c r="C1033" s="38" t="s">
        <v>1676</v>
      </c>
      <c r="D1033" s="39" t="s">
        <v>19</v>
      </c>
      <c r="E1033" s="37">
        <v>23331800</v>
      </c>
      <c r="F1033" s="40" t="s">
        <v>1702</v>
      </c>
      <c r="G1033" s="41">
        <v>6457500</v>
      </c>
      <c r="H1033" s="41">
        <v>6457500</v>
      </c>
      <c r="I1033" s="41"/>
      <c r="J1033" s="41">
        <f t="shared" si="78"/>
        <v>6457500</v>
      </c>
    </row>
    <row r="1034" spans="1:10" ht="31.5" thickBot="1" x14ac:dyDescent="0.3">
      <c r="A1034" s="36">
        <v>23020107</v>
      </c>
      <c r="B1034" s="37">
        <v>70926</v>
      </c>
      <c r="C1034" s="38" t="s">
        <v>1678</v>
      </c>
      <c r="D1034" s="39" t="s">
        <v>19</v>
      </c>
      <c r="E1034" s="37">
        <v>23311600</v>
      </c>
      <c r="F1034" s="40" t="s">
        <v>1703</v>
      </c>
      <c r="G1034" s="41">
        <v>5339250</v>
      </c>
      <c r="H1034" s="41">
        <v>5339250</v>
      </c>
      <c r="I1034" s="41"/>
      <c r="J1034" s="41">
        <f t="shared" si="78"/>
        <v>5339250</v>
      </c>
    </row>
    <row r="1035" spans="1:10" ht="31.5" thickBot="1" x14ac:dyDescent="0.3">
      <c r="A1035" s="36">
        <v>23020107</v>
      </c>
      <c r="B1035" s="37">
        <v>70927</v>
      </c>
      <c r="C1035" s="38" t="s">
        <v>1680</v>
      </c>
      <c r="D1035" s="39" t="s">
        <v>19</v>
      </c>
      <c r="E1035" s="37">
        <v>23310000</v>
      </c>
      <c r="F1035" s="40" t="s">
        <v>1704</v>
      </c>
      <c r="G1035" s="41">
        <v>1417500</v>
      </c>
      <c r="H1035" s="41">
        <v>1417500</v>
      </c>
      <c r="I1035" s="41"/>
      <c r="J1035" s="41">
        <f t="shared" si="78"/>
        <v>1417500</v>
      </c>
    </row>
    <row r="1036" spans="1:10" ht="31.5" thickBot="1" x14ac:dyDescent="0.3">
      <c r="A1036" s="36">
        <v>23020107</v>
      </c>
      <c r="B1036" s="37">
        <v>70928</v>
      </c>
      <c r="C1036" s="38" t="s">
        <v>1682</v>
      </c>
      <c r="D1036" s="39" t="s">
        <v>19</v>
      </c>
      <c r="E1036" s="37">
        <v>23311600</v>
      </c>
      <c r="F1036" s="40" t="s">
        <v>1705</v>
      </c>
      <c r="G1036" s="41">
        <v>1968750</v>
      </c>
      <c r="H1036" s="41">
        <v>1968750</v>
      </c>
      <c r="I1036" s="41"/>
      <c r="J1036" s="41">
        <f t="shared" si="78"/>
        <v>1968750</v>
      </c>
    </row>
    <row r="1037" spans="1:10" ht="31.5" thickBot="1" x14ac:dyDescent="0.3">
      <c r="A1037" s="36">
        <v>23020107</v>
      </c>
      <c r="B1037" s="37">
        <v>70929</v>
      </c>
      <c r="C1037" s="38" t="s">
        <v>1684</v>
      </c>
      <c r="D1037" s="39" t="s">
        <v>19</v>
      </c>
      <c r="E1037" s="37">
        <v>23320700</v>
      </c>
      <c r="F1037" s="40" t="s">
        <v>1706</v>
      </c>
      <c r="G1037" s="41">
        <v>1028250</v>
      </c>
      <c r="H1037" s="41">
        <v>1028250</v>
      </c>
      <c r="I1037" s="41"/>
      <c r="J1037" s="41">
        <f t="shared" si="78"/>
        <v>1028250</v>
      </c>
    </row>
    <row r="1038" spans="1:10" ht="31.5" thickBot="1" x14ac:dyDescent="0.3">
      <c r="A1038" s="36">
        <v>23020107</v>
      </c>
      <c r="B1038" s="37">
        <v>70930</v>
      </c>
      <c r="C1038" s="38" t="s">
        <v>1686</v>
      </c>
      <c r="D1038" s="39" t="s">
        <v>19</v>
      </c>
      <c r="E1038" s="37">
        <v>23310000</v>
      </c>
      <c r="F1038" s="40" t="s">
        <v>1707</v>
      </c>
      <c r="G1038" s="41">
        <v>1028250</v>
      </c>
      <c r="H1038" s="41">
        <v>1028250</v>
      </c>
      <c r="I1038" s="41"/>
      <c r="J1038" s="41">
        <f t="shared" si="78"/>
        <v>1028250</v>
      </c>
    </row>
    <row r="1039" spans="1:10" ht="31.5" thickBot="1" x14ac:dyDescent="0.3">
      <c r="A1039" s="36">
        <v>23020107</v>
      </c>
      <c r="B1039" s="37">
        <v>70931</v>
      </c>
      <c r="C1039" s="38" t="s">
        <v>1668</v>
      </c>
      <c r="D1039" s="39" t="s">
        <v>19</v>
      </c>
      <c r="E1039" s="37">
        <v>23310100</v>
      </c>
      <c r="F1039" s="40" t="s">
        <v>1708</v>
      </c>
      <c r="G1039" s="41">
        <v>1028250</v>
      </c>
      <c r="H1039" s="41">
        <v>1028250</v>
      </c>
      <c r="I1039" s="41"/>
      <c r="J1039" s="41">
        <f t="shared" si="78"/>
        <v>1028250</v>
      </c>
    </row>
    <row r="1040" spans="1:10" ht="31.5" thickBot="1" x14ac:dyDescent="0.3">
      <c r="A1040" s="36">
        <v>23020107</v>
      </c>
      <c r="B1040" s="37">
        <v>70932</v>
      </c>
      <c r="C1040" s="38" t="s">
        <v>1670</v>
      </c>
      <c r="D1040" s="39" t="s">
        <v>19</v>
      </c>
      <c r="E1040" s="37">
        <v>23310000</v>
      </c>
      <c r="F1040" s="40" t="s">
        <v>1709</v>
      </c>
      <c r="G1040" s="41">
        <v>1028250</v>
      </c>
      <c r="H1040" s="41">
        <v>1028250</v>
      </c>
      <c r="I1040" s="41"/>
      <c r="J1040" s="41">
        <f t="shared" si="78"/>
        <v>1028250</v>
      </c>
    </row>
    <row r="1041" spans="1:10" ht="31.5" thickBot="1" x14ac:dyDescent="0.3">
      <c r="A1041" s="36">
        <v>23020107</v>
      </c>
      <c r="B1041" s="37">
        <v>70933</v>
      </c>
      <c r="C1041" s="38" t="s">
        <v>1672</v>
      </c>
      <c r="D1041" s="39" t="s">
        <v>19</v>
      </c>
      <c r="E1041" s="37">
        <v>23310000</v>
      </c>
      <c r="F1041" s="40" t="s">
        <v>1710</v>
      </c>
      <c r="G1041" s="41">
        <v>1028250</v>
      </c>
      <c r="H1041" s="41">
        <v>1028250</v>
      </c>
      <c r="I1041" s="41"/>
      <c r="J1041" s="41">
        <f t="shared" si="78"/>
        <v>1028250</v>
      </c>
    </row>
    <row r="1042" spans="1:10" ht="31.5" thickBot="1" x14ac:dyDescent="0.3">
      <c r="A1042" s="36">
        <v>23020107</v>
      </c>
      <c r="B1042" s="37">
        <v>70934</v>
      </c>
      <c r="C1042" s="38" t="s">
        <v>1674</v>
      </c>
      <c r="D1042" s="39" t="s">
        <v>19</v>
      </c>
      <c r="E1042" s="37">
        <v>23310000</v>
      </c>
      <c r="F1042" s="40" t="s">
        <v>1711</v>
      </c>
      <c r="G1042" s="41">
        <v>1028250</v>
      </c>
      <c r="H1042" s="41">
        <v>1028250</v>
      </c>
      <c r="I1042" s="41"/>
      <c r="J1042" s="41">
        <f t="shared" si="78"/>
        <v>1028250</v>
      </c>
    </row>
    <row r="1043" spans="1:10" ht="31.5" thickBot="1" x14ac:dyDescent="0.3">
      <c r="A1043" s="36">
        <v>23020107</v>
      </c>
      <c r="B1043" s="37">
        <v>70935</v>
      </c>
      <c r="C1043" s="38" t="s">
        <v>1676</v>
      </c>
      <c r="D1043" s="39" t="s">
        <v>19</v>
      </c>
      <c r="E1043" s="37">
        <v>23310000</v>
      </c>
      <c r="F1043" s="40" t="s">
        <v>1712</v>
      </c>
      <c r="G1043" s="41">
        <v>1028250</v>
      </c>
      <c r="H1043" s="41">
        <v>1028250</v>
      </c>
      <c r="I1043" s="41"/>
      <c r="J1043" s="41">
        <f t="shared" si="78"/>
        <v>1028250</v>
      </c>
    </row>
    <row r="1044" spans="1:10" ht="31.5" thickBot="1" x14ac:dyDescent="0.3">
      <c r="A1044" s="36">
        <v>23020107</v>
      </c>
      <c r="B1044" s="37">
        <v>70936</v>
      </c>
      <c r="C1044" s="38" t="s">
        <v>1678</v>
      </c>
      <c r="D1044" s="39" t="s">
        <v>19</v>
      </c>
      <c r="E1044" s="37">
        <v>23321200</v>
      </c>
      <c r="F1044" s="40" t="s">
        <v>1713</v>
      </c>
      <c r="G1044" s="41">
        <v>1028250</v>
      </c>
      <c r="H1044" s="41">
        <v>1028250</v>
      </c>
      <c r="I1044" s="41"/>
      <c r="J1044" s="41">
        <f t="shared" si="78"/>
        <v>1028250</v>
      </c>
    </row>
    <row r="1045" spans="1:10" ht="31.5" thickBot="1" x14ac:dyDescent="0.3">
      <c r="A1045" s="36">
        <v>23020107</v>
      </c>
      <c r="B1045" s="37">
        <v>70937</v>
      </c>
      <c r="C1045" s="38" t="s">
        <v>1680</v>
      </c>
      <c r="D1045" s="39" t="s">
        <v>19</v>
      </c>
      <c r="E1045" s="37">
        <v>23310000</v>
      </c>
      <c r="F1045" s="40" t="s">
        <v>1714</v>
      </c>
      <c r="G1045" s="41">
        <v>1028250</v>
      </c>
      <c r="H1045" s="41">
        <v>1028250</v>
      </c>
      <c r="I1045" s="41"/>
      <c r="J1045" s="41">
        <f t="shared" si="78"/>
        <v>1028250</v>
      </c>
    </row>
    <row r="1046" spans="1:10" ht="31.5" thickBot="1" x14ac:dyDescent="0.3">
      <c r="A1046" s="36">
        <v>23020107</v>
      </c>
      <c r="B1046" s="37">
        <v>70938</v>
      </c>
      <c r="C1046" s="38" t="s">
        <v>1682</v>
      </c>
      <c r="D1046" s="39" t="s">
        <v>19</v>
      </c>
      <c r="E1046" s="37">
        <v>23311600</v>
      </c>
      <c r="F1046" s="40" t="s">
        <v>1715</v>
      </c>
      <c r="G1046" s="41">
        <v>1250000</v>
      </c>
      <c r="H1046" s="41">
        <v>1250000</v>
      </c>
      <c r="I1046" s="41"/>
      <c r="J1046" s="41">
        <f t="shared" si="78"/>
        <v>1250000</v>
      </c>
    </row>
    <row r="1047" spans="1:10" ht="31.5" thickBot="1" x14ac:dyDescent="0.3">
      <c r="A1047" s="36">
        <v>23020107</v>
      </c>
      <c r="B1047" s="37">
        <v>70939</v>
      </c>
      <c r="C1047" s="38" t="s">
        <v>1684</v>
      </c>
      <c r="D1047" s="39" t="s">
        <v>19</v>
      </c>
      <c r="E1047" s="37">
        <v>23311700</v>
      </c>
      <c r="F1047" s="40" t="s">
        <v>1716</v>
      </c>
      <c r="G1047" s="41">
        <v>3937500</v>
      </c>
      <c r="H1047" s="41">
        <v>3937500</v>
      </c>
      <c r="I1047" s="41"/>
      <c r="J1047" s="41">
        <f t="shared" si="78"/>
        <v>3937500</v>
      </c>
    </row>
    <row r="1048" spans="1:10" ht="31.5" thickBot="1" x14ac:dyDescent="0.3">
      <c r="A1048" s="36">
        <v>23020107</v>
      </c>
      <c r="B1048" s="37">
        <v>70940</v>
      </c>
      <c r="C1048" s="38" t="s">
        <v>1686</v>
      </c>
      <c r="D1048" s="39" t="s">
        <v>19</v>
      </c>
      <c r="E1048" s="37">
        <v>23310000</v>
      </c>
      <c r="F1048" s="40" t="s">
        <v>1717</v>
      </c>
      <c r="G1048" s="41">
        <v>12432375</v>
      </c>
      <c r="H1048" s="41">
        <v>12432375</v>
      </c>
      <c r="I1048" s="41"/>
      <c r="J1048" s="41">
        <f t="shared" si="78"/>
        <v>12432375</v>
      </c>
    </row>
    <row r="1049" spans="1:10" ht="16.5" thickBot="1" x14ac:dyDescent="0.3">
      <c r="A1049" s="9"/>
      <c r="B1049" s="8"/>
      <c r="C1049" s="8"/>
      <c r="D1049" s="11"/>
      <c r="E1049" s="8"/>
      <c r="F1049" s="40" t="s">
        <v>1718</v>
      </c>
      <c r="G1049" s="8"/>
      <c r="H1049" s="8"/>
      <c r="I1049" s="8"/>
      <c r="J1049" s="41">
        <f t="shared" si="78"/>
        <v>0</v>
      </c>
    </row>
    <row r="1050" spans="1:10" ht="31.5" thickBot="1" x14ac:dyDescent="0.3">
      <c r="A1050" s="36">
        <v>23020107</v>
      </c>
      <c r="B1050" s="37">
        <v>70941</v>
      </c>
      <c r="C1050" s="38" t="s">
        <v>1668</v>
      </c>
      <c r="D1050" s="39" t="s">
        <v>19</v>
      </c>
      <c r="E1050" s="37">
        <v>23311700</v>
      </c>
      <c r="F1050" s="40" t="s">
        <v>1719</v>
      </c>
      <c r="G1050" s="41">
        <v>3937500</v>
      </c>
      <c r="H1050" s="41">
        <v>3937500</v>
      </c>
      <c r="I1050" s="41"/>
      <c r="J1050" s="41">
        <f t="shared" si="78"/>
        <v>3937500</v>
      </c>
    </row>
    <row r="1051" spans="1:10" ht="31.5" thickBot="1" x14ac:dyDescent="0.3">
      <c r="A1051" s="36">
        <v>23020107</v>
      </c>
      <c r="B1051" s="37">
        <v>70942</v>
      </c>
      <c r="C1051" s="38" t="s">
        <v>1670</v>
      </c>
      <c r="D1051" s="39" t="s">
        <v>19</v>
      </c>
      <c r="E1051" s="37">
        <v>23310000</v>
      </c>
      <c r="F1051" s="40" t="s">
        <v>1720</v>
      </c>
      <c r="G1051" s="41">
        <v>3071250</v>
      </c>
      <c r="H1051" s="41">
        <v>3071250</v>
      </c>
      <c r="I1051" s="41"/>
      <c r="J1051" s="41">
        <f t="shared" si="78"/>
        <v>3071250</v>
      </c>
    </row>
    <row r="1052" spans="1:10" ht="31.5" thickBot="1" x14ac:dyDescent="0.3">
      <c r="A1052" s="36">
        <v>23020107</v>
      </c>
      <c r="B1052" s="37">
        <v>70943</v>
      </c>
      <c r="C1052" s="38" t="s">
        <v>1672</v>
      </c>
      <c r="D1052" s="39" t="s">
        <v>19</v>
      </c>
      <c r="E1052" s="37">
        <v>23332300</v>
      </c>
      <c r="F1052" s="40" t="s">
        <v>1721</v>
      </c>
      <c r="G1052" s="41">
        <v>8325000</v>
      </c>
      <c r="H1052" s="41">
        <v>8325000</v>
      </c>
      <c r="I1052" s="41"/>
      <c r="J1052" s="41">
        <f t="shared" si="78"/>
        <v>8325000</v>
      </c>
    </row>
    <row r="1053" spans="1:10" ht="31.5" thickBot="1" x14ac:dyDescent="0.3">
      <c r="A1053" s="36">
        <v>23020107</v>
      </c>
      <c r="B1053" s="37">
        <v>70944</v>
      </c>
      <c r="C1053" s="38" t="s">
        <v>1674</v>
      </c>
      <c r="D1053" s="39" t="s">
        <v>19</v>
      </c>
      <c r="E1053" s="37">
        <v>23321300</v>
      </c>
      <c r="F1053" s="40" t="s">
        <v>1722</v>
      </c>
      <c r="G1053" s="41">
        <v>8325000</v>
      </c>
      <c r="H1053" s="41">
        <v>8325000</v>
      </c>
      <c r="I1053" s="41"/>
      <c r="J1053" s="41">
        <f t="shared" si="78"/>
        <v>8325000</v>
      </c>
    </row>
    <row r="1054" spans="1:10" ht="46.5" thickBot="1" x14ac:dyDescent="0.3">
      <c r="A1054" s="36">
        <v>23020107</v>
      </c>
      <c r="B1054" s="37">
        <v>70945</v>
      </c>
      <c r="C1054" s="38" t="s">
        <v>1676</v>
      </c>
      <c r="D1054" s="39" t="s">
        <v>19</v>
      </c>
      <c r="E1054" s="37">
        <v>23331400</v>
      </c>
      <c r="F1054" s="40" t="s">
        <v>1723</v>
      </c>
      <c r="G1054" s="41">
        <v>12432375</v>
      </c>
      <c r="H1054" s="41">
        <v>12432375</v>
      </c>
      <c r="I1054" s="41"/>
      <c r="J1054" s="41">
        <f t="shared" si="78"/>
        <v>12432375</v>
      </c>
    </row>
    <row r="1055" spans="1:10" ht="31.5" thickBot="1" x14ac:dyDescent="0.3">
      <c r="A1055" s="36">
        <v>23020107</v>
      </c>
      <c r="B1055" s="37">
        <v>70946</v>
      </c>
      <c r="C1055" s="38" t="s">
        <v>1678</v>
      </c>
      <c r="D1055" s="39" t="s">
        <v>19</v>
      </c>
      <c r="E1055" s="37">
        <v>23311600</v>
      </c>
      <c r="F1055" s="40" t="s">
        <v>1724</v>
      </c>
      <c r="G1055" s="41">
        <v>5171738</v>
      </c>
      <c r="H1055" s="41">
        <v>5171738</v>
      </c>
      <c r="I1055" s="41"/>
      <c r="J1055" s="41">
        <f t="shared" si="78"/>
        <v>5171738</v>
      </c>
    </row>
    <row r="1056" spans="1:10" ht="31.5" thickBot="1" x14ac:dyDescent="0.3">
      <c r="A1056" s="36">
        <v>23020107</v>
      </c>
      <c r="B1056" s="37">
        <v>70947</v>
      </c>
      <c r="C1056" s="38" t="s">
        <v>1680</v>
      </c>
      <c r="D1056" s="39" t="s">
        <v>19</v>
      </c>
      <c r="E1056" s="37">
        <v>23311700</v>
      </c>
      <c r="F1056" s="40" t="s">
        <v>1725</v>
      </c>
      <c r="G1056" s="41">
        <v>5171738</v>
      </c>
      <c r="H1056" s="41">
        <v>5171738</v>
      </c>
      <c r="I1056" s="41"/>
      <c r="J1056" s="41">
        <f t="shared" si="78"/>
        <v>5171738</v>
      </c>
    </row>
    <row r="1057" spans="1:10" ht="31.5" thickBot="1" x14ac:dyDescent="0.3">
      <c r="A1057" s="36">
        <v>23010112</v>
      </c>
      <c r="B1057" s="37">
        <v>70948</v>
      </c>
      <c r="C1057" s="38" t="s">
        <v>1682</v>
      </c>
      <c r="D1057" s="39" t="s">
        <v>19</v>
      </c>
      <c r="E1057" s="37">
        <v>23310000</v>
      </c>
      <c r="F1057" s="40" t="s">
        <v>1726</v>
      </c>
      <c r="G1057" s="41">
        <v>506228525</v>
      </c>
      <c r="H1057" s="41">
        <v>506228525</v>
      </c>
      <c r="I1057" s="41"/>
      <c r="J1057" s="41">
        <f t="shared" si="78"/>
        <v>506228525</v>
      </c>
    </row>
    <row r="1058" spans="1:10" ht="31.5" thickBot="1" x14ac:dyDescent="0.3">
      <c r="A1058" s="36">
        <v>23020107</v>
      </c>
      <c r="B1058" s="37">
        <v>70949</v>
      </c>
      <c r="C1058" s="38" t="s">
        <v>1684</v>
      </c>
      <c r="D1058" s="39" t="s">
        <v>19</v>
      </c>
      <c r="E1058" s="37">
        <v>23310000</v>
      </c>
      <c r="F1058" s="40" t="s">
        <v>1727</v>
      </c>
      <c r="G1058" s="41">
        <v>6558750</v>
      </c>
      <c r="H1058" s="41">
        <v>6558750</v>
      </c>
      <c r="I1058" s="41"/>
      <c r="J1058" s="41">
        <f t="shared" si="78"/>
        <v>6558750</v>
      </c>
    </row>
    <row r="1059" spans="1:10" ht="31.5" thickBot="1" x14ac:dyDescent="0.3">
      <c r="A1059" s="36">
        <v>23010112</v>
      </c>
      <c r="B1059" s="37">
        <v>70950</v>
      </c>
      <c r="C1059" s="38" t="s">
        <v>1686</v>
      </c>
      <c r="D1059" s="39" t="s">
        <v>19</v>
      </c>
      <c r="E1059" s="37">
        <v>23310000</v>
      </c>
      <c r="F1059" s="40" t="s">
        <v>1728</v>
      </c>
      <c r="G1059" s="42">
        <v>0</v>
      </c>
      <c r="H1059" s="42">
        <v>0</v>
      </c>
      <c r="I1059" s="42"/>
      <c r="J1059" s="41">
        <f t="shared" si="78"/>
        <v>0</v>
      </c>
    </row>
    <row r="1060" spans="1:10" ht="31.5" thickBot="1" x14ac:dyDescent="0.3">
      <c r="A1060" s="36">
        <v>23010112</v>
      </c>
      <c r="B1060" s="37">
        <v>70951</v>
      </c>
      <c r="C1060" s="38" t="s">
        <v>1668</v>
      </c>
      <c r="D1060" s="39" t="s">
        <v>19</v>
      </c>
      <c r="E1060" s="37">
        <v>23310000</v>
      </c>
      <c r="F1060" s="40" t="s">
        <v>1729</v>
      </c>
      <c r="G1060" s="41">
        <v>1462500</v>
      </c>
      <c r="H1060" s="41">
        <v>1462500</v>
      </c>
      <c r="I1060" s="41"/>
      <c r="J1060" s="41">
        <f t="shared" si="78"/>
        <v>1462500</v>
      </c>
    </row>
    <row r="1061" spans="1:10" ht="31.5" thickBot="1" x14ac:dyDescent="0.3">
      <c r="A1061" s="36">
        <v>23020107</v>
      </c>
      <c r="B1061" s="37">
        <v>70901</v>
      </c>
      <c r="C1061" s="38" t="s">
        <v>1730</v>
      </c>
      <c r="D1061" s="39" t="s">
        <v>19</v>
      </c>
      <c r="E1061" s="37">
        <v>23310100</v>
      </c>
      <c r="F1061" s="40" t="s">
        <v>1731</v>
      </c>
      <c r="G1061" s="41">
        <v>14019260</v>
      </c>
      <c r="H1061" s="41">
        <v>14019260</v>
      </c>
      <c r="I1061" s="41"/>
      <c r="J1061" s="41">
        <f t="shared" si="78"/>
        <v>14019260</v>
      </c>
    </row>
    <row r="1062" spans="1:10" ht="31.5" thickBot="1" x14ac:dyDescent="0.3">
      <c r="A1062" s="36">
        <v>23020107</v>
      </c>
      <c r="B1062" s="37">
        <v>70902</v>
      </c>
      <c r="C1062" s="38" t="s">
        <v>1732</v>
      </c>
      <c r="D1062" s="39" t="s">
        <v>19</v>
      </c>
      <c r="E1062" s="37">
        <v>23310000</v>
      </c>
      <c r="F1062" s="40" t="s">
        <v>1733</v>
      </c>
      <c r="G1062" s="41">
        <v>35245400</v>
      </c>
      <c r="H1062" s="41">
        <v>35245400</v>
      </c>
      <c r="I1062" s="41"/>
      <c r="J1062" s="41">
        <f t="shared" si="78"/>
        <v>35245400</v>
      </c>
    </row>
    <row r="1063" spans="1:10" ht="31.5" thickBot="1" x14ac:dyDescent="0.3">
      <c r="A1063" s="36">
        <v>23030106</v>
      </c>
      <c r="B1063" s="37">
        <v>70901</v>
      </c>
      <c r="C1063" s="38" t="s">
        <v>1734</v>
      </c>
      <c r="D1063" s="39" t="s">
        <v>19</v>
      </c>
      <c r="E1063" s="37">
        <v>23310100</v>
      </c>
      <c r="F1063" s="40" t="s">
        <v>1735</v>
      </c>
      <c r="G1063" s="41">
        <v>61498357</v>
      </c>
      <c r="H1063" s="41">
        <v>31498357</v>
      </c>
      <c r="I1063" s="41"/>
      <c r="J1063" s="41">
        <f t="shared" si="78"/>
        <v>31498357</v>
      </c>
    </row>
    <row r="1064" spans="1:10" ht="31.5" thickBot="1" x14ac:dyDescent="0.3">
      <c r="A1064" s="36">
        <v>23030106</v>
      </c>
      <c r="B1064" s="37">
        <v>70902</v>
      </c>
      <c r="C1064" s="38" t="s">
        <v>1736</v>
      </c>
      <c r="D1064" s="39" t="s">
        <v>19</v>
      </c>
      <c r="E1064" s="37">
        <v>23310000</v>
      </c>
      <c r="F1064" s="40" t="s">
        <v>1737</v>
      </c>
      <c r="G1064" s="42">
        <v>0</v>
      </c>
      <c r="H1064" s="42">
        <v>0</v>
      </c>
      <c r="I1064" s="42"/>
      <c r="J1064" s="41">
        <f t="shared" si="78"/>
        <v>0</v>
      </c>
    </row>
    <row r="1065" spans="1:10" ht="31.5" thickBot="1" x14ac:dyDescent="0.3">
      <c r="A1065" s="36">
        <v>23030106</v>
      </c>
      <c r="B1065" s="37">
        <v>70903</v>
      </c>
      <c r="C1065" s="38" t="s">
        <v>1738</v>
      </c>
      <c r="D1065" s="39" t="s">
        <v>19</v>
      </c>
      <c r="E1065" s="37">
        <v>23310000</v>
      </c>
      <c r="F1065" s="40" t="s">
        <v>1739</v>
      </c>
      <c r="G1065" s="42">
        <v>0</v>
      </c>
      <c r="H1065" s="42">
        <v>0</v>
      </c>
      <c r="I1065" s="42"/>
      <c r="J1065" s="41">
        <f t="shared" si="78"/>
        <v>0</v>
      </c>
    </row>
    <row r="1066" spans="1:10" ht="31.5" thickBot="1" x14ac:dyDescent="0.3">
      <c r="A1066" s="36">
        <v>23030106</v>
      </c>
      <c r="B1066" s="37">
        <v>70904</v>
      </c>
      <c r="C1066" s="38" t="s">
        <v>1740</v>
      </c>
      <c r="D1066" s="39" t="s">
        <v>19</v>
      </c>
      <c r="E1066" s="37">
        <v>23310000</v>
      </c>
      <c r="F1066" s="40" t="s">
        <v>1741</v>
      </c>
      <c r="G1066" s="42">
        <v>0</v>
      </c>
      <c r="H1066" s="42">
        <v>0</v>
      </c>
      <c r="I1066" s="42"/>
      <c r="J1066" s="41">
        <f t="shared" si="78"/>
        <v>0</v>
      </c>
    </row>
    <row r="1067" spans="1:10" ht="31.5" thickBot="1" x14ac:dyDescent="0.3">
      <c r="A1067" s="36">
        <v>23030106</v>
      </c>
      <c r="B1067" s="37">
        <v>70905</v>
      </c>
      <c r="C1067" s="38" t="s">
        <v>1742</v>
      </c>
      <c r="D1067" s="39" t="s">
        <v>19</v>
      </c>
      <c r="E1067" s="37">
        <v>23320700</v>
      </c>
      <c r="F1067" s="40" t="s">
        <v>1743</v>
      </c>
      <c r="G1067" s="42">
        <v>0</v>
      </c>
      <c r="H1067" s="42">
        <v>0</v>
      </c>
      <c r="I1067" s="42"/>
      <c r="J1067" s="41">
        <f t="shared" si="78"/>
        <v>0</v>
      </c>
    </row>
    <row r="1068" spans="1:10" ht="31.5" thickBot="1" x14ac:dyDescent="0.3">
      <c r="A1068" s="36">
        <v>23030106</v>
      </c>
      <c r="B1068" s="37">
        <v>70906</v>
      </c>
      <c r="C1068" s="38" t="s">
        <v>1744</v>
      </c>
      <c r="D1068" s="39" t="s">
        <v>19</v>
      </c>
      <c r="E1068" s="37">
        <v>23332300</v>
      </c>
      <c r="F1068" s="40" t="s">
        <v>1745</v>
      </c>
      <c r="G1068" s="42">
        <v>0</v>
      </c>
      <c r="H1068" s="42">
        <v>0</v>
      </c>
      <c r="I1068" s="42"/>
      <c r="J1068" s="41">
        <f t="shared" si="78"/>
        <v>0</v>
      </c>
    </row>
    <row r="1069" spans="1:10" ht="31.5" thickBot="1" x14ac:dyDescent="0.3">
      <c r="A1069" s="36">
        <v>23030106</v>
      </c>
      <c r="B1069" s="37">
        <v>70907</v>
      </c>
      <c r="C1069" s="38" t="s">
        <v>1746</v>
      </c>
      <c r="D1069" s="39" t="s">
        <v>19</v>
      </c>
      <c r="E1069" s="37">
        <v>23321300</v>
      </c>
      <c r="F1069" s="40" t="s">
        <v>1747</v>
      </c>
      <c r="G1069" s="42">
        <v>0</v>
      </c>
      <c r="H1069" s="42">
        <v>0</v>
      </c>
      <c r="I1069" s="42"/>
      <c r="J1069" s="41">
        <f t="shared" si="78"/>
        <v>0</v>
      </c>
    </row>
    <row r="1070" spans="1:10" ht="16.5" thickBot="1" x14ac:dyDescent="0.3">
      <c r="A1070" s="36">
        <v>23010113</v>
      </c>
      <c r="B1070" s="37">
        <v>70927</v>
      </c>
      <c r="C1070" s="38" t="s">
        <v>1748</v>
      </c>
      <c r="D1070" s="39" t="s">
        <v>19</v>
      </c>
      <c r="E1070" s="37">
        <v>23310000</v>
      </c>
      <c r="F1070" s="40" t="s">
        <v>1749</v>
      </c>
      <c r="G1070" s="41">
        <v>45000000</v>
      </c>
      <c r="H1070" s="41">
        <v>20000000</v>
      </c>
      <c r="I1070" s="41"/>
      <c r="J1070" s="41">
        <f t="shared" si="78"/>
        <v>20000000</v>
      </c>
    </row>
    <row r="1071" spans="1:10" ht="16.5" thickBot="1" x14ac:dyDescent="0.3">
      <c r="A1071" s="36">
        <v>23010113</v>
      </c>
      <c r="B1071" s="37">
        <v>70901</v>
      </c>
      <c r="C1071" s="38" t="s">
        <v>1748</v>
      </c>
      <c r="D1071" s="39" t="s">
        <v>19</v>
      </c>
      <c r="E1071" s="37">
        <v>23321200</v>
      </c>
      <c r="F1071" s="40" t="s">
        <v>1750</v>
      </c>
      <c r="G1071" s="41">
        <v>11115000</v>
      </c>
      <c r="H1071" s="41">
        <v>11115000</v>
      </c>
      <c r="I1071" s="41"/>
      <c r="J1071" s="41">
        <f t="shared" si="78"/>
        <v>11115000</v>
      </c>
    </row>
    <row r="1072" spans="1:10" ht="16.5" thickBot="1" x14ac:dyDescent="0.3">
      <c r="A1072" s="36">
        <v>23010113</v>
      </c>
      <c r="B1072" s="37">
        <v>70902</v>
      </c>
      <c r="C1072" s="38" t="s">
        <v>1751</v>
      </c>
      <c r="D1072" s="39" t="s">
        <v>19</v>
      </c>
      <c r="E1072" s="37">
        <v>23311900</v>
      </c>
      <c r="F1072" s="40" t="s">
        <v>1752</v>
      </c>
      <c r="G1072" s="41">
        <v>11115000</v>
      </c>
      <c r="H1072" s="41">
        <v>11115000</v>
      </c>
      <c r="I1072" s="41"/>
      <c r="J1072" s="41">
        <f t="shared" si="78"/>
        <v>11115000</v>
      </c>
    </row>
    <row r="1073" spans="1:10" ht="16.5" thickBot="1" x14ac:dyDescent="0.3">
      <c r="A1073" s="36">
        <v>23010113</v>
      </c>
      <c r="B1073" s="37">
        <v>70903</v>
      </c>
      <c r="C1073" s="38" t="s">
        <v>1753</v>
      </c>
      <c r="D1073" s="39" t="s">
        <v>19</v>
      </c>
      <c r="E1073" s="37">
        <v>23331400</v>
      </c>
      <c r="F1073" s="40" t="s">
        <v>1754</v>
      </c>
      <c r="G1073" s="41">
        <v>11115000</v>
      </c>
      <c r="H1073" s="41">
        <v>11115000</v>
      </c>
      <c r="I1073" s="41"/>
      <c r="J1073" s="41">
        <f t="shared" si="78"/>
        <v>11115000</v>
      </c>
    </row>
    <row r="1074" spans="1:10" ht="16.5" thickBot="1" x14ac:dyDescent="0.3">
      <c r="A1074" s="36">
        <v>23010113</v>
      </c>
      <c r="B1074" s="37">
        <v>70904</v>
      </c>
      <c r="C1074" s="38" t="s">
        <v>1755</v>
      </c>
      <c r="D1074" s="39" t="s">
        <v>19</v>
      </c>
      <c r="E1074" s="37">
        <v>23310000</v>
      </c>
      <c r="F1074" s="40" t="s">
        <v>1756</v>
      </c>
      <c r="G1074" s="41">
        <v>11115000</v>
      </c>
      <c r="H1074" s="41">
        <v>11115000</v>
      </c>
      <c r="I1074" s="41"/>
      <c r="J1074" s="41">
        <f t="shared" si="78"/>
        <v>11115000</v>
      </c>
    </row>
    <row r="1075" spans="1:10" ht="16.5" thickBot="1" x14ac:dyDescent="0.3">
      <c r="A1075" s="36">
        <v>23010113</v>
      </c>
      <c r="B1075" s="37">
        <v>70905</v>
      </c>
      <c r="C1075" s="38" t="s">
        <v>1757</v>
      </c>
      <c r="D1075" s="39" t="s">
        <v>19</v>
      </c>
      <c r="E1075" s="37">
        <v>23310000</v>
      </c>
      <c r="F1075" s="40" t="s">
        <v>1758</v>
      </c>
      <c r="G1075" s="41">
        <v>11115000</v>
      </c>
      <c r="H1075" s="41">
        <v>11115000</v>
      </c>
      <c r="I1075" s="41"/>
      <c r="J1075" s="41">
        <f t="shared" si="78"/>
        <v>11115000</v>
      </c>
    </row>
    <row r="1076" spans="1:10" ht="31.5" thickBot="1" x14ac:dyDescent="0.3">
      <c r="A1076" s="36">
        <v>23010113</v>
      </c>
      <c r="B1076" s="37">
        <v>70906</v>
      </c>
      <c r="C1076" s="38" t="s">
        <v>1759</v>
      </c>
      <c r="D1076" s="39" t="s">
        <v>19</v>
      </c>
      <c r="E1076" s="37">
        <v>23310000</v>
      </c>
      <c r="F1076" s="40" t="s">
        <v>1760</v>
      </c>
      <c r="G1076" s="41">
        <v>11115000</v>
      </c>
      <c r="H1076" s="41">
        <v>11115000</v>
      </c>
      <c r="I1076" s="41"/>
      <c r="J1076" s="41">
        <f t="shared" si="78"/>
        <v>11115000</v>
      </c>
    </row>
    <row r="1077" spans="1:10" ht="16.5" thickBot="1" x14ac:dyDescent="0.3">
      <c r="A1077" s="36">
        <v>23010113</v>
      </c>
      <c r="B1077" s="37">
        <v>70907</v>
      </c>
      <c r="C1077" s="38" t="s">
        <v>1761</v>
      </c>
      <c r="D1077" s="39" t="s">
        <v>19</v>
      </c>
      <c r="E1077" s="37">
        <v>23331800</v>
      </c>
      <c r="F1077" s="40" t="s">
        <v>1762</v>
      </c>
      <c r="G1077" s="41">
        <v>11115000</v>
      </c>
      <c r="H1077" s="41">
        <v>11115000</v>
      </c>
      <c r="I1077" s="41"/>
      <c r="J1077" s="41">
        <f t="shared" si="78"/>
        <v>11115000</v>
      </c>
    </row>
    <row r="1078" spans="1:10" ht="16.5" thickBot="1" x14ac:dyDescent="0.3">
      <c r="A1078" s="36">
        <v>23010113</v>
      </c>
      <c r="B1078" s="37">
        <v>70908</v>
      </c>
      <c r="C1078" s="38" t="s">
        <v>1763</v>
      </c>
      <c r="D1078" s="39" t="s">
        <v>19</v>
      </c>
      <c r="E1078" s="37">
        <v>23321200</v>
      </c>
      <c r="F1078" s="40" t="s">
        <v>1764</v>
      </c>
      <c r="G1078" s="41">
        <v>11115000</v>
      </c>
      <c r="H1078" s="41">
        <v>11115000</v>
      </c>
      <c r="I1078" s="41"/>
      <c r="J1078" s="41">
        <f t="shared" si="78"/>
        <v>11115000</v>
      </c>
    </row>
    <row r="1079" spans="1:10" ht="16.5" thickBot="1" x14ac:dyDescent="0.3">
      <c r="A1079" s="36">
        <v>23010113</v>
      </c>
      <c r="B1079" s="37">
        <v>70909</v>
      </c>
      <c r="C1079" s="38" t="s">
        <v>1765</v>
      </c>
      <c r="D1079" s="39" t="s">
        <v>19</v>
      </c>
      <c r="E1079" s="37">
        <v>23320800</v>
      </c>
      <c r="F1079" s="40" t="s">
        <v>1766</v>
      </c>
      <c r="G1079" s="41">
        <v>11115000</v>
      </c>
      <c r="H1079" s="41">
        <v>11115000</v>
      </c>
      <c r="I1079" s="41"/>
      <c r="J1079" s="41">
        <f t="shared" si="78"/>
        <v>11115000</v>
      </c>
    </row>
    <row r="1080" spans="1:10" ht="16.5" thickBot="1" x14ac:dyDescent="0.3">
      <c r="A1080" s="36">
        <v>23010124</v>
      </c>
      <c r="B1080" s="37">
        <v>70901</v>
      </c>
      <c r="C1080" s="38" t="s">
        <v>1767</v>
      </c>
      <c r="D1080" s="39" t="s">
        <v>19</v>
      </c>
      <c r="E1080" s="37">
        <v>23312100</v>
      </c>
      <c r="F1080" s="40" t="s">
        <v>1768</v>
      </c>
      <c r="G1080" s="42">
        <v>0</v>
      </c>
      <c r="H1080" s="42">
        <v>0</v>
      </c>
      <c r="I1080" s="42"/>
      <c r="J1080" s="41">
        <f t="shared" si="78"/>
        <v>0</v>
      </c>
    </row>
    <row r="1081" spans="1:10" ht="31.5" thickBot="1" x14ac:dyDescent="0.3">
      <c r="A1081" s="36">
        <v>23010124</v>
      </c>
      <c r="B1081" s="37">
        <v>70902</v>
      </c>
      <c r="C1081" s="38" t="s">
        <v>1769</v>
      </c>
      <c r="D1081" s="39" t="s">
        <v>19</v>
      </c>
      <c r="E1081" s="37">
        <v>23310000</v>
      </c>
      <c r="F1081" s="40" t="s">
        <v>1770</v>
      </c>
      <c r="G1081" s="41">
        <v>10800000</v>
      </c>
      <c r="H1081" s="41">
        <v>10800000</v>
      </c>
      <c r="I1081" s="41"/>
      <c r="J1081" s="41">
        <f t="shared" si="78"/>
        <v>10800000</v>
      </c>
    </row>
    <row r="1082" spans="1:10" ht="16.5" thickBot="1" x14ac:dyDescent="0.3">
      <c r="A1082" s="36">
        <v>23010124</v>
      </c>
      <c r="B1082" s="37">
        <v>70903</v>
      </c>
      <c r="C1082" s="38" t="s">
        <v>1771</v>
      </c>
      <c r="D1082" s="39" t="s">
        <v>19</v>
      </c>
      <c r="E1082" s="37">
        <v>23320800</v>
      </c>
      <c r="F1082" s="40" t="s">
        <v>1772</v>
      </c>
      <c r="G1082" s="42">
        <v>0</v>
      </c>
      <c r="H1082" s="42">
        <v>0</v>
      </c>
      <c r="I1082" s="42"/>
      <c r="J1082" s="41">
        <f t="shared" si="78"/>
        <v>0</v>
      </c>
    </row>
    <row r="1083" spans="1:10" ht="46.5" thickBot="1" x14ac:dyDescent="0.3">
      <c r="A1083" s="36">
        <v>23010124</v>
      </c>
      <c r="B1083" s="37">
        <v>70935</v>
      </c>
      <c r="C1083" s="38" t="s">
        <v>1773</v>
      </c>
      <c r="D1083" s="39" t="s">
        <v>19</v>
      </c>
      <c r="E1083" s="37">
        <v>23310100</v>
      </c>
      <c r="F1083" s="40" t="s">
        <v>1774</v>
      </c>
      <c r="G1083" s="41">
        <v>361255500</v>
      </c>
      <c r="H1083" s="41">
        <v>194255500</v>
      </c>
      <c r="I1083" s="41"/>
      <c r="J1083" s="41">
        <f t="shared" si="78"/>
        <v>194255500</v>
      </c>
    </row>
    <row r="1084" spans="1:10" ht="16.5" thickBot="1" x14ac:dyDescent="0.3">
      <c r="A1084" s="36">
        <v>23020107</v>
      </c>
      <c r="B1084" s="37">
        <v>70901</v>
      </c>
      <c r="C1084" s="38" t="s">
        <v>1775</v>
      </c>
      <c r="D1084" s="39" t="s">
        <v>19</v>
      </c>
      <c r="E1084" s="37">
        <v>23310000</v>
      </c>
      <c r="F1084" s="40" t="s">
        <v>1776</v>
      </c>
      <c r="G1084" s="41">
        <v>976000000</v>
      </c>
      <c r="H1084" s="41">
        <v>976000000</v>
      </c>
      <c r="I1084" s="41"/>
      <c r="J1084" s="41">
        <f t="shared" si="78"/>
        <v>976000000</v>
      </c>
    </row>
    <row r="1085" spans="1:10" ht="16.5" thickBot="1" x14ac:dyDescent="0.3">
      <c r="A1085" s="36">
        <v>23020107</v>
      </c>
      <c r="B1085" s="37">
        <v>70902</v>
      </c>
      <c r="C1085" s="38" t="s">
        <v>1777</v>
      </c>
      <c r="D1085" s="39" t="s">
        <v>19</v>
      </c>
      <c r="E1085" s="37">
        <v>23310000</v>
      </c>
      <c r="F1085" s="40" t="s">
        <v>1778</v>
      </c>
      <c r="G1085" s="41">
        <v>360000000</v>
      </c>
      <c r="H1085" s="41">
        <v>360000000</v>
      </c>
      <c r="I1085" s="41"/>
      <c r="J1085" s="41">
        <f t="shared" si="78"/>
        <v>360000000</v>
      </c>
    </row>
    <row r="1086" spans="1:10" ht="16.5" thickBot="1" x14ac:dyDescent="0.3">
      <c r="A1086" s="36">
        <v>23020107</v>
      </c>
      <c r="B1086" s="37">
        <v>70903</v>
      </c>
      <c r="C1086" s="38" t="s">
        <v>1779</v>
      </c>
      <c r="D1086" s="39" t="s">
        <v>19</v>
      </c>
      <c r="E1086" s="37">
        <v>23310000</v>
      </c>
      <c r="F1086" s="40" t="s">
        <v>1780</v>
      </c>
      <c r="G1086" s="41">
        <v>200000000</v>
      </c>
      <c r="H1086" s="41">
        <v>200000000</v>
      </c>
      <c r="I1086" s="41"/>
      <c r="J1086" s="41">
        <f t="shared" si="78"/>
        <v>200000000</v>
      </c>
    </row>
    <row r="1087" spans="1:10" ht="16.5" thickBot="1" x14ac:dyDescent="0.3">
      <c r="A1087" s="36">
        <v>23020107</v>
      </c>
      <c r="B1087" s="37">
        <v>70904</v>
      </c>
      <c r="C1087" s="38" t="s">
        <v>1781</v>
      </c>
      <c r="D1087" s="39" t="s">
        <v>19</v>
      </c>
      <c r="E1087" s="37">
        <v>23310000</v>
      </c>
      <c r="F1087" s="40" t="s">
        <v>1782</v>
      </c>
      <c r="G1087" s="41">
        <v>45000000</v>
      </c>
      <c r="H1087" s="41">
        <v>45000000</v>
      </c>
      <c r="I1087" s="41"/>
      <c r="J1087" s="41">
        <f t="shared" si="78"/>
        <v>45000000</v>
      </c>
    </row>
    <row r="1088" spans="1:10" ht="16.5" thickBot="1" x14ac:dyDescent="0.3">
      <c r="A1088" s="36">
        <v>23020107</v>
      </c>
      <c r="B1088" s="37">
        <v>70905</v>
      </c>
      <c r="C1088" s="38" t="s">
        <v>1783</v>
      </c>
      <c r="D1088" s="39" t="s">
        <v>19</v>
      </c>
      <c r="E1088" s="37">
        <v>23310000</v>
      </c>
      <c r="F1088" s="40" t="s">
        <v>1784</v>
      </c>
      <c r="G1088" s="41">
        <v>25000000</v>
      </c>
      <c r="H1088" s="41">
        <v>25000000</v>
      </c>
      <c r="I1088" s="41"/>
      <c r="J1088" s="41">
        <f t="shared" si="78"/>
        <v>25000000</v>
      </c>
    </row>
    <row r="1089" spans="1:10" ht="16.5" thickBot="1" x14ac:dyDescent="0.3">
      <c r="A1089" s="36">
        <v>23020107</v>
      </c>
      <c r="B1089" s="37">
        <v>70906</v>
      </c>
      <c r="C1089" s="38" t="s">
        <v>1785</v>
      </c>
      <c r="D1089" s="39" t="s">
        <v>19</v>
      </c>
      <c r="E1089" s="37">
        <v>23310000</v>
      </c>
      <c r="F1089" s="40" t="s">
        <v>1786</v>
      </c>
      <c r="G1089" s="41">
        <v>40000000</v>
      </c>
      <c r="H1089" s="41">
        <v>40000000</v>
      </c>
      <c r="I1089" s="41"/>
      <c r="J1089" s="41">
        <f t="shared" si="78"/>
        <v>40000000</v>
      </c>
    </row>
    <row r="1090" spans="1:10" ht="16.5" thickBot="1" x14ac:dyDescent="0.3">
      <c r="A1090" s="36">
        <v>23020107</v>
      </c>
      <c r="B1090" s="37">
        <v>70907</v>
      </c>
      <c r="C1090" s="38" t="s">
        <v>1787</v>
      </c>
      <c r="D1090" s="39" t="s">
        <v>19</v>
      </c>
      <c r="E1090" s="37">
        <v>23310000</v>
      </c>
      <c r="F1090" s="40" t="s">
        <v>1788</v>
      </c>
      <c r="G1090" s="41">
        <v>20000000</v>
      </c>
      <c r="H1090" s="41">
        <v>20000000</v>
      </c>
      <c r="I1090" s="41"/>
      <c r="J1090" s="41">
        <f t="shared" si="78"/>
        <v>20000000</v>
      </c>
    </row>
    <row r="1091" spans="1:10" ht="31.5" thickBot="1" x14ac:dyDescent="0.3">
      <c r="A1091" s="36">
        <v>23010124</v>
      </c>
      <c r="B1091" s="37">
        <v>70901</v>
      </c>
      <c r="C1091" s="38" t="s">
        <v>1789</v>
      </c>
      <c r="D1091" s="39" t="s">
        <v>19</v>
      </c>
      <c r="E1091" s="37">
        <v>23311700</v>
      </c>
      <c r="F1091" s="40" t="s">
        <v>1790</v>
      </c>
      <c r="G1091" s="41">
        <v>5400000</v>
      </c>
      <c r="H1091" s="41">
        <v>5400000</v>
      </c>
      <c r="I1091" s="41"/>
      <c r="J1091" s="41">
        <f t="shared" si="78"/>
        <v>5400000</v>
      </c>
    </row>
    <row r="1092" spans="1:10" ht="31.5" thickBot="1" x14ac:dyDescent="0.3">
      <c r="A1092" s="36">
        <v>23010124</v>
      </c>
      <c r="B1092" s="37">
        <v>70902</v>
      </c>
      <c r="C1092" s="38" t="s">
        <v>1791</v>
      </c>
      <c r="D1092" s="39" t="s">
        <v>19</v>
      </c>
      <c r="E1092" s="37">
        <v>23311600</v>
      </c>
      <c r="F1092" s="40" t="s">
        <v>1792</v>
      </c>
      <c r="G1092" s="41">
        <v>5400000</v>
      </c>
      <c r="H1092" s="41">
        <v>5400000</v>
      </c>
      <c r="I1092" s="41"/>
      <c r="J1092" s="41">
        <f t="shared" si="78"/>
        <v>5400000</v>
      </c>
    </row>
    <row r="1093" spans="1:10" ht="31.5" thickBot="1" x14ac:dyDescent="0.3">
      <c r="A1093" s="36">
        <v>23010124</v>
      </c>
      <c r="B1093" s="37">
        <v>70903</v>
      </c>
      <c r="C1093" s="38" t="s">
        <v>1793</v>
      </c>
      <c r="D1093" s="39" t="s">
        <v>19</v>
      </c>
      <c r="E1093" s="37">
        <v>23332000</v>
      </c>
      <c r="F1093" s="40" t="s">
        <v>1794</v>
      </c>
      <c r="G1093" s="41">
        <v>5400000</v>
      </c>
      <c r="H1093" s="41">
        <v>5400000</v>
      </c>
      <c r="I1093" s="41"/>
      <c r="J1093" s="41">
        <f t="shared" si="78"/>
        <v>5400000</v>
      </c>
    </row>
    <row r="1094" spans="1:10" ht="31.5" thickBot="1" x14ac:dyDescent="0.3">
      <c r="A1094" s="36">
        <v>23010124</v>
      </c>
      <c r="B1094" s="37">
        <v>70904</v>
      </c>
      <c r="C1094" s="38" t="s">
        <v>1795</v>
      </c>
      <c r="D1094" s="39" t="s">
        <v>19</v>
      </c>
      <c r="E1094" s="37">
        <v>23321200</v>
      </c>
      <c r="F1094" s="40" t="s">
        <v>1796</v>
      </c>
      <c r="G1094" s="41">
        <v>5400000</v>
      </c>
      <c r="H1094" s="41">
        <v>5400000</v>
      </c>
      <c r="I1094" s="41"/>
      <c r="J1094" s="41">
        <f t="shared" si="78"/>
        <v>5400000</v>
      </c>
    </row>
    <row r="1095" spans="1:10" ht="31.5" thickBot="1" x14ac:dyDescent="0.3">
      <c r="A1095" s="36">
        <v>23010124</v>
      </c>
      <c r="B1095" s="37">
        <v>70905</v>
      </c>
      <c r="C1095" s="38" t="s">
        <v>1797</v>
      </c>
      <c r="D1095" s="39" t="s">
        <v>19</v>
      </c>
      <c r="E1095" s="37">
        <v>23310000</v>
      </c>
      <c r="F1095" s="40" t="s">
        <v>1798</v>
      </c>
      <c r="G1095" s="41">
        <v>5400000</v>
      </c>
      <c r="H1095" s="41">
        <v>5400000</v>
      </c>
      <c r="I1095" s="41"/>
      <c r="J1095" s="41">
        <f t="shared" ref="J1095:J1158" si="79">H1095-I1095</f>
        <v>5400000</v>
      </c>
    </row>
    <row r="1096" spans="1:10" ht="31.5" thickBot="1" x14ac:dyDescent="0.3">
      <c r="A1096" s="36">
        <v>23010124</v>
      </c>
      <c r="B1096" s="37">
        <v>70906</v>
      </c>
      <c r="C1096" s="38" t="s">
        <v>1799</v>
      </c>
      <c r="D1096" s="39" t="s">
        <v>19</v>
      </c>
      <c r="E1096" s="37">
        <v>23331000</v>
      </c>
      <c r="F1096" s="40" t="s">
        <v>1800</v>
      </c>
      <c r="G1096" s="41">
        <v>4500000</v>
      </c>
      <c r="H1096" s="41">
        <v>4500000</v>
      </c>
      <c r="I1096" s="41"/>
      <c r="J1096" s="41">
        <f t="shared" si="79"/>
        <v>4500000</v>
      </c>
    </row>
    <row r="1097" spans="1:10" ht="31.5" thickBot="1" x14ac:dyDescent="0.3">
      <c r="A1097" s="36">
        <v>23010124</v>
      </c>
      <c r="B1097" s="37">
        <v>70901</v>
      </c>
      <c r="C1097" s="38" t="s">
        <v>1801</v>
      </c>
      <c r="D1097" s="39" t="s">
        <v>19</v>
      </c>
      <c r="E1097" s="37">
        <v>23310000</v>
      </c>
      <c r="F1097" s="40" t="s">
        <v>1802</v>
      </c>
      <c r="G1097" s="41">
        <v>5400000</v>
      </c>
      <c r="H1097" s="41">
        <v>5400000</v>
      </c>
      <c r="I1097" s="41"/>
      <c r="J1097" s="41">
        <f t="shared" si="79"/>
        <v>5400000</v>
      </c>
    </row>
    <row r="1098" spans="1:10" ht="31.5" thickBot="1" x14ac:dyDescent="0.3">
      <c r="A1098" s="36">
        <v>23010124</v>
      </c>
      <c r="B1098" s="37">
        <v>70902</v>
      </c>
      <c r="C1098" s="38" t="s">
        <v>1803</v>
      </c>
      <c r="D1098" s="39" t="s">
        <v>19</v>
      </c>
      <c r="E1098" s="37">
        <v>23311600</v>
      </c>
      <c r="F1098" s="40" t="s">
        <v>1804</v>
      </c>
      <c r="G1098" s="41">
        <v>5400000</v>
      </c>
      <c r="H1098" s="41">
        <v>5400000</v>
      </c>
      <c r="I1098" s="41"/>
      <c r="J1098" s="41">
        <f t="shared" si="79"/>
        <v>5400000</v>
      </c>
    </row>
    <row r="1099" spans="1:10" ht="31.5" thickBot="1" x14ac:dyDescent="0.3">
      <c r="A1099" s="36">
        <v>23010124</v>
      </c>
      <c r="B1099" s="37">
        <v>70903</v>
      </c>
      <c r="C1099" s="38" t="s">
        <v>1805</v>
      </c>
      <c r="D1099" s="39" t="s">
        <v>19</v>
      </c>
      <c r="E1099" s="37">
        <v>23332000</v>
      </c>
      <c r="F1099" s="40" t="s">
        <v>1806</v>
      </c>
      <c r="G1099" s="41">
        <v>5400000</v>
      </c>
      <c r="H1099" s="41">
        <v>5400000</v>
      </c>
      <c r="I1099" s="41"/>
      <c r="J1099" s="41">
        <f t="shared" si="79"/>
        <v>5400000</v>
      </c>
    </row>
    <row r="1100" spans="1:10" ht="31.5" thickBot="1" x14ac:dyDescent="0.3">
      <c r="A1100" s="36">
        <v>23010124</v>
      </c>
      <c r="B1100" s="37">
        <v>70904</v>
      </c>
      <c r="C1100" s="38" t="s">
        <v>1807</v>
      </c>
      <c r="D1100" s="39" t="s">
        <v>19</v>
      </c>
      <c r="E1100" s="37">
        <v>23321200</v>
      </c>
      <c r="F1100" s="40" t="s">
        <v>1808</v>
      </c>
      <c r="G1100" s="41">
        <v>5400000</v>
      </c>
      <c r="H1100" s="41">
        <v>5400000</v>
      </c>
      <c r="I1100" s="41"/>
      <c r="J1100" s="41">
        <f t="shared" si="79"/>
        <v>5400000</v>
      </c>
    </row>
    <row r="1101" spans="1:10" ht="31.5" thickBot="1" x14ac:dyDescent="0.3">
      <c r="A1101" s="36">
        <v>23010124</v>
      </c>
      <c r="B1101" s="37">
        <v>70905</v>
      </c>
      <c r="C1101" s="38" t="s">
        <v>1809</v>
      </c>
      <c r="D1101" s="39" t="s">
        <v>19</v>
      </c>
      <c r="E1101" s="37">
        <v>23310000</v>
      </c>
      <c r="F1101" s="40" t="s">
        <v>1810</v>
      </c>
      <c r="G1101" s="41">
        <v>5400000</v>
      </c>
      <c r="H1101" s="41">
        <v>5400000</v>
      </c>
      <c r="I1101" s="41"/>
      <c r="J1101" s="41">
        <f t="shared" si="79"/>
        <v>5400000</v>
      </c>
    </row>
    <row r="1102" spans="1:10" ht="31.5" thickBot="1" x14ac:dyDescent="0.3">
      <c r="A1102" s="36">
        <v>23010124</v>
      </c>
      <c r="B1102" s="37">
        <v>70906</v>
      </c>
      <c r="C1102" s="38" t="s">
        <v>1811</v>
      </c>
      <c r="D1102" s="39" t="s">
        <v>19</v>
      </c>
      <c r="E1102" s="37">
        <v>23331000</v>
      </c>
      <c r="F1102" s="40" t="s">
        <v>1812</v>
      </c>
      <c r="G1102" s="41">
        <v>4500000</v>
      </c>
      <c r="H1102" s="41">
        <v>4500000</v>
      </c>
      <c r="I1102" s="41"/>
      <c r="J1102" s="41">
        <f t="shared" si="79"/>
        <v>4500000</v>
      </c>
    </row>
    <row r="1103" spans="1:10" ht="16.5" thickBot="1" x14ac:dyDescent="0.3">
      <c r="A1103" s="36">
        <v>23020107</v>
      </c>
      <c r="B1103" s="37">
        <v>70901</v>
      </c>
      <c r="C1103" s="38" t="s">
        <v>1813</v>
      </c>
      <c r="D1103" s="39" t="s">
        <v>19</v>
      </c>
      <c r="E1103" s="37">
        <v>23330200</v>
      </c>
      <c r="F1103" s="40" t="s">
        <v>1814</v>
      </c>
      <c r="G1103" s="41">
        <v>15860351</v>
      </c>
      <c r="H1103" s="41">
        <v>15860351</v>
      </c>
      <c r="I1103" s="41"/>
      <c r="J1103" s="41">
        <f t="shared" si="79"/>
        <v>15860351</v>
      </c>
    </row>
    <row r="1104" spans="1:10" ht="16.5" thickBot="1" x14ac:dyDescent="0.3">
      <c r="A1104" s="36">
        <v>23020107</v>
      </c>
      <c r="B1104" s="37">
        <v>70902</v>
      </c>
      <c r="C1104" s="38" t="s">
        <v>1815</v>
      </c>
      <c r="D1104" s="39" t="s">
        <v>19</v>
      </c>
      <c r="E1104" s="37">
        <v>23332300</v>
      </c>
      <c r="F1104" s="40" t="s">
        <v>1816</v>
      </c>
      <c r="G1104" s="41">
        <v>12153250</v>
      </c>
      <c r="H1104" s="41">
        <v>12153250</v>
      </c>
      <c r="I1104" s="41"/>
      <c r="J1104" s="41">
        <f t="shared" si="79"/>
        <v>12153250</v>
      </c>
    </row>
    <row r="1105" spans="1:10" ht="16.5" thickBot="1" x14ac:dyDescent="0.3">
      <c r="A1105" s="36">
        <v>23020107</v>
      </c>
      <c r="B1105" s="37">
        <v>70903</v>
      </c>
      <c r="C1105" s="38" t="s">
        <v>1817</v>
      </c>
      <c r="D1105" s="39" t="s">
        <v>19</v>
      </c>
      <c r="E1105" s="37">
        <v>23320500</v>
      </c>
      <c r="F1105" s="40" t="s">
        <v>1818</v>
      </c>
      <c r="G1105" s="41">
        <v>12086454</v>
      </c>
      <c r="H1105" s="41">
        <v>12086454</v>
      </c>
      <c r="I1105" s="41"/>
      <c r="J1105" s="41">
        <f t="shared" si="79"/>
        <v>12086454</v>
      </c>
    </row>
    <row r="1106" spans="1:10" ht="16.5" thickBot="1" x14ac:dyDescent="0.3">
      <c r="A1106" s="36">
        <v>23020107</v>
      </c>
      <c r="B1106" s="37">
        <v>70904</v>
      </c>
      <c r="C1106" s="38" t="s">
        <v>1819</v>
      </c>
      <c r="D1106" s="39" t="s">
        <v>19</v>
      </c>
      <c r="E1106" s="37">
        <v>23320700</v>
      </c>
      <c r="F1106" s="40" t="s">
        <v>1820</v>
      </c>
      <c r="G1106" s="41">
        <v>11914545</v>
      </c>
      <c r="H1106" s="41">
        <v>11914545</v>
      </c>
      <c r="I1106" s="41"/>
      <c r="J1106" s="41">
        <f t="shared" si="79"/>
        <v>11914545</v>
      </c>
    </row>
    <row r="1107" spans="1:10" ht="16.5" thickBot="1" x14ac:dyDescent="0.3">
      <c r="A1107" s="36">
        <v>23020107</v>
      </c>
      <c r="B1107" s="37">
        <v>70905</v>
      </c>
      <c r="C1107" s="38" t="s">
        <v>1821</v>
      </c>
      <c r="D1107" s="39" t="s">
        <v>19</v>
      </c>
      <c r="E1107" s="37">
        <v>23311600</v>
      </c>
      <c r="F1107" s="40" t="s">
        <v>1822</v>
      </c>
      <c r="G1107" s="41">
        <v>25742700</v>
      </c>
      <c r="H1107" s="41">
        <v>25742700</v>
      </c>
      <c r="I1107" s="41"/>
      <c r="J1107" s="41">
        <f t="shared" si="79"/>
        <v>25742700</v>
      </c>
    </row>
    <row r="1108" spans="1:10" ht="16.5" thickBot="1" x14ac:dyDescent="0.3">
      <c r="A1108" s="36">
        <v>23020107</v>
      </c>
      <c r="B1108" s="37">
        <v>70906</v>
      </c>
      <c r="C1108" s="38" t="s">
        <v>1823</v>
      </c>
      <c r="D1108" s="39" t="s">
        <v>19</v>
      </c>
      <c r="E1108" s="37">
        <v>23311700</v>
      </c>
      <c r="F1108" s="40" t="s">
        <v>1824</v>
      </c>
      <c r="G1108" s="41">
        <v>25742700</v>
      </c>
      <c r="H1108" s="41">
        <v>25742700</v>
      </c>
      <c r="I1108" s="41"/>
      <c r="J1108" s="41">
        <f t="shared" si="79"/>
        <v>25742700</v>
      </c>
    </row>
    <row r="1109" spans="1:10" ht="61.5" thickBot="1" x14ac:dyDescent="0.3">
      <c r="A1109" s="36">
        <v>23010124</v>
      </c>
      <c r="B1109" s="37">
        <v>70945</v>
      </c>
      <c r="C1109" s="38" t="s">
        <v>1825</v>
      </c>
      <c r="D1109" s="39" t="s">
        <v>19</v>
      </c>
      <c r="E1109" s="37">
        <v>23310000</v>
      </c>
      <c r="F1109" s="40" t="s">
        <v>1826</v>
      </c>
      <c r="G1109" s="41">
        <v>4500000</v>
      </c>
      <c r="H1109" s="41">
        <v>4500000</v>
      </c>
      <c r="I1109" s="41"/>
      <c r="J1109" s="41">
        <f t="shared" si="79"/>
        <v>4500000</v>
      </c>
    </row>
    <row r="1110" spans="1:10" ht="16.5" thickBot="1" x14ac:dyDescent="0.3">
      <c r="A1110" s="36">
        <v>23010105</v>
      </c>
      <c r="B1110" s="37">
        <v>70901</v>
      </c>
      <c r="C1110" s="38" t="s">
        <v>1827</v>
      </c>
      <c r="D1110" s="39" t="s">
        <v>19</v>
      </c>
      <c r="E1110" s="37">
        <v>23310000</v>
      </c>
      <c r="F1110" s="40" t="s">
        <v>1828</v>
      </c>
      <c r="G1110" s="41">
        <v>55921500</v>
      </c>
      <c r="H1110" s="41">
        <v>30921500</v>
      </c>
      <c r="I1110" s="41"/>
      <c r="J1110" s="41">
        <f t="shared" si="79"/>
        <v>30921500</v>
      </c>
    </row>
    <row r="1111" spans="1:10" ht="16.5" thickBot="1" x14ac:dyDescent="0.3">
      <c r="A1111" s="36">
        <v>23010105</v>
      </c>
      <c r="B1111" s="37">
        <v>70902</v>
      </c>
      <c r="C1111" s="38" t="s">
        <v>1829</v>
      </c>
      <c r="D1111" s="39" t="s">
        <v>19</v>
      </c>
      <c r="E1111" s="37">
        <v>23310000</v>
      </c>
      <c r="F1111" s="40" t="s">
        <v>1830</v>
      </c>
      <c r="G1111" s="41">
        <v>56578500</v>
      </c>
      <c r="H1111" s="41">
        <v>56578500</v>
      </c>
      <c r="I1111" s="41"/>
      <c r="J1111" s="41">
        <f t="shared" si="79"/>
        <v>56578500</v>
      </c>
    </row>
    <row r="1112" spans="1:10" ht="16.5" thickBot="1" x14ac:dyDescent="0.3">
      <c r="A1112" s="36">
        <v>23010105</v>
      </c>
      <c r="B1112" s="37">
        <v>70903</v>
      </c>
      <c r="C1112" s="38" t="s">
        <v>1831</v>
      </c>
      <c r="D1112" s="39" t="s">
        <v>19</v>
      </c>
      <c r="E1112" s="37">
        <v>23310000</v>
      </c>
      <c r="F1112" s="40" t="s">
        <v>1832</v>
      </c>
      <c r="G1112" s="41">
        <v>45000000</v>
      </c>
      <c r="H1112" s="41">
        <v>20000000</v>
      </c>
      <c r="I1112" s="41"/>
      <c r="J1112" s="41">
        <f t="shared" si="79"/>
        <v>20000000</v>
      </c>
    </row>
    <row r="1113" spans="1:10" ht="31.5" thickBot="1" x14ac:dyDescent="0.3">
      <c r="A1113" s="36">
        <v>23020107</v>
      </c>
      <c r="B1113" s="37">
        <v>70948</v>
      </c>
      <c r="C1113" s="38" t="s">
        <v>1833</v>
      </c>
      <c r="D1113" s="39" t="s">
        <v>19</v>
      </c>
      <c r="E1113" s="37">
        <v>23310000</v>
      </c>
      <c r="F1113" s="40" t="s">
        <v>1834</v>
      </c>
      <c r="G1113" s="41">
        <v>3251000000</v>
      </c>
      <c r="H1113" s="41">
        <v>3251000000</v>
      </c>
      <c r="I1113" s="41"/>
      <c r="J1113" s="41">
        <f t="shared" si="79"/>
        <v>3251000000</v>
      </c>
    </row>
    <row r="1114" spans="1:10" ht="31.5" thickBot="1" x14ac:dyDescent="0.3">
      <c r="A1114" s="36">
        <v>23020107</v>
      </c>
      <c r="B1114" s="37">
        <v>70973</v>
      </c>
      <c r="C1114" s="38" t="s">
        <v>1835</v>
      </c>
      <c r="D1114" s="39" t="s">
        <v>19</v>
      </c>
      <c r="E1114" s="37">
        <v>23310000</v>
      </c>
      <c r="F1114" s="40" t="s">
        <v>1836</v>
      </c>
      <c r="G1114" s="41">
        <v>749361968.70000005</v>
      </c>
      <c r="H1114" s="41">
        <v>749361968.70000005</v>
      </c>
      <c r="I1114" s="41"/>
      <c r="J1114" s="41">
        <f t="shared" si="79"/>
        <v>749361968.70000005</v>
      </c>
    </row>
    <row r="1115" spans="1:10" ht="61.5" thickBot="1" x14ac:dyDescent="0.3">
      <c r="A1115" s="36">
        <v>23020107</v>
      </c>
      <c r="B1115" s="37">
        <v>70974</v>
      </c>
      <c r="C1115" s="38" t="s">
        <v>1837</v>
      </c>
      <c r="D1115" s="39" t="s">
        <v>19</v>
      </c>
      <c r="E1115" s="37">
        <v>23310000</v>
      </c>
      <c r="F1115" s="40" t="s">
        <v>1838</v>
      </c>
      <c r="G1115" s="41">
        <v>1188957378.5999999</v>
      </c>
      <c r="H1115" s="41">
        <v>688457378.60000002</v>
      </c>
      <c r="I1115" s="41"/>
      <c r="J1115" s="41">
        <f t="shared" si="79"/>
        <v>688457378.60000002</v>
      </c>
    </row>
    <row r="1116" spans="1:10" ht="16.5" thickBot="1" x14ac:dyDescent="0.3">
      <c r="A1116" s="5"/>
      <c r="B1116" s="6"/>
      <c r="C1116" s="6"/>
      <c r="D1116" s="7"/>
      <c r="E1116" s="6"/>
      <c r="F1116" s="43"/>
      <c r="G1116" s="44">
        <v>12354349962.299999</v>
      </c>
      <c r="H1116" s="44">
        <f>SUM(H905:H1115)</f>
        <v>10987349962.300001</v>
      </c>
      <c r="I1116" s="44"/>
      <c r="J1116" s="55">
        <f t="shared" si="79"/>
        <v>10987349962.300001</v>
      </c>
    </row>
    <row r="1117" spans="1:10" ht="16.5" thickBot="1" x14ac:dyDescent="0.3">
      <c r="A1117" s="9"/>
      <c r="B1117" s="8"/>
      <c r="C1117" s="8"/>
      <c r="D1117" s="68" t="s">
        <v>1839</v>
      </c>
      <c r="E1117" s="8"/>
      <c r="F1117" s="40"/>
      <c r="G1117" s="8"/>
      <c r="H1117" s="8"/>
      <c r="I1117" s="8"/>
      <c r="J1117" s="41">
        <f t="shared" si="79"/>
        <v>0</v>
      </c>
    </row>
    <row r="1118" spans="1:10" ht="46.5" thickBot="1" x14ac:dyDescent="0.3">
      <c r="A1118" s="36">
        <v>23020107</v>
      </c>
      <c r="B1118" s="37">
        <v>70960</v>
      </c>
      <c r="C1118" s="38" t="s">
        <v>1840</v>
      </c>
      <c r="D1118" s="39" t="s">
        <v>19</v>
      </c>
      <c r="E1118" s="37">
        <v>23310100</v>
      </c>
      <c r="F1118" s="40" t="s">
        <v>1841</v>
      </c>
      <c r="G1118" s="41">
        <v>1473832845</v>
      </c>
      <c r="H1118" s="41">
        <v>1473832845</v>
      </c>
      <c r="I1118" s="41"/>
      <c r="J1118" s="41">
        <f t="shared" si="79"/>
        <v>1473832845</v>
      </c>
    </row>
    <row r="1119" spans="1:10" ht="31.5" thickBot="1" x14ac:dyDescent="0.3">
      <c r="A1119" s="36">
        <v>23020107</v>
      </c>
      <c r="B1119" s="37">
        <v>70961</v>
      </c>
      <c r="C1119" s="38" t="s">
        <v>1842</v>
      </c>
      <c r="D1119" s="39" t="s">
        <v>19</v>
      </c>
      <c r="E1119" s="37">
        <v>23310100</v>
      </c>
      <c r="F1119" s="40" t="s">
        <v>1843</v>
      </c>
      <c r="G1119" s="41">
        <v>90000000</v>
      </c>
      <c r="H1119" s="41">
        <v>90000000</v>
      </c>
      <c r="I1119" s="41"/>
      <c r="J1119" s="41">
        <f t="shared" si="79"/>
        <v>90000000</v>
      </c>
    </row>
    <row r="1120" spans="1:10" ht="31.5" thickBot="1" x14ac:dyDescent="0.3">
      <c r="A1120" s="36">
        <v>23010105</v>
      </c>
      <c r="B1120" s="37">
        <v>70962</v>
      </c>
      <c r="C1120" s="38" t="s">
        <v>1844</v>
      </c>
      <c r="D1120" s="39" t="s">
        <v>19</v>
      </c>
      <c r="E1120" s="37">
        <v>23310100</v>
      </c>
      <c r="F1120" s="40" t="s">
        <v>1845</v>
      </c>
      <c r="G1120" s="41">
        <v>529200000</v>
      </c>
      <c r="H1120" s="41">
        <v>529200000</v>
      </c>
      <c r="I1120" s="41"/>
      <c r="J1120" s="41">
        <f t="shared" si="79"/>
        <v>529200000</v>
      </c>
    </row>
    <row r="1121" spans="1:10" ht="31.5" thickBot="1" x14ac:dyDescent="0.3">
      <c r="A1121" s="36">
        <v>23010105</v>
      </c>
      <c r="B1121" s="37">
        <v>70963</v>
      </c>
      <c r="C1121" s="38" t="s">
        <v>1846</v>
      </c>
      <c r="D1121" s="39" t="s">
        <v>19</v>
      </c>
      <c r="E1121" s="37">
        <v>23310100</v>
      </c>
      <c r="F1121" s="40" t="s">
        <v>1847</v>
      </c>
      <c r="G1121" s="41">
        <v>1000000000</v>
      </c>
      <c r="H1121" s="41">
        <v>1000000000</v>
      </c>
      <c r="I1121" s="41"/>
      <c r="J1121" s="41">
        <f t="shared" si="79"/>
        <v>1000000000</v>
      </c>
    </row>
    <row r="1122" spans="1:10" ht="16.5" thickBot="1" x14ac:dyDescent="0.3">
      <c r="A1122" s="5"/>
      <c r="B1122" s="6"/>
      <c r="C1122" s="6"/>
      <c r="D1122" s="7"/>
      <c r="E1122" s="6"/>
      <c r="F1122" s="43"/>
      <c r="G1122" s="44">
        <f t="shared" ref="G1122:I1122" si="80">SUM(G1118:G1121)</f>
        <v>3093032845</v>
      </c>
      <c r="H1122" s="44">
        <f t="shared" si="80"/>
        <v>3093032845</v>
      </c>
      <c r="I1122" s="44">
        <f t="shared" si="80"/>
        <v>0</v>
      </c>
      <c r="J1122" s="55">
        <f t="shared" si="79"/>
        <v>3093032845</v>
      </c>
    </row>
    <row r="1123" spans="1:10" ht="16.5" thickBot="1" x14ac:dyDescent="0.3">
      <c r="A1123" s="9"/>
      <c r="B1123" s="8"/>
      <c r="C1123" s="8"/>
      <c r="D1123" s="68" t="s">
        <v>1848</v>
      </c>
      <c r="E1123" s="8"/>
      <c r="F1123" s="40"/>
      <c r="G1123" s="8"/>
      <c r="H1123" s="8"/>
      <c r="I1123" s="8"/>
      <c r="J1123" s="41">
        <f t="shared" si="79"/>
        <v>0</v>
      </c>
    </row>
    <row r="1124" spans="1:10" ht="46.5" thickBot="1" x14ac:dyDescent="0.3">
      <c r="A1124" s="36">
        <v>23010124</v>
      </c>
      <c r="B1124" s="37">
        <v>70949</v>
      </c>
      <c r="C1124" s="38" t="s">
        <v>1849</v>
      </c>
      <c r="D1124" s="39" t="s">
        <v>19</v>
      </c>
      <c r="E1124" s="37">
        <v>23310000</v>
      </c>
      <c r="F1124" s="40" t="s">
        <v>1850</v>
      </c>
      <c r="G1124" s="41">
        <v>45000000</v>
      </c>
      <c r="H1124" s="41">
        <v>45000000</v>
      </c>
      <c r="I1124" s="41"/>
      <c r="J1124" s="41">
        <f t="shared" si="79"/>
        <v>45000000</v>
      </c>
    </row>
    <row r="1125" spans="1:10" ht="46.5" thickBot="1" x14ac:dyDescent="0.3">
      <c r="A1125" s="36">
        <v>23020127</v>
      </c>
      <c r="B1125" s="37">
        <v>70999</v>
      </c>
      <c r="C1125" s="38" t="s">
        <v>1851</v>
      </c>
      <c r="D1125" s="39" t="s">
        <v>19</v>
      </c>
      <c r="E1125" s="37">
        <v>23310000</v>
      </c>
      <c r="F1125" s="40" t="s">
        <v>1852</v>
      </c>
      <c r="G1125" s="41">
        <v>13500000</v>
      </c>
      <c r="H1125" s="41">
        <v>13500000</v>
      </c>
      <c r="I1125" s="41"/>
      <c r="J1125" s="41">
        <f t="shared" si="79"/>
        <v>13500000</v>
      </c>
    </row>
    <row r="1126" spans="1:10" ht="16.5" thickBot="1" x14ac:dyDescent="0.3">
      <c r="A1126" s="5"/>
      <c r="B1126" s="6"/>
      <c r="C1126" s="6"/>
      <c r="D1126" s="7"/>
      <c r="E1126" s="6"/>
      <c r="F1126" s="43"/>
      <c r="G1126" s="44">
        <f>SUM(G1124:G1125)</f>
        <v>58500000</v>
      </c>
      <c r="H1126" s="44">
        <f>SUM(H1124:H1125)</f>
        <v>58500000</v>
      </c>
      <c r="I1126" s="44">
        <f t="shared" ref="I1126" si="81">SUM(I1124:I1125)</f>
        <v>0</v>
      </c>
      <c r="J1126" s="55">
        <f t="shared" si="79"/>
        <v>58500000</v>
      </c>
    </row>
    <row r="1127" spans="1:10" ht="16.5" thickBot="1" x14ac:dyDescent="0.3">
      <c r="A1127" s="9"/>
      <c r="B1127" s="8"/>
      <c r="C1127" s="74" t="s">
        <v>1853</v>
      </c>
      <c r="D1127" s="11"/>
      <c r="E1127" s="8"/>
      <c r="F1127" s="40"/>
      <c r="G1127" s="8"/>
      <c r="H1127" s="8"/>
      <c r="I1127" s="8"/>
      <c r="J1127" s="41"/>
    </row>
    <row r="1128" spans="1:10" ht="91.5" thickBot="1" x14ac:dyDescent="0.3">
      <c r="A1128" s="36">
        <v>23030106</v>
      </c>
      <c r="B1128" s="37">
        <v>70917</v>
      </c>
      <c r="C1128" s="38" t="s">
        <v>1854</v>
      </c>
      <c r="D1128" s="39" t="s">
        <v>19</v>
      </c>
      <c r="E1128" s="37">
        <v>23310000</v>
      </c>
      <c r="F1128" s="40" t="s">
        <v>1855</v>
      </c>
      <c r="G1128" s="41">
        <v>71800000</v>
      </c>
      <c r="H1128" s="41">
        <v>71800000</v>
      </c>
      <c r="I1128" s="41"/>
      <c r="J1128" s="41">
        <f t="shared" si="79"/>
        <v>71800000</v>
      </c>
    </row>
    <row r="1129" spans="1:10" ht="16.5" thickBot="1" x14ac:dyDescent="0.3">
      <c r="A1129" s="5"/>
      <c r="B1129" s="44"/>
      <c r="C1129" s="52"/>
      <c r="D1129" s="84"/>
      <c r="E1129" s="44"/>
      <c r="F1129" s="43"/>
      <c r="G1129" s="44">
        <f>SUM(G1128)</f>
        <v>71800000</v>
      </c>
      <c r="H1129" s="44">
        <f>SUM(H1128)</f>
        <v>71800000</v>
      </c>
      <c r="I1129" s="44">
        <f t="shared" ref="I1129" si="82">SUM(I1128)</f>
        <v>0</v>
      </c>
      <c r="J1129" s="55">
        <f t="shared" si="79"/>
        <v>71800000</v>
      </c>
    </row>
    <row r="1130" spans="1:10" ht="16.5" thickBot="1" x14ac:dyDescent="0.3">
      <c r="A1130" s="9"/>
      <c r="B1130" s="8"/>
      <c r="C1130" s="8"/>
      <c r="D1130" s="68" t="s">
        <v>1856</v>
      </c>
      <c r="E1130" s="8"/>
      <c r="F1130" s="40"/>
      <c r="G1130" s="8"/>
      <c r="H1130" s="8"/>
      <c r="I1130" s="8"/>
      <c r="J1130" s="41"/>
    </row>
    <row r="1131" spans="1:10" ht="46.5" thickBot="1" x14ac:dyDescent="0.3">
      <c r="A1131" s="36">
        <v>23030106</v>
      </c>
      <c r="B1131" s="37">
        <v>70907</v>
      </c>
      <c r="C1131" s="38" t="s">
        <v>1857</v>
      </c>
      <c r="D1131" s="39" t="s">
        <v>19</v>
      </c>
      <c r="E1131" s="37">
        <v>23310000</v>
      </c>
      <c r="F1131" s="40" t="s">
        <v>1858</v>
      </c>
      <c r="G1131" s="41">
        <v>45000000</v>
      </c>
      <c r="H1131" s="41">
        <v>45000000</v>
      </c>
      <c r="I1131" s="41"/>
      <c r="J1131" s="41">
        <f t="shared" si="79"/>
        <v>45000000</v>
      </c>
    </row>
    <row r="1132" spans="1:10" ht="46.5" thickBot="1" x14ac:dyDescent="0.3">
      <c r="A1132" s="36">
        <v>23030106</v>
      </c>
      <c r="B1132" s="37">
        <v>70909</v>
      </c>
      <c r="C1132" s="38" t="s">
        <v>1607</v>
      </c>
      <c r="D1132" s="39" t="s">
        <v>19</v>
      </c>
      <c r="E1132" s="37">
        <v>23310000</v>
      </c>
      <c r="F1132" s="40" t="s">
        <v>1859</v>
      </c>
      <c r="G1132" s="41">
        <v>45000000</v>
      </c>
      <c r="H1132" s="41">
        <v>45000000</v>
      </c>
      <c r="I1132" s="41"/>
      <c r="J1132" s="41">
        <f t="shared" si="79"/>
        <v>45000000</v>
      </c>
    </row>
    <row r="1133" spans="1:10" ht="61.5" thickBot="1" x14ac:dyDescent="0.3">
      <c r="A1133" s="36">
        <v>23010124</v>
      </c>
      <c r="B1133" s="37">
        <v>70928</v>
      </c>
      <c r="C1133" s="38" t="s">
        <v>1860</v>
      </c>
      <c r="D1133" s="39" t="s">
        <v>19</v>
      </c>
      <c r="E1133" s="37">
        <v>23310000</v>
      </c>
      <c r="F1133" s="40" t="s">
        <v>1861</v>
      </c>
      <c r="G1133" s="41">
        <v>45000000</v>
      </c>
      <c r="H1133" s="41">
        <v>45000000</v>
      </c>
      <c r="I1133" s="41"/>
      <c r="J1133" s="41">
        <f t="shared" si="79"/>
        <v>45000000</v>
      </c>
    </row>
    <row r="1134" spans="1:10" ht="31.5" thickBot="1" x14ac:dyDescent="0.3">
      <c r="A1134" s="36">
        <v>23010124</v>
      </c>
      <c r="B1134" s="37">
        <v>70901</v>
      </c>
      <c r="C1134" s="38" t="s">
        <v>1215</v>
      </c>
      <c r="D1134" s="39" t="s">
        <v>19</v>
      </c>
      <c r="E1134" s="37">
        <v>23311700</v>
      </c>
      <c r="F1134" s="40" t="s">
        <v>1862</v>
      </c>
      <c r="G1134" s="41">
        <v>59366250</v>
      </c>
      <c r="H1134" s="41">
        <v>39366250</v>
      </c>
      <c r="I1134" s="41"/>
      <c r="J1134" s="41">
        <f t="shared" si="79"/>
        <v>39366250</v>
      </c>
    </row>
    <row r="1135" spans="1:10" ht="16.5" thickBot="1" x14ac:dyDescent="0.3">
      <c r="A1135" s="36">
        <v>23010124</v>
      </c>
      <c r="B1135" s="37">
        <v>70902</v>
      </c>
      <c r="C1135" s="38" t="s">
        <v>1863</v>
      </c>
      <c r="D1135" s="39" t="s">
        <v>19</v>
      </c>
      <c r="E1135" s="37">
        <v>23332300</v>
      </c>
      <c r="F1135" s="40" t="s">
        <v>1864</v>
      </c>
      <c r="G1135" s="41">
        <v>8133750</v>
      </c>
      <c r="H1135" s="41">
        <v>5133750</v>
      </c>
      <c r="I1135" s="41"/>
      <c r="J1135" s="41">
        <f t="shared" si="79"/>
        <v>5133750</v>
      </c>
    </row>
    <row r="1136" spans="1:10" ht="31.5" thickBot="1" x14ac:dyDescent="0.3">
      <c r="A1136" s="36">
        <v>23010124</v>
      </c>
      <c r="B1136" s="37">
        <v>70903</v>
      </c>
      <c r="C1136" s="38" t="s">
        <v>1865</v>
      </c>
      <c r="D1136" s="39" t="s">
        <v>19</v>
      </c>
      <c r="E1136" s="37">
        <v>23311700</v>
      </c>
      <c r="F1136" s="40" t="s">
        <v>1866</v>
      </c>
      <c r="G1136" s="41">
        <v>4500000</v>
      </c>
      <c r="H1136" s="41">
        <v>2500000</v>
      </c>
      <c r="I1136" s="41"/>
      <c r="J1136" s="41">
        <f t="shared" si="79"/>
        <v>2500000</v>
      </c>
    </row>
    <row r="1137" spans="1:10" ht="31.5" thickBot="1" x14ac:dyDescent="0.3">
      <c r="A1137" s="36">
        <v>23010124</v>
      </c>
      <c r="B1137" s="37">
        <v>70904</v>
      </c>
      <c r="C1137" s="38" t="s">
        <v>1867</v>
      </c>
      <c r="D1137" s="39" t="s">
        <v>19</v>
      </c>
      <c r="E1137" s="37">
        <v>23311700</v>
      </c>
      <c r="F1137" s="40" t="s">
        <v>1868</v>
      </c>
      <c r="G1137" s="41">
        <v>22500000</v>
      </c>
      <c r="H1137" s="41">
        <v>14500000</v>
      </c>
      <c r="I1137" s="41"/>
      <c r="J1137" s="41">
        <f t="shared" si="79"/>
        <v>14500000</v>
      </c>
    </row>
    <row r="1138" spans="1:10" ht="61.5" thickBot="1" x14ac:dyDescent="0.3">
      <c r="A1138" s="36">
        <v>23010124</v>
      </c>
      <c r="B1138" s="37">
        <v>70967</v>
      </c>
      <c r="C1138" s="38" t="s">
        <v>1217</v>
      </c>
      <c r="D1138" s="39" t="s">
        <v>19</v>
      </c>
      <c r="E1138" s="37">
        <v>23320900</v>
      </c>
      <c r="F1138" s="40" t="s">
        <v>1869</v>
      </c>
      <c r="G1138" s="41">
        <v>18000000</v>
      </c>
      <c r="H1138" s="41">
        <v>11000000</v>
      </c>
      <c r="I1138" s="41"/>
      <c r="J1138" s="41">
        <f t="shared" si="79"/>
        <v>11000000</v>
      </c>
    </row>
    <row r="1139" spans="1:10" ht="31.5" thickBot="1" x14ac:dyDescent="0.3">
      <c r="A1139" s="36">
        <v>23010105</v>
      </c>
      <c r="B1139" s="37">
        <v>70968</v>
      </c>
      <c r="C1139" s="38" t="s">
        <v>1221</v>
      </c>
      <c r="D1139" s="39" t="s">
        <v>19</v>
      </c>
      <c r="E1139" s="37">
        <v>23312100</v>
      </c>
      <c r="F1139" s="40" t="s">
        <v>1222</v>
      </c>
      <c r="G1139" s="41">
        <v>67500000</v>
      </c>
      <c r="H1139" s="41">
        <v>40000000</v>
      </c>
      <c r="I1139" s="41"/>
      <c r="J1139" s="41">
        <f t="shared" si="79"/>
        <v>40000000</v>
      </c>
    </row>
    <row r="1140" spans="1:10" ht="16.5" thickBot="1" x14ac:dyDescent="0.3">
      <c r="A1140" s="5"/>
      <c r="B1140" s="6"/>
      <c r="C1140" s="6"/>
      <c r="D1140" s="7"/>
      <c r="E1140" s="6"/>
      <c r="F1140" s="43"/>
      <c r="G1140" s="44">
        <f>SUM(G1131:G1139)</f>
        <v>315000000</v>
      </c>
      <c r="H1140" s="44">
        <f>SUM(H1131:H1139)</f>
        <v>247500000</v>
      </c>
      <c r="I1140" s="44">
        <f>SUM(I1131:I1139)</f>
        <v>0</v>
      </c>
      <c r="J1140" s="41">
        <f t="shared" si="79"/>
        <v>247500000</v>
      </c>
    </row>
    <row r="1141" spans="1:10" ht="16.5" thickBot="1" x14ac:dyDescent="0.3">
      <c r="A1141" s="9"/>
      <c r="B1141" s="8"/>
      <c r="C1141" s="8"/>
      <c r="D1141" s="11"/>
      <c r="E1141" s="74" t="s">
        <v>1870</v>
      </c>
      <c r="F1141" s="40"/>
      <c r="G1141" s="8"/>
      <c r="H1141" s="8"/>
      <c r="I1141" s="8"/>
      <c r="J1141" s="41">
        <f t="shared" si="79"/>
        <v>0</v>
      </c>
    </row>
    <row r="1142" spans="1:10" ht="31.5" thickBot="1" x14ac:dyDescent="0.3">
      <c r="A1142" s="36">
        <v>23020107</v>
      </c>
      <c r="B1142" s="37">
        <v>70910</v>
      </c>
      <c r="C1142" s="38" t="s">
        <v>1871</v>
      </c>
      <c r="D1142" s="39" t="s">
        <v>19</v>
      </c>
      <c r="E1142" s="37">
        <v>23310000</v>
      </c>
      <c r="F1142" s="40" t="s">
        <v>1872</v>
      </c>
      <c r="G1142" s="41">
        <v>13500000</v>
      </c>
      <c r="H1142" s="41">
        <v>13500000</v>
      </c>
      <c r="I1142" s="41"/>
      <c r="J1142" s="41">
        <f t="shared" si="79"/>
        <v>13500000</v>
      </c>
    </row>
    <row r="1143" spans="1:10" ht="31.5" thickBot="1" x14ac:dyDescent="0.3">
      <c r="A1143" s="36">
        <v>23020107</v>
      </c>
      <c r="B1143" s="37">
        <v>70930</v>
      </c>
      <c r="C1143" s="38" t="s">
        <v>1871</v>
      </c>
      <c r="D1143" s="39" t="s">
        <v>19</v>
      </c>
      <c r="E1143" s="37">
        <v>23310000</v>
      </c>
      <c r="F1143" s="40" t="s">
        <v>1873</v>
      </c>
      <c r="G1143" s="41">
        <v>9000000</v>
      </c>
      <c r="H1143" s="41">
        <v>9000000</v>
      </c>
      <c r="I1143" s="41"/>
      <c r="J1143" s="41">
        <f t="shared" si="79"/>
        <v>9000000</v>
      </c>
    </row>
    <row r="1144" spans="1:10" ht="16.5" thickBot="1" x14ac:dyDescent="0.3">
      <c r="A1144" s="5"/>
      <c r="B1144" s="6"/>
      <c r="C1144" s="6"/>
      <c r="D1144" s="7"/>
      <c r="E1144" s="6"/>
      <c r="F1144" s="43"/>
      <c r="G1144" s="44">
        <f>SUM(G1142:G1143)</f>
        <v>22500000</v>
      </c>
      <c r="H1144" s="44">
        <f>SUM(H1142:H1143)</f>
        <v>22500000</v>
      </c>
      <c r="I1144" s="44">
        <f t="shared" ref="I1144" si="83">SUM(I1142:I1143)</f>
        <v>0</v>
      </c>
      <c r="J1144" s="41">
        <f t="shared" si="79"/>
        <v>22500000</v>
      </c>
    </row>
    <row r="1145" spans="1:10" ht="16.5" thickBot="1" x14ac:dyDescent="0.3">
      <c r="A1145" s="9"/>
      <c r="B1145" s="8"/>
      <c r="C1145" s="8"/>
      <c r="D1145" s="68" t="s">
        <v>1874</v>
      </c>
      <c r="E1145" s="8"/>
      <c r="F1145" s="40"/>
      <c r="G1145" s="8"/>
      <c r="H1145" s="8"/>
      <c r="I1145" s="8"/>
      <c r="J1145" s="41">
        <f t="shared" si="79"/>
        <v>0</v>
      </c>
    </row>
    <row r="1146" spans="1:10" ht="16.5" thickBot="1" x14ac:dyDescent="0.3">
      <c r="A1146" s="36">
        <v>23010124</v>
      </c>
      <c r="B1146" s="37">
        <v>70901</v>
      </c>
      <c r="C1146" s="38" t="s">
        <v>1217</v>
      </c>
      <c r="D1146" s="39" t="s">
        <v>19</v>
      </c>
      <c r="E1146" s="37">
        <v>23310000</v>
      </c>
      <c r="F1146" s="40" t="s">
        <v>1218</v>
      </c>
      <c r="G1146" s="42">
        <v>0</v>
      </c>
      <c r="H1146" s="42">
        <v>0</v>
      </c>
      <c r="I1146" s="42"/>
      <c r="J1146" s="41">
        <f t="shared" si="79"/>
        <v>0</v>
      </c>
    </row>
    <row r="1147" spans="1:10" ht="16.5" thickBot="1" x14ac:dyDescent="0.3">
      <c r="A1147" s="36">
        <v>23010124</v>
      </c>
      <c r="B1147" s="37">
        <v>70920</v>
      </c>
      <c r="C1147" s="38" t="s">
        <v>1219</v>
      </c>
      <c r="D1147" s="39" t="s">
        <v>19</v>
      </c>
      <c r="E1147" s="37">
        <v>23310000</v>
      </c>
      <c r="F1147" s="40" t="s">
        <v>1220</v>
      </c>
      <c r="G1147" s="42">
        <v>0</v>
      </c>
      <c r="H1147" s="42">
        <v>0</v>
      </c>
      <c r="I1147" s="42"/>
      <c r="J1147" s="41">
        <f t="shared" si="79"/>
        <v>0</v>
      </c>
    </row>
    <row r="1148" spans="1:10" ht="16.5" thickBot="1" x14ac:dyDescent="0.3">
      <c r="A1148" s="5"/>
      <c r="B1148" s="6"/>
      <c r="C1148" s="6"/>
      <c r="D1148" s="7"/>
      <c r="E1148" s="6"/>
      <c r="F1148" s="43"/>
      <c r="G1148" s="52">
        <f t="shared" ref="G1148" si="84">SUM(G1146:G1147)</f>
        <v>0</v>
      </c>
      <c r="H1148" s="52">
        <f>SUM(H1146:H1147)</f>
        <v>0</v>
      </c>
      <c r="I1148" s="52">
        <f t="shared" ref="I1148" si="85">SUM(I1146:I1147)</f>
        <v>0</v>
      </c>
      <c r="J1148" s="55">
        <f t="shared" si="79"/>
        <v>0</v>
      </c>
    </row>
    <row r="1149" spans="1:10" ht="16.5" thickBot="1" x14ac:dyDescent="0.3">
      <c r="A1149" s="9"/>
      <c r="B1149" s="8"/>
      <c r="C1149" s="74" t="s">
        <v>1875</v>
      </c>
      <c r="D1149" s="11"/>
      <c r="E1149" s="8"/>
      <c r="F1149" s="40"/>
      <c r="G1149" s="8"/>
      <c r="H1149" s="8"/>
      <c r="I1149" s="8"/>
      <c r="J1149" s="41">
        <f t="shared" si="79"/>
        <v>0</v>
      </c>
    </row>
    <row r="1150" spans="1:10" ht="61.5" thickBot="1" x14ac:dyDescent="0.3">
      <c r="A1150" s="36">
        <v>23030105</v>
      </c>
      <c r="B1150" s="37">
        <v>70164</v>
      </c>
      <c r="C1150" s="38" t="s">
        <v>1876</v>
      </c>
      <c r="D1150" s="39" t="s">
        <v>19</v>
      </c>
      <c r="E1150" s="37">
        <v>23310100</v>
      </c>
      <c r="F1150" s="40" t="s">
        <v>1877</v>
      </c>
      <c r="G1150" s="41">
        <v>90000000</v>
      </c>
      <c r="H1150" s="41">
        <v>50000000</v>
      </c>
      <c r="I1150" s="41"/>
      <c r="J1150" s="41">
        <f t="shared" si="79"/>
        <v>50000000</v>
      </c>
    </row>
    <row r="1151" spans="1:10" ht="31.5" thickBot="1" x14ac:dyDescent="0.3">
      <c r="A1151" s="36">
        <v>23010112</v>
      </c>
      <c r="B1151" s="37">
        <v>70110</v>
      </c>
      <c r="C1151" s="38" t="s">
        <v>1878</v>
      </c>
      <c r="D1151" s="39" t="s">
        <v>19</v>
      </c>
      <c r="E1151" s="37">
        <v>23310000</v>
      </c>
      <c r="F1151" s="40" t="s">
        <v>1879</v>
      </c>
      <c r="G1151" s="41">
        <v>67500000</v>
      </c>
      <c r="H1151" s="41">
        <v>47500000</v>
      </c>
      <c r="I1151" s="41"/>
      <c r="J1151" s="41">
        <f t="shared" si="79"/>
        <v>47500000</v>
      </c>
    </row>
    <row r="1152" spans="1:10" ht="31.5" thickBot="1" x14ac:dyDescent="0.3">
      <c r="A1152" s="36">
        <v>23010121</v>
      </c>
      <c r="B1152" s="37">
        <v>70120</v>
      </c>
      <c r="C1152" s="38" t="s">
        <v>1878</v>
      </c>
      <c r="D1152" s="39" t="s">
        <v>19</v>
      </c>
      <c r="E1152" s="37">
        <v>23310000</v>
      </c>
      <c r="F1152" s="40" t="s">
        <v>1880</v>
      </c>
      <c r="G1152" s="41">
        <v>80000000</v>
      </c>
      <c r="H1152" s="41">
        <v>80000000</v>
      </c>
      <c r="I1152" s="41"/>
      <c r="J1152" s="41">
        <f t="shared" si="79"/>
        <v>80000000</v>
      </c>
    </row>
    <row r="1153" spans="1:10" ht="31.5" thickBot="1" x14ac:dyDescent="0.3">
      <c r="A1153" s="36">
        <v>23020101</v>
      </c>
      <c r="B1153" s="37">
        <v>70165</v>
      </c>
      <c r="C1153" s="38" t="s">
        <v>1881</v>
      </c>
      <c r="D1153" s="39" t="s">
        <v>19</v>
      </c>
      <c r="E1153" s="37">
        <v>23310100</v>
      </c>
      <c r="F1153" s="40" t="s">
        <v>1882</v>
      </c>
      <c r="G1153" s="41">
        <v>67500000</v>
      </c>
      <c r="H1153" s="41">
        <v>37500000</v>
      </c>
      <c r="I1153" s="41"/>
      <c r="J1153" s="41">
        <f t="shared" si="79"/>
        <v>37500000</v>
      </c>
    </row>
    <row r="1154" spans="1:10" ht="46.5" thickBot="1" x14ac:dyDescent="0.3">
      <c r="A1154" s="36">
        <v>23010112</v>
      </c>
      <c r="B1154" s="37">
        <v>70169</v>
      </c>
      <c r="C1154" s="38" t="s">
        <v>1223</v>
      </c>
      <c r="D1154" s="39" t="s">
        <v>19</v>
      </c>
      <c r="E1154" s="37">
        <v>23310000</v>
      </c>
      <c r="F1154" s="40" t="s">
        <v>1883</v>
      </c>
      <c r="G1154" s="41">
        <v>2000000000</v>
      </c>
      <c r="H1154" s="41">
        <v>2000000000</v>
      </c>
      <c r="I1154" s="41"/>
      <c r="J1154" s="41">
        <f t="shared" si="79"/>
        <v>2000000000</v>
      </c>
    </row>
    <row r="1155" spans="1:10" ht="16.5" thickBot="1" x14ac:dyDescent="0.3">
      <c r="A1155" s="5"/>
      <c r="B1155" s="6"/>
      <c r="C1155" s="6"/>
      <c r="D1155" s="7"/>
      <c r="E1155" s="6"/>
      <c r="F1155" s="43"/>
      <c r="G1155" s="44">
        <f>SUM(G1150:G1154)</f>
        <v>2305000000</v>
      </c>
      <c r="H1155" s="44">
        <f>SUM(H1150:H1154)</f>
        <v>2215000000</v>
      </c>
      <c r="I1155" s="44">
        <f t="shared" ref="I1155" si="86">SUM(I1150:I1154)</f>
        <v>0</v>
      </c>
      <c r="J1155" s="55">
        <f t="shared" si="79"/>
        <v>2215000000</v>
      </c>
    </row>
    <row r="1156" spans="1:10" ht="16.5" thickBot="1" x14ac:dyDescent="0.3">
      <c r="A1156" s="10"/>
      <c r="B1156" s="12"/>
      <c r="C1156" s="12"/>
      <c r="D1156" s="13"/>
      <c r="E1156" s="12"/>
      <c r="F1156" s="57"/>
      <c r="G1156" s="58">
        <f t="shared" ref="G1156:I1156" si="87">G1155+G1148+G1144+G1140+G1129+G1126+G1122+G1116</f>
        <v>18220182807.299999</v>
      </c>
      <c r="H1156" s="58">
        <f>H1155+H1148+H1144+H1140+H1129+H1126+H1122+H1116</f>
        <v>16695682807.300001</v>
      </c>
      <c r="I1156" s="58">
        <f t="shared" si="87"/>
        <v>0</v>
      </c>
      <c r="J1156" s="62">
        <f t="shared" si="79"/>
        <v>16695682807.300001</v>
      </c>
    </row>
    <row r="1157" spans="1:10" ht="16.5" thickBot="1" x14ac:dyDescent="0.3">
      <c r="A1157" s="9"/>
      <c r="B1157" s="8"/>
      <c r="C1157" s="8"/>
      <c r="D1157" s="11"/>
      <c r="E1157" s="8"/>
      <c r="F1157" s="68" t="s">
        <v>1884</v>
      </c>
      <c r="G1157" s="8"/>
      <c r="H1157" s="8"/>
      <c r="I1157" s="8"/>
      <c r="J1157" s="41">
        <f t="shared" si="79"/>
        <v>0</v>
      </c>
    </row>
    <row r="1158" spans="1:10" ht="16.5" thickBot="1" x14ac:dyDescent="0.3">
      <c r="A1158" s="9"/>
      <c r="B1158" s="8"/>
      <c r="C1158" s="8"/>
      <c r="D1158" s="68" t="s">
        <v>1885</v>
      </c>
      <c r="E1158" s="8"/>
      <c r="F1158" s="40"/>
      <c r="G1158" s="8"/>
      <c r="H1158" s="8"/>
      <c r="I1158" s="8"/>
      <c r="J1158" s="41">
        <f t="shared" si="79"/>
        <v>0</v>
      </c>
    </row>
    <row r="1159" spans="1:10" ht="31.5" thickBot="1" x14ac:dyDescent="0.3">
      <c r="A1159" s="36">
        <v>23020107</v>
      </c>
      <c r="B1159" s="37">
        <v>70940</v>
      </c>
      <c r="C1159" s="38" t="s">
        <v>1886</v>
      </c>
      <c r="D1159" s="39" t="s">
        <v>19</v>
      </c>
      <c r="E1159" s="37">
        <v>23310100</v>
      </c>
      <c r="F1159" s="40" t="s">
        <v>1887</v>
      </c>
      <c r="G1159" s="41">
        <v>150000000</v>
      </c>
      <c r="H1159" s="41">
        <v>190000000</v>
      </c>
      <c r="I1159" s="41"/>
      <c r="J1159" s="41">
        <f t="shared" ref="J1159:J1222" si="88">H1159-I1159</f>
        <v>190000000</v>
      </c>
    </row>
    <row r="1160" spans="1:10" ht="46.5" thickBot="1" x14ac:dyDescent="0.3">
      <c r="A1160" s="36">
        <v>23010124</v>
      </c>
      <c r="B1160" s="37">
        <v>70950</v>
      </c>
      <c r="C1160" s="38" t="s">
        <v>1888</v>
      </c>
      <c r="D1160" s="39" t="s">
        <v>19</v>
      </c>
      <c r="E1160" s="37">
        <v>23310100</v>
      </c>
      <c r="F1160" s="40" t="s">
        <v>1889</v>
      </c>
      <c r="G1160" s="41">
        <v>50000000</v>
      </c>
      <c r="H1160" s="41">
        <v>10000000</v>
      </c>
      <c r="I1160" s="41"/>
      <c r="J1160" s="41">
        <f t="shared" si="88"/>
        <v>10000000</v>
      </c>
    </row>
    <row r="1161" spans="1:10" ht="31.5" thickBot="1" x14ac:dyDescent="0.3">
      <c r="A1161" s="36">
        <v>23050101</v>
      </c>
      <c r="B1161" s="37">
        <v>70910</v>
      </c>
      <c r="C1161" s="38" t="s">
        <v>1890</v>
      </c>
      <c r="D1161" s="39" t="s">
        <v>19</v>
      </c>
      <c r="E1161" s="37">
        <v>23310100</v>
      </c>
      <c r="F1161" s="40" t="s">
        <v>1891</v>
      </c>
      <c r="G1161" s="41">
        <v>90000000</v>
      </c>
      <c r="H1161" s="41">
        <v>90000000</v>
      </c>
      <c r="I1161" s="41"/>
      <c r="J1161" s="41">
        <f t="shared" si="88"/>
        <v>90000000</v>
      </c>
    </row>
    <row r="1162" spans="1:10" ht="31.5" thickBot="1" x14ac:dyDescent="0.3">
      <c r="A1162" s="36">
        <v>23050101</v>
      </c>
      <c r="B1162" s="37">
        <v>70920</v>
      </c>
      <c r="C1162" s="38" t="s">
        <v>1890</v>
      </c>
      <c r="D1162" s="39" t="s">
        <v>19</v>
      </c>
      <c r="E1162" s="37">
        <v>23310000</v>
      </c>
      <c r="F1162" s="40" t="s">
        <v>1892</v>
      </c>
      <c r="G1162" s="41">
        <v>10000000</v>
      </c>
      <c r="H1162" s="41">
        <v>10000000</v>
      </c>
      <c r="I1162" s="41"/>
      <c r="J1162" s="41">
        <f t="shared" si="88"/>
        <v>10000000</v>
      </c>
    </row>
    <row r="1163" spans="1:10" ht="31.5" thickBot="1" x14ac:dyDescent="0.3">
      <c r="A1163" s="36">
        <v>23050101</v>
      </c>
      <c r="B1163" s="37">
        <v>70930</v>
      </c>
      <c r="C1163" s="38" t="s">
        <v>1890</v>
      </c>
      <c r="D1163" s="39" t="s">
        <v>19</v>
      </c>
      <c r="E1163" s="37">
        <v>23310000</v>
      </c>
      <c r="F1163" s="40" t="s">
        <v>1893</v>
      </c>
      <c r="G1163" s="41">
        <v>30000000</v>
      </c>
      <c r="H1163" s="41">
        <v>10000000</v>
      </c>
      <c r="I1163" s="41"/>
      <c r="J1163" s="41">
        <f t="shared" si="88"/>
        <v>10000000</v>
      </c>
    </row>
    <row r="1164" spans="1:10" ht="31.5" thickBot="1" x14ac:dyDescent="0.3">
      <c r="A1164" s="36">
        <v>23020127</v>
      </c>
      <c r="B1164" s="37">
        <v>70952</v>
      </c>
      <c r="C1164" s="38" t="s">
        <v>1894</v>
      </c>
      <c r="D1164" s="39" t="s">
        <v>19</v>
      </c>
      <c r="E1164" s="37">
        <v>23310000</v>
      </c>
      <c r="F1164" s="40" t="s">
        <v>1895</v>
      </c>
      <c r="G1164" s="41">
        <v>50000000</v>
      </c>
      <c r="H1164" s="41">
        <v>10000000</v>
      </c>
      <c r="I1164" s="41"/>
      <c r="J1164" s="41">
        <f t="shared" si="88"/>
        <v>10000000</v>
      </c>
    </row>
    <row r="1165" spans="1:10" ht="31.5" thickBot="1" x14ac:dyDescent="0.3">
      <c r="A1165" s="36">
        <v>23010119</v>
      </c>
      <c r="B1165" s="37">
        <v>70953</v>
      </c>
      <c r="C1165" s="38" t="s">
        <v>1896</v>
      </c>
      <c r="D1165" s="39" t="s">
        <v>19</v>
      </c>
      <c r="E1165" s="37">
        <v>23310000</v>
      </c>
      <c r="F1165" s="40" t="s">
        <v>1897</v>
      </c>
      <c r="G1165" s="41">
        <v>70000000</v>
      </c>
      <c r="H1165" s="41">
        <v>10000000</v>
      </c>
      <c r="I1165" s="41"/>
      <c r="J1165" s="41">
        <f t="shared" si="88"/>
        <v>10000000</v>
      </c>
    </row>
    <row r="1166" spans="1:10" ht="76.5" thickBot="1" x14ac:dyDescent="0.3">
      <c r="A1166" s="36">
        <v>23010105</v>
      </c>
      <c r="B1166" s="37">
        <v>70954</v>
      </c>
      <c r="C1166" s="38" t="s">
        <v>1898</v>
      </c>
      <c r="D1166" s="39" t="s">
        <v>19</v>
      </c>
      <c r="E1166" s="37">
        <v>23310000</v>
      </c>
      <c r="F1166" s="40" t="s">
        <v>1899</v>
      </c>
      <c r="G1166" s="41">
        <v>60000000</v>
      </c>
      <c r="H1166" s="41">
        <v>20000000</v>
      </c>
      <c r="I1166" s="41"/>
      <c r="J1166" s="41">
        <f t="shared" si="88"/>
        <v>20000000</v>
      </c>
    </row>
    <row r="1167" spans="1:10" ht="46.5" thickBot="1" x14ac:dyDescent="0.3">
      <c r="A1167" s="36">
        <v>23010124</v>
      </c>
      <c r="B1167" s="37">
        <v>70955</v>
      </c>
      <c r="C1167" s="38" t="s">
        <v>1900</v>
      </c>
      <c r="D1167" s="39" t="s">
        <v>19</v>
      </c>
      <c r="E1167" s="37">
        <v>23310000</v>
      </c>
      <c r="F1167" s="40" t="s">
        <v>1901</v>
      </c>
      <c r="G1167" s="41">
        <v>80000000</v>
      </c>
      <c r="H1167" s="41">
        <v>10000000</v>
      </c>
      <c r="I1167" s="41"/>
      <c r="J1167" s="41">
        <f t="shared" si="88"/>
        <v>10000000</v>
      </c>
    </row>
    <row r="1168" spans="1:10" ht="31.5" thickBot="1" x14ac:dyDescent="0.3">
      <c r="A1168" s="36">
        <v>23030106</v>
      </c>
      <c r="B1168" s="37">
        <v>70956</v>
      </c>
      <c r="C1168" s="38" t="s">
        <v>1902</v>
      </c>
      <c r="D1168" s="39" t="s">
        <v>19</v>
      </c>
      <c r="E1168" s="37">
        <v>23310000</v>
      </c>
      <c r="F1168" s="40" t="s">
        <v>1903</v>
      </c>
      <c r="G1168" s="41">
        <v>20000000</v>
      </c>
      <c r="H1168" s="41">
        <v>10000000</v>
      </c>
      <c r="I1168" s="41"/>
      <c r="J1168" s="41">
        <f t="shared" si="88"/>
        <v>10000000</v>
      </c>
    </row>
    <row r="1169" spans="1:10" ht="31.5" thickBot="1" x14ac:dyDescent="0.3">
      <c r="A1169" s="9"/>
      <c r="B1169" s="8"/>
      <c r="C1169" s="8"/>
      <c r="D1169" s="11"/>
      <c r="E1169" s="8"/>
      <c r="F1169" s="40" t="s">
        <v>1904</v>
      </c>
      <c r="G1169" s="8"/>
      <c r="H1169" s="8"/>
      <c r="I1169" s="8"/>
      <c r="J1169" s="41">
        <f t="shared" si="88"/>
        <v>0</v>
      </c>
    </row>
    <row r="1170" spans="1:10" ht="46.5" thickBot="1" x14ac:dyDescent="0.3">
      <c r="A1170" s="36">
        <v>23010124</v>
      </c>
      <c r="B1170" s="37">
        <v>70957</v>
      </c>
      <c r="C1170" s="38" t="s">
        <v>1905</v>
      </c>
      <c r="D1170" s="39" t="s">
        <v>19</v>
      </c>
      <c r="E1170" s="37">
        <v>23310000</v>
      </c>
      <c r="F1170" s="40" t="s">
        <v>1906</v>
      </c>
      <c r="G1170" s="41">
        <v>20000000</v>
      </c>
      <c r="H1170" s="41">
        <v>10000000</v>
      </c>
      <c r="I1170" s="41"/>
      <c r="J1170" s="41">
        <f t="shared" si="88"/>
        <v>10000000</v>
      </c>
    </row>
    <row r="1171" spans="1:10" ht="46.5" thickBot="1" x14ac:dyDescent="0.3">
      <c r="A1171" s="36">
        <v>23020107</v>
      </c>
      <c r="B1171" s="37">
        <v>70958</v>
      </c>
      <c r="C1171" s="38" t="s">
        <v>1907</v>
      </c>
      <c r="D1171" s="39" t="s">
        <v>19</v>
      </c>
      <c r="E1171" s="37">
        <v>23310000</v>
      </c>
      <c r="F1171" s="40" t="s">
        <v>1908</v>
      </c>
      <c r="G1171" s="41">
        <v>25000000</v>
      </c>
      <c r="H1171" s="41">
        <v>25000000</v>
      </c>
      <c r="I1171" s="41"/>
      <c r="J1171" s="41">
        <f t="shared" si="88"/>
        <v>25000000</v>
      </c>
    </row>
    <row r="1172" spans="1:10" ht="31.5" thickBot="1" x14ac:dyDescent="0.3">
      <c r="A1172" s="36">
        <v>23020102</v>
      </c>
      <c r="B1172" s="37">
        <v>70901</v>
      </c>
      <c r="C1172" s="38" t="s">
        <v>1881</v>
      </c>
      <c r="D1172" s="39" t="s">
        <v>19</v>
      </c>
      <c r="E1172" s="37">
        <v>23310000</v>
      </c>
      <c r="F1172" s="40" t="s">
        <v>1909</v>
      </c>
      <c r="G1172" s="41">
        <v>50000000</v>
      </c>
      <c r="H1172" s="41">
        <v>50000000</v>
      </c>
      <c r="I1172" s="41"/>
      <c r="J1172" s="41">
        <f t="shared" si="88"/>
        <v>50000000</v>
      </c>
    </row>
    <row r="1173" spans="1:10" ht="31.5" thickBot="1" x14ac:dyDescent="0.3">
      <c r="A1173" s="36">
        <v>23020102</v>
      </c>
      <c r="B1173" s="37">
        <v>70902</v>
      </c>
      <c r="C1173" s="38" t="s">
        <v>1910</v>
      </c>
      <c r="D1173" s="39" t="s">
        <v>19</v>
      </c>
      <c r="E1173" s="37">
        <v>23310000</v>
      </c>
      <c r="F1173" s="40" t="s">
        <v>1911</v>
      </c>
      <c r="G1173" s="41">
        <v>35000000</v>
      </c>
      <c r="H1173" s="41">
        <v>35000000</v>
      </c>
      <c r="I1173" s="41"/>
      <c r="J1173" s="41">
        <f t="shared" si="88"/>
        <v>35000000</v>
      </c>
    </row>
    <row r="1174" spans="1:10" ht="16.5" thickBot="1" x14ac:dyDescent="0.3">
      <c r="A1174" s="36">
        <v>23020125</v>
      </c>
      <c r="B1174" s="37">
        <v>70903</v>
      </c>
      <c r="C1174" s="38" t="s">
        <v>1912</v>
      </c>
      <c r="D1174" s="39" t="s">
        <v>19</v>
      </c>
      <c r="E1174" s="37">
        <v>23310000</v>
      </c>
      <c r="F1174" s="40" t="s">
        <v>1913</v>
      </c>
      <c r="G1174" s="41">
        <v>35000000</v>
      </c>
      <c r="H1174" s="41">
        <v>35000000</v>
      </c>
      <c r="I1174" s="41"/>
      <c r="J1174" s="41">
        <f t="shared" si="88"/>
        <v>35000000</v>
      </c>
    </row>
    <row r="1175" spans="1:10" ht="16.5" thickBot="1" x14ac:dyDescent="0.3">
      <c r="A1175" s="36">
        <v>23020111</v>
      </c>
      <c r="B1175" s="37">
        <v>70904</v>
      </c>
      <c r="C1175" s="38" t="s">
        <v>1914</v>
      </c>
      <c r="D1175" s="39" t="s">
        <v>19</v>
      </c>
      <c r="E1175" s="37">
        <v>23310000</v>
      </c>
      <c r="F1175" s="40" t="s">
        <v>1915</v>
      </c>
      <c r="G1175" s="41">
        <v>85410000</v>
      </c>
      <c r="H1175" s="41">
        <v>85410000</v>
      </c>
      <c r="I1175" s="41"/>
      <c r="J1175" s="41">
        <f t="shared" si="88"/>
        <v>85410000</v>
      </c>
    </row>
    <row r="1176" spans="1:10" ht="31.5" thickBot="1" x14ac:dyDescent="0.3">
      <c r="A1176" s="36">
        <v>23050101</v>
      </c>
      <c r="B1176" s="37">
        <v>70905</v>
      </c>
      <c r="C1176" s="38" t="s">
        <v>1916</v>
      </c>
      <c r="D1176" s="39" t="s">
        <v>19</v>
      </c>
      <c r="E1176" s="37">
        <v>23310000</v>
      </c>
      <c r="F1176" s="40" t="s">
        <v>1917</v>
      </c>
      <c r="G1176" s="41">
        <v>21750000</v>
      </c>
      <c r="H1176" s="41">
        <v>61750000</v>
      </c>
      <c r="I1176" s="41"/>
      <c r="J1176" s="41">
        <f t="shared" si="88"/>
        <v>61750000</v>
      </c>
    </row>
    <row r="1177" spans="1:10" ht="31.5" thickBot="1" x14ac:dyDescent="0.3">
      <c r="A1177" s="36">
        <v>23030104</v>
      </c>
      <c r="B1177" s="37">
        <v>70906</v>
      </c>
      <c r="C1177" s="38" t="s">
        <v>1918</v>
      </c>
      <c r="D1177" s="39" t="s">
        <v>19</v>
      </c>
      <c r="E1177" s="37">
        <v>23310000</v>
      </c>
      <c r="F1177" s="40" t="s">
        <v>1919</v>
      </c>
      <c r="G1177" s="41">
        <v>19000000</v>
      </c>
      <c r="H1177" s="41">
        <v>19000000</v>
      </c>
      <c r="I1177" s="41"/>
      <c r="J1177" s="41">
        <f t="shared" si="88"/>
        <v>19000000</v>
      </c>
    </row>
    <row r="1178" spans="1:10" ht="46.5" thickBot="1" x14ac:dyDescent="0.3">
      <c r="A1178" s="36">
        <v>23010107</v>
      </c>
      <c r="B1178" s="37">
        <v>70907</v>
      </c>
      <c r="C1178" s="38" t="s">
        <v>1920</v>
      </c>
      <c r="D1178" s="39" t="s">
        <v>19</v>
      </c>
      <c r="E1178" s="37">
        <v>23310000</v>
      </c>
      <c r="F1178" s="40" t="s">
        <v>1921</v>
      </c>
      <c r="G1178" s="41">
        <v>50000000</v>
      </c>
      <c r="H1178" s="41">
        <v>50000000</v>
      </c>
      <c r="I1178" s="41"/>
      <c r="J1178" s="41">
        <f t="shared" si="88"/>
        <v>50000000</v>
      </c>
    </row>
    <row r="1179" spans="1:10" ht="31.5" thickBot="1" x14ac:dyDescent="0.3">
      <c r="A1179" s="36">
        <v>23010122</v>
      </c>
      <c r="B1179" s="37">
        <v>70908</v>
      </c>
      <c r="C1179" s="38" t="s">
        <v>1922</v>
      </c>
      <c r="D1179" s="39" t="s">
        <v>19</v>
      </c>
      <c r="E1179" s="37">
        <v>23310000</v>
      </c>
      <c r="F1179" s="40" t="s">
        <v>1923</v>
      </c>
      <c r="G1179" s="41">
        <v>20840000</v>
      </c>
      <c r="H1179" s="41">
        <v>20840000</v>
      </c>
      <c r="I1179" s="41"/>
      <c r="J1179" s="41">
        <f t="shared" si="88"/>
        <v>20840000</v>
      </c>
    </row>
    <row r="1180" spans="1:10" ht="31.5" thickBot="1" x14ac:dyDescent="0.3">
      <c r="A1180" s="36">
        <v>23030127</v>
      </c>
      <c r="B1180" s="37">
        <v>70909</v>
      </c>
      <c r="C1180" s="38" t="s">
        <v>1924</v>
      </c>
      <c r="D1180" s="39" t="s">
        <v>19</v>
      </c>
      <c r="E1180" s="37">
        <v>23310000</v>
      </c>
      <c r="F1180" s="40" t="s">
        <v>1925</v>
      </c>
      <c r="G1180" s="41">
        <v>30000000</v>
      </c>
      <c r="H1180" s="41">
        <v>30000000</v>
      </c>
      <c r="I1180" s="41"/>
      <c r="J1180" s="41">
        <f t="shared" si="88"/>
        <v>30000000</v>
      </c>
    </row>
    <row r="1181" spans="1:10" ht="31.5" thickBot="1" x14ac:dyDescent="0.3">
      <c r="A1181" s="36">
        <v>23030105</v>
      </c>
      <c r="B1181" s="37">
        <v>70910</v>
      </c>
      <c r="C1181" s="38" t="s">
        <v>1926</v>
      </c>
      <c r="D1181" s="39" t="s">
        <v>19</v>
      </c>
      <c r="E1181" s="37">
        <v>23310000</v>
      </c>
      <c r="F1181" s="40" t="s">
        <v>1927</v>
      </c>
      <c r="G1181" s="41">
        <v>20000000</v>
      </c>
      <c r="H1181" s="41">
        <v>20000000</v>
      </c>
      <c r="I1181" s="41"/>
      <c r="J1181" s="41">
        <f t="shared" si="88"/>
        <v>20000000</v>
      </c>
    </row>
    <row r="1182" spans="1:10" ht="61.5" thickBot="1" x14ac:dyDescent="0.3">
      <c r="A1182" s="36">
        <v>23010125</v>
      </c>
      <c r="B1182" s="37">
        <v>70970</v>
      </c>
      <c r="C1182" s="38" t="s">
        <v>1225</v>
      </c>
      <c r="D1182" s="39" t="s">
        <v>19</v>
      </c>
      <c r="E1182" s="37">
        <v>23310000</v>
      </c>
      <c r="F1182" s="40" t="s">
        <v>1928</v>
      </c>
      <c r="G1182" s="41">
        <v>80000000</v>
      </c>
      <c r="H1182" s="41">
        <v>10000000</v>
      </c>
      <c r="I1182" s="41"/>
      <c r="J1182" s="41">
        <f t="shared" si="88"/>
        <v>10000000</v>
      </c>
    </row>
    <row r="1183" spans="1:10" ht="71.25" customHeight="1" thickBot="1" x14ac:dyDescent="0.3">
      <c r="A1183" s="36">
        <v>23010125</v>
      </c>
      <c r="B1183" s="37">
        <v>70971</v>
      </c>
      <c r="C1183" s="38" t="s">
        <v>1227</v>
      </c>
      <c r="D1183" s="39" t="s">
        <v>19</v>
      </c>
      <c r="E1183" s="37">
        <v>23331000</v>
      </c>
      <c r="F1183" s="40" t="s">
        <v>1929</v>
      </c>
      <c r="G1183" s="41">
        <v>70000000</v>
      </c>
      <c r="H1183" s="41">
        <v>10000000</v>
      </c>
      <c r="I1183" s="41"/>
      <c r="J1183" s="41">
        <f t="shared" si="88"/>
        <v>10000000</v>
      </c>
    </row>
    <row r="1184" spans="1:10" ht="31.5" thickBot="1" x14ac:dyDescent="0.3">
      <c r="A1184" s="36">
        <v>23020107</v>
      </c>
      <c r="B1184" s="37">
        <v>70975</v>
      </c>
      <c r="C1184" s="38" t="s">
        <v>1930</v>
      </c>
      <c r="D1184" s="39" t="s">
        <v>19</v>
      </c>
      <c r="E1184" s="37">
        <v>23310000</v>
      </c>
      <c r="F1184" s="40" t="s">
        <v>1931</v>
      </c>
      <c r="G1184" s="41">
        <v>80000000</v>
      </c>
      <c r="H1184" s="41">
        <v>20000000</v>
      </c>
      <c r="I1184" s="41"/>
      <c r="J1184" s="41">
        <f t="shared" si="88"/>
        <v>20000000</v>
      </c>
    </row>
    <row r="1185" spans="1:11" ht="31.5" thickBot="1" x14ac:dyDescent="0.3">
      <c r="A1185" s="36">
        <v>23010119</v>
      </c>
      <c r="B1185" s="37">
        <v>70990</v>
      </c>
      <c r="C1185" s="38" t="s">
        <v>1932</v>
      </c>
      <c r="D1185" s="39" t="s">
        <v>19</v>
      </c>
      <c r="E1185" s="37">
        <v>23310000</v>
      </c>
      <c r="F1185" s="40" t="s">
        <v>1933</v>
      </c>
      <c r="G1185" s="41">
        <v>50000000</v>
      </c>
      <c r="H1185" s="41">
        <v>50000000</v>
      </c>
      <c r="I1185" s="41"/>
      <c r="J1185" s="41">
        <f t="shared" si="88"/>
        <v>50000000</v>
      </c>
    </row>
    <row r="1186" spans="1:11" ht="16.5" thickBot="1" x14ac:dyDescent="0.3">
      <c r="A1186" s="5"/>
      <c r="B1186" s="6"/>
      <c r="C1186" s="6"/>
      <c r="D1186" s="7"/>
      <c r="E1186" s="6"/>
      <c r="F1186" s="43"/>
      <c r="G1186" s="44">
        <f t="shared" ref="G1186:I1186" si="89">SUM(G1159:G1185)</f>
        <v>1302000000</v>
      </c>
      <c r="H1186" s="44">
        <f t="shared" si="89"/>
        <v>902000000</v>
      </c>
      <c r="I1186" s="44">
        <f t="shared" si="89"/>
        <v>0</v>
      </c>
      <c r="J1186" s="55">
        <f t="shared" si="88"/>
        <v>902000000</v>
      </c>
      <c r="K1186" s="22"/>
    </row>
    <row r="1187" spans="1:11" ht="16.5" thickBot="1" x14ac:dyDescent="0.3">
      <c r="A1187" s="9"/>
      <c r="B1187" s="8"/>
      <c r="C1187" s="74" t="s">
        <v>1934</v>
      </c>
      <c r="D1187" s="11"/>
      <c r="E1187" s="8"/>
      <c r="F1187" s="40"/>
      <c r="G1187" s="8"/>
      <c r="H1187" s="8"/>
      <c r="I1187" s="15"/>
      <c r="J1187" s="41">
        <f t="shared" si="88"/>
        <v>0</v>
      </c>
    </row>
    <row r="1188" spans="1:11" ht="39.950000000000003" customHeight="1" thickBot="1" x14ac:dyDescent="0.3">
      <c r="A1188" s="36">
        <v>23020107</v>
      </c>
      <c r="B1188" s="37">
        <v>70901</v>
      </c>
      <c r="C1188" s="38" t="s">
        <v>1223</v>
      </c>
      <c r="D1188" s="39" t="s">
        <v>19</v>
      </c>
      <c r="E1188" s="37">
        <v>23310000</v>
      </c>
      <c r="F1188" s="40" t="s">
        <v>1935</v>
      </c>
      <c r="G1188" s="41">
        <v>45000000</v>
      </c>
      <c r="H1188" s="41">
        <v>45000000</v>
      </c>
      <c r="I1188" s="8"/>
      <c r="J1188" s="41">
        <f t="shared" si="88"/>
        <v>45000000</v>
      </c>
    </row>
    <row r="1189" spans="1:11" ht="39.950000000000003" customHeight="1" thickBot="1" x14ac:dyDescent="0.3">
      <c r="A1189" s="36">
        <v>23010125</v>
      </c>
      <c r="B1189" s="37">
        <v>70902</v>
      </c>
      <c r="C1189" s="38" t="s">
        <v>1936</v>
      </c>
      <c r="D1189" s="39" t="s">
        <v>19</v>
      </c>
      <c r="E1189" s="37">
        <v>23310000</v>
      </c>
      <c r="F1189" s="40" t="s">
        <v>1937</v>
      </c>
      <c r="G1189" s="41">
        <v>20000000</v>
      </c>
      <c r="H1189" s="41">
        <v>20000000</v>
      </c>
      <c r="I1189" s="41"/>
      <c r="J1189" s="41">
        <f t="shared" si="88"/>
        <v>20000000</v>
      </c>
    </row>
    <row r="1190" spans="1:11" ht="39.950000000000003" customHeight="1" thickBot="1" x14ac:dyDescent="0.3">
      <c r="A1190" s="36">
        <v>23020107</v>
      </c>
      <c r="B1190" s="37">
        <v>70903</v>
      </c>
      <c r="C1190" s="38" t="s">
        <v>1938</v>
      </c>
      <c r="D1190" s="39" t="s">
        <v>19</v>
      </c>
      <c r="E1190" s="37">
        <v>23310000</v>
      </c>
      <c r="F1190" s="40" t="s">
        <v>1939</v>
      </c>
      <c r="G1190" s="41">
        <v>10000000</v>
      </c>
      <c r="H1190" s="41">
        <v>10000000</v>
      </c>
      <c r="I1190" s="41"/>
      <c r="J1190" s="41">
        <f t="shared" si="88"/>
        <v>10000000</v>
      </c>
    </row>
    <row r="1191" spans="1:11" ht="39.950000000000003" customHeight="1" thickBot="1" x14ac:dyDescent="0.3">
      <c r="A1191" s="36">
        <v>23010105</v>
      </c>
      <c r="B1191" s="37">
        <v>70904</v>
      </c>
      <c r="C1191" s="38" t="s">
        <v>1940</v>
      </c>
      <c r="D1191" s="39" t="s">
        <v>19</v>
      </c>
      <c r="E1191" s="37">
        <v>23310000</v>
      </c>
      <c r="F1191" s="40" t="s">
        <v>1941</v>
      </c>
      <c r="G1191" s="41">
        <v>78000000</v>
      </c>
      <c r="H1191" s="41">
        <v>78000000</v>
      </c>
      <c r="I1191" s="41"/>
      <c r="J1191" s="41">
        <f t="shared" si="88"/>
        <v>78000000</v>
      </c>
    </row>
    <row r="1192" spans="1:11" ht="72.75" customHeight="1" thickBot="1" x14ac:dyDescent="0.3">
      <c r="A1192" s="36">
        <v>23010125</v>
      </c>
      <c r="B1192" s="37">
        <v>70970</v>
      </c>
      <c r="C1192" s="38" t="s">
        <v>1225</v>
      </c>
      <c r="D1192" s="39" t="s">
        <v>19</v>
      </c>
      <c r="E1192" s="37">
        <v>23310000</v>
      </c>
      <c r="F1192" s="40" t="s">
        <v>1942</v>
      </c>
      <c r="G1192" s="42">
        <v>0</v>
      </c>
      <c r="H1192" s="42">
        <v>0</v>
      </c>
      <c r="I1192" s="42"/>
      <c r="J1192" s="41">
        <f t="shared" si="88"/>
        <v>0</v>
      </c>
    </row>
    <row r="1193" spans="1:11" ht="16.5" thickBot="1" x14ac:dyDescent="0.3">
      <c r="A1193" s="5"/>
      <c r="B1193" s="6"/>
      <c r="C1193" s="6"/>
      <c r="D1193" s="7"/>
      <c r="E1193" s="6"/>
      <c r="F1193" s="43"/>
      <c r="G1193" s="44">
        <f>SUM(G1188:G1192)</f>
        <v>153000000</v>
      </c>
      <c r="H1193" s="44">
        <f>SUM(H1188:H1192)</f>
        <v>153000000</v>
      </c>
      <c r="I1193" s="44">
        <v>0</v>
      </c>
      <c r="J1193" s="55">
        <f t="shared" si="88"/>
        <v>153000000</v>
      </c>
    </row>
    <row r="1194" spans="1:11" ht="16.5" thickBot="1" x14ac:dyDescent="0.3">
      <c r="A1194" s="9"/>
      <c r="B1194" s="8"/>
      <c r="C1194" s="8"/>
      <c r="D1194" s="68" t="s">
        <v>1943</v>
      </c>
      <c r="E1194" s="8"/>
      <c r="F1194" s="40"/>
      <c r="G1194" s="8"/>
      <c r="H1194" s="8"/>
      <c r="I1194" s="8"/>
      <c r="J1194" s="41">
        <f t="shared" si="88"/>
        <v>0</v>
      </c>
    </row>
    <row r="1195" spans="1:11" ht="39.950000000000003" customHeight="1" thickBot="1" x14ac:dyDescent="0.3">
      <c r="A1195" s="36">
        <v>23030106</v>
      </c>
      <c r="B1195" s="37">
        <v>70901</v>
      </c>
      <c r="C1195" s="38" t="s">
        <v>1849</v>
      </c>
      <c r="D1195" s="39" t="s">
        <v>19</v>
      </c>
      <c r="E1195" s="37">
        <v>23310000</v>
      </c>
      <c r="F1195" s="40" t="s">
        <v>1944</v>
      </c>
      <c r="G1195" s="41">
        <v>160000000</v>
      </c>
      <c r="H1195" s="41">
        <v>40000000</v>
      </c>
      <c r="I1195" s="41"/>
      <c r="J1195" s="41">
        <f t="shared" si="88"/>
        <v>40000000</v>
      </c>
    </row>
    <row r="1196" spans="1:11" ht="39.950000000000003" customHeight="1" thickBot="1" x14ac:dyDescent="0.3">
      <c r="A1196" s="36">
        <v>23020107</v>
      </c>
      <c r="B1196" s="37">
        <v>70902</v>
      </c>
      <c r="C1196" s="38" t="s">
        <v>1945</v>
      </c>
      <c r="D1196" s="39" t="s">
        <v>19</v>
      </c>
      <c r="E1196" s="37">
        <v>23310000</v>
      </c>
      <c r="F1196" s="40" t="s">
        <v>1946</v>
      </c>
      <c r="G1196" s="41">
        <v>50000000</v>
      </c>
      <c r="H1196" s="41">
        <v>10000000</v>
      </c>
      <c r="I1196" s="41"/>
      <c r="J1196" s="41">
        <f t="shared" si="88"/>
        <v>10000000</v>
      </c>
    </row>
    <row r="1197" spans="1:11" ht="39.950000000000003" customHeight="1" thickBot="1" x14ac:dyDescent="0.3">
      <c r="A1197" s="36">
        <v>23050101</v>
      </c>
      <c r="B1197" s="37">
        <v>70903</v>
      </c>
      <c r="C1197" s="38" t="s">
        <v>1947</v>
      </c>
      <c r="D1197" s="39" t="s">
        <v>19</v>
      </c>
      <c r="E1197" s="37">
        <v>23310000</v>
      </c>
      <c r="F1197" s="40" t="s">
        <v>1948</v>
      </c>
      <c r="G1197" s="41">
        <v>50000000</v>
      </c>
      <c r="H1197" s="41">
        <v>30000000</v>
      </c>
      <c r="I1197" s="41"/>
      <c r="J1197" s="41">
        <f t="shared" si="88"/>
        <v>30000000</v>
      </c>
    </row>
    <row r="1198" spans="1:11" ht="39.950000000000003" customHeight="1" thickBot="1" x14ac:dyDescent="0.3">
      <c r="A1198" s="36">
        <v>23030106</v>
      </c>
      <c r="B1198" s="37">
        <v>70904</v>
      </c>
      <c r="C1198" s="38" t="s">
        <v>1949</v>
      </c>
      <c r="D1198" s="39" t="s">
        <v>19</v>
      </c>
      <c r="E1198" s="37">
        <v>23310000</v>
      </c>
      <c r="F1198" s="40" t="s">
        <v>1950</v>
      </c>
      <c r="G1198" s="41">
        <v>130000000</v>
      </c>
      <c r="H1198" s="41">
        <v>100000000</v>
      </c>
      <c r="I1198" s="41"/>
      <c r="J1198" s="41">
        <f t="shared" si="88"/>
        <v>100000000</v>
      </c>
    </row>
    <row r="1199" spans="1:11" ht="39.950000000000003" customHeight="1" thickBot="1" x14ac:dyDescent="0.3">
      <c r="A1199" s="36">
        <v>23030106</v>
      </c>
      <c r="B1199" s="37">
        <v>70905</v>
      </c>
      <c r="C1199" s="38" t="s">
        <v>1951</v>
      </c>
      <c r="D1199" s="39" t="s">
        <v>19</v>
      </c>
      <c r="E1199" s="37">
        <v>23310000</v>
      </c>
      <c r="F1199" s="40" t="s">
        <v>1952</v>
      </c>
      <c r="G1199" s="41">
        <v>20000000</v>
      </c>
      <c r="H1199" s="41">
        <v>5000000</v>
      </c>
      <c r="I1199" s="41"/>
      <c r="J1199" s="41">
        <f t="shared" si="88"/>
        <v>5000000</v>
      </c>
    </row>
    <row r="1200" spans="1:11" ht="39.950000000000003" customHeight="1" thickBot="1" x14ac:dyDescent="0.3">
      <c r="A1200" s="36">
        <v>23050101</v>
      </c>
      <c r="B1200" s="37">
        <v>70906</v>
      </c>
      <c r="C1200" s="38" t="s">
        <v>1953</v>
      </c>
      <c r="D1200" s="39" t="s">
        <v>19</v>
      </c>
      <c r="E1200" s="37">
        <v>23310000</v>
      </c>
      <c r="F1200" s="40" t="s">
        <v>1954</v>
      </c>
      <c r="G1200" s="41">
        <v>5000000</v>
      </c>
      <c r="H1200" s="41">
        <v>5000000</v>
      </c>
      <c r="I1200" s="41"/>
      <c r="J1200" s="41">
        <f t="shared" si="88"/>
        <v>5000000</v>
      </c>
    </row>
    <row r="1201" spans="1:10" ht="39.950000000000003" customHeight="1" thickBot="1" x14ac:dyDescent="0.3">
      <c r="A1201" s="36">
        <v>23050101</v>
      </c>
      <c r="B1201" s="37">
        <v>70907</v>
      </c>
      <c r="C1201" s="38" t="s">
        <v>1955</v>
      </c>
      <c r="D1201" s="39" t="s">
        <v>19</v>
      </c>
      <c r="E1201" s="37">
        <v>23310000</v>
      </c>
      <c r="F1201" s="40" t="s">
        <v>1956</v>
      </c>
      <c r="G1201" s="41">
        <v>61965422</v>
      </c>
      <c r="H1201" s="41">
        <v>41965422</v>
      </c>
      <c r="I1201" s="41"/>
      <c r="J1201" s="41">
        <f t="shared" si="88"/>
        <v>41965422</v>
      </c>
    </row>
    <row r="1202" spans="1:10" ht="39.950000000000003" customHeight="1" thickBot="1" x14ac:dyDescent="0.3">
      <c r="A1202" s="36">
        <v>23050101</v>
      </c>
      <c r="B1202" s="37">
        <v>70908</v>
      </c>
      <c r="C1202" s="38" t="s">
        <v>1957</v>
      </c>
      <c r="D1202" s="39" t="s">
        <v>19</v>
      </c>
      <c r="E1202" s="37">
        <v>23310000</v>
      </c>
      <c r="F1202" s="40" t="s">
        <v>1958</v>
      </c>
      <c r="G1202" s="41">
        <v>45000000</v>
      </c>
      <c r="H1202" s="41">
        <v>40000000</v>
      </c>
      <c r="I1202" s="41"/>
      <c r="J1202" s="41">
        <f t="shared" si="88"/>
        <v>40000000</v>
      </c>
    </row>
    <row r="1203" spans="1:10" ht="39.950000000000003" customHeight="1" thickBot="1" x14ac:dyDescent="0.3">
      <c r="A1203" s="36">
        <v>23020113</v>
      </c>
      <c r="B1203" s="37">
        <v>70909</v>
      </c>
      <c r="C1203" s="38" t="s">
        <v>1959</v>
      </c>
      <c r="D1203" s="39" t="s">
        <v>19</v>
      </c>
      <c r="E1203" s="37">
        <v>23310000</v>
      </c>
      <c r="F1203" s="40" t="s">
        <v>1960</v>
      </c>
      <c r="G1203" s="41">
        <v>50000000</v>
      </c>
      <c r="H1203" s="41">
        <v>10000000</v>
      </c>
      <c r="I1203" s="41"/>
      <c r="J1203" s="41">
        <f t="shared" si="88"/>
        <v>10000000</v>
      </c>
    </row>
    <row r="1204" spans="1:10" ht="16.5" thickBot="1" x14ac:dyDescent="0.3">
      <c r="A1204" s="5"/>
      <c r="B1204" s="6"/>
      <c r="C1204" s="6"/>
      <c r="D1204" s="7"/>
      <c r="E1204" s="6"/>
      <c r="F1204" s="43"/>
      <c r="G1204" s="44">
        <f>SUM(G1195:G1203)</f>
        <v>571965422</v>
      </c>
      <c r="H1204" s="44">
        <f>SUM(H1195:H1203)</f>
        <v>281965422</v>
      </c>
      <c r="I1204" s="44">
        <f t="shared" ref="I1204" si="90">SUM(I1195:I1203)</f>
        <v>0</v>
      </c>
      <c r="J1204" s="55">
        <f t="shared" si="88"/>
        <v>281965422</v>
      </c>
    </row>
    <row r="1205" spans="1:10" ht="16.5" thickBot="1" x14ac:dyDescent="0.3">
      <c r="A1205" s="9"/>
      <c r="B1205" s="8"/>
      <c r="C1205" s="8"/>
      <c r="D1205" s="68" t="s">
        <v>1961</v>
      </c>
      <c r="E1205" s="8"/>
      <c r="F1205" s="40"/>
      <c r="G1205" s="8"/>
      <c r="H1205" s="8"/>
      <c r="I1205" s="8"/>
      <c r="J1205" s="41">
        <f t="shared" si="88"/>
        <v>0</v>
      </c>
    </row>
    <row r="1206" spans="1:10" ht="39.950000000000003" customHeight="1" thickBot="1" x14ac:dyDescent="0.3">
      <c r="A1206" s="36">
        <v>23020107</v>
      </c>
      <c r="B1206" s="37">
        <v>70910</v>
      </c>
      <c r="C1206" s="38" t="s">
        <v>1962</v>
      </c>
      <c r="D1206" s="39" t="s">
        <v>19</v>
      </c>
      <c r="E1206" s="37">
        <v>23310000</v>
      </c>
      <c r="F1206" s="40" t="s">
        <v>1963</v>
      </c>
      <c r="G1206" s="41">
        <v>250855335</v>
      </c>
      <c r="H1206" s="41">
        <v>250855335</v>
      </c>
      <c r="I1206" s="41"/>
      <c r="J1206" s="41">
        <f t="shared" si="88"/>
        <v>250855335</v>
      </c>
    </row>
    <row r="1207" spans="1:10" ht="39.950000000000003" customHeight="1" thickBot="1" x14ac:dyDescent="0.3">
      <c r="A1207" s="36">
        <v>23010108</v>
      </c>
      <c r="B1207" s="37">
        <v>70920</v>
      </c>
      <c r="C1207" s="38" t="s">
        <v>1962</v>
      </c>
      <c r="D1207" s="39" t="s">
        <v>19</v>
      </c>
      <c r="E1207" s="37">
        <v>23310000</v>
      </c>
      <c r="F1207" s="40" t="s">
        <v>1964</v>
      </c>
      <c r="G1207" s="41">
        <v>80000000</v>
      </c>
      <c r="H1207" s="41">
        <v>10000000</v>
      </c>
      <c r="I1207" s="41"/>
      <c r="J1207" s="41">
        <f t="shared" si="88"/>
        <v>10000000</v>
      </c>
    </row>
    <row r="1208" spans="1:10" ht="39.950000000000003" customHeight="1" thickBot="1" x14ac:dyDescent="0.3">
      <c r="A1208" s="36">
        <v>23010124</v>
      </c>
      <c r="B1208" s="37">
        <v>70930</v>
      </c>
      <c r="C1208" s="38" t="s">
        <v>1962</v>
      </c>
      <c r="D1208" s="39" t="s">
        <v>19</v>
      </c>
      <c r="E1208" s="37">
        <v>23310000</v>
      </c>
      <c r="F1208" s="40" t="s">
        <v>1965</v>
      </c>
      <c r="G1208" s="41">
        <v>95000000</v>
      </c>
      <c r="H1208" s="41">
        <v>25000000</v>
      </c>
      <c r="I1208" s="41"/>
      <c r="J1208" s="41">
        <f t="shared" si="88"/>
        <v>25000000</v>
      </c>
    </row>
    <row r="1209" spans="1:10" ht="39.950000000000003" customHeight="1" thickBot="1" x14ac:dyDescent="0.3">
      <c r="A1209" s="36">
        <v>23020102</v>
      </c>
      <c r="B1209" s="37">
        <v>70940</v>
      </c>
      <c r="C1209" s="38" t="s">
        <v>1962</v>
      </c>
      <c r="D1209" s="39" t="s">
        <v>19</v>
      </c>
      <c r="E1209" s="37">
        <v>23310000</v>
      </c>
      <c r="F1209" s="40" t="s">
        <v>1966</v>
      </c>
      <c r="G1209" s="41">
        <v>60000000</v>
      </c>
      <c r="H1209" s="41">
        <v>30000000</v>
      </c>
      <c r="I1209" s="41"/>
      <c r="J1209" s="41">
        <f t="shared" si="88"/>
        <v>30000000</v>
      </c>
    </row>
    <row r="1210" spans="1:10" ht="39.950000000000003" customHeight="1" thickBot="1" x14ac:dyDescent="0.3">
      <c r="A1210" s="36">
        <v>23020114</v>
      </c>
      <c r="B1210" s="37">
        <v>70950</v>
      </c>
      <c r="C1210" s="38" t="s">
        <v>1962</v>
      </c>
      <c r="D1210" s="39" t="s">
        <v>19</v>
      </c>
      <c r="E1210" s="37">
        <v>23310000</v>
      </c>
      <c r="F1210" s="40" t="s">
        <v>1967</v>
      </c>
      <c r="G1210" s="41">
        <v>80000000</v>
      </c>
      <c r="H1210" s="41">
        <v>30000000</v>
      </c>
      <c r="I1210" s="41"/>
      <c r="J1210" s="41">
        <f t="shared" si="88"/>
        <v>30000000</v>
      </c>
    </row>
    <row r="1211" spans="1:10" ht="71.25" customHeight="1" thickBot="1" x14ac:dyDescent="0.3">
      <c r="A1211" s="36">
        <v>23010105</v>
      </c>
      <c r="B1211" s="37">
        <v>70954</v>
      </c>
      <c r="C1211" s="38" t="s">
        <v>1898</v>
      </c>
      <c r="D1211" s="39" t="s">
        <v>19</v>
      </c>
      <c r="E1211" s="37">
        <v>23310000</v>
      </c>
      <c r="F1211" s="40" t="s">
        <v>1968</v>
      </c>
      <c r="G1211" s="41">
        <v>50000000</v>
      </c>
      <c r="H1211" s="41">
        <v>30000000</v>
      </c>
      <c r="I1211" s="41"/>
      <c r="J1211" s="41">
        <f t="shared" si="88"/>
        <v>30000000</v>
      </c>
    </row>
    <row r="1212" spans="1:10" ht="60" customHeight="1" thickBot="1" x14ac:dyDescent="0.3">
      <c r="A1212" s="36">
        <v>23010124</v>
      </c>
      <c r="B1212" s="37">
        <v>70955</v>
      </c>
      <c r="C1212" s="38" t="s">
        <v>1900</v>
      </c>
      <c r="D1212" s="39" t="s">
        <v>19</v>
      </c>
      <c r="E1212" s="37">
        <v>23310000</v>
      </c>
      <c r="F1212" s="40" t="s">
        <v>1901</v>
      </c>
      <c r="G1212" s="41">
        <v>50000000</v>
      </c>
      <c r="H1212" s="41">
        <v>30000000</v>
      </c>
      <c r="I1212" s="41"/>
      <c r="J1212" s="41">
        <f t="shared" si="88"/>
        <v>30000000</v>
      </c>
    </row>
    <row r="1213" spans="1:10" ht="55.5" customHeight="1" thickBot="1" x14ac:dyDescent="0.3">
      <c r="A1213" s="36">
        <v>23030106</v>
      </c>
      <c r="B1213" s="37">
        <v>70956</v>
      </c>
      <c r="C1213" s="38" t="s">
        <v>1902</v>
      </c>
      <c r="D1213" s="39" t="s">
        <v>19</v>
      </c>
      <c r="E1213" s="37">
        <v>23310000</v>
      </c>
      <c r="F1213" s="40" t="s">
        <v>1969</v>
      </c>
      <c r="G1213" s="41">
        <v>50000000</v>
      </c>
      <c r="H1213" s="41">
        <v>30000000</v>
      </c>
      <c r="I1213" s="41"/>
      <c r="J1213" s="41">
        <f t="shared" si="88"/>
        <v>30000000</v>
      </c>
    </row>
    <row r="1214" spans="1:10" ht="60.75" customHeight="1" thickBot="1" x14ac:dyDescent="0.3">
      <c r="A1214" s="36">
        <v>23010124</v>
      </c>
      <c r="B1214" s="37">
        <v>70957</v>
      </c>
      <c r="C1214" s="38" t="s">
        <v>1905</v>
      </c>
      <c r="D1214" s="39" t="s">
        <v>19</v>
      </c>
      <c r="E1214" s="37">
        <v>23310000</v>
      </c>
      <c r="F1214" s="40" t="s">
        <v>1906</v>
      </c>
      <c r="G1214" s="41">
        <v>130000000</v>
      </c>
      <c r="H1214" s="41">
        <v>50000000</v>
      </c>
      <c r="I1214" s="41"/>
      <c r="J1214" s="41">
        <f t="shared" si="88"/>
        <v>50000000</v>
      </c>
    </row>
    <row r="1215" spans="1:10" ht="38.25" customHeight="1" thickBot="1" x14ac:dyDescent="0.3">
      <c r="A1215" s="36">
        <v>23020107</v>
      </c>
      <c r="B1215" s="37">
        <v>70958</v>
      </c>
      <c r="C1215" s="38" t="s">
        <v>1907</v>
      </c>
      <c r="D1215" s="39" t="s">
        <v>19</v>
      </c>
      <c r="E1215" s="37">
        <v>23310000</v>
      </c>
      <c r="F1215" s="40" t="s">
        <v>1970</v>
      </c>
      <c r="G1215" s="41">
        <v>70000000</v>
      </c>
      <c r="H1215" s="41">
        <v>30000000</v>
      </c>
      <c r="I1215" s="41"/>
      <c r="J1215" s="41">
        <f t="shared" si="88"/>
        <v>30000000</v>
      </c>
    </row>
    <row r="1216" spans="1:10" ht="44.25" customHeight="1" thickBot="1" x14ac:dyDescent="0.3">
      <c r="A1216" s="9"/>
      <c r="B1216" s="8"/>
      <c r="C1216" s="8"/>
      <c r="D1216" s="11"/>
      <c r="E1216" s="8"/>
      <c r="F1216" s="40" t="s">
        <v>1971</v>
      </c>
      <c r="G1216" s="8"/>
      <c r="H1216" s="8"/>
      <c r="I1216" s="8"/>
      <c r="J1216" s="41">
        <f t="shared" si="88"/>
        <v>0</v>
      </c>
    </row>
    <row r="1217" spans="1:10" ht="43.5" customHeight="1" thickBot="1" x14ac:dyDescent="0.3">
      <c r="A1217" s="36">
        <v>23030106</v>
      </c>
      <c r="B1217" s="37">
        <v>70959</v>
      </c>
      <c r="C1217" s="38" t="s">
        <v>1972</v>
      </c>
      <c r="D1217" s="39" t="s">
        <v>19</v>
      </c>
      <c r="E1217" s="37">
        <v>23310000</v>
      </c>
      <c r="F1217" s="40" t="s">
        <v>1973</v>
      </c>
      <c r="G1217" s="41">
        <v>100000000</v>
      </c>
      <c r="H1217" s="41">
        <v>80000000</v>
      </c>
      <c r="I1217" s="41"/>
      <c r="J1217" s="41">
        <f t="shared" si="88"/>
        <v>80000000</v>
      </c>
    </row>
    <row r="1218" spans="1:10" ht="59.25" customHeight="1" thickBot="1" x14ac:dyDescent="0.3">
      <c r="A1218" s="36">
        <v>23010124</v>
      </c>
      <c r="B1218" s="37">
        <v>70902</v>
      </c>
      <c r="C1218" s="38" t="s">
        <v>1974</v>
      </c>
      <c r="D1218" s="39" t="s">
        <v>19</v>
      </c>
      <c r="E1218" s="37">
        <v>23310000</v>
      </c>
      <c r="F1218" s="40" t="s">
        <v>1975</v>
      </c>
      <c r="G1218" s="41">
        <v>10000000</v>
      </c>
      <c r="H1218" s="41">
        <v>10000000</v>
      </c>
      <c r="I1218" s="41"/>
      <c r="J1218" s="41">
        <f t="shared" si="88"/>
        <v>10000000</v>
      </c>
    </row>
    <row r="1219" spans="1:10" ht="18.75" customHeight="1" thickBot="1" x14ac:dyDescent="0.3">
      <c r="A1219" s="5"/>
      <c r="B1219" s="6"/>
      <c r="C1219" s="6"/>
      <c r="D1219" s="7"/>
      <c r="E1219" s="6"/>
      <c r="F1219" s="43"/>
      <c r="G1219" s="44">
        <f t="shared" ref="G1219:I1219" si="91">SUM(G1206:G1218)</f>
        <v>1025855335</v>
      </c>
      <c r="H1219" s="44">
        <f t="shared" si="91"/>
        <v>605855335</v>
      </c>
      <c r="I1219" s="44">
        <f t="shared" si="91"/>
        <v>0</v>
      </c>
      <c r="J1219" s="55">
        <f t="shared" si="88"/>
        <v>605855335</v>
      </c>
    </row>
    <row r="1220" spans="1:10" ht="16.5" thickBot="1" x14ac:dyDescent="0.3">
      <c r="A1220" s="9"/>
      <c r="B1220" s="8"/>
      <c r="C1220" s="8"/>
      <c r="D1220" s="68" t="s">
        <v>1976</v>
      </c>
      <c r="E1220" s="8"/>
      <c r="F1220" s="40"/>
      <c r="G1220" s="8"/>
      <c r="H1220" s="8"/>
      <c r="I1220" s="8"/>
      <c r="J1220" s="41">
        <f t="shared" si="88"/>
        <v>0</v>
      </c>
    </row>
    <row r="1221" spans="1:10" ht="30" customHeight="1" thickBot="1" x14ac:dyDescent="0.3">
      <c r="A1221" s="36">
        <v>23020105</v>
      </c>
      <c r="B1221" s="37">
        <v>70902</v>
      </c>
      <c r="C1221" s="38" t="s">
        <v>1977</v>
      </c>
      <c r="D1221" s="39" t="s">
        <v>19</v>
      </c>
      <c r="E1221" s="37">
        <v>23310100</v>
      </c>
      <c r="F1221" s="40" t="s">
        <v>1978</v>
      </c>
      <c r="G1221" s="41">
        <v>1500000</v>
      </c>
      <c r="H1221" s="41">
        <v>1500000</v>
      </c>
      <c r="I1221" s="41"/>
      <c r="J1221" s="41">
        <f t="shared" si="88"/>
        <v>1500000</v>
      </c>
    </row>
    <row r="1222" spans="1:10" ht="30" customHeight="1" thickBot="1" x14ac:dyDescent="0.3">
      <c r="A1222" s="36">
        <v>23020103</v>
      </c>
      <c r="B1222" s="37">
        <v>70904</v>
      </c>
      <c r="C1222" s="38" t="s">
        <v>1979</v>
      </c>
      <c r="D1222" s="39" t="s">
        <v>19</v>
      </c>
      <c r="E1222" s="37">
        <v>23310000</v>
      </c>
      <c r="F1222" s="40" t="s">
        <v>1980</v>
      </c>
      <c r="G1222" s="41">
        <v>85000000</v>
      </c>
      <c r="H1222" s="41">
        <v>35000000</v>
      </c>
      <c r="I1222" s="41"/>
      <c r="J1222" s="41">
        <f t="shared" si="88"/>
        <v>35000000</v>
      </c>
    </row>
    <row r="1223" spans="1:10" ht="30" customHeight="1" thickBot="1" x14ac:dyDescent="0.3">
      <c r="A1223" s="36">
        <v>23050101</v>
      </c>
      <c r="B1223" s="37">
        <v>70906</v>
      </c>
      <c r="C1223" s="38" t="s">
        <v>1981</v>
      </c>
      <c r="D1223" s="39" t="s">
        <v>19</v>
      </c>
      <c r="E1223" s="37">
        <v>23310000</v>
      </c>
      <c r="F1223" s="40" t="s">
        <v>1982</v>
      </c>
      <c r="G1223" s="41">
        <v>35000000</v>
      </c>
      <c r="H1223" s="41">
        <v>5000000</v>
      </c>
      <c r="I1223" s="41"/>
      <c r="J1223" s="41">
        <f t="shared" ref="J1223:J1286" si="92">H1223-I1223</f>
        <v>5000000</v>
      </c>
    </row>
    <row r="1224" spans="1:10" ht="39.75" customHeight="1" thickBot="1" x14ac:dyDescent="0.3">
      <c r="A1224" s="36">
        <v>23010119</v>
      </c>
      <c r="B1224" s="37">
        <v>70908</v>
      </c>
      <c r="C1224" s="38" t="s">
        <v>1983</v>
      </c>
      <c r="D1224" s="39" t="s">
        <v>19</v>
      </c>
      <c r="E1224" s="37">
        <v>23310000</v>
      </c>
      <c r="F1224" s="40" t="s">
        <v>1984</v>
      </c>
      <c r="G1224" s="41">
        <v>70000000</v>
      </c>
      <c r="H1224" s="41">
        <v>10000000</v>
      </c>
      <c r="I1224" s="41"/>
      <c r="J1224" s="41">
        <f t="shared" si="92"/>
        <v>10000000</v>
      </c>
    </row>
    <row r="1225" spans="1:10" ht="38.25" customHeight="1" thickBot="1" x14ac:dyDescent="0.3">
      <c r="A1225" s="36">
        <v>23020113</v>
      </c>
      <c r="B1225" s="37">
        <v>70909</v>
      </c>
      <c r="C1225" s="38" t="s">
        <v>1985</v>
      </c>
      <c r="D1225" s="39" t="s">
        <v>19</v>
      </c>
      <c r="E1225" s="37">
        <v>23310000</v>
      </c>
      <c r="F1225" s="40" t="s">
        <v>1986</v>
      </c>
      <c r="G1225" s="41">
        <v>1000000</v>
      </c>
      <c r="H1225" s="41">
        <v>1000000</v>
      </c>
      <c r="I1225" s="41"/>
      <c r="J1225" s="41">
        <f t="shared" si="92"/>
        <v>1000000</v>
      </c>
    </row>
    <row r="1226" spans="1:10" ht="59.25" customHeight="1" thickBot="1" x14ac:dyDescent="0.3">
      <c r="A1226" s="36">
        <v>23010123</v>
      </c>
      <c r="B1226" s="37">
        <v>70910</v>
      </c>
      <c r="C1226" s="38" t="s">
        <v>1987</v>
      </c>
      <c r="D1226" s="39" t="s">
        <v>19</v>
      </c>
      <c r="E1226" s="37">
        <v>23310000</v>
      </c>
      <c r="F1226" s="40" t="s">
        <v>1988</v>
      </c>
      <c r="G1226" s="41">
        <v>80000000</v>
      </c>
      <c r="H1226" s="41">
        <v>5000000</v>
      </c>
      <c r="I1226" s="41"/>
      <c r="J1226" s="41">
        <f t="shared" si="92"/>
        <v>5000000</v>
      </c>
    </row>
    <row r="1227" spans="1:10" ht="42" customHeight="1" thickBot="1" x14ac:dyDescent="0.3">
      <c r="A1227" s="36">
        <v>23010123</v>
      </c>
      <c r="B1227" s="37">
        <v>70911</v>
      </c>
      <c r="C1227" s="38" t="s">
        <v>1989</v>
      </c>
      <c r="D1227" s="39" t="s">
        <v>19</v>
      </c>
      <c r="E1227" s="37">
        <v>23310000</v>
      </c>
      <c r="F1227" s="40" t="s">
        <v>1990</v>
      </c>
      <c r="G1227" s="41">
        <v>8000000</v>
      </c>
      <c r="H1227" s="41">
        <v>3000000</v>
      </c>
      <c r="I1227" s="41"/>
      <c r="J1227" s="41">
        <f t="shared" si="92"/>
        <v>3000000</v>
      </c>
    </row>
    <row r="1228" spans="1:10" ht="45" customHeight="1" thickBot="1" x14ac:dyDescent="0.3">
      <c r="A1228" s="36">
        <v>23010123</v>
      </c>
      <c r="B1228" s="37">
        <v>70912</v>
      </c>
      <c r="C1228" s="38" t="s">
        <v>1977</v>
      </c>
      <c r="D1228" s="39" t="s">
        <v>19</v>
      </c>
      <c r="E1228" s="37">
        <v>23310000</v>
      </c>
      <c r="F1228" s="40" t="s">
        <v>1991</v>
      </c>
      <c r="G1228" s="41">
        <v>12000000</v>
      </c>
      <c r="H1228" s="41">
        <v>2000000</v>
      </c>
      <c r="I1228" s="41"/>
      <c r="J1228" s="41">
        <f t="shared" si="92"/>
        <v>2000000</v>
      </c>
    </row>
    <row r="1229" spans="1:10" ht="31.5" thickBot="1" x14ac:dyDescent="0.3">
      <c r="A1229" s="36">
        <v>23020111</v>
      </c>
      <c r="B1229" s="37">
        <v>70913</v>
      </c>
      <c r="C1229" s="38" t="s">
        <v>1992</v>
      </c>
      <c r="D1229" s="39" t="s">
        <v>19</v>
      </c>
      <c r="E1229" s="37">
        <v>23310100</v>
      </c>
      <c r="F1229" s="40" t="s">
        <v>1993</v>
      </c>
      <c r="G1229" s="41">
        <v>243500000</v>
      </c>
      <c r="H1229" s="41">
        <v>43500000</v>
      </c>
      <c r="I1229" s="41"/>
      <c r="J1229" s="41">
        <f t="shared" si="92"/>
        <v>43500000</v>
      </c>
    </row>
    <row r="1230" spans="1:10" ht="31.5" thickBot="1" x14ac:dyDescent="0.3">
      <c r="A1230" s="36">
        <v>23010107</v>
      </c>
      <c r="B1230" s="37">
        <v>70914</v>
      </c>
      <c r="C1230" s="38" t="s">
        <v>1979</v>
      </c>
      <c r="D1230" s="39" t="s">
        <v>19</v>
      </c>
      <c r="E1230" s="37">
        <v>23310000</v>
      </c>
      <c r="F1230" s="40" t="s">
        <v>1994</v>
      </c>
      <c r="G1230" s="41">
        <v>115000000</v>
      </c>
      <c r="H1230" s="41">
        <v>15000000</v>
      </c>
      <c r="I1230" s="41"/>
      <c r="J1230" s="41">
        <f t="shared" si="92"/>
        <v>15000000</v>
      </c>
    </row>
    <row r="1231" spans="1:10" ht="27" customHeight="1" thickBot="1" x14ac:dyDescent="0.3">
      <c r="A1231" s="36">
        <v>23020105</v>
      </c>
      <c r="B1231" s="37">
        <v>70915</v>
      </c>
      <c r="C1231" s="38" t="s">
        <v>1995</v>
      </c>
      <c r="D1231" s="39" t="s">
        <v>19</v>
      </c>
      <c r="E1231" s="37">
        <v>23310000</v>
      </c>
      <c r="F1231" s="40" t="s">
        <v>1996</v>
      </c>
      <c r="G1231" s="41">
        <v>34000000</v>
      </c>
      <c r="H1231" s="41">
        <v>3000000</v>
      </c>
      <c r="I1231" s="41"/>
      <c r="J1231" s="41">
        <f t="shared" si="92"/>
        <v>3000000</v>
      </c>
    </row>
    <row r="1232" spans="1:10" ht="40.5" customHeight="1" thickBot="1" x14ac:dyDescent="0.3">
      <c r="A1232" s="36">
        <v>23020114</v>
      </c>
      <c r="B1232" s="37">
        <v>70916</v>
      </c>
      <c r="C1232" s="38" t="s">
        <v>1981</v>
      </c>
      <c r="D1232" s="39" t="s">
        <v>19</v>
      </c>
      <c r="E1232" s="37">
        <v>23310000</v>
      </c>
      <c r="F1232" s="40" t="s">
        <v>1997</v>
      </c>
      <c r="G1232" s="41">
        <v>200000000</v>
      </c>
      <c r="H1232" s="41">
        <v>50000000</v>
      </c>
      <c r="I1232" s="41"/>
      <c r="J1232" s="41">
        <f t="shared" si="92"/>
        <v>50000000</v>
      </c>
    </row>
    <row r="1233" spans="1:10" ht="28.5" customHeight="1" thickBot="1" x14ac:dyDescent="0.3">
      <c r="A1233" s="36">
        <v>23020107</v>
      </c>
      <c r="B1233" s="37">
        <v>70917</v>
      </c>
      <c r="C1233" s="38" t="s">
        <v>1998</v>
      </c>
      <c r="D1233" s="39" t="s">
        <v>19</v>
      </c>
      <c r="E1233" s="37">
        <v>23310000</v>
      </c>
      <c r="F1233" s="40" t="s">
        <v>1999</v>
      </c>
      <c r="G1233" s="41">
        <v>208000000</v>
      </c>
      <c r="H1233" s="41">
        <v>208000000</v>
      </c>
      <c r="I1233" s="41"/>
      <c r="J1233" s="41">
        <f t="shared" si="92"/>
        <v>208000000</v>
      </c>
    </row>
    <row r="1234" spans="1:10" ht="40.5" customHeight="1" thickBot="1" x14ac:dyDescent="0.3">
      <c r="A1234" s="36">
        <v>23020112</v>
      </c>
      <c r="B1234" s="37">
        <v>70918</v>
      </c>
      <c r="C1234" s="38" t="s">
        <v>1983</v>
      </c>
      <c r="D1234" s="39" t="s">
        <v>19</v>
      </c>
      <c r="E1234" s="37">
        <v>23310000</v>
      </c>
      <c r="F1234" s="40" t="s">
        <v>2000</v>
      </c>
      <c r="G1234" s="41">
        <v>65332202</v>
      </c>
      <c r="H1234" s="41">
        <v>65332202</v>
      </c>
      <c r="I1234" s="41"/>
      <c r="J1234" s="41">
        <f t="shared" si="92"/>
        <v>65332202</v>
      </c>
    </row>
    <row r="1235" spans="1:10" ht="28.5" customHeight="1" thickBot="1" x14ac:dyDescent="0.3">
      <c r="A1235" s="36">
        <v>23020101</v>
      </c>
      <c r="B1235" s="37">
        <v>70919</v>
      </c>
      <c r="C1235" s="38" t="s">
        <v>1985</v>
      </c>
      <c r="D1235" s="39" t="s">
        <v>19</v>
      </c>
      <c r="E1235" s="37">
        <v>23310000</v>
      </c>
      <c r="F1235" s="40" t="s">
        <v>2001</v>
      </c>
      <c r="G1235" s="41">
        <v>1000000000</v>
      </c>
      <c r="H1235" s="41">
        <v>100000000</v>
      </c>
      <c r="I1235" s="41"/>
      <c r="J1235" s="41">
        <f t="shared" si="92"/>
        <v>100000000</v>
      </c>
    </row>
    <row r="1236" spans="1:10" ht="39" customHeight="1" thickBot="1" x14ac:dyDescent="0.3">
      <c r="A1236" s="36">
        <v>23020102</v>
      </c>
      <c r="B1236" s="37">
        <v>70920</v>
      </c>
      <c r="C1236" s="38" t="s">
        <v>1987</v>
      </c>
      <c r="D1236" s="39" t="s">
        <v>19</v>
      </c>
      <c r="E1236" s="37">
        <v>23310000</v>
      </c>
      <c r="F1236" s="40" t="s">
        <v>2002</v>
      </c>
      <c r="G1236" s="41">
        <v>500000000</v>
      </c>
      <c r="H1236" s="41">
        <v>295999970</v>
      </c>
      <c r="I1236" s="41"/>
      <c r="J1236" s="41">
        <f t="shared" si="92"/>
        <v>295999970</v>
      </c>
    </row>
    <row r="1237" spans="1:10" ht="27" customHeight="1" thickBot="1" x14ac:dyDescent="0.3">
      <c r="A1237" s="36">
        <v>23020102</v>
      </c>
      <c r="B1237" s="37">
        <v>70922</v>
      </c>
      <c r="C1237" s="38" t="s">
        <v>1977</v>
      </c>
      <c r="D1237" s="39" t="s">
        <v>19</v>
      </c>
      <c r="E1237" s="37">
        <v>23310000</v>
      </c>
      <c r="F1237" s="40" t="s">
        <v>2003</v>
      </c>
      <c r="G1237" s="41">
        <v>82331773</v>
      </c>
      <c r="H1237" s="41">
        <v>82331803</v>
      </c>
      <c r="I1237" s="41"/>
      <c r="J1237" s="41">
        <f t="shared" si="92"/>
        <v>82331803</v>
      </c>
    </row>
    <row r="1238" spans="1:10" ht="26.25" customHeight="1" thickBot="1" x14ac:dyDescent="0.3">
      <c r="A1238" s="36">
        <v>23020114</v>
      </c>
      <c r="B1238" s="37">
        <v>70923</v>
      </c>
      <c r="C1238" s="38" t="s">
        <v>1992</v>
      </c>
      <c r="D1238" s="39" t="s">
        <v>19</v>
      </c>
      <c r="E1238" s="37">
        <v>23310000</v>
      </c>
      <c r="F1238" s="40" t="s">
        <v>2004</v>
      </c>
      <c r="G1238" s="41">
        <v>40000000</v>
      </c>
      <c r="H1238" s="41">
        <v>40000000</v>
      </c>
      <c r="I1238" s="41"/>
      <c r="J1238" s="41">
        <f t="shared" si="92"/>
        <v>40000000</v>
      </c>
    </row>
    <row r="1239" spans="1:10" ht="31.5" thickBot="1" x14ac:dyDescent="0.3">
      <c r="A1239" s="36">
        <v>23020106</v>
      </c>
      <c r="B1239" s="37">
        <v>70924</v>
      </c>
      <c r="C1239" s="38" t="s">
        <v>1979</v>
      </c>
      <c r="D1239" s="39" t="s">
        <v>19</v>
      </c>
      <c r="E1239" s="37">
        <v>23310000</v>
      </c>
      <c r="F1239" s="40" t="s">
        <v>2005</v>
      </c>
      <c r="G1239" s="41">
        <v>60000000</v>
      </c>
      <c r="H1239" s="41">
        <v>60000000</v>
      </c>
      <c r="I1239" s="41"/>
      <c r="J1239" s="41">
        <f t="shared" si="92"/>
        <v>60000000</v>
      </c>
    </row>
    <row r="1240" spans="1:10" ht="16.5" thickBot="1" x14ac:dyDescent="0.3">
      <c r="A1240" s="5"/>
      <c r="B1240" s="6"/>
      <c r="C1240" s="6"/>
      <c r="D1240" s="7"/>
      <c r="E1240" s="6"/>
      <c r="F1240" s="43"/>
      <c r="G1240" s="44">
        <f>SUM(G1221:G1239)</f>
        <v>2840663975</v>
      </c>
      <c r="H1240" s="44">
        <f>SUM(H1221:H1239)</f>
        <v>1025663975</v>
      </c>
      <c r="I1240" s="44">
        <f t="shared" ref="I1240" si="93">SUM(I1221:I1239)</f>
        <v>0</v>
      </c>
      <c r="J1240" s="55">
        <f t="shared" si="92"/>
        <v>1025663975</v>
      </c>
    </row>
    <row r="1241" spans="1:10" ht="16.5" thickBot="1" x14ac:dyDescent="0.3">
      <c r="A1241" s="9"/>
      <c r="B1241" s="8"/>
      <c r="C1241" s="8"/>
      <c r="D1241" s="68" t="s">
        <v>2006</v>
      </c>
      <c r="E1241" s="8"/>
      <c r="F1241" s="40"/>
      <c r="G1241" s="8"/>
      <c r="H1241" s="8"/>
      <c r="I1241" s="8"/>
      <c r="J1241" s="41">
        <f t="shared" si="92"/>
        <v>0</v>
      </c>
    </row>
    <row r="1242" spans="1:10" ht="39.950000000000003" customHeight="1" thickBot="1" x14ac:dyDescent="0.3">
      <c r="A1242" s="36">
        <v>23020102</v>
      </c>
      <c r="B1242" s="37">
        <v>70901</v>
      </c>
      <c r="C1242" s="38" t="s">
        <v>2007</v>
      </c>
      <c r="D1242" s="39" t="s">
        <v>19</v>
      </c>
      <c r="E1242" s="37">
        <v>23310000</v>
      </c>
      <c r="F1242" s="40" t="s">
        <v>2008</v>
      </c>
      <c r="G1242" s="41">
        <v>41000000</v>
      </c>
      <c r="H1242" s="41">
        <v>21000000</v>
      </c>
      <c r="I1242" s="41"/>
      <c r="J1242" s="41">
        <f t="shared" si="92"/>
        <v>21000000</v>
      </c>
    </row>
    <row r="1243" spans="1:10" ht="39.950000000000003" customHeight="1" thickBot="1" x14ac:dyDescent="0.3">
      <c r="A1243" s="36">
        <v>23030106</v>
      </c>
      <c r="B1243" s="37">
        <v>70902</v>
      </c>
      <c r="C1243" s="38" t="s">
        <v>2009</v>
      </c>
      <c r="D1243" s="39" t="s">
        <v>19</v>
      </c>
      <c r="E1243" s="37">
        <v>23310000</v>
      </c>
      <c r="F1243" s="40" t="s">
        <v>2010</v>
      </c>
      <c r="G1243" s="41">
        <v>15000000</v>
      </c>
      <c r="H1243" s="41">
        <v>15000000</v>
      </c>
      <c r="I1243" s="41"/>
      <c r="J1243" s="41">
        <f t="shared" si="92"/>
        <v>15000000</v>
      </c>
    </row>
    <row r="1244" spans="1:10" ht="39.950000000000003" customHeight="1" thickBot="1" x14ac:dyDescent="0.3">
      <c r="A1244" s="36">
        <v>23020107</v>
      </c>
      <c r="B1244" s="37">
        <v>70903</v>
      </c>
      <c r="C1244" s="38" t="s">
        <v>2011</v>
      </c>
      <c r="D1244" s="39" t="s">
        <v>19</v>
      </c>
      <c r="E1244" s="37">
        <v>23310000</v>
      </c>
      <c r="F1244" s="40" t="s">
        <v>2012</v>
      </c>
      <c r="G1244" s="41">
        <v>120000000</v>
      </c>
      <c r="H1244" s="41">
        <v>60000000</v>
      </c>
      <c r="I1244" s="41"/>
      <c r="J1244" s="41">
        <f t="shared" si="92"/>
        <v>60000000</v>
      </c>
    </row>
    <row r="1245" spans="1:10" ht="39.950000000000003" customHeight="1" thickBot="1" x14ac:dyDescent="0.3">
      <c r="A1245" s="36">
        <v>23020107</v>
      </c>
      <c r="B1245" s="37">
        <v>70904</v>
      </c>
      <c r="C1245" s="38" t="s">
        <v>2013</v>
      </c>
      <c r="D1245" s="39" t="s">
        <v>19</v>
      </c>
      <c r="E1245" s="37">
        <v>23310000</v>
      </c>
      <c r="F1245" s="40" t="s">
        <v>2014</v>
      </c>
      <c r="G1245" s="41">
        <v>140000000</v>
      </c>
      <c r="H1245" s="41">
        <v>50000000</v>
      </c>
      <c r="I1245" s="41"/>
      <c r="J1245" s="41">
        <f t="shared" si="92"/>
        <v>50000000</v>
      </c>
    </row>
    <row r="1246" spans="1:10" ht="39.950000000000003" customHeight="1" thickBot="1" x14ac:dyDescent="0.3">
      <c r="A1246" s="36">
        <v>23020105</v>
      </c>
      <c r="B1246" s="37">
        <v>70905</v>
      </c>
      <c r="C1246" s="38" t="s">
        <v>2015</v>
      </c>
      <c r="D1246" s="39" t="s">
        <v>19</v>
      </c>
      <c r="E1246" s="37">
        <v>23310000</v>
      </c>
      <c r="F1246" s="40" t="s">
        <v>2016</v>
      </c>
      <c r="G1246" s="41">
        <v>20000000</v>
      </c>
      <c r="H1246" s="41">
        <v>5000000</v>
      </c>
      <c r="I1246" s="41"/>
      <c r="J1246" s="41">
        <f t="shared" si="92"/>
        <v>5000000</v>
      </c>
    </row>
    <row r="1247" spans="1:10" ht="39.950000000000003" customHeight="1" thickBot="1" x14ac:dyDescent="0.3">
      <c r="A1247" s="36">
        <v>23010124</v>
      </c>
      <c r="B1247" s="37">
        <v>70906</v>
      </c>
      <c r="C1247" s="38" t="s">
        <v>2017</v>
      </c>
      <c r="D1247" s="39" t="s">
        <v>19</v>
      </c>
      <c r="E1247" s="37">
        <v>23310000</v>
      </c>
      <c r="F1247" s="40" t="s">
        <v>2018</v>
      </c>
      <c r="G1247" s="41">
        <v>30000000</v>
      </c>
      <c r="H1247" s="41">
        <v>15000000</v>
      </c>
      <c r="I1247" s="41"/>
      <c r="J1247" s="41">
        <f t="shared" si="92"/>
        <v>15000000</v>
      </c>
    </row>
    <row r="1248" spans="1:10" ht="39.950000000000003" customHeight="1" thickBot="1" x14ac:dyDescent="0.3">
      <c r="A1248" s="36">
        <v>23020111</v>
      </c>
      <c r="B1248" s="37">
        <v>70907</v>
      </c>
      <c r="C1248" s="38" t="s">
        <v>2019</v>
      </c>
      <c r="D1248" s="39" t="s">
        <v>19</v>
      </c>
      <c r="E1248" s="37">
        <v>23310000</v>
      </c>
      <c r="F1248" s="40" t="s">
        <v>2020</v>
      </c>
      <c r="G1248" s="41">
        <v>20000000</v>
      </c>
      <c r="H1248" s="41">
        <v>20000000</v>
      </c>
      <c r="I1248" s="41"/>
      <c r="J1248" s="41">
        <f t="shared" si="92"/>
        <v>20000000</v>
      </c>
    </row>
    <row r="1249" spans="1:10" ht="39.950000000000003" customHeight="1" thickBot="1" x14ac:dyDescent="0.3">
      <c r="A1249" s="36">
        <v>23020127</v>
      </c>
      <c r="B1249" s="37">
        <v>70908</v>
      </c>
      <c r="C1249" s="38" t="s">
        <v>2021</v>
      </c>
      <c r="D1249" s="39" t="s">
        <v>19</v>
      </c>
      <c r="E1249" s="37">
        <v>23310000</v>
      </c>
      <c r="F1249" s="40" t="s">
        <v>2022</v>
      </c>
      <c r="G1249" s="41">
        <v>40000000</v>
      </c>
      <c r="H1249" s="41">
        <v>20000000</v>
      </c>
      <c r="I1249" s="41"/>
      <c r="J1249" s="41">
        <f t="shared" si="92"/>
        <v>20000000</v>
      </c>
    </row>
    <row r="1250" spans="1:10" ht="39.950000000000003" customHeight="1" thickBot="1" x14ac:dyDescent="0.3">
      <c r="A1250" s="36">
        <v>23010124</v>
      </c>
      <c r="B1250" s="37">
        <v>70909</v>
      </c>
      <c r="C1250" s="38" t="s">
        <v>2023</v>
      </c>
      <c r="D1250" s="39" t="s">
        <v>19</v>
      </c>
      <c r="E1250" s="37">
        <v>23310000</v>
      </c>
      <c r="F1250" s="40" t="s">
        <v>2024</v>
      </c>
      <c r="G1250" s="41">
        <v>40000000</v>
      </c>
      <c r="H1250" s="41">
        <v>20000000</v>
      </c>
      <c r="I1250" s="41"/>
      <c r="J1250" s="41">
        <f t="shared" si="92"/>
        <v>20000000</v>
      </c>
    </row>
    <row r="1251" spans="1:10" ht="39.950000000000003" customHeight="1" thickBot="1" x14ac:dyDescent="0.3">
      <c r="A1251" s="36">
        <v>23020105</v>
      </c>
      <c r="B1251" s="37">
        <v>70910</v>
      </c>
      <c r="C1251" s="38" t="s">
        <v>2025</v>
      </c>
      <c r="D1251" s="39" t="s">
        <v>19</v>
      </c>
      <c r="E1251" s="37">
        <v>23310000</v>
      </c>
      <c r="F1251" s="40" t="s">
        <v>2026</v>
      </c>
      <c r="G1251" s="41">
        <v>15000000</v>
      </c>
      <c r="H1251" s="41">
        <v>15000000</v>
      </c>
      <c r="I1251" s="41"/>
      <c r="J1251" s="41">
        <f t="shared" si="92"/>
        <v>15000000</v>
      </c>
    </row>
    <row r="1252" spans="1:10" ht="30" customHeight="1" thickBot="1" x14ac:dyDescent="0.3">
      <c r="A1252" s="36">
        <v>23010104</v>
      </c>
      <c r="B1252" s="37">
        <v>70911</v>
      </c>
      <c r="C1252" s="38" t="s">
        <v>2007</v>
      </c>
      <c r="D1252" s="39" t="s">
        <v>19</v>
      </c>
      <c r="E1252" s="37">
        <v>23310000</v>
      </c>
      <c r="F1252" s="40" t="s">
        <v>2027</v>
      </c>
      <c r="G1252" s="41">
        <v>50000000</v>
      </c>
      <c r="H1252" s="41">
        <v>10000000</v>
      </c>
      <c r="I1252" s="41"/>
      <c r="J1252" s="41">
        <f t="shared" si="92"/>
        <v>10000000</v>
      </c>
    </row>
    <row r="1253" spans="1:10" ht="30" customHeight="1" thickBot="1" x14ac:dyDescent="0.3">
      <c r="A1253" s="36">
        <v>23020107</v>
      </c>
      <c r="B1253" s="37">
        <v>70912</v>
      </c>
      <c r="C1253" s="38" t="s">
        <v>2009</v>
      </c>
      <c r="D1253" s="39" t="s">
        <v>19</v>
      </c>
      <c r="E1253" s="37">
        <v>23310000</v>
      </c>
      <c r="F1253" s="40" t="s">
        <v>2028</v>
      </c>
      <c r="G1253" s="41">
        <v>50000000</v>
      </c>
      <c r="H1253" s="41">
        <v>50000000</v>
      </c>
      <c r="I1253" s="41"/>
      <c r="J1253" s="41">
        <f t="shared" si="92"/>
        <v>50000000</v>
      </c>
    </row>
    <row r="1254" spans="1:10" ht="39.950000000000003" customHeight="1" thickBot="1" x14ac:dyDescent="0.3">
      <c r="A1254" s="36">
        <v>23020107</v>
      </c>
      <c r="B1254" s="37">
        <v>70913</v>
      </c>
      <c r="C1254" s="38" t="s">
        <v>2011</v>
      </c>
      <c r="D1254" s="39" t="s">
        <v>19</v>
      </c>
      <c r="E1254" s="37">
        <v>23310000</v>
      </c>
      <c r="F1254" s="40" t="s">
        <v>2029</v>
      </c>
      <c r="G1254" s="41">
        <v>10000000</v>
      </c>
      <c r="H1254" s="41">
        <v>10000000</v>
      </c>
      <c r="I1254" s="41"/>
      <c r="J1254" s="41">
        <f t="shared" si="92"/>
        <v>10000000</v>
      </c>
    </row>
    <row r="1255" spans="1:10" ht="39.950000000000003" customHeight="1" thickBot="1" x14ac:dyDescent="0.3">
      <c r="A1255" s="36">
        <v>23050101</v>
      </c>
      <c r="B1255" s="37">
        <v>70914</v>
      </c>
      <c r="C1255" s="38" t="s">
        <v>2013</v>
      </c>
      <c r="D1255" s="39" t="s">
        <v>19</v>
      </c>
      <c r="E1255" s="37">
        <v>23310000</v>
      </c>
      <c r="F1255" s="40" t="s">
        <v>2030</v>
      </c>
      <c r="G1255" s="41">
        <v>11000000</v>
      </c>
      <c r="H1255" s="41">
        <v>11000000</v>
      </c>
      <c r="I1255" s="41"/>
      <c r="J1255" s="41">
        <f t="shared" si="92"/>
        <v>11000000</v>
      </c>
    </row>
    <row r="1256" spans="1:10" ht="30" customHeight="1" thickBot="1" x14ac:dyDescent="0.3">
      <c r="A1256" s="36">
        <v>23010133</v>
      </c>
      <c r="B1256" s="37">
        <v>70915</v>
      </c>
      <c r="C1256" s="38" t="s">
        <v>2015</v>
      </c>
      <c r="D1256" s="39" t="s">
        <v>19</v>
      </c>
      <c r="E1256" s="37">
        <v>23310000</v>
      </c>
      <c r="F1256" s="40" t="s">
        <v>2031</v>
      </c>
      <c r="G1256" s="41">
        <v>5000000</v>
      </c>
      <c r="H1256" s="41">
        <v>5000000</v>
      </c>
      <c r="I1256" s="41"/>
      <c r="J1256" s="41">
        <f t="shared" si="92"/>
        <v>5000000</v>
      </c>
    </row>
    <row r="1257" spans="1:10" ht="30" customHeight="1" thickBot="1" x14ac:dyDescent="0.3">
      <c r="A1257" s="36">
        <v>23020127</v>
      </c>
      <c r="B1257" s="37">
        <v>70916</v>
      </c>
      <c r="C1257" s="38" t="s">
        <v>2017</v>
      </c>
      <c r="D1257" s="39" t="s">
        <v>19</v>
      </c>
      <c r="E1257" s="37">
        <v>23310000</v>
      </c>
      <c r="F1257" s="40" t="s">
        <v>2032</v>
      </c>
      <c r="G1257" s="41">
        <v>28000000</v>
      </c>
      <c r="H1257" s="41">
        <v>28000000</v>
      </c>
      <c r="I1257" s="41"/>
      <c r="J1257" s="41">
        <f t="shared" si="92"/>
        <v>28000000</v>
      </c>
    </row>
    <row r="1258" spans="1:10" ht="39.75" customHeight="1" thickBot="1" x14ac:dyDescent="0.3">
      <c r="A1258" s="36">
        <v>23020111</v>
      </c>
      <c r="B1258" s="37">
        <v>70917</v>
      </c>
      <c r="C1258" s="38" t="s">
        <v>2019</v>
      </c>
      <c r="D1258" s="39" t="s">
        <v>19</v>
      </c>
      <c r="E1258" s="37">
        <v>23310000</v>
      </c>
      <c r="F1258" s="40" t="s">
        <v>2033</v>
      </c>
      <c r="G1258" s="41">
        <v>10000000</v>
      </c>
      <c r="H1258" s="41">
        <v>10000000</v>
      </c>
      <c r="I1258" s="41"/>
      <c r="J1258" s="41">
        <f t="shared" si="92"/>
        <v>10000000</v>
      </c>
    </row>
    <row r="1259" spans="1:10" ht="30" customHeight="1" thickBot="1" x14ac:dyDescent="0.3">
      <c r="A1259" s="36">
        <v>23020111</v>
      </c>
      <c r="B1259" s="37">
        <v>70918</v>
      </c>
      <c r="C1259" s="38" t="s">
        <v>2021</v>
      </c>
      <c r="D1259" s="39" t="s">
        <v>19</v>
      </c>
      <c r="E1259" s="37">
        <v>23310000</v>
      </c>
      <c r="F1259" s="40" t="s">
        <v>2034</v>
      </c>
      <c r="G1259" s="41">
        <v>10000000</v>
      </c>
      <c r="H1259" s="41">
        <v>10000000</v>
      </c>
      <c r="I1259" s="41"/>
      <c r="J1259" s="41">
        <f t="shared" si="92"/>
        <v>10000000</v>
      </c>
    </row>
    <row r="1260" spans="1:10" ht="16.5" thickBot="1" x14ac:dyDescent="0.3">
      <c r="A1260" s="5"/>
      <c r="B1260" s="6"/>
      <c r="C1260" s="6"/>
      <c r="D1260" s="7"/>
      <c r="E1260" s="6"/>
      <c r="F1260" s="43"/>
      <c r="G1260" s="44">
        <v>655000000</v>
      </c>
      <c r="H1260" s="44">
        <f>SUM(H1242:H1259)</f>
        <v>375000000</v>
      </c>
      <c r="I1260" s="44">
        <f>SUM(I1242:I1259)</f>
        <v>0</v>
      </c>
      <c r="J1260" s="55">
        <f t="shared" si="92"/>
        <v>375000000</v>
      </c>
    </row>
    <row r="1261" spans="1:10" ht="16.5" thickBot="1" x14ac:dyDescent="0.3">
      <c r="A1261" s="9"/>
      <c r="B1261" s="8"/>
      <c r="C1261" s="8"/>
      <c r="D1261" s="68" t="s">
        <v>2035</v>
      </c>
      <c r="E1261" s="8"/>
      <c r="F1261" s="40"/>
      <c r="G1261" s="8"/>
      <c r="H1261" s="8"/>
      <c r="I1261" s="8"/>
      <c r="J1261" s="41">
        <f t="shared" si="92"/>
        <v>0</v>
      </c>
    </row>
    <row r="1262" spans="1:10" ht="39.950000000000003" customHeight="1" thickBot="1" x14ac:dyDescent="0.3">
      <c r="A1262" s="36">
        <v>23020107</v>
      </c>
      <c r="B1262" s="37">
        <v>70901</v>
      </c>
      <c r="C1262" s="38" t="s">
        <v>2036</v>
      </c>
      <c r="D1262" s="39" t="s">
        <v>19</v>
      </c>
      <c r="E1262" s="37">
        <v>23310000</v>
      </c>
      <c r="F1262" s="40" t="s">
        <v>2037</v>
      </c>
      <c r="G1262" s="41">
        <v>100000000</v>
      </c>
      <c r="H1262" s="41">
        <v>30000000</v>
      </c>
      <c r="I1262" s="41"/>
      <c r="J1262" s="41">
        <f t="shared" si="92"/>
        <v>30000000</v>
      </c>
    </row>
    <row r="1263" spans="1:10" ht="39.950000000000003" customHeight="1" thickBot="1" x14ac:dyDescent="0.3">
      <c r="A1263" s="36">
        <v>23020107</v>
      </c>
      <c r="B1263" s="37">
        <v>70902</v>
      </c>
      <c r="C1263" s="38" t="s">
        <v>2038</v>
      </c>
      <c r="D1263" s="39" t="s">
        <v>19</v>
      </c>
      <c r="E1263" s="37">
        <v>23310000</v>
      </c>
      <c r="F1263" s="40" t="s">
        <v>2039</v>
      </c>
      <c r="G1263" s="41">
        <v>100000000</v>
      </c>
      <c r="H1263" s="41">
        <v>100000000</v>
      </c>
      <c r="I1263" s="41"/>
      <c r="J1263" s="41">
        <f t="shared" si="92"/>
        <v>100000000</v>
      </c>
    </row>
    <row r="1264" spans="1:10" ht="39.950000000000003" customHeight="1" thickBot="1" x14ac:dyDescent="0.3">
      <c r="A1264" s="36">
        <v>23010124</v>
      </c>
      <c r="B1264" s="37">
        <v>70903</v>
      </c>
      <c r="C1264" s="38" t="s">
        <v>2040</v>
      </c>
      <c r="D1264" s="39" t="s">
        <v>19</v>
      </c>
      <c r="E1264" s="37">
        <v>23310000</v>
      </c>
      <c r="F1264" s="40" t="s">
        <v>2041</v>
      </c>
      <c r="G1264" s="41">
        <v>35000000</v>
      </c>
      <c r="H1264" s="41">
        <v>15000000</v>
      </c>
      <c r="I1264" s="41"/>
      <c r="J1264" s="41">
        <f t="shared" si="92"/>
        <v>15000000</v>
      </c>
    </row>
    <row r="1265" spans="1:10" ht="39.950000000000003" customHeight="1" thickBot="1" x14ac:dyDescent="0.3">
      <c r="A1265" s="36">
        <v>23010108</v>
      </c>
      <c r="B1265" s="37">
        <v>70904</v>
      </c>
      <c r="C1265" s="38" t="s">
        <v>2042</v>
      </c>
      <c r="D1265" s="39" t="s">
        <v>19</v>
      </c>
      <c r="E1265" s="37">
        <v>23310000</v>
      </c>
      <c r="F1265" s="40" t="s">
        <v>2043</v>
      </c>
      <c r="G1265" s="41">
        <v>100000000</v>
      </c>
      <c r="H1265" s="41">
        <v>100000000</v>
      </c>
      <c r="I1265" s="41"/>
      <c r="J1265" s="41">
        <f t="shared" si="92"/>
        <v>100000000</v>
      </c>
    </row>
    <row r="1266" spans="1:10" ht="39.950000000000003" customHeight="1" thickBot="1" x14ac:dyDescent="0.3">
      <c r="A1266" s="36">
        <v>23030113</v>
      </c>
      <c r="B1266" s="37">
        <v>70905</v>
      </c>
      <c r="C1266" s="38" t="s">
        <v>2044</v>
      </c>
      <c r="D1266" s="39" t="s">
        <v>19</v>
      </c>
      <c r="E1266" s="37">
        <v>23310000</v>
      </c>
      <c r="F1266" s="40" t="s">
        <v>2045</v>
      </c>
      <c r="G1266" s="41">
        <v>50000000</v>
      </c>
      <c r="H1266" s="41">
        <v>10000000</v>
      </c>
      <c r="I1266" s="41"/>
      <c r="J1266" s="41">
        <f t="shared" si="92"/>
        <v>10000000</v>
      </c>
    </row>
    <row r="1267" spans="1:10" ht="39.950000000000003" customHeight="1" thickBot="1" x14ac:dyDescent="0.3">
      <c r="A1267" s="36">
        <v>23030106</v>
      </c>
      <c r="B1267" s="37">
        <v>70906</v>
      </c>
      <c r="C1267" s="38" t="s">
        <v>2046</v>
      </c>
      <c r="D1267" s="39" t="s">
        <v>19</v>
      </c>
      <c r="E1267" s="37">
        <v>23310000</v>
      </c>
      <c r="F1267" s="40" t="s">
        <v>2047</v>
      </c>
      <c r="G1267" s="41">
        <v>50000000</v>
      </c>
      <c r="H1267" s="41">
        <v>10000000</v>
      </c>
      <c r="I1267" s="41"/>
      <c r="J1267" s="41">
        <f t="shared" si="92"/>
        <v>10000000</v>
      </c>
    </row>
    <row r="1268" spans="1:10" ht="39.950000000000003" customHeight="1" thickBot="1" x14ac:dyDescent="0.3">
      <c r="A1268" s="36">
        <v>23020114</v>
      </c>
      <c r="B1268" s="37">
        <v>70907</v>
      </c>
      <c r="C1268" s="38" t="s">
        <v>2048</v>
      </c>
      <c r="D1268" s="39" t="s">
        <v>19</v>
      </c>
      <c r="E1268" s="37">
        <v>23310000</v>
      </c>
      <c r="F1268" s="40" t="s">
        <v>2049</v>
      </c>
      <c r="G1268" s="41">
        <v>70000000</v>
      </c>
      <c r="H1268" s="41">
        <v>30000000</v>
      </c>
      <c r="I1268" s="41"/>
      <c r="J1268" s="41">
        <f t="shared" si="92"/>
        <v>30000000</v>
      </c>
    </row>
    <row r="1269" spans="1:10" ht="39.950000000000003" customHeight="1" thickBot="1" x14ac:dyDescent="0.3">
      <c r="A1269" s="36">
        <v>23010125</v>
      </c>
      <c r="B1269" s="37">
        <v>70908</v>
      </c>
      <c r="C1269" s="38" t="s">
        <v>2050</v>
      </c>
      <c r="D1269" s="39" t="s">
        <v>19</v>
      </c>
      <c r="E1269" s="37">
        <v>23310000</v>
      </c>
      <c r="F1269" s="40" t="s">
        <v>2051</v>
      </c>
      <c r="G1269" s="41">
        <v>50000000</v>
      </c>
      <c r="H1269" s="41">
        <v>50000000</v>
      </c>
      <c r="I1269" s="41"/>
      <c r="J1269" s="41">
        <f t="shared" si="92"/>
        <v>50000000</v>
      </c>
    </row>
    <row r="1270" spans="1:10" ht="39.950000000000003" customHeight="1" thickBot="1" x14ac:dyDescent="0.3">
      <c r="A1270" s="36">
        <v>23010124</v>
      </c>
      <c r="B1270" s="37">
        <v>70909</v>
      </c>
      <c r="C1270" s="38" t="s">
        <v>2052</v>
      </c>
      <c r="D1270" s="39" t="s">
        <v>19</v>
      </c>
      <c r="E1270" s="37">
        <v>23310000</v>
      </c>
      <c r="F1270" s="40" t="s">
        <v>2053</v>
      </c>
      <c r="G1270" s="41">
        <v>30000000</v>
      </c>
      <c r="H1270" s="41">
        <v>10000000</v>
      </c>
      <c r="I1270" s="41"/>
      <c r="J1270" s="41">
        <f t="shared" si="92"/>
        <v>10000000</v>
      </c>
    </row>
    <row r="1271" spans="1:10" ht="16.5" thickBot="1" x14ac:dyDescent="0.3">
      <c r="A1271" s="5"/>
      <c r="B1271" s="6"/>
      <c r="C1271" s="6"/>
      <c r="D1271" s="7"/>
      <c r="E1271" s="6"/>
      <c r="F1271" s="43"/>
      <c r="G1271" s="44">
        <v>585000000</v>
      </c>
      <c r="H1271" s="44">
        <f>SUM(H1262:H1270)</f>
        <v>355000000</v>
      </c>
      <c r="I1271" s="44">
        <v>0</v>
      </c>
      <c r="J1271" s="55">
        <f t="shared" si="92"/>
        <v>355000000</v>
      </c>
    </row>
    <row r="1272" spans="1:10" ht="16.5" thickBot="1" x14ac:dyDescent="0.3">
      <c r="A1272" s="9"/>
      <c r="B1272" s="8"/>
      <c r="C1272" s="8"/>
      <c r="D1272" s="68" t="s">
        <v>2054</v>
      </c>
      <c r="E1272" s="8"/>
      <c r="F1272" s="40"/>
      <c r="G1272" s="8"/>
      <c r="H1272" s="8"/>
      <c r="I1272" s="8"/>
      <c r="J1272" s="41">
        <f t="shared" si="92"/>
        <v>0</v>
      </c>
    </row>
    <row r="1273" spans="1:10" ht="39.950000000000003" customHeight="1" thickBot="1" x14ac:dyDescent="0.3">
      <c r="A1273" s="36">
        <v>23020107</v>
      </c>
      <c r="B1273" s="37">
        <v>70901</v>
      </c>
      <c r="C1273" s="38" t="s">
        <v>2055</v>
      </c>
      <c r="D1273" s="39" t="s">
        <v>19</v>
      </c>
      <c r="E1273" s="37">
        <v>23310000</v>
      </c>
      <c r="F1273" s="40" t="s">
        <v>2056</v>
      </c>
      <c r="G1273" s="41">
        <v>80000000</v>
      </c>
      <c r="H1273" s="41">
        <v>30000000</v>
      </c>
      <c r="I1273" s="41"/>
      <c r="J1273" s="41">
        <f t="shared" si="92"/>
        <v>30000000</v>
      </c>
    </row>
    <row r="1274" spans="1:10" ht="39.950000000000003" customHeight="1" thickBot="1" x14ac:dyDescent="0.3">
      <c r="A1274" s="36">
        <v>23020107</v>
      </c>
      <c r="B1274" s="37">
        <v>70902</v>
      </c>
      <c r="C1274" s="38" t="s">
        <v>2057</v>
      </c>
      <c r="D1274" s="39" t="s">
        <v>19</v>
      </c>
      <c r="E1274" s="37">
        <v>23310000</v>
      </c>
      <c r="F1274" s="40" t="s">
        <v>2058</v>
      </c>
      <c r="G1274" s="41">
        <v>50000000</v>
      </c>
      <c r="H1274" s="41">
        <v>20000000</v>
      </c>
      <c r="I1274" s="41"/>
      <c r="J1274" s="41">
        <f t="shared" si="92"/>
        <v>20000000</v>
      </c>
    </row>
    <row r="1275" spans="1:10" ht="39.950000000000003" customHeight="1" thickBot="1" x14ac:dyDescent="0.3">
      <c r="A1275" s="36">
        <v>23030106</v>
      </c>
      <c r="B1275" s="37">
        <v>70903</v>
      </c>
      <c r="C1275" s="38" t="s">
        <v>2059</v>
      </c>
      <c r="D1275" s="39" t="s">
        <v>19</v>
      </c>
      <c r="E1275" s="37">
        <v>23310000</v>
      </c>
      <c r="F1275" s="40" t="s">
        <v>2060</v>
      </c>
      <c r="G1275" s="41">
        <v>100000000</v>
      </c>
      <c r="H1275" s="41">
        <v>100000000</v>
      </c>
      <c r="I1275" s="41"/>
      <c r="J1275" s="41">
        <f t="shared" si="92"/>
        <v>100000000</v>
      </c>
    </row>
    <row r="1276" spans="1:10" ht="39.950000000000003" customHeight="1" thickBot="1" x14ac:dyDescent="0.3">
      <c r="A1276" s="36">
        <v>23010125</v>
      </c>
      <c r="B1276" s="37">
        <v>70904</v>
      </c>
      <c r="C1276" s="38" t="s">
        <v>2061</v>
      </c>
      <c r="D1276" s="39" t="s">
        <v>19</v>
      </c>
      <c r="E1276" s="37">
        <v>23310000</v>
      </c>
      <c r="F1276" s="40" t="s">
        <v>2062</v>
      </c>
      <c r="G1276" s="41">
        <v>30000000</v>
      </c>
      <c r="H1276" s="41">
        <v>30000000</v>
      </c>
      <c r="I1276" s="41"/>
      <c r="J1276" s="41">
        <f t="shared" si="92"/>
        <v>30000000</v>
      </c>
    </row>
    <row r="1277" spans="1:10" ht="39.950000000000003" customHeight="1" thickBot="1" x14ac:dyDescent="0.3">
      <c r="A1277" s="36">
        <v>23010124</v>
      </c>
      <c r="B1277" s="37">
        <v>70905</v>
      </c>
      <c r="C1277" s="38" t="s">
        <v>2063</v>
      </c>
      <c r="D1277" s="39" t="s">
        <v>19</v>
      </c>
      <c r="E1277" s="37">
        <v>23310000</v>
      </c>
      <c r="F1277" s="40" t="s">
        <v>2064</v>
      </c>
      <c r="G1277" s="41">
        <v>30000000</v>
      </c>
      <c r="H1277" s="41">
        <v>30000000</v>
      </c>
      <c r="I1277" s="41"/>
      <c r="J1277" s="41">
        <f t="shared" si="92"/>
        <v>30000000</v>
      </c>
    </row>
    <row r="1278" spans="1:10" ht="39.950000000000003" customHeight="1" thickBot="1" x14ac:dyDescent="0.3">
      <c r="A1278" s="36">
        <v>23010107</v>
      </c>
      <c r="B1278" s="37">
        <v>70906</v>
      </c>
      <c r="C1278" s="38" t="s">
        <v>2065</v>
      </c>
      <c r="D1278" s="39" t="s">
        <v>19</v>
      </c>
      <c r="E1278" s="37">
        <v>23310000</v>
      </c>
      <c r="F1278" s="40" t="s">
        <v>2066</v>
      </c>
      <c r="G1278" s="41">
        <v>40000000</v>
      </c>
      <c r="H1278" s="41">
        <v>40000000</v>
      </c>
      <c r="I1278" s="41"/>
      <c r="J1278" s="41">
        <f t="shared" si="92"/>
        <v>40000000</v>
      </c>
    </row>
    <row r="1279" spans="1:10" ht="39.950000000000003" customHeight="1" thickBot="1" x14ac:dyDescent="0.3">
      <c r="A1279" s="36">
        <v>23030106</v>
      </c>
      <c r="B1279" s="37">
        <v>70907</v>
      </c>
      <c r="C1279" s="38" t="s">
        <v>2067</v>
      </c>
      <c r="D1279" s="39" t="s">
        <v>19</v>
      </c>
      <c r="E1279" s="37">
        <v>23310000</v>
      </c>
      <c r="F1279" s="40" t="s">
        <v>2068</v>
      </c>
      <c r="G1279" s="41">
        <v>100000000</v>
      </c>
      <c r="H1279" s="41">
        <v>100000000</v>
      </c>
      <c r="I1279" s="41"/>
      <c r="J1279" s="41">
        <f t="shared" si="92"/>
        <v>100000000</v>
      </c>
    </row>
    <row r="1280" spans="1:10" ht="39.950000000000003" customHeight="1" thickBot="1" x14ac:dyDescent="0.3">
      <c r="A1280" s="36">
        <v>23020105</v>
      </c>
      <c r="B1280" s="37">
        <v>70908</v>
      </c>
      <c r="C1280" s="38" t="s">
        <v>2069</v>
      </c>
      <c r="D1280" s="39" t="s">
        <v>19</v>
      </c>
      <c r="E1280" s="37">
        <v>23310000</v>
      </c>
      <c r="F1280" s="40" t="s">
        <v>2070</v>
      </c>
      <c r="G1280" s="41">
        <v>50000000</v>
      </c>
      <c r="H1280" s="41">
        <v>50000000</v>
      </c>
      <c r="I1280" s="41"/>
      <c r="J1280" s="41">
        <f t="shared" si="92"/>
        <v>50000000</v>
      </c>
    </row>
    <row r="1281" spans="1:10" ht="39.950000000000003" customHeight="1" thickBot="1" x14ac:dyDescent="0.3">
      <c r="A1281" s="36">
        <v>23020112</v>
      </c>
      <c r="B1281" s="37">
        <v>70909</v>
      </c>
      <c r="C1281" s="38" t="s">
        <v>2071</v>
      </c>
      <c r="D1281" s="39">
        <v>2101</v>
      </c>
      <c r="E1281" s="37">
        <v>23310000</v>
      </c>
      <c r="F1281" s="40" t="s">
        <v>2072</v>
      </c>
      <c r="G1281" s="41">
        <v>70000000</v>
      </c>
      <c r="H1281" s="41">
        <v>20000000</v>
      </c>
      <c r="I1281" s="41"/>
      <c r="J1281" s="41">
        <f t="shared" si="92"/>
        <v>20000000</v>
      </c>
    </row>
    <row r="1282" spans="1:10" ht="39.950000000000003" customHeight="1" thickBot="1" x14ac:dyDescent="0.3">
      <c r="A1282" s="36">
        <v>23010112</v>
      </c>
      <c r="B1282" s="37">
        <v>70910</v>
      </c>
      <c r="C1282" s="38" t="s">
        <v>2073</v>
      </c>
      <c r="D1282" s="39" t="s">
        <v>19</v>
      </c>
      <c r="E1282" s="37">
        <v>23310000</v>
      </c>
      <c r="F1282" s="40" t="s">
        <v>2074</v>
      </c>
      <c r="G1282" s="41">
        <v>20000000</v>
      </c>
      <c r="H1282" s="41">
        <v>20000000</v>
      </c>
      <c r="I1282" s="41"/>
      <c r="J1282" s="41">
        <f t="shared" si="92"/>
        <v>20000000</v>
      </c>
    </row>
    <row r="1283" spans="1:10" ht="16.5" thickBot="1" x14ac:dyDescent="0.3">
      <c r="A1283" s="5"/>
      <c r="B1283" s="6"/>
      <c r="C1283" s="6"/>
      <c r="D1283" s="7"/>
      <c r="E1283" s="6"/>
      <c r="F1283" s="43"/>
      <c r="G1283" s="44">
        <f>SUM(G1273:G1282)</f>
        <v>570000000</v>
      </c>
      <c r="H1283" s="44">
        <f>SUM(H1273:H1282)</f>
        <v>440000000</v>
      </c>
      <c r="I1283" s="44">
        <f>SUM(I1185+I1192+I1203+I1218+I1239+I1259+I1270+I1282)</f>
        <v>0</v>
      </c>
      <c r="J1283" s="55">
        <f t="shared" si="92"/>
        <v>440000000</v>
      </c>
    </row>
    <row r="1284" spans="1:10" ht="16.5" thickBot="1" x14ac:dyDescent="0.3">
      <c r="A1284" s="10"/>
      <c r="B1284" s="12"/>
      <c r="C1284" s="12"/>
      <c r="D1284" s="13"/>
      <c r="E1284" s="12"/>
      <c r="F1284" s="57"/>
      <c r="G1284" s="58">
        <f>G1283+G1271+G1260+G1240+G1219+G1204+G1193+G1186</f>
        <v>7703484732</v>
      </c>
      <c r="H1284" s="58">
        <f>H1283+H1271+H1260+H1240+H1219+H1204+H1193+H1186</f>
        <v>4138484732</v>
      </c>
      <c r="I1284" s="58">
        <f>SUM(I1186+I1193+I1204+I1219+I1240+I1260+I1271+I1283)</f>
        <v>0</v>
      </c>
      <c r="J1284" s="60">
        <f t="shared" si="92"/>
        <v>4138484732</v>
      </c>
    </row>
    <row r="1285" spans="1:10" ht="16.5" thickBot="1" x14ac:dyDescent="0.3">
      <c r="A1285" s="9"/>
      <c r="B1285" s="8"/>
      <c r="C1285" s="8"/>
      <c r="D1285" s="11"/>
      <c r="E1285" s="8"/>
      <c r="F1285" s="74" t="s">
        <v>2075</v>
      </c>
      <c r="G1285" s="8"/>
      <c r="H1285" s="8"/>
      <c r="I1285" s="8"/>
      <c r="J1285" s="41">
        <f t="shared" si="92"/>
        <v>0</v>
      </c>
    </row>
    <row r="1286" spans="1:10" ht="16.5" thickBot="1" x14ac:dyDescent="0.3">
      <c r="A1286" s="9"/>
      <c r="B1286" s="8"/>
      <c r="C1286" s="74" t="s">
        <v>2076</v>
      </c>
      <c r="D1286" s="11"/>
      <c r="E1286" s="8"/>
      <c r="F1286" s="40"/>
      <c r="G1286" s="8"/>
      <c r="H1286" s="8"/>
      <c r="I1286" s="8"/>
      <c r="J1286" s="41">
        <f t="shared" si="92"/>
        <v>0</v>
      </c>
    </row>
    <row r="1287" spans="1:10" ht="106.5" thickBot="1" x14ac:dyDescent="0.3">
      <c r="A1287" s="36">
        <v>23020102</v>
      </c>
      <c r="B1287" s="37">
        <v>70701</v>
      </c>
      <c r="C1287" s="38" t="s">
        <v>2077</v>
      </c>
      <c r="D1287" s="39" t="s">
        <v>19</v>
      </c>
      <c r="E1287" s="37">
        <v>23310100</v>
      </c>
      <c r="F1287" s="40" t="s">
        <v>2078</v>
      </c>
      <c r="G1287" s="41">
        <v>400000000</v>
      </c>
      <c r="H1287" s="41">
        <v>200000000</v>
      </c>
      <c r="I1287" s="41"/>
      <c r="J1287" s="41">
        <f t="shared" ref="J1287:J1350" si="94">H1287-I1287</f>
        <v>200000000</v>
      </c>
    </row>
    <row r="1288" spans="1:10" ht="60" customHeight="1" thickBot="1" x14ac:dyDescent="0.3">
      <c r="A1288" s="36">
        <v>23020106</v>
      </c>
      <c r="B1288" s="37">
        <v>70702</v>
      </c>
      <c r="C1288" s="38" t="s">
        <v>2079</v>
      </c>
      <c r="D1288" s="39" t="s">
        <v>19</v>
      </c>
      <c r="E1288" s="37">
        <v>23322200</v>
      </c>
      <c r="F1288" s="40" t="s">
        <v>2080</v>
      </c>
      <c r="G1288" s="41">
        <v>100000000</v>
      </c>
      <c r="H1288" s="41">
        <v>100000000</v>
      </c>
      <c r="I1288" s="41"/>
      <c r="J1288" s="41">
        <f t="shared" si="94"/>
        <v>100000000</v>
      </c>
    </row>
    <row r="1289" spans="1:10" ht="91.5" thickBot="1" x14ac:dyDescent="0.3">
      <c r="A1289" s="36">
        <v>23020106</v>
      </c>
      <c r="B1289" s="37">
        <v>70703</v>
      </c>
      <c r="C1289" s="38" t="s">
        <v>2081</v>
      </c>
      <c r="D1289" s="39" t="s">
        <v>19</v>
      </c>
      <c r="E1289" s="37">
        <v>23310000</v>
      </c>
      <c r="F1289" s="40" t="s">
        <v>2082</v>
      </c>
      <c r="G1289" s="41">
        <v>30000000</v>
      </c>
      <c r="H1289" s="41">
        <v>30000000</v>
      </c>
      <c r="I1289" s="41">
        <v>30000000</v>
      </c>
      <c r="J1289" s="41">
        <f t="shared" si="94"/>
        <v>0</v>
      </c>
    </row>
    <row r="1290" spans="1:10" ht="105.75" customHeight="1" thickBot="1" x14ac:dyDescent="0.3">
      <c r="A1290" s="36">
        <v>23010122</v>
      </c>
      <c r="B1290" s="37">
        <v>70704</v>
      </c>
      <c r="C1290" s="38" t="s">
        <v>2083</v>
      </c>
      <c r="D1290" s="39" t="s">
        <v>19</v>
      </c>
      <c r="E1290" s="37">
        <v>23310000</v>
      </c>
      <c r="F1290" s="40" t="s">
        <v>2084</v>
      </c>
      <c r="G1290" s="41">
        <v>400000000</v>
      </c>
      <c r="H1290" s="41">
        <v>400000000</v>
      </c>
      <c r="I1290" s="41">
        <v>400000000</v>
      </c>
      <c r="J1290" s="41">
        <f t="shared" si="94"/>
        <v>0</v>
      </c>
    </row>
    <row r="1291" spans="1:10" ht="33" customHeight="1" thickBot="1" x14ac:dyDescent="0.3">
      <c r="A1291" s="36">
        <v>23020106</v>
      </c>
      <c r="B1291" s="37">
        <v>70705</v>
      </c>
      <c r="C1291" s="38" t="s">
        <v>2085</v>
      </c>
      <c r="D1291" s="39" t="s">
        <v>19</v>
      </c>
      <c r="E1291" s="37">
        <v>23311900</v>
      </c>
      <c r="F1291" s="40" t="s">
        <v>2086</v>
      </c>
      <c r="G1291" s="41">
        <v>30000000</v>
      </c>
      <c r="H1291" s="41">
        <v>30000000</v>
      </c>
      <c r="I1291" s="41"/>
      <c r="J1291" s="41">
        <f t="shared" si="94"/>
        <v>30000000</v>
      </c>
    </row>
    <row r="1292" spans="1:10" ht="61.5" thickBot="1" x14ac:dyDescent="0.3">
      <c r="A1292" s="36">
        <v>23010106</v>
      </c>
      <c r="B1292" s="37">
        <v>70707</v>
      </c>
      <c r="C1292" s="38" t="s">
        <v>2087</v>
      </c>
      <c r="D1292" s="39" t="s">
        <v>19</v>
      </c>
      <c r="E1292" s="37">
        <v>23310000</v>
      </c>
      <c r="F1292" s="40" t="s">
        <v>2088</v>
      </c>
      <c r="G1292" s="41">
        <v>40000000</v>
      </c>
      <c r="H1292" s="41">
        <v>40000000</v>
      </c>
      <c r="I1292" s="41">
        <v>40000000</v>
      </c>
      <c r="J1292" s="41">
        <f t="shared" si="94"/>
        <v>0</v>
      </c>
    </row>
    <row r="1293" spans="1:10" ht="106.5" thickBot="1" x14ac:dyDescent="0.3">
      <c r="A1293" s="36">
        <v>23010122</v>
      </c>
      <c r="B1293" s="37">
        <v>70708</v>
      </c>
      <c r="C1293" s="38" t="s">
        <v>2089</v>
      </c>
      <c r="D1293" s="39" t="s">
        <v>19</v>
      </c>
      <c r="E1293" s="37">
        <v>23310100</v>
      </c>
      <c r="F1293" s="40" t="s">
        <v>2090</v>
      </c>
      <c r="G1293" s="41">
        <v>200000000</v>
      </c>
      <c r="H1293" s="41">
        <v>100000000</v>
      </c>
      <c r="I1293" s="41">
        <v>100000000</v>
      </c>
      <c r="J1293" s="41">
        <f t="shared" si="94"/>
        <v>0</v>
      </c>
    </row>
    <row r="1294" spans="1:10" ht="45" customHeight="1" thickBot="1" x14ac:dyDescent="0.3">
      <c r="A1294" s="36">
        <v>23010122</v>
      </c>
      <c r="B1294" s="37">
        <v>70709</v>
      </c>
      <c r="C1294" s="38" t="s">
        <v>2091</v>
      </c>
      <c r="D1294" s="39" t="s">
        <v>19</v>
      </c>
      <c r="E1294" s="37">
        <v>23310000</v>
      </c>
      <c r="F1294" s="40" t="s">
        <v>2092</v>
      </c>
      <c r="G1294" s="41">
        <v>30000000</v>
      </c>
      <c r="H1294" s="41">
        <v>30000000</v>
      </c>
      <c r="I1294" s="41"/>
      <c r="J1294" s="41">
        <f t="shared" si="94"/>
        <v>30000000</v>
      </c>
    </row>
    <row r="1295" spans="1:10" ht="41.25" customHeight="1" thickBot="1" x14ac:dyDescent="0.3">
      <c r="A1295" s="36">
        <v>23010122</v>
      </c>
      <c r="B1295" s="37">
        <v>70710</v>
      </c>
      <c r="C1295" s="38" t="s">
        <v>2093</v>
      </c>
      <c r="D1295" s="39" t="s">
        <v>19</v>
      </c>
      <c r="E1295" s="37">
        <v>23310000</v>
      </c>
      <c r="F1295" s="40" t="s">
        <v>2092</v>
      </c>
      <c r="G1295" s="41">
        <v>50000000</v>
      </c>
      <c r="H1295" s="41">
        <v>50000000</v>
      </c>
      <c r="I1295" s="41"/>
      <c r="J1295" s="41">
        <f t="shared" si="94"/>
        <v>50000000</v>
      </c>
    </row>
    <row r="1296" spans="1:10" ht="60" customHeight="1" thickBot="1" x14ac:dyDescent="0.3">
      <c r="A1296" s="36">
        <v>23030105</v>
      </c>
      <c r="B1296" s="37">
        <v>70711</v>
      </c>
      <c r="C1296" s="38" t="s">
        <v>2094</v>
      </c>
      <c r="D1296" s="39" t="s">
        <v>19</v>
      </c>
      <c r="E1296" s="37">
        <v>23311900</v>
      </c>
      <c r="F1296" s="40" t="s">
        <v>2360</v>
      </c>
      <c r="G1296" s="41">
        <v>50000000</v>
      </c>
      <c r="H1296" s="41">
        <v>50000000</v>
      </c>
      <c r="I1296" s="41"/>
      <c r="J1296" s="41">
        <f t="shared" si="94"/>
        <v>50000000</v>
      </c>
    </row>
    <row r="1297" spans="1:10" ht="42" customHeight="1" thickBot="1" x14ac:dyDescent="0.3">
      <c r="A1297" s="36">
        <v>23030105</v>
      </c>
      <c r="B1297" s="37">
        <v>70712</v>
      </c>
      <c r="C1297" s="38" t="s">
        <v>2095</v>
      </c>
      <c r="D1297" s="39" t="s">
        <v>19</v>
      </c>
      <c r="E1297" s="37">
        <v>23310100</v>
      </c>
      <c r="F1297" s="40" t="s">
        <v>2096</v>
      </c>
      <c r="G1297" s="41">
        <v>60000000</v>
      </c>
      <c r="H1297" s="41">
        <v>60000000</v>
      </c>
      <c r="I1297" s="41"/>
      <c r="J1297" s="41">
        <f t="shared" si="94"/>
        <v>60000000</v>
      </c>
    </row>
    <row r="1298" spans="1:10" ht="87.75" customHeight="1" thickBot="1" x14ac:dyDescent="0.3">
      <c r="A1298" s="36">
        <v>23030105</v>
      </c>
      <c r="B1298" s="37">
        <v>70713</v>
      </c>
      <c r="C1298" s="38" t="s">
        <v>2097</v>
      </c>
      <c r="D1298" s="39" t="s">
        <v>19</v>
      </c>
      <c r="E1298" s="37">
        <v>23310100</v>
      </c>
      <c r="F1298" s="40" t="s">
        <v>2098</v>
      </c>
      <c r="G1298" s="41">
        <v>500000000</v>
      </c>
      <c r="H1298" s="41">
        <v>500000000</v>
      </c>
      <c r="I1298" s="41"/>
      <c r="J1298" s="41">
        <f t="shared" si="94"/>
        <v>500000000</v>
      </c>
    </row>
    <row r="1299" spans="1:10" ht="40.5" customHeight="1" thickBot="1" x14ac:dyDescent="0.3">
      <c r="A1299" s="36">
        <v>23030105</v>
      </c>
      <c r="B1299" s="37">
        <v>70714</v>
      </c>
      <c r="C1299" s="38" t="s">
        <v>2099</v>
      </c>
      <c r="D1299" s="39" t="s">
        <v>19</v>
      </c>
      <c r="E1299" s="37">
        <v>23332000</v>
      </c>
      <c r="F1299" s="40" t="s">
        <v>2100</v>
      </c>
      <c r="G1299" s="41">
        <v>50000000</v>
      </c>
      <c r="H1299" s="41">
        <v>50000000</v>
      </c>
      <c r="I1299" s="41"/>
      <c r="J1299" s="41">
        <f t="shared" si="94"/>
        <v>50000000</v>
      </c>
    </row>
    <row r="1300" spans="1:10" ht="39" customHeight="1" thickBot="1" x14ac:dyDescent="0.3">
      <c r="A1300" s="36">
        <v>23030105</v>
      </c>
      <c r="B1300" s="37">
        <v>70715</v>
      </c>
      <c r="C1300" s="38" t="s">
        <v>2101</v>
      </c>
      <c r="D1300" s="39" t="s">
        <v>19</v>
      </c>
      <c r="E1300" s="37">
        <v>23331000</v>
      </c>
      <c r="F1300" s="40" t="s">
        <v>2102</v>
      </c>
      <c r="G1300" s="41">
        <v>50000000</v>
      </c>
      <c r="H1300" s="41">
        <v>50000000</v>
      </c>
      <c r="I1300" s="41"/>
      <c r="J1300" s="41">
        <f t="shared" si="94"/>
        <v>50000000</v>
      </c>
    </row>
    <row r="1301" spans="1:10" ht="27" customHeight="1" thickBot="1" x14ac:dyDescent="0.3">
      <c r="A1301" s="36">
        <v>23030105</v>
      </c>
      <c r="B1301" s="37">
        <v>70716</v>
      </c>
      <c r="C1301" s="38" t="s">
        <v>2103</v>
      </c>
      <c r="D1301" s="39" t="s">
        <v>19</v>
      </c>
      <c r="E1301" s="37">
        <v>23310100</v>
      </c>
      <c r="F1301" s="40" t="s">
        <v>2104</v>
      </c>
      <c r="G1301" s="41">
        <v>40000000</v>
      </c>
      <c r="H1301" s="41">
        <v>40000000</v>
      </c>
      <c r="I1301" s="41"/>
      <c r="J1301" s="41">
        <f t="shared" si="94"/>
        <v>40000000</v>
      </c>
    </row>
    <row r="1302" spans="1:10" ht="126.75" customHeight="1" thickBot="1" x14ac:dyDescent="0.3">
      <c r="A1302" s="36">
        <v>23030105</v>
      </c>
      <c r="B1302" s="37">
        <v>70717</v>
      </c>
      <c r="C1302" s="38" t="s">
        <v>2105</v>
      </c>
      <c r="D1302" s="39" t="s">
        <v>19</v>
      </c>
      <c r="E1302" s="37">
        <v>23310100</v>
      </c>
      <c r="F1302" s="40" t="s">
        <v>2106</v>
      </c>
      <c r="G1302" s="41">
        <v>550000000</v>
      </c>
      <c r="H1302" s="41">
        <v>234957014.80000001</v>
      </c>
      <c r="I1302" s="41">
        <v>234957014.80000001</v>
      </c>
      <c r="J1302" s="41">
        <f t="shared" si="94"/>
        <v>0</v>
      </c>
    </row>
    <row r="1303" spans="1:10" ht="106.5" thickBot="1" x14ac:dyDescent="0.3">
      <c r="A1303" s="36">
        <v>23020105</v>
      </c>
      <c r="B1303" s="37">
        <v>70718</v>
      </c>
      <c r="C1303" s="38" t="s">
        <v>2107</v>
      </c>
      <c r="D1303" s="39" t="s">
        <v>19</v>
      </c>
      <c r="E1303" s="37">
        <v>23310000</v>
      </c>
      <c r="F1303" s="40" t="s">
        <v>2108</v>
      </c>
      <c r="G1303" s="41">
        <v>100000000</v>
      </c>
      <c r="H1303" s="41">
        <v>100000000</v>
      </c>
      <c r="I1303" s="41"/>
      <c r="J1303" s="41">
        <f t="shared" si="94"/>
        <v>100000000</v>
      </c>
    </row>
    <row r="1304" spans="1:10" ht="45" customHeight="1" thickBot="1" x14ac:dyDescent="0.3">
      <c r="A1304" s="36">
        <v>23030105</v>
      </c>
      <c r="B1304" s="37">
        <v>70719</v>
      </c>
      <c r="C1304" s="38" t="s">
        <v>2109</v>
      </c>
      <c r="D1304" s="39" t="s">
        <v>19</v>
      </c>
      <c r="E1304" s="37">
        <v>23330200</v>
      </c>
      <c r="F1304" s="40" t="s">
        <v>2110</v>
      </c>
      <c r="G1304" s="41">
        <v>30000000</v>
      </c>
      <c r="H1304" s="41">
        <v>30000000</v>
      </c>
      <c r="I1304" s="41"/>
      <c r="J1304" s="41">
        <f t="shared" si="94"/>
        <v>30000000</v>
      </c>
    </row>
    <row r="1305" spans="1:10" ht="42" customHeight="1" thickBot="1" x14ac:dyDescent="0.3">
      <c r="A1305" s="36">
        <v>23030105</v>
      </c>
      <c r="B1305" s="37">
        <v>70720</v>
      </c>
      <c r="C1305" s="38" t="s">
        <v>2111</v>
      </c>
      <c r="D1305" s="39" t="s">
        <v>19</v>
      </c>
      <c r="E1305" s="37">
        <v>23310000</v>
      </c>
      <c r="F1305" s="40" t="s">
        <v>2112</v>
      </c>
      <c r="G1305" s="41">
        <v>30000000</v>
      </c>
      <c r="H1305" s="41">
        <v>30000000</v>
      </c>
      <c r="I1305" s="41"/>
      <c r="J1305" s="41">
        <f t="shared" si="94"/>
        <v>30000000</v>
      </c>
    </row>
    <row r="1306" spans="1:10" ht="75.75" customHeight="1" thickBot="1" x14ac:dyDescent="0.3">
      <c r="A1306" s="36">
        <v>23010112</v>
      </c>
      <c r="B1306" s="37">
        <v>70721</v>
      </c>
      <c r="C1306" s="38" t="s">
        <v>2113</v>
      </c>
      <c r="D1306" s="39" t="s">
        <v>19</v>
      </c>
      <c r="E1306" s="37">
        <v>23310100</v>
      </c>
      <c r="F1306" s="40" t="s">
        <v>2114</v>
      </c>
      <c r="G1306" s="41">
        <v>30000000</v>
      </c>
      <c r="H1306" s="41">
        <v>30000000</v>
      </c>
      <c r="I1306" s="41"/>
      <c r="J1306" s="41">
        <f t="shared" si="94"/>
        <v>30000000</v>
      </c>
    </row>
    <row r="1307" spans="1:10" ht="122.25" customHeight="1" thickBot="1" x14ac:dyDescent="0.3">
      <c r="A1307" s="36">
        <v>23010105</v>
      </c>
      <c r="B1307" s="37">
        <v>70722</v>
      </c>
      <c r="C1307" s="38" t="s">
        <v>2115</v>
      </c>
      <c r="D1307" s="39" t="s">
        <v>19</v>
      </c>
      <c r="E1307" s="37">
        <v>23310000</v>
      </c>
      <c r="F1307" s="40" t="s">
        <v>2116</v>
      </c>
      <c r="G1307" s="41">
        <v>50000000</v>
      </c>
      <c r="H1307" s="41">
        <v>100000000</v>
      </c>
      <c r="I1307" s="41">
        <v>100000000</v>
      </c>
      <c r="J1307" s="41">
        <f t="shared" si="94"/>
        <v>0</v>
      </c>
    </row>
    <row r="1308" spans="1:10" ht="121.5" thickBot="1" x14ac:dyDescent="0.3">
      <c r="A1308" s="36">
        <v>23020106</v>
      </c>
      <c r="B1308" s="37">
        <v>70723</v>
      </c>
      <c r="C1308" s="38" t="s">
        <v>2117</v>
      </c>
      <c r="D1308" s="39" t="s">
        <v>19</v>
      </c>
      <c r="E1308" s="37">
        <v>23310000</v>
      </c>
      <c r="F1308" s="40" t="s">
        <v>2354</v>
      </c>
      <c r="G1308" s="41">
        <v>60000000</v>
      </c>
      <c r="H1308" s="41">
        <v>60000000</v>
      </c>
      <c r="I1308" s="41"/>
      <c r="J1308" s="41">
        <f t="shared" si="94"/>
        <v>60000000</v>
      </c>
    </row>
    <row r="1309" spans="1:10" ht="112.5" customHeight="1" thickBot="1" x14ac:dyDescent="0.3">
      <c r="A1309" s="36">
        <v>23020106</v>
      </c>
      <c r="B1309" s="37">
        <v>70724</v>
      </c>
      <c r="C1309" s="38" t="s">
        <v>2118</v>
      </c>
      <c r="D1309" s="39" t="s">
        <v>19</v>
      </c>
      <c r="E1309" s="37">
        <v>23310100</v>
      </c>
      <c r="F1309" s="40" t="s">
        <v>2349</v>
      </c>
      <c r="G1309" s="41">
        <v>50000000</v>
      </c>
      <c r="H1309" s="41">
        <v>100000000</v>
      </c>
      <c r="I1309" s="41">
        <v>100000000</v>
      </c>
      <c r="J1309" s="41">
        <f t="shared" si="94"/>
        <v>0</v>
      </c>
    </row>
    <row r="1310" spans="1:10" ht="53.25" customHeight="1" thickBot="1" x14ac:dyDescent="0.3">
      <c r="A1310" s="36">
        <v>23020106</v>
      </c>
      <c r="B1310" s="37">
        <v>70726</v>
      </c>
      <c r="C1310" s="38" t="s">
        <v>2119</v>
      </c>
      <c r="D1310" s="39" t="s">
        <v>19</v>
      </c>
      <c r="E1310" s="37">
        <v>23310000</v>
      </c>
      <c r="F1310" s="40" t="s">
        <v>2120</v>
      </c>
      <c r="G1310" s="41">
        <v>30000000</v>
      </c>
      <c r="H1310" s="41">
        <v>30000000</v>
      </c>
      <c r="I1310" s="41"/>
      <c r="J1310" s="41">
        <f t="shared" si="94"/>
        <v>30000000</v>
      </c>
    </row>
    <row r="1311" spans="1:10" ht="106.5" thickBot="1" x14ac:dyDescent="0.3">
      <c r="A1311" s="36">
        <v>23010122</v>
      </c>
      <c r="B1311" s="37">
        <v>70727</v>
      </c>
      <c r="C1311" s="38" t="s">
        <v>2121</v>
      </c>
      <c r="D1311" s="39" t="s">
        <v>19</v>
      </c>
      <c r="E1311" s="37">
        <v>23310100</v>
      </c>
      <c r="F1311" s="40" t="s">
        <v>2350</v>
      </c>
      <c r="G1311" s="41">
        <v>50000000</v>
      </c>
      <c r="H1311" s="41">
        <v>50000000</v>
      </c>
      <c r="I1311" s="41"/>
      <c r="J1311" s="41">
        <f t="shared" si="94"/>
        <v>50000000</v>
      </c>
    </row>
    <row r="1312" spans="1:10" ht="106.5" thickBot="1" x14ac:dyDescent="0.3">
      <c r="A1312" s="36">
        <v>23030105</v>
      </c>
      <c r="B1312" s="37">
        <v>70729</v>
      </c>
      <c r="C1312" s="38" t="s">
        <v>2122</v>
      </c>
      <c r="D1312" s="39" t="s">
        <v>19</v>
      </c>
      <c r="E1312" s="37">
        <v>23310100</v>
      </c>
      <c r="F1312" s="40" t="s">
        <v>2355</v>
      </c>
      <c r="G1312" s="41">
        <v>50000000</v>
      </c>
      <c r="H1312" s="41">
        <v>30000000</v>
      </c>
      <c r="I1312" s="41"/>
      <c r="J1312" s="41">
        <f t="shared" si="94"/>
        <v>30000000</v>
      </c>
    </row>
    <row r="1313" spans="1:10" ht="106.5" customHeight="1" thickBot="1" x14ac:dyDescent="0.3">
      <c r="A1313" s="36">
        <v>23030105</v>
      </c>
      <c r="B1313" s="37">
        <v>70730</v>
      </c>
      <c r="C1313" s="38" t="s">
        <v>2123</v>
      </c>
      <c r="D1313" s="39" t="s">
        <v>19</v>
      </c>
      <c r="E1313" s="37">
        <v>23310100</v>
      </c>
      <c r="F1313" s="40" t="s">
        <v>2351</v>
      </c>
      <c r="G1313" s="42">
        <v>0</v>
      </c>
      <c r="H1313" s="42">
        <v>0</v>
      </c>
      <c r="I1313" s="42"/>
      <c r="J1313" s="41">
        <f t="shared" si="94"/>
        <v>0</v>
      </c>
    </row>
    <row r="1314" spans="1:10" ht="76.5" thickBot="1" x14ac:dyDescent="0.3">
      <c r="A1314" s="36">
        <v>23020106</v>
      </c>
      <c r="B1314" s="37">
        <v>70732</v>
      </c>
      <c r="C1314" s="38" t="s">
        <v>2124</v>
      </c>
      <c r="D1314" s="39" t="s">
        <v>19</v>
      </c>
      <c r="E1314" s="37">
        <v>23310000</v>
      </c>
      <c r="F1314" s="40" t="s">
        <v>2352</v>
      </c>
      <c r="G1314" s="41">
        <v>20000000</v>
      </c>
      <c r="H1314" s="41">
        <v>20000000</v>
      </c>
      <c r="I1314" s="41"/>
      <c r="J1314" s="41">
        <f t="shared" si="94"/>
        <v>20000000</v>
      </c>
    </row>
    <row r="1315" spans="1:10" ht="43.5" customHeight="1" thickBot="1" x14ac:dyDescent="0.3">
      <c r="A1315" s="36">
        <v>23030105</v>
      </c>
      <c r="B1315" s="37">
        <v>70733</v>
      </c>
      <c r="C1315" s="38" t="s">
        <v>2125</v>
      </c>
      <c r="D1315" s="39" t="s">
        <v>19</v>
      </c>
      <c r="E1315" s="37">
        <v>23331000</v>
      </c>
      <c r="F1315" s="40" t="s">
        <v>2126</v>
      </c>
      <c r="G1315" s="41">
        <v>15000000</v>
      </c>
      <c r="H1315" s="41">
        <v>15000000</v>
      </c>
      <c r="I1315" s="41"/>
      <c r="J1315" s="41">
        <f t="shared" si="94"/>
        <v>15000000</v>
      </c>
    </row>
    <row r="1316" spans="1:10" ht="16.5" thickBot="1" x14ac:dyDescent="0.3">
      <c r="A1316" s="36">
        <v>23030105</v>
      </c>
      <c r="B1316" s="37">
        <v>70734</v>
      </c>
      <c r="C1316" s="38" t="s">
        <v>2127</v>
      </c>
      <c r="D1316" s="39" t="s">
        <v>19</v>
      </c>
      <c r="E1316" s="37">
        <v>23310600</v>
      </c>
      <c r="F1316" s="40" t="s">
        <v>2128</v>
      </c>
      <c r="G1316" s="41">
        <v>20000000</v>
      </c>
      <c r="H1316" s="41">
        <v>20000000</v>
      </c>
      <c r="I1316" s="41"/>
      <c r="J1316" s="41">
        <f t="shared" si="94"/>
        <v>20000000</v>
      </c>
    </row>
    <row r="1317" spans="1:10" ht="105.75" thickBot="1" x14ac:dyDescent="0.3">
      <c r="A1317" s="36">
        <v>23010122</v>
      </c>
      <c r="B1317" s="37">
        <v>70735</v>
      </c>
      <c r="C1317" s="38" t="s">
        <v>2129</v>
      </c>
      <c r="D1317" s="39" t="s">
        <v>19</v>
      </c>
      <c r="E1317" s="37">
        <v>23310100</v>
      </c>
      <c r="F1317" s="85" t="s">
        <v>2353</v>
      </c>
      <c r="G1317" s="41">
        <v>50000000</v>
      </c>
      <c r="H1317" s="41">
        <v>50000000</v>
      </c>
      <c r="I1317" s="41"/>
      <c r="J1317" s="41">
        <f t="shared" si="94"/>
        <v>50000000</v>
      </c>
    </row>
    <row r="1318" spans="1:10" ht="165.75" thickBot="1" x14ac:dyDescent="0.3">
      <c r="A1318" s="36">
        <v>23010122</v>
      </c>
      <c r="B1318" s="37">
        <v>70736</v>
      </c>
      <c r="C1318" s="38" t="s">
        <v>2130</v>
      </c>
      <c r="D1318" s="39" t="s">
        <v>19</v>
      </c>
      <c r="E1318" s="37">
        <v>23310000</v>
      </c>
      <c r="F1318" s="67" t="s">
        <v>2131</v>
      </c>
      <c r="G1318" s="41">
        <v>40000000</v>
      </c>
      <c r="H1318" s="41">
        <v>40000000</v>
      </c>
      <c r="I1318" s="41"/>
      <c r="J1318" s="41">
        <f t="shared" si="94"/>
        <v>40000000</v>
      </c>
    </row>
    <row r="1319" spans="1:10" ht="105.75" thickBot="1" x14ac:dyDescent="0.3">
      <c r="A1319" s="36">
        <v>23010122</v>
      </c>
      <c r="B1319" s="37">
        <v>70701</v>
      </c>
      <c r="C1319" s="38" t="s">
        <v>2130</v>
      </c>
      <c r="D1319" s="39" t="s">
        <v>19</v>
      </c>
      <c r="E1319" s="37">
        <v>23310000</v>
      </c>
      <c r="F1319" s="67" t="s">
        <v>2356</v>
      </c>
      <c r="G1319" s="41">
        <v>100000000</v>
      </c>
      <c r="H1319" s="41">
        <v>100000000</v>
      </c>
      <c r="I1319" s="41"/>
      <c r="J1319" s="41">
        <f t="shared" si="94"/>
        <v>100000000</v>
      </c>
    </row>
    <row r="1320" spans="1:10" ht="105.75" thickBot="1" x14ac:dyDescent="0.3">
      <c r="A1320" s="36">
        <v>23010122</v>
      </c>
      <c r="B1320" s="37">
        <v>70737</v>
      </c>
      <c r="C1320" s="38" t="s">
        <v>2132</v>
      </c>
      <c r="D1320" s="39" t="s">
        <v>19</v>
      </c>
      <c r="E1320" s="37">
        <v>23310100</v>
      </c>
      <c r="F1320" s="67" t="s">
        <v>2357</v>
      </c>
      <c r="G1320" s="41">
        <v>500000000</v>
      </c>
      <c r="H1320" s="41">
        <v>500000000</v>
      </c>
      <c r="I1320" s="41">
        <v>500000000</v>
      </c>
      <c r="J1320" s="41">
        <f t="shared" si="94"/>
        <v>0</v>
      </c>
    </row>
    <row r="1321" spans="1:10" ht="105.75" thickBot="1" x14ac:dyDescent="0.3">
      <c r="A1321" s="36">
        <v>23010122</v>
      </c>
      <c r="B1321" s="37">
        <v>70738</v>
      </c>
      <c r="C1321" s="38" t="s">
        <v>2133</v>
      </c>
      <c r="D1321" s="39" t="s">
        <v>19</v>
      </c>
      <c r="E1321" s="37">
        <v>23310000</v>
      </c>
      <c r="F1321" s="67" t="s">
        <v>2358</v>
      </c>
      <c r="G1321" s="41">
        <v>30000000</v>
      </c>
      <c r="H1321" s="41">
        <v>30000000</v>
      </c>
      <c r="I1321" s="41">
        <v>30000000</v>
      </c>
      <c r="J1321" s="41">
        <f t="shared" si="94"/>
        <v>0</v>
      </c>
    </row>
    <row r="1322" spans="1:10" ht="142.5" customHeight="1" thickBot="1" x14ac:dyDescent="0.3">
      <c r="A1322" s="36">
        <v>23010122</v>
      </c>
      <c r="B1322" s="37">
        <v>70739</v>
      </c>
      <c r="C1322" s="38" t="s">
        <v>2134</v>
      </c>
      <c r="D1322" s="39" t="s">
        <v>19</v>
      </c>
      <c r="E1322" s="37">
        <v>23310000</v>
      </c>
      <c r="F1322" s="86" t="s">
        <v>2359</v>
      </c>
      <c r="G1322" s="41">
        <v>50000000</v>
      </c>
      <c r="H1322" s="41">
        <v>50000000</v>
      </c>
      <c r="I1322" s="41">
        <v>50000000</v>
      </c>
      <c r="J1322" s="41">
        <f t="shared" si="94"/>
        <v>0</v>
      </c>
    </row>
    <row r="1323" spans="1:10" ht="120.75" thickBot="1" x14ac:dyDescent="0.3">
      <c r="A1323" s="36">
        <v>23010122</v>
      </c>
      <c r="B1323" s="37">
        <v>70740</v>
      </c>
      <c r="C1323" s="38" t="s">
        <v>2136</v>
      </c>
      <c r="D1323" s="39" t="s">
        <v>19</v>
      </c>
      <c r="E1323" s="37">
        <v>23310000</v>
      </c>
      <c r="F1323" s="67" t="s">
        <v>2137</v>
      </c>
      <c r="G1323" s="41">
        <v>10000000</v>
      </c>
      <c r="H1323" s="41">
        <v>10000000</v>
      </c>
      <c r="I1323" s="41"/>
      <c r="J1323" s="41">
        <f t="shared" si="94"/>
        <v>10000000</v>
      </c>
    </row>
    <row r="1324" spans="1:10" ht="30.75" thickBot="1" x14ac:dyDescent="0.3">
      <c r="A1324" s="36">
        <v>23010119</v>
      </c>
      <c r="B1324" s="37">
        <v>70741</v>
      </c>
      <c r="C1324" s="38" t="s">
        <v>2138</v>
      </c>
      <c r="D1324" s="39" t="s">
        <v>19</v>
      </c>
      <c r="E1324" s="37">
        <v>23310000</v>
      </c>
      <c r="F1324" s="67" t="s">
        <v>2139</v>
      </c>
      <c r="G1324" s="41">
        <v>30000000</v>
      </c>
      <c r="H1324" s="41">
        <v>30000000</v>
      </c>
      <c r="I1324" s="41"/>
      <c r="J1324" s="41">
        <f t="shared" si="94"/>
        <v>30000000</v>
      </c>
    </row>
    <row r="1325" spans="1:10" ht="135.75" thickBot="1" x14ac:dyDescent="0.3">
      <c r="A1325" s="36">
        <v>23020106</v>
      </c>
      <c r="B1325" s="37">
        <v>70742</v>
      </c>
      <c r="C1325" s="38" t="s">
        <v>2140</v>
      </c>
      <c r="D1325" s="39" t="s">
        <v>19</v>
      </c>
      <c r="E1325" s="37">
        <v>23310000</v>
      </c>
      <c r="F1325" s="67" t="s">
        <v>2141</v>
      </c>
      <c r="G1325" s="41">
        <v>40000000</v>
      </c>
      <c r="H1325" s="41">
        <v>40000000</v>
      </c>
      <c r="I1325" s="41"/>
      <c r="J1325" s="41">
        <f t="shared" si="94"/>
        <v>40000000</v>
      </c>
    </row>
    <row r="1326" spans="1:10" ht="135.75" thickBot="1" x14ac:dyDescent="0.3">
      <c r="A1326" s="36">
        <v>23020106</v>
      </c>
      <c r="B1326" s="37">
        <v>70743</v>
      </c>
      <c r="C1326" s="38" t="s">
        <v>2142</v>
      </c>
      <c r="D1326" s="39" t="s">
        <v>19</v>
      </c>
      <c r="E1326" s="37">
        <v>23310100</v>
      </c>
      <c r="F1326" s="67" t="s">
        <v>2143</v>
      </c>
      <c r="G1326" s="41">
        <v>50000000</v>
      </c>
      <c r="H1326" s="41">
        <v>50000000</v>
      </c>
      <c r="I1326" s="41"/>
      <c r="J1326" s="41">
        <f t="shared" si="94"/>
        <v>50000000</v>
      </c>
    </row>
    <row r="1327" spans="1:10" ht="135.75" thickBot="1" x14ac:dyDescent="0.3">
      <c r="A1327" s="36">
        <v>23020106</v>
      </c>
      <c r="B1327" s="37">
        <v>70744</v>
      </c>
      <c r="C1327" s="38" t="s">
        <v>2144</v>
      </c>
      <c r="D1327" s="39" t="s">
        <v>19</v>
      </c>
      <c r="E1327" s="37">
        <v>23331000</v>
      </c>
      <c r="F1327" s="67" t="s">
        <v>2145</v>
      </c>
      <c r="G1327" s="41">
        <v>20000000</v>
      </c>
      <c r="H1327" s="41">
        <v>20000000</v>
      </c>
      <c r="I1327" s="41"/>
      <c r="J1327" s="41">
        <f t="shared" si="94"/>
        <v>20000000</v>
      </c>
    </row>
    <row r="1328" spans="1:10" ht="135.75" thickBot="1" x14ac:dyDescent="0.3">
      <c r="A1328" s="36">
        <v>23020106</v>
      </c>
      <c r="B1328" s="37">
        <v>70745</v>
      </c>
      <c r="C1328" s="38" t="s">
        <v>2146</v>
      </c>
      <c r="D1328" s="39" t="s">
        <v>19</v>
      </c>
      <c r="E1328" s="37">
        <v>23310000</v>
      </c>
      <c r="F1328" s="67" t="s">
        <v>2147</v>
      </c>
      <c r="G1328" s="41">
        <v>50000000</v>
      </c>
      <c r="H1328" s="41">
        <v>50000000</v>
      </c>
      <c r="I1328" s="41"/>
      <c r="J1328" s="41">
        <f t="shared" si="94"/>
        <v>50000000</v>
      </c>
    </row>
    <row r="1329" spans="1:10" ht="135.75" thickBot="1" x14ac:dyDescent="0.3">
      <c r="A1329" s="36">
        <v>23050101</v>
      </c>
      <c r="B1329" s="37">
        <v>70746</v>
      </c>
      <c r="C1329" s="38" t="s">
        <v>2148</v>
      </c>
      <c r="D1329" s="39" t="s">
        <v>19</v>
      </c>
      <c r="E1329" s="37">
        <v>23310000</v>
      </c>
      <c r="F1329" s="67" t="s">
        <v>2149</v>
      </c>
      <c r="G1329" s="41">
        <v>30000000</v>
      </c>
      <c r="H1329" s="41">
        <v>30000000</v>
      </c>
      <c r="I1329" s="41"/>
      <c r="J1329" s="41">
        <f t="shared" si="94"/>
        <v>30000000</v>
      </c>
    </row>
    <row r="1330" spans="1:10" ht="135.75" thickBot="1" x14ac:dyDescent="0.3">
      <c r="A1330" s="36">
        <v>23020106</v>
      </c>
      <c r="B1330" s="37">
        <v>70747</v>
      </c>
      <c r="C1330" s="38" t="s">
        <v>2150</v>
      </c>
      <c r="D1330" s="39" t="s">
        <v>19</v>
      </c>
      <c r="E1330" s="37">
        <v>23310000</v>
      </c>
      <c r="F1330" s="67" t="s">
        <v>2151</v>
      </c>
      <c r="G1330" s="41">
        <v>20000000</v>
      </c>
      <c r="H1330" s="41">
        <v>20000000</v>
      </c>
      <c r="I1330" s="41"/>
      <c r="J1330" s="41">
        <f t="shared" si="94"/>
        <v>20000000</v>
      </c>
    </row>
    <row r="1331" spans="1:10" ht="150.75" thickBot="1" x14ac:dyDescent="0.3">
      <c r="A1331" s="36">
        <v>23050101</v>
      </c>
      <c r="B1331" s="37">
        <v>70748</v>
      </c>
      <c r="C1331" s="38" t="s">
        <v>2152</v>
      </c>
      <c r="D1331" s="39" t="s">
        <v>19</v>
      </c>
      <c r="E1331" s="37">
        <v>23310000</v>
      </c>
      <c r="F1331" s="67" t="s">
        <v>2153</v>
      </c>
      <c r="G1331" s="41">
        <v>100000000</v>
      </c>
      <c r="H1331" s="41">
        <v>100000000</v>
      </c>
      <c r="I1331" s="41"/>
      <c r="J1331" s="41">
        <f t="shared" si="94"/>
        <v>100000000</v>
      </c>
    </row>
    <row r="1332" spans="1:10" ht="150.75" thickBot="1" x14ac:dyDescent="0.3">
      <c r="A1332" s="36">
        <v>23020106</v>
      </c>
      <c r="B1332" s="37">
        <v>70749</v>
      </c>
      <c r="C1332" s="38" t="s">
        <v>2154</v>
      </c>
      <c r="D1332" s="39" t="s">
        <v>19</v>
      </c>
      <c r="E1332" s="37">
        <v>23310000</v>
      </c>
      <c r="F1332" s="67" t="s">
        <v>2155</v>
      </c>
      <c r="G1332" s="41">
        <v>10000000</v>
      </c>
      <c r="H1332" s="41">
        <v>10000000</v>
      </c>
      <c r="I1332" s="41"/>
      <c r="J1332" s="41">
        <f t="shared" si="94"/>
        <v>10000000</v>
      </c>
    </row>
    <row r="1333" spans="1:10" ht="165.75" thickBot="1" x14ac:dyDescent="0.3">
      <c r="A1333" s="36">
        <v>23020106</v>
      </c>
      <c r="B1333" s="37">
        <v>70750</v>
      </c>
      <c r="C1333" s="38" t="s">
        <v>2156</v>
      </c>
      <c r="D1333" s="39" t="s">
        <v>19</v>
      </c>
      <c r="E1333" s="37">
        <v>23310000</v>
      </c>
      <c r="F1333" s="67" t="s">
        <v>2157</v>
      </c>
      <c r="G1333" s="41">
        <v>1716298862</v>
      </c>
      <c r="H1333" s="41">
        <v>200323622.59999999</v>
      </c>
      <c r="I1333" s="41"/>
      <c r="J1333" s="41">
        <f t="shared" si="94"/>
        <v>200323622.59999999</v>
      </c>
    </row>
    <row r="1334" spans="1:10" ht="30.75" thickBot="1" x14ac:dyDescent="0.3">
      <c r="A1334" s="36">
        <v>23020106</v>
      </c>
      <c r="B1334" s="37">
        <v>70751</v>
      </c>
      <c r="C1334" s="38" t="s">
        <v>2158</v>
      </c>
      <c r="D1334" s="39" t="s">
        <v>19</v>
      </c>
      <c r="E1334" s="37">
        <v>23310000</v>
      </c>
      <c r="F1334" s="67" t="s">
        <v>2159</v>
      </c>
      <c r="G1334" s="41">
        <v>50000000</v>
      </c>
      <c r="H1334" s="41">
        <v>50000000</v>
      </c>
      <c r="I1334" s="41"/>
      <c r="J1334" s="41">
        <f t="shared" si="94"/>
        <v>50000000</v>
      </c>
    </row>
    <row r="1335" spans="1:10" ht="105.75" thickBot="1" x14ac:dyDescent="0.3">
      <c r="A1335" s="36">
        <v>23030105</v>
      </c>
      <c r="B1335" s="37">
        <v>70753</v>
      </c>
      <c r="C1335" s="38" t="s">
        <v>2160</v>
      </c>
      <c r="D1335" s="39" t="s">
        <v>19</v>
      </c>
      <c r="E1335" s="37">
        <v>23310000</v>
      </c>
      <c r="F1335" s="67" t="s">
        <v>2161</v>
      </c>
      <c r="G1335" s="41">
        <v>10000000</v>
      </c>
      <c r="H1335" s="41">
        <v>10000000</v>
      </c>
      <c r="I1335" s="41"/>
      <c r="J1335" s="41">
        <f t="shared" si="94"/>
        <v>10000000</v>
      </c>
    </row>
    <row r="1336" spans="1:10" ht="165.75" thickBot="1" x14ac:dyDescent="0.3">
      <c r="A1336" s="36">
        <v>23020106</v>
      </c>
      <c r="B1336" s="37">
        <v>70754</v>
      </c>
      <c r="C1336" s="38" t="s">
        <v>2162</v>
      </c>
      <c r="D1336" s="39" t="s">
        <v>19</v>
      </c>
      <c r="E1336" s="37">
        <v>23310000</v>
      </c>
      <c r="F1336" s="67" t="s">
        <v>2163</v>
      </c>
      <c r="G1336" s="41">
        <v>100000000</v>
      </c>
      <c r="H1336" s="41">
        <v>100000000</v>
      </c>
      <c r="I1336" s="41"/>
      <c r="J1336" s="41">
        <f t="shared" si="94"/>
        <v>100000000</v>
      </c>
    </row>
    <row r="1337" spans="1:10" ht="45.75" thickBot="1" x14ac:dyDescent="0.3">
      <c r="A1337" s="36">
        <v>23010122</v>
      </c>
      <c r="B1337" s="37">
        <v>70755</v>
      </c>
      <c r="C1337" s="38" t="s">
        <v>2164</v>
      </c>
      <c r="D1337" s="39" t="s">
        <v>19</v>
      </c>
      <c r="E1337" s="37">
        <v>23310000</v>
      </c>
      <c r="F1337" s="67" t="s">
        <v>2165</v>
      </c>
      <c r="G1337" s="42">
        <v>0</v>
      </c>
      <c r="H1337" s="42">
        <v>0</v>
      </c>
      <c r="I1337" s="42"/>
      <c r="J1337" s="41">
        <f t="shared" si="94"/>
        <v>0</v>
      </c>
    </row>
    <row r="1338" spans="1:10" ht="120.75" thickBot="1" x14ac:dyDescent="0.3">
      <c r="A1338" s="36">
        <v>23010122</v>
      </c>
      <c r="B1338" s="37">
        <v>70756</v>
      </c>
      <c r="C1338" s="38" t="s">
        <v>2166</v>
      </c>
      <c r="D1338" s="39" t="s">
        <v>19</v>
      </c>
      <c r="E1338" s="37">
        <v>23310000</v>
      </c>
      <c r="F1338" s="67" t="s">
        <v>2167</v>
      </c>
      <c r="G1338" s="41">
        <v>100000000</v>
      </c>
      <c r="H1338" s="41">
        <v>100000000</v>
      </c>
      <c r="I1338" s="41"/>
      <c r="J1338" s="41">
        <f t="shared" si="94"/>
        <v>100000000</v>
      </c>
    </row>
    <row r="1339" spans="1:10" ht="165.75" thickBot="1" x14ac:dyDescent="0.3">
      <c r="A1339" s="36">
        <v>23010129</v>
      </c>
      <c r="B1339" s="37">
        <v>70758</v>
      </c>
      <c r="C1339" s="38" t="s">
        <v>2168</v>
      </c>
      <c r="D1339" s="39" t="s">
        <v>19</v>
      </c>
      <c r="E1339" s="37">
        <v>23310000</v>
      </c>
      <c r="F1339" s="67" t="s">
        <v>2169</v>
      </c>
      <c r="G1339" s="41">
        <v>222000000</v>
      </c>
      <c r="H1339" s="41">
        <v>222000000</v>
      </c>
      <c r="I1339" s="41"/>
      <c r="J1339" s="41">
        <f t="shared" si="94"/>
        <v>222000000</v>
      </c>
    </row>
    <row r="1340" spans="1:10" ht="45.75" thickBot="1" x14ac:dyDescent="0.3">
      <c r="A1340" s="36">
        <v>23010122</v>
      </c>
      <c r="B1340" s="37">
        <v>70701</v>
      </c>
      <c r="C1340" s="38" t="s">
        <v>2168</v>
      </c>
      <c r="D1340" s="39" t="s">
        <v>19</v>
      </c>
      <c r="E1340" s="37">
        <v>23310000</v>
      </c>
      <c r="F1340" s="67" t="s">
        <v>2170</v>
      </c>
      <c r="G1340" s="41">
        <v>150000000</v>
      </c>
      <c r="H1340" s="41">
        <v>150000000</v>
      </c>
      <c r="I1340" s="41">
        <v>150000000</v>
      </c>
      <c r="J1340" s="41">
        <f t="shared" si="94"/>
        <v>0</v>
      </c>
    </row>
    <row r="1341" spans="1:10" ht="135.75" thickBot="1" x14ac:dyDescent="0.3">
      <c r="A1341" s="36">
        <v>23050101</v>
      </c>
      <c r="B1341" s="37">
        <v>70702</v>
      </c>
      <c r="C1341" s="38" t="s">
        <v>2171</v>
      </c>
      <c r="D1341" s="39" t="s">
        <v>19</v>
      </c>
      <c r="E1341" s="37">
        <v>23310000</v>
      </c>
      <c r="F1341" s="67" t="s">
        <v>2172</v>
      </c>
      <c r="G1341" s="41">
        <v>50000000</v>
      </c>
      <c r="H1341" s="41">
        <v>50000000</v>
      </c>
      <c r="I1341" s="41"/>
      <c r="J1341" s="41">
        <f t="shared" si="94"/>
        <v>50000000</v>
      </c>
    </row>
    <row r="1342" spans="1:10" ht="165.75" thickBot="1" x14ac:dyDescent="0.3">
      <c r="A1342" s="36">
        <v>23010122</v>
      </c>
      <c r="B1342" s="37">
        <v>70703</v>
      </c>
      <c r="C1342" s="38" t="s">
        <v>2173</v>
      </c>
      <c r="D1342" s="39" t="s">
        <v>19</v>
      </c>
      <c r="E1342" s="37">
        <v>23310000</v>
      </c>
      <c r="F1342" s="67" t="s">
        <v>2174</v>
      </c>
      <c r="G1342" s="41">
        <v>152240000</v>
      </c>
      <c r="H1342" s="41">
        <v>152240000</v>
      </c>
      <c r="I1342" s="41"/>
      <c r="J1342" s="41">
        <f t="shared" si="94"/>
        <v>152240000</v>
      </c>
    </row>
    <row r="1343" spans="1:10" ht="165.75" thickBot="1" x14ac:dyDescent="0.3">
      <c r="A1343" s="36">
        <v>23010122</v>
      </c>
      <c r="B1343" s="37">
        <v>70704</v>
      </c>
      <c r="C1343" s="38" t="s">
        <v>2175</v>
      </c>
      <c r="D1343" s="39" t="s">
        <v>19</v>
      </c>
      <c r="E1343" s="37">
        <v>23310000</v>
      </c>
      <c r="F1343" s="67" t="s">
        <v>2176</v>
      </c>
      <c r="G1343" s="41">
        <v>60000000</v>
      </c>
      <c r="H1343" s="41">
        <v>60000000</v>
      </c>
      <c r="I1343" s="41">
        <v>60000000</v>
      </c>
      <c r="J1343" s="41">
        <f t="shared" si="94"/>
        <v>0</v>
      </c>
    </row>
    <row r="1344" spans="1:10" ht="150.75" thickBot="1" x14ac:dyDescent="0.3">
      <c r="A1344" s="36">
        <v>23020106</v>
      </c>
      <c r="B1344" s="37">
        <v>70759</v>
      </c>
      <c r="C1344" s="38" t="s">
        <v>2177</v>
      </c>
      <c r="D1344" s="39" t="s">
        <v>19</v>
      </c>
      <c r="E1344" s="37">
        <v>23310000</v>
      </c>
      <c r="F1344" s="67" t="s">
        <v>2178</v>
      </c>
      <c r="G1344" s="41">
        <v>30000000</v>
      </c>
      <c r="H1344" s="41">
        <v>30000000</v>
      </c>
      <c r="I1344" s="41"/>
      <c r="J1344" s="41">
        <f t="shared" si="94"/>
        <v>30000000</v>
      </c>
    </row>
    <row r="1345" spans="1:11" ht="135.75" thickBot="1" x14ac:dyDescent="0.3">
      <c r="A1345" s="36">
        <v>23020106</v>
      </c>
      <c r="B1345" s="37">
        <v>70760</v>
      </c>
      <c r="C1345" s="38" t="s">
        <v>2179</v>
      </c>
      <c r="D1345" s="39" t="s">
        <v>19</v>
      </c>
      <c r="E1345" s="37">
        <v>23310000</v>
      </c>
      <c r="F1345" s="67" t="s">
        <v>2180</v>
      </c>
      <c r="G1345" s="41">
        <v>50000000</v>
      </c>
      <c r="H1345" s="41">
        <v>50000000</v>
      </c>
      <c r="I1345" s="41"/>
      <c r="J1345" s="41">
        <f t="shared" si="94"/>
        <v>50000000</v>
      </c>
    </row>
    <row r="1346" spans="1:11" ht="30.75" thickBot="1" x14ac:dyDescent="0.3">
      <c r="A1346" s="36">
        <v>23010122</v>
      </c>
      <c r="B1346" s="37">
        <v>70761</v>
      </c>
      <c r="C1346" s="38" t="s">
        <v>2181</v>
      </c>
      <c r="D1346" s="39" t="s">
        <v>19</v>
      </c>
      <c r="E1346" s="37">
        <v>23310000</v>
      </c>
      <c r="F1346" s="67" t="s">
        <v>2182</v>
      </c>
      <c r="G1346" s="41">
        <v>832000000</v>
      </c>
      <c r="H1346" s="41">
        <v>832000000</v>
      </c>
      <c r="I1346" s="41">
        <v>832000000</v>
      </c>
      <c r="J1346" s="41">
        <f t="shared" si="94"/>
        <v>0</v>
      </c>
    </row>
    <row r="1347" spans="1:11" ht="165.75" thickBot="1" x14ac:dyDescent="0.3">
      <c r="A1347" s="36">
        <v>23010122</v>
      </c>
      <c r="B1347" s="37">
        <v>70763</v>
      </c>
      <c r="C1347" s="38" t="s">
        <v>2183</v>
      </c>
      <c r="D1347" s="39" t="s">
        <v>19</v>
      </c>
      <c r="E1347" s="37">
        <v>23310000</v>
      </c>
      <c r="F1347" s="67" t="s">
        <v>2184</v>
      </c>
      <c r="G1347" s="41">
        <v>400000000</v>
      </c>
      <c r="H1347" s="41">
        <v>400000000</v>
      </c>
      <c r="I1347" s="41"/>
      <c r="J1347" s="41">
        <f t="shared" si="94"/>
        <v>400000000</v>
      </c>
    </row>
    <row r="1348" spans="1:11" ht="45.75" thickBot="1" x14ac:dyDescent="0.3">
      <c r="A1348" s="36">
        <v>23010122</v>
      </c>
      <c r="B1348" s="37">
        <v>70764</v>
      </c>
      <c r="C1348" s="38" t="s">
        <v>2185</v>
      </c>
      <c r="D1348" s="39" t="s">
        <v>19</v>
      </c>
      <c r="E1348" s="37">
        <v>23310000</v>
      </c>
      <c r="F1348" s="67" t="s">
        <v>2186</v>
      </c>
      <c r="G1348" s="41">
        <v>50000000</v>
      </c>
      <c r="H1348" s="41">
        <v>50000000</v>
      </c>
      <c r="I1348" s="41"/>
      <c r="J1348" s="41">
        <f t="shared" si="94"/>
        <v>50000000</v>
      </c>
    </row>
    <row r="1349" spans="1:11" ht="30.75" thickBot="1" x14ac:dyDescent="0.3">
      <c r="A1349" s="36">
        <v>23020106</v>
      </c>
      <c r="B1349" s="37">
        <v>70790</v>
      </c>
      <c r="C1349" s="38" t="s">
        <v>2187</v>
      </c>
      <c r="D1349" s="39" t="s">
        <v>19</v>
      </c>
      <c r="E1349" s="37">
        <v>23310000</v>
      </c>
      <c r="F1349" s="67" t="s">
        <v>2188</v>
      </c>
      <c r="G1349" s="41">
        <v>1812920169</v>
      </c>
      <c r="H1349" s="41">
        <v>2000000000</v>
      </c>
      <c r="I1349" s="41"/>
      <c r="J1349" s="41">
        <f t="shared" si="94"/>
        <v>2000000000</v>
      </c>
    </row>
    <row r="1350" spans="1:11" ht="30.75" thickBot="1" x14ac:dyDescent="0.3">
      <c r="A1350" s="36">
        <v>23020106</v>
      </c>
      <c r="B1350" s="37">
        <v>70791</v>
      </c>
      <c r="C1350" s="38" t="s">
        <v>2189</v>
      </c>
      <c r="D1350" s="39" t="s">
        <v>19</v>
      </c>
      <c r="E1350" s="37">
        <v>23310000</v>
      </c>
      <c r="F1350" s="67" t="s">
        <v>2190</v>
      </c>
      <c r="G1350" s="41">
        <v>585737983.79999995</v>
      </c>
      <c r="H1350" s="41">
        <v>1000000000</v>
      </c>
      <c r="I1350" s="41"/>
      <c r="J1350" s="41">
        <f t="shared" si="94"/>
        <v>1000000000</v>
      </c>
    </row>
    <row r="1351" spans="1:11" ht="135.75" thickBot="1" x14ac:dyDescent="0.3">
      <c r="A1351" s="36">
        <v>23020106</v>
      </c>
      <c r="B1351" s="37">
        <v>70792</v>
      </c>
      <c r="C1351" s="38" t="s">
        <v>2191</v>
      </c>
      <c r="D1351" s="39" t="s">
        <v>19</v>
      </c>
      <c r="E1351" s="37">
        <v>23310000</v>
      </c>
      <c r="F1351" s="67" t="s">
        <v>2192</v>
      </c>
      <c r="G1351" s="41">
        <v>150000000</v>
      </c>
      <c r="H1351" s="41">
        <v>150000000</v>
      </c>
      <c r="I1351" s="41"/>
      <c r="J1351" s="41">
        <f t="shared" ref="J1351:J1414" si="95">H1351-I1351</f>
        <v>150000000</v>
      </c>
    </row>
    <row r="1352" spans="1:11" ht="135.75" thickBot="1" x14ac:dyDescent="0.3">
      <c r="A1352" s="36">
        <v>23020106</v>
      </c>
      <c r="B1352" s="37">
        <v>70793</v>
      </c>
      <c r="C1352" s="38" t="s">
        <v>2193</v>
      </c>
      <c r="D1352" s="39" t="s">
        <v>19</v>
      </c>
      <c r="E1352" s="37">
        <v>23310000</v>
      </c>
      <c r="F1352" s="67" t="s">
        <v>2194</v>
      </c>
      <c r="G1352" s="41">
        <v>50000000</v>
      </c>
      <c r="H1352" s="41">
        <v>50000000</v>
      </c>
      <c r="I1352" s="41">
        <v>50000000</v>
      </c>
      <c r="J1352" s="41">
        <f t="shared" si="95"/>
        <v>0</v>
      </c>
    </row>
    <row r="1353" spans="1:11" ht="45.75" thickBot="1" x14ac:dyDescent="0.3">
      <c r="A1353" s="36">
        <v>23020106</v>
      </c>
      <c r="B1353" s="37">
        <v>70794</v>
      </c>
      <c r="C1353" s="38" t="s">
        <v>2195</v>
      </c>
      <c r="D1353" s="39" t="s">
        <v>19</v>
      </c>
      <c r="E1353" s="37">
        <v>23310000</v>
      </c>
      <c r="F1353" s="67" t="s">
        <v>2196</v>
      </c>
      <c r="G1353" s="41">
        <v>200000000</v>
      </c>
      <c r="H1353" s="69">
        <v>200000000</v>
      </c>
      <c r="I1353" s="69">
        <v>200000000</v>
      </c>
      <c r="J1353" s="41">
        <f t="shared" si="95"/>
        <v>0</v>
      </c>
    </row>
    <row r="1354" spans="1:11" ht="60.75" thickBot="1" x14ac:dyDescent="0.3">
      <c r="A1354" s="87">
        <v>23010122</v>
      </c>
      <c r="B1354" s="64">
        <v>70795</v>
      </c>
      <c r="C1354" s="65" t="s">
        <v>2197</v>
      </c>
      <c r="D1354" s="39" t="s">
        <v>19</v>
      </c>
      <c r="E1354" s="37">
        <v>23020106</v>
      </c>
      <c r="F1354" s="88" t="s">
        <v>2198</v>
      </c>
      <c r="G1354" s="42">
        <v>0</v>
      </c>
      <c r="H1354" s="63">
        <v>2666500000</v>
      </c>
      <c r="I1354" s="63">
        <v>2666500000</v>
      </c>
      <c r="J1354" s="41">
        <f t="shared" si="95"/>
        <v>0</v>
      </c>
    </row>
    <row r="1355" spans="1:11" ht="30.75" thickBot="1" x14ac:dyDescent="0.3">
      <c r="A1355" s="36">
        <v>23020106</v>
      </c>
      <c r="B1355" s="37">
        <v>70796</v>
      </c>
      <c r="C1355" s="65" t="s">
        <v>2199</v>
      </c>
      <c r="D1355" s="39" t="s">
        <v>19</v>
      </c>
      <c r="E1355" s="37">
        <v>23310000</v>
      </c>
      <c r="F1355" s="67" t="s">
        <v>2200</v>
      </c>
      <c r="G1355" s="63">
        <v>30000000</v>
      </c>
      <c r="H1355" s="63">
        <v>30000000</v>
      </c>
      <c r="I1355" s="63"/>
      <c r="J1355" s="41">
        <f t="shared" si="95"/>
        <v>30000000</v>
      </c>
    </row>
    <row r="1356" spans="1:11" ht="16.5" thickBot="1" x14ac:dyDescent="0.3">
      <c r="A1356" s="5"/>
      <c r="B1356" s="6"/>
      <c r="C1356" s="6"/>
      <c r="D1356" s="7"/>
      <c r="E1356" s="6"/>
      <c r="F1356" s="89"/>
      <c r="G1356" s="44">
        <f>SUM(G1287:G1355)</f>
        <v>11046197014.799999</v>
      </c>
      <c r="H1356" s="44">
        <f>SUM(H1287:H1355)</f>
        <v>12263020637.4</v>
      </c>
      <c r="I1356" s="44">
        <f t="shared" ref="I1356" si="96">SUM(I1287:I1355)</f>
        <v>5543457014.8000002</v>
      </c>
      <c r="J1356" s="55">
        <f t="shared" si="95"/>
        <v>6719563622.5999994</v>
      </c>
      <c r="K1356" s="22"/>
    </row>
    <row r="1357" spans="1:11" ht="16.5" thickBot="1" x14ac:dyDescent="0.3">
      <c r="A1357" s="9"/>
      <c r="B1357" s="8"/>
      <c r="C1357" s="8"/>
      <c r="D1357" s="11"/>
      <c r="E1357" s="74" t="s">
        <v>2201</v>
      </c>
      <c r="F1357" s="67"/>
      <c r="G1357" s="8"/>
      <c r="H1357" s="8"/>
      <c r="I1357" s="8"/>
      <c r="J1357" s="41"/>
    </row>
    <row r="1358" spans="1:11" ht="150.75" thickBot="1" x14ac:dyDescent="0.3">
      <c r="A1358" s="36">
        <v>23010112</v>
      </c>
      <c r="B1358" s="37">
        <v>70757</v>
      </c>
      <c r="C1358" s="38" t="s">
        <v>2202</v>
      </c>
      <c r="D1358" s="39" t="s">
        <v>19</v>
      </c>
      <c r="E1358" s="37">
        <v>23310100</v>
      </c>
      <c r="F1358" s="67" t="s">
        <v>2203</v>
      </c>
      <c r="G1358" s="41">
        <v>200000000</v>
      </c>
      <c r="H1358" s="41">
        <v>20000000</v>
      </c>
      <c r="I1358" s="41"/>
      <c r="J1358" s="41">
        <f t="shared" si="95"/>
        <v>20000000</v>
      </c>
    </row>
    <row r="1359" spans="1:11" ht="16.5" thickBot="1" x14ac:dyDescent="0.3">
      <c r="A1359" s="5"/>
      <c r="B1359" s="6"/>
      <c r="C1359" s="6"/>
      <c r="D1359" s="7"/>
      <c r="E1359" s="6"/>
      <c r="F1359" s="89"/>
      <c r="G1359" s="44">
        <f t="shared" ref="G1359:I1359" si="97">SUM(G1358:G1358)</f>
        <v>200000000</v>
      </c>
      <c r="H1359" s="44">
        <f t="shared" si="97"/>
        <v>20000000</v>
      </c>
      <c r="I1359" s="44">
        <f t="shared" si="97"/>
        <v>0</v>
      </c>
      <c r="J1359" s="55">
        <f t="shared" si="95"/>
        <v>20000000</v>
      </c>
    </row>
    <row r="1360" spans="1:11" ht="32.25" thickBot="1" x14ac:dyDescent="0.3">
      <c r="A1360" s="9"/>
      <c r="B1360" s="8"/>
      <c r="C1360" s="8"/>
      <c r="D1360" s="8"/>
      <c r="E1360" s="8"/>
      <c r="F1360" s="90" t="s">
        <v>2204</v>
      </c>
      <c r="G1360" s="8"/>
      <c r="H1360" s="8"/>
      <c r="I1360" s="8"/>
      <c r="J1360" s="41">
        <f t="shared" si="95"/>
        <v>0</v>
      </c>
    </row>
    <row r="1361" spans="1:10" ht="165.75" thickBot="1" x14ac:dyDescent="0.3">
      <c r="A1361" s="36">
        <v>23010122</v>
      </c>
      <c r="B1361" s="37">
        <v>70739</v>
      </c>
      <c r="C1361" s="38" t="s">
        <v>2134</v>
      </c>
      <c r="D1361" s="39" t="s">
        <v>19</v>
      </c>
      <c r="E1361" s="37">
        <v>23310100</v>
      </c>
      <c r="F1361" s="67" t="s">
        <v>2135</v>
      </c>
      <c r="G1361" s="42">
        <v>0</v>
      </c>
      <c r="H1361" s="42">
        <v>0</v>
      </c>
      <c r="I1361" s="42"/>
      <c r="J1361" s="41">
        <f t="shared" si="95"/>
        <v>0</v>
      </c>
    </row>
    <row r="1362" spans="1:10" ht="105.75" thickBot="1" x14ac:dyDescent="0.3">
      <c r="A1362" s="36">
        <v>23010122</v>
      </c>
      <c r="B1362" s="37">
        <v>70740</v>
      </c>
      <c r="C1362" s="38" t="s">
        <v>2136</v>
      </c>
      <c r="D1362" s="39" t="s">
        <v>19</v>
      </c>
      <c r="E1362" s="37">
        <v>23310100</v>
      </c>
      <c r="F1362" s="67" t="s">
        <v>2205</v>
      </c>
      <c r="G1362" s="42">
        <v>0</v>
      </c>
      <c r="H1362" s="42">
        <v>0</v>
      </c>
      <c r="I1362" s="42"/>
      <c r="J1362" s="41">
        <f t="shared" si="95"/>
        <v>0</v>
      </c>
    </row>
    <row r="1363" spans="1:10" ht="180.75" thickBot="1" x14ac:dyDescent="0.3">
      <c r="A1363" s="36">
        <v>23010129</v>
      </c>
      <c r="B1363" s="37">
        <v>70758</v>
      </c>
      <c r="C1363" s="38" t="s">
        <v>2168</v>
      </c>
      <c r="D1363" s="39" t="s">
        <v>19</v>
      </c>
      <c r="E1363" s="37">
        <v>23310100</v>
      </c>
      <c r="F1363" s="67" t="s">
        <v>2206</v>
      </c>
      <c r="G1363" s="42">
        <v>0</v>
      </c>
      <c r="H1363" s="42">
        <v>0</v>
      </c>
      <c r="I1363" s="42"/>
      <c r="J1363" s="41">
        <f t="shared" si="95"/>
        <v>0</v>
      </c>
    </row>
    <row r="1364" spans="1:10" ht="16.5" thickBot="1" x14ac:dyDescent="0.3">
      <c r="A1364" s="5"/>
      <c r="B1364" s="6"/>
      <c r="C1364" s="6"/>
      <c r="D1364" s="6"/>
      <c r="E1364" s="6"/>
      <c r="F1364" s="6"/>
      <c r="G1364" s="44">
        <f>SUM(G1361:G1363)</f>
        <v>0</v>
      </c>
      <c r="H1364" s="44">
        <f>SUM(H1361:H1363)</f>
        <v>0</v>
      </c>
      <c r="I1364" s="44"/>
      <c r="J1364" s="41">
        <f t="shared" si="95"/>
        <v>0</v>
      </c>
    </row>
    <row r="1365" spans="1:10" ht="16.5" thickBot="1" x14ac:dyDescent="0.3">
      <c r="A1365" s="91" t="s">
        <v>2207</v>
      </c>
      <c r="B1365" s="8"/>
      <c r="C1365" s="8"/>
      <c r="D1365" s="11"/>
      <c r="E1365" s="8"/>
      <c r="F1365" s="40"/>
      <c r="G1365" s="8"/>
      <c r="H1365" s="8"/>
      <c r="I1365" s="8"/>
      <c r="J1365" s="41">
        <f t="shared" si="95"/>
        <v>0</v>
      </c>
    </row>
    <row r="1366" spans="1:10" ht="16.5" thickBot="1" x14ac:dyDescent="0.3">
      <c r="A1366" s="36">
        <v>23020106</v>
      </c>
      <c r="B1366" s="37">
        <v>70771</v>
      </c>
      <c r="C1366" s="38" t="s">
        <v>2208</v>
      </c>
      <c r="D1366" s="39" t="s">
        <v>19</v>
      </c>
      <c r="E1366" s="37">
        <v>23310000</v>
      </c>
      <c r="F1366" s="40" t="s">
        <v>2209</v>
      </c>
      <c r="G1366" s="41">
        <v>8000000</v>
      </c>
      <c r="H1366" s="41">
        <v>8000000</v>
      </c>
      <c r="I1366" s="41"/>
      <c r="J1366" s="41">
        <f t="shared" si="95"/>
        <v>8000000</v>
      </c>
    </row>
    <row r="1367" spans="1:10" ht="16.5" thickBot="1" x14ac:dyDescent="0.3">
      <c r="A1367" s="36">
        <v>23010122</v>
      </c>
      <c r="B1367" s="37">
        <v>70772</v>
      </c>
      <c r="C1367" s="38" t="s">
        <v>2210</v>
      </c>
      <c r="D1367" s="39" t="s">
        <v>19</v>
      </c>
      <c r="E1367" s="37">
        <v>23310000</v>
      </c>
      <c r="F1367" s="40" t="s">
        <v>2211</v>
      </c>
      <c r="G1367" s="41">
        <v>10000000</v>
      </c>
      <c r="H1367" s="41">
        <v>10000000</v>
      </c>
      <c r="I1367" s="41"/>
      <c r="J1367" s="41">
        <f t="shared" si="95"/>
        <v>10000000</v>
      </c>
    </row>
    <row r="1368" spans="1:10" ht="26.25" customHeight="1" thickBot="1" x14ac:dyDescent="0.3">
      <c r="A1368" s="36">
        <v>23010112</v>
      </c>
      <c r="B1368" s="37">
        <v>70773</v>
      </c>
      <c r="C1368" s="38" t="s">
        <v>2212</v>
      </c>
      <c r="D1368" s="39" t="s">
        <v>19</v>
      </c>
      <c r="E1368" s="37">
        <v>23310000</v>
      </c>
      <c r="F1368" s="40" t="s">
        <v>2213</v>
      </c>
      <c r="G1368" s="41">
        <v>10000000</v>
      </c>
      <c r="H1368" s="41">
        <v>10000000</v>
      </c>
      <c r="I1368" s="41"/>
      <c r="J1368" s="41">
        <f t="shared" si="95"/>
        <v>10000000</v>
      </c>
    </row>
    <row r="1369" spans="1:10" ht="44.25" customHeight="1" thickBot="1" x14ac:dyDescent="0.3">
      <c r="A1369" s="36">
        <v>23010122</v>
      </c>
      <c r="B1369" s="37">
        <v>70774</v>
      </c>
      <c r="C1369" s="38" t="s">
        <v>2214</v>
      </c>
      <c r="D1369" s="39" t="s">
        <v>19</v>
      </c>
      <c r="E1369" s="37">
        <v>23310000</v>
      </c>
      <c r="F1369" s="40" t="s">
        <v>2215</v>
      </c>
      <c r="G1369" s="41">
        <v>10000000</v>
      </c>
      <c r="H1369" s="41">
        <v>10000000</v>
      </c>
      <c r="I1369" s="41"/>
      <c r="J1369" s="41">
        <f t="shared" si="95"/>
        <v>10000000</v>
      </c>
    </row>
    <row r="1370" spans="1:10" ht="27" customHeight="1" thickBot="1" x14ac:dyDescent="0.3">
      <c r="A1370" s="36">
        <v>23020106</v>
      </c>
      <c r="B1370" s="37">
        <v>70775</v>
      </c>
      <c r="C1370" s="38" t="s">
        <v>2216</v>
      </c>
      <c r="D1370" s="39" t="s">
        <v>19</v>
      </c>
      <c r="E1370" s="37">
        <v>23310000</v>
      </c>
      <c r="F1370" s="40" t="s">
        <v>2217</v>
      </c>
      <c r="G1370" s="41">
        <v>15000000</v>
      </c>
      <c r="H1370" s="41">
        <v>15000000</v>
      </c>
      <c r="I1370" s="41"/>
      <c r="J1370" s="41">
        <f t="shared" si="95"/>
        <v>15000000</v>
      </c>
    </row>
    <row r="1371" spans="1:10" ht="58.5" customHeight="1" thickBot="1" x14ac:dyDescent="0.3">
      <c r="A1371" s="36">
        <v>23010122</v>
      </c>
      <c r="B1371" s="37">
        <v>70776</v>
      </c>
      <c r="C1371" s="38" t="s">
        <v>2218</v>
      </c>
      <c r="D1371" s="39" t="s">
        <v>19</v>
      </c>
      <c r="E1371" s="37">
        <v>23310000</v>
      </c>
      <c r="F1371" s="40" t="s">
        <v>2219</v>
      </c>
      <c r="G1371" s="41">
        <v>30000000</v>
      </c>
      <c r="H1371" s="41">
        <v>30000000</v>
      </c>
      <c r="I1371" s="41"/>
      <c r="J1371" s="41">
        <f t="shared" si="95"/>
        <v>30000000</v>
      </c>
    </row>
    <row r="1372" spans="1:10" ht="91.5" thickBot="1" x14ac:dyDescent="0.3">
      <c r="A1372" s="36">
        <v>23010122</v>
      </c>
      <c r="B1372" s="37">
        <v>70777</v>
      </c>
      <c r="C1372" s="38" t="s">
        <v>2220</v>
      </c>
      <c r="D1372" s="39" t="s">
        <v>19</v>
      </c>
      <c r="E1372" s="37">
        <v>23310000</v>
      </c>
      <c r="F1372" s="40" t="s">
        <v>2221</v>
      </c>
      <c r="G1372" s="41">
        <v>30000000</v>
      </c>
      <c r="H1372" s="41">
        <v>30000000</v>
      </c>
      <c r="I1372" s="41"/>
      <c r="J1372" s="41">
        <f t="shared" si="95"/>
        <v>30000000</v>
      </c>
    </row>
    <row r="1373" spans="1:10" ht="16.5" thickBot="1" x14ac:dyDescent="0.3">
      <c r="A1373" s="36">
        <v>23020103</v>
      </c>
      <c r="B1373" s="37">
        <v>70778</v>
      </c>
      <c r="C1373" s="38" t="s">
        <v>2222</v>
      </c>
      <c r="D1373" s="39" t="s">
        <v>19</v>
      </c>
      <c r="E1373" s="37">
        <v>23310000</v>
      </c>
      <c r="F1373" s="40" t="s">
        <v>2223</v>
      </c>
      <c r="G1373" s="41">
        <v>30000000</v>
      </c>
      <c r="H1373" s="41">
        <v>30000000</v>
      </c>
      <c r="I1373" s="41"/>
      <c r="J1373" s="41">
        <f t="shared" si="95"/>
        <v>30000000</v>
      </c>
    </row>
    <row r="1374" spans="1:10" ht="54.75" customHeight="1" thickBot="1" x14ac:dyDescent="0.3">
      <c r="A1374" s="36">
        <v>23020106</v>
      </c>
      <c r="B1374" s="37">
        <v>70779</v>
      </c>
      <c r="C1374" s="38" t="s">
        <v>2224</v>
      </c>
      <c r="D1374" s="39" t="s">
        <v>19</v>
      </c>
      <c r="E1374" s="37">
        <v>23310000</v>
      </c>
      <c r="F1374" s="40" t="s">
        <v>2225</v>
      </c>
      <c r="G1374" s="41">
        <v>40000000</v>
      </c>
      <c r="H1374" s="41">
        <v>40000000</v>
      </c>
      <c r="I1374" s="41"/>
      <c r="J1374" s="41">
        <f t="shared" si="95"/>
        <v>40000000</v>
      </c>
    </row>
    <row r="1375" spans="1:10" ht="74.25" customHeight="1" thickBot="1" x14ac:dyDescent="0.3">
      <c r="A1375" s="36">
        <v>23020101</v>
      </c>
      <c r="B1375" s="37">
        <v>70780</v>
      </c>
      <c r="C1375" s="38" t="s">
        <v>2226</v>
      </c>
      <c r="D1375" s="39" t="s">
        <v>19</v>
      </c>
      <c r="E1375" s="37">
        <v>23310000</v>
      </c>
      <c r="F1375" s="40" t="s">
        <v>2227</v>
      </c>
      <c r="G1375" s="41">
        <v>100000000</v>
      </c>
      <c r="H1375" s="41">
        <v>50000000</v>
      </c>
      <c r="I1375" s="41"/>
      <c r="J1375" s="41">
        <f t="shared" si="95"/>
        <v>50000000</v>
      </c>
    </row>
    <row r="1376" spans="1:10" ht="39.75" customHeight="1" thickBot="1" x14ac:dyDescent="0.3">
      <c r="A1376" s="36">
        <v>23020105</v>
      </c>
      <c r="B1376" s="37">
        <v>70781</v>
      </c>
      <c r="C1376" s="38" t="s">
        <v>2228</v>
      </c>
      <c r="D1376" s="39" t="s">
        <v>19</v>
      </c>
      <c r="E1376" s="37">
        <v>23310000</v>
      </c>
      <c r="F1376" s="40" t="s">
        <v>2229</v>
      </c>
      <c r="G1376" s="41">
        <v>100000000</v>
      </c>
      <c r="H1376" s="41">
        <v>100000000</v>
      </c>
      <c r="I1376" s="41"/>
      <c r="J1376" s="41">
        <f t="shared" si="95"/>
        <v>100000000</v>
      </c>
    </row>
    <row r="1377" spans="1:10" ht="41.25" customHeight="1" thickBot="1" x14ac:dyDescent="0.3">
      <c r="A1377" s="36">
        <v>23010122</v>
      </c>
      <c r="B1377" s="37">
        <v>70782</v>
      </c>
      <c r="C1377" s="38" t="s">
        <v>2230</v>
      </c>
      <c r="D1377" s="39" t="s">
        <v>19</v>
      </c>
      <c r="E1377" s="37">
        <v>23310000</v>
      </c>
      <c r="F1377" s="40" t="s">
        <v>2231</v>
      </c>
      <c r="G1377" s="41">
        <v>200000000</v>
      </c>
      <c r="H1377" s="41">
        <v>100000000</v>
      </c>
      <c r="I1377" s="41"/>
      <c r="J1377" s="41">
        <f t="shared" si="95"/>
        <v>100000000</v>
      </c>
    </row>
    <row r="1378" spans="1:10" ht="39.75" customHeight="1" thickBot="1" x14ac:dyDescent="0.3">
      <c r="A1378" s="9"/>
      <c r="B1378" s="8"/>
      <c r="C1378" s="8"/>
      <c r="D1378" s="11"/>
      <c r="E1378" s="8"/>
      <c r="F1378" s="40" t="s">
        <v>2232</v>
      </c>
      <c r="G1378" s="8"/>
      <c r="H1378" s="8"/>
      <c r="I1378" s="8"/>
      <c r="J1378" s="41">
        <f t="shared" si="95"/>
        <v>0</v>
      </c>
    </row>
    <row r="1379" spans="1:10" ht="35.25" customHeight="1" thickBot="1" x14ac:dyDescent="0.3">
      <c r="A1379" s="36">
        <v>23010112</v>
      </c>
      <c r="B1379" s="37">
        <v>70783</v>
      </c>
      <c r="C1379" s="38" t="s">
        <v>2233</v>
      </c>
      <c r="D1379" s="39" t="s">
        <v>19</v>
      </c>
      <c r="E1379" s="37">
        <v>23310000</v>
      </c>
      <c r="F1379" s="40" t="s">
        <v>2234</v>
      </c>
      <c r="G1379" s="41">
        <v>200000000</v>
      </c>
      <c r="H1379" s="41">
        <v>100000000</v>
      </c>
      <c r="I1379" s="41"/>
      <c r="J1379" s="41">
        <f t="shared" si="95"/>
        <v>100000000</v>
      </c>
    </row>
    <row r="1380" spans="1:10" ht="71.25" customHeight="1" thickBot="1" x14ac:dyDescent="0.3">
      <c r="A1380" s="36">
        <v>23010119</v>
      </c>
      <c r="B1380" s="37">
        <v>70784</v>
      </c>
      <c r="C1380" s="38" t="s">
        <v>2235</v>
      </c>
      <c r="D1380" s="39" t="s">
        <v>19</v>
      </c>
      <c r="E1380" s="37">
        <v>23310000</v>
      </c>
      <c r="F1380" s="40" t="s">
        <v>2236</v>
      </c>
      <c r="G1380" s="41">
        <v>250000000</v>
      </c>
      <c r="H1380" s="41">
        <v>250000000</v>
      </c>
      <c r="I1380" s="41"/>
      <c r="J1380" s="41">
        <f t="shared" si="95"/>
        <v>250000000</v>
      </c>
    </row>
    <row r="1381" spans="1:10" ht="77.25" customHeight="1" thickBot="1" x14ac:dyDescent="0.3">
      <c r="A1381" s="36">
        <v>23050101</v>
      </c>
      <c r="B1381" s="37">
        <v>70785</v>
      </c>
      <c r="C1381" s="38" t="s">
        <v>2237</v>
      </c>
      <c r="D1381" s="39" t="s">
        <v>19</v>
      </c>
      <c r="E1381" s="37">
        <v>23310000</v>
      </c>
      <c r="F1381" s="40" t="s">
        <v>2238</v>
      </c>
      <c r="G1381" s="41">
        <v>300000000</v>
      </c>
      <c r="H1381" s="41">
        <v>50000000</v>
      </c>
      <c r="I1381" s="41"/>
      <c r="J1381" s="41">
        <f t="shared" si="95"/>
        <v>50000000</v>
      </c>
    </row>
    <row r="1382" spans="1:10" ht="16.5" thickBot="1" x14ac:dyDescent="0.3">
      <c r="A1382" s="5"/>
      <c r="B1382" s="6"/>
      <c r="C1382" s="6"/>
      <c r="D1382" s="7"/>
      <c r="E1382" s="6"/>
      <c r="F1382" s="43"/>
      <c r="G1382" s="44">
        <v>1333000000</v>
      </c>
      <c r="H1382" s="44">
        <f>SUM(H1365:H1381)</f>
        <v>833000000</v>
      </c>
      <c r="I1382" s="44">
        <f>SUM(I1365:I1381)</f>
        <v>0</v>
      </c>
      <c r="J1382" s="55">
        <f t="shared" si="95"/>
        <v>833000000</v>
      </c>
    </row>
    <row r="1383" spans="1:10" ht="16.5" thickBot="1" x14ac:dyDescent="0.3">
      <c r="A1383" s="10"/>
      <c r="B1383" s="12"/>
      <c r="C1383" s="12"/>
      <c r="D1383" s="13"/>
      <c r="E1383" s="12"/>
      <c r="F1383" s="57"/>
      <c r="G1383" s="58">
        <f>G1382+G1359+G1356</f>
        <v>12579197014.799999</v>
      </c>
      <c r="H1383" s="58">
        <f>H1382+H1359+H1356</f>
        <v>13116020637.4</v>
      </c>
      <c r="I1383" s="58">
        <f>I1382+I1359+I1356</f>
        <v>5543457014.8000002</v>
      </c>
      <c r="J1383" s="60">
        <f t="shared" si="95"/>
        <v>7572563622.5999994</v>
      </c>
    </row>
    <row r="1384" spans="1:10" ht="16.5" thickBot="1" x14ac:dyDescent="0.3">
      <c r="A1384" s="9"/>
      <c r="B1384" s="8"/>
      <c r="C1384" s="8"/>
      <c r="D1384" s="11"/>
      <c r="E1384" s="8"/>
      <c r="F1384" s="68" t="s">
        <v>2239</v>
      </c>
      <c r="G1384" s="8"/>
      <c r="H1384" s="8"/>
      <c r="I1384" s="8"/>
      <c r="J1384" s="41">
        <f t="shared" si="95"/>
        <v>0</v>
      </c>
    </row>
    <row r="1385" spans="1:10" ht="16.5" thickBot="1" x14ac:dyDescent="0.3">
      <c r="A1385" s="9"/>
      <c r="B1385" s="8"/>
      <c r="C1385" s="8"/>
      <c r="D1385" s="68" t="s">
        <v>2240</v>
      </c>
      <c r="E1385" s="8"/>
      <c r="F1385" s="40"/>
      <c r="G1385" s="8"/>
      <c r="H1385" s="8"/>
      <c r="I1385" s="8"/>
      <c r="J1385" s="41">
        <f t="shared" si="95"/>
        <v>0</v>
      </c>
    </row>
    <row r="1386" spans="1:10" ht="56.25" customHeight="1" thickBot="1" x14ac:dyDescent="0.3">
      <c r="A1386" s="36">
        <v>23010112</v>
      </c>
      <c r="B1386" s="37">
        <v>70901</v>
      </c>
      <c r="C1386" s="38" t="s">
        <v>2241</v>
      </c>
      <c r="D1386" s="39" t="s">
        <v>19</v>
      </c>
      <c r="E1386" s="37">
        <v>23310100</v>
      </c>
      <c r="F1386" s="40" t="s">
        <v>2242</v>
      </c>
      <c r="G1386" s="41">
        <v>40000000</v>
      </c>
      <c r="H1386" s="41">
        <v>40000000</v>
      </c>
      <c r="I1386" s="41"/>
      <c r="J1386" s="41">
        <f t="shared" si="95"/>
        <v>40000000</v>
      </c>
    </row>
    <row r="1387" spans="1:10" ht="54.75" customHeight="1" thickBot="1" x14ac:dyDescent="0.3">
      <c r="A1387" s="36">
        <v>23010124</v>
      </c>
      <c r="B1387" s="37">
        <v>70902</v>
      </c>
      <c r="C1387" s="38" t="s">
        <v>2243</v>
      </c>
      <c r="D1387" s="39" t="s">
        <v>19</v>
      </c>
      <c r="E1387" s="37">
        <v>23310000</v>
      </c>
      <c r="F1387" s="40" t="s">
        <v>2244</v>
      </c>
      <c r="G1387" s="41">
        <v>50000000</v>
      </c>
      <c r="H1387" s="69">
        <v>30000000</v>
      </c>
      <c r="I1387" s="42"/>
      <c r="J1387" s="41">
        <f t="shared" si="95"/>
        <v>30000000</v>
      </c>
    </row>
    <row r="1388" spans="1:10" ht="54.75" customHeight="1" thickBot="1" x14ac:dyDescent="0.3">
      <c r="A1388" s="36">
        <v>23010124</v>
      </c>
      <c r="B1388" s="37">
        <v>70903</v>
      </c>
      <c r="C1388" s="38" t="s">
        <v>2245</v>
      </c>
      <c r="D1388" s="39" t="s">
        <v>19</v>
      </c>
      <c r="E1388" s="37">
        <v>23310000</v>
      </c>
      <c r="F1388" s="40" t="s">
        <v>2246</v>
      </c>
      <c r="G1388" s="41">
        <v>10000000</v>
      </c>
      <c r="H1388" s="69">
        <v>5000000</v>
      </c>
      <c r="I1388" s="42"/>
      <c r="J1388" s="41">
        <f t="shared" si="95"/>
        <v>5000000</v>
      </c>
    </row>
    <row r="1389" spans="1:10" ht="86.25" customHeight="1" thickBot="1" x14ac:dyDescent="0.3">
      <c r="A1389" s="36">
        <v>23010124</v>
      </c>
      <c r="B1389" s="37">
        <v>70904</v>
      </c>
      <c r="C1389" s="38" t="s">
        <v>2247</v>
      </c>
      <c r="D1389" s="39" t="s">
        <v>19</v>
      </c>
      <c r="E1389" s="37">
        <v>23310100</v>
      </c>
      <c r="F1389" s="40" t="s">
        <v>2363</v>
      </c>
      <c r="G1389" s="41">
        <v>50000000</v>
      </c>
      <c r="H1389" s="41">
        <v>15000000</v>
      </c>
      <c r="I1389" s="41"/>
      <c r="J1389" s="41">
        <f t="shared" si="95"/>
        <v>15000000</v>
      </c>
    </row>
    <row r="1390" spans="1:10" ht="46.5" thickBot="1" x14ac:dyDescent="0.3">
      <c r="A1390" s="36">
        <v>23010124</v>
      </c>
      <c r="B1390" s="37">
        <v>70905</v>
      </c>
      <c r="C1390" s="38" t="s">
        <v>2248</v>
      </c>
      <c r="D1390" s="39" t="s">
        <v>19</v>
      </c>
      <c r="E1390" s="37">
        <v>23310100</v>
      </c>
      <c r="F1390" s="40" t="s">
        <v>2249</v>
      </c>
      <c r="G1390" s="41">
        <v>50000000</v>
      </c>
      <c r="H1390" s="41">
        <v>30000000</v>
      </c>
      <c r="I1390" s="41"/>
      <c r="J1390" s="41">
        <f t="shared" si="95"/>
        <v>30000000</v>
      </c>
    </row>
    <row r="1391" spans="1:10" ht="91.5" thickBot="1" x14ac:dyDescent="0.3">
      <c r="A1391" s="36">
        <v>23020107</v>
      </c>
      <c r="B1391" s="37">
        <v>70906</v>
      </c>
      <c r="C1391" s="38" t="s">
        <v>2250</v>
      </c>
      <c r="D1391" s="39" t="s">
        <v>19</v>
      </c>
      <c r="E1391" s="37">
        <v>23310100</v>
      </c>
      <c r="F1391" s="40" t="s">
        <v>2364</v>
      </c>
      <c r="G1391" s="41">
        <v>300000000</v>
      </c>
      <c r="H1391" s="41">
        <v>200000000</v>
      </c>
      <c r="I1391" s="41"/>
      <c r="J1391" s="41">
        <f t="shared" si="95"/>
        <v>200000000</v>
      </c>
    </row>
    <row r="1392" spans="1:10" ht="91.5" thickBot="1" x14ac:dyDescent="0.3">
      <c r="A1392" s="36">
        <v>23010113</v>
      </c>
      <c r="B1392" s="37">
        <v>70907</v>
      </c>
      <c r="C1392" s="38" t="s">
        <v>2251</v>
      </c>
      <c r="D1392" s="39" t="s">
        <v>19</v>
      </c>
      <c r="E1392" s="37">
        <v>23310000</v>
      </c>
      <c r="F1392" s="40" t="s">
        <v>2365</v>
      </c>
      <c r="G1392" s="41">
        <v>50000000</v>
      </c>
      <c r="H1392" s="41">
        <v>50000000</v>
      </c>
      <c r="I1392" s="42"/>
      <c r="J1392" s="41">
        <f t="shared" si="95"/>
        <v>50000000</v>
      </c>
    </row>
    <row r="1393" spans="1:10" ht="61.5" thickBot="1" x14ac:dyDescent="0.3">
      <c r="A1393" s="36">
        <v>23010124</v>
      </c>
      <c r="B1393" s="37">
        <v>70908</v>
      </c>
      <c r="C1393" s="38" t="s">
        <v>2252</v>
      </c>
      <c r="D1393" s="39" t="s">
        <v>19</v>
      </c>
      <c r="E1393" s="37">
        <v>23310000</v>
      </c>
      <c r="F1393" s="40" t="s">
        <v>2366</v>
      </c>
      <c r="G1393" s="41">
        <v>50000000</v>
      </c>
      <c r="H1393" s="41">
        <v>30000000</v>
      </c>
      <c r="I1393" s="41"/>
      <c r="J1393" s="41">
        <f t="shared" si="95"/>
        <v>30000000</v>
      </c>
    </row>
    <row r="1394" spans="1:10" ht="106.5" thickBot="1" x14ac:dyDescent="0.3">
      <c r="A1394" s="36">
        <v>23030106</v>
      </c>
      <c r="B1394" s="37">
        <v>70909</v>
      </c>
      <c r="C1394" s="38" t="s">
        <v>2253</v>
      </c>
      <c r="D1394" s="39" t="s">
        <v>19</v>
      </c>
      <c r="E1394" s="37">
        <v>23310100</v>
      </c>
      <c r="F1394" s="40" t="s">
        <v>2367</v>
      </c>
      <c r="G1394" s="41">
        <v>100000000</v>
      </c>
      <c r="H1394" s="41">
        <v>130000000</v>
      </c>
      <c r="I1394" s="41"/>
      <c r="J1394" s="41">
        <f t="shared" si="95"/>
        <v>130000000</v>
      </c>
    </row>
    <row r="1395" spans="1:10" ht="106.5" thickBot="1" x14ac:dyDescent="0.3">
      <c r="A1395" s="36">
        <v>23010119</v>
      </c>
      <c r="B1395" s="37">
        <v>70910</v>
      </c>
      <c r="C1395" s="38" t="s">
        <v>2254</v>
      </c>
      <c r="D1395" s="39" t="s">
        <v>19</v>
      </c>
      <c r="E1395" s="37">
        <v>23310100</v>
      </c>
      <c r="F1395" s="40" t="s">
        <v>2361</v>
      </c>
      <c r="G1395" s="41">
        <v>50000000</v>
      </c>
      <c r="H1395" s="41">
        <v>50000000</v>
      </c>
      <c r="I1395" s="41"/>
      <c r="J1395" s="41">
        <f t="shared" si="95"/>
        <v>50000000</v>
      </c>
    </row>
    <row r="1396" spans="1:10" ht="41.25" customHeight="1" thickBot="1" x14ac:dyDescent="0.3">
      <c r="A1396" s="36">
        <v>23010105</v>
      </c>
      <c r="B1396" s="37">
        <v>70911</v>
      </c>
      <c r="C1396" s="38" t="s">
        <v>2255</v>
      </c>
      <c r="D1396" s="39" t="s">
        <v>19</v>
      </c>
      <c r="E1396" s="37">
        <v>23310000</v>
      </c>
      <c r="F1396" s="40" t="s">
        <v>2256</v>
      </c>
      <c r="G1396" s="41">
        <v>30000000</v>
      </c>
      <c r="H1396" s="41">
        <v>10000000</v>
      </c>
      <c r="I1396" s="41"/>
      <c r="J1396" s="41">
        <f t="shared" si="95"/>
        <v>10000000</v>
      </c>
    </row>
    <row r="1397" spans="1:10" ht="61.5" thickBot="1" x14ac:dyDescent="0.3">
      <c r="A1397" s="36">
        <v>23020107</v>
      </c>
      <c r="B1397" s="37">
        <v>70913</v>
      </c>
      <c r="C1397" s="38" t="s">
        <v>2257</v>
      </c>
      <c r="D1397" s="39" t="s">
        <v>19</v>
      </c>
      <c r="E1397" s="37">
        <v>23320700</v>
      </c>
      <c r="F1397" s="40" t="s">
        <v>2362</v>
      </c>
      <c r="G1397" s="41">
        <v>100000000</v>
      </c>
      <c r="H1397" s="41">
        <v>35000000</v>
      </c>
      <c r="I1397" s="41"/>
      <c r="J1397" s="41">
        <f t="shared" si="95"/>
        <v>35000000</v>
      </c>
    </row>
    <row r="1398" spans="1:10" ht="31.5" thickBot="1" x14ac:dyDescent="0.3">
      <c r="A1398" s="36">
        <v>23020107</v>
      </c>
      <c r="B1398" s="37">
        <v>70914</v>
      </c>
      <c r="C1398" s="38" t="s">
        <v>2258</v>
      </c>
      <c r="D1398" s="39" t="s">
        <v>19</v>
      </c>
      <c r="E1398" s="37">
        <v>23310000</v>
      </c>
      <c r="F1398" s="40" t="s">
        <v>2259</v>
      </c>
      <c r="G1398" s="41">
        <v>500000000</v>
      </c>
      <c r="H1398" s="41">
        <v>20000000</v>
      </c>
      <c r="I1398" s="41"/>
      <c r="J1398" s="41">
        <f t="shared" si="95"/>
        <v>20000000</v>
      </c>
    </row>
    <row r="1399" spans="1:10" ht="45" customHeight="1" thickBot="1" x14ac:dyDescent="0.3">
      <c r="A1399" s="36">
        <v>23050101</v>
      </c>
      <c r="B1399" s="37">
        <v>70915</v>
      </c>
      <c r="C1399" s="38" t="s">
        <v>2260</v>
      </c>
      <c r="D1399" s="39" t="s">
        <v>19</v>
      </c>
      <c r="E1399" s="37">
        <v>23310000</v>
      </c>
      <c r="F1399" s="40" t="s">
        <v>2261</v>
      </c>
      <c r="G1399" s="41">
        <v>50000000</v>
      </c>
      <c r="H1399" s="41">
        <v>10000000</v>
      </c>
      <c r="I1399" s="41"/>
      <c r="J1399" s="41">
        <f t="shared" si="95"/>
        <v>10000000</v>
      </c>
    </row>
    <row r="1400" spans="1:10" ht="46.5" customHeight="1" thickBot="1" x14ac:dyDescent="0.3">
      <c r="A1400" s="36">
        <v>23020127</v>
      </c>
      <c r="B1400" s="37">
        <v>70916</v>
      </c>
      <c r="C1400" s="38" t="s">
        <v>2262</v>
      </c>
      <c r="D1400" s="39" t="s">
        <v>19</v>
      </c>
      <c r="E1400" s="37">
        <v>23310000</v>
      </c>
      <c r="F1400" s="40" t="s">
        <v>2263</v>
      </c>
      <c r="G1400" s="41">
        <v>50000000</v>
      </c>
      <c r="H1400" s="41">
        <v>20000000</v>
      </c>
      <c r="I1400" s="41"/>
      <c r="J1400" s="41">
        <f t="shared" si="95"/>
        <v>20000000</v>
      </c>
    </row>
    <row r="1401" spans="1:10" ht="40.5" customHeight="1" thickBot="1" x14ac:dyDescent="0.3">
      <c r="A1401" s="36">
        <v>23020118</v>
      </c>
      <c r="B1401" s="37">
        <v>70917</v>
      </c>
      <c r="C1401" s="38" t="s">
        <v>2264</v>
      </c>
      <c r="D1401" s="39" t="s">
        <v>19</v>
      </c>
      <c r="E1401" s="37">
        <v>23310000</v>
      </c>
      <c r="F1401" s="40" t="s">
        <v>2265</v>
      </c>
      <c r="G1401" s="41">
        <v>10000000</v>
      </c>
      <c r="H1401" s="41">
        <v>5000000</v>
      </c>
      <c r="I1401" s="41"/>
      <c r="J1401" s="41">
        <f t="shared" si="95"/>
        <v>5000000</v>
      </c>
    </row>
    <row r="1402" spans="1:10" ht="103.5" customHeight="1" thickBot="1" x14ac:dyDescent="0.3">
      <c r="A1402" s="36">
        <v>23020127</v>
      </c>
      <c r="B1402" s="37">
        <v>70918</v>
      </c>
      <c r="C1402" s="38" t="s">
        <v>2266</v>
      </c>
      <c r="D1402" s="39" t="s">
        <v>19</v>
      </c>
      <c r="E1402" s="37">
        <v>23310000</v>
      </c>
      <c r="F1402" s="40" t="s">
        <v>2368</v>
      </c>
      <c r="G1402" s="41">
        <v>50000000</v>
      </c>
      <c r="H1402" s="41">
        <v>20000000</v>
      </c>
      <c r="I1402" s="41"/>
      <c r="J1402" s="41">
        <f t="shared" si="95"/>
        <v>20000000</v>
      </c>
    </row>
    <row r="1403" spans="1:10" ht="61.5" thickBot="1" x14ac:dyDescent="0.3">
      <c r="A1403" s="36">
        <v>23020127</v>
      </c>
      <c r="B1403" s="37">
        <v>70919</v>
      </c>
      <c r="C1403" s="38" t="s">
        <v>2267</v>
      </c>
      <c r="D1403" s="39" t="s">
        <v>19</v>
      </c>
      <c r="E1403" s="37">
        <v>23310000</v>
      </c>
      <c r="F1403" s="40" t="s">
        <v>2369</v>
      </c>
      <c r="G1403" s="41">
        <v>50000000</v>
      </c>
      <c r="H1403" s="41">
        <v>20000000</v>
      </c>
      <c r="I1403" s="41"/>
      <c r="J1403" s="41">
        <f t="shared" si="95"/>
        <v>20000000</v>
      </c>
    </row>
    <row r="1404" spans="1:10" ht="129" customHeight="1" thickBot="1" x14ac:dyDescent="0.3">
      <c r="A1404" s="36">
        <v>23020127</v>
      </c>
      <c r="B1404" s="37">
        <v>70921</v>
      </c>
      <c r="C1404" s="38" t="s">
        <v>2268</v>
      </c>
      <c r="D1404" s="39" t="s">
        <v>19</v>
      </c>
      <c r="E1404" s="37">
        <v>23320900</v>
      </c>
      <c r="F1404" s="40" t="s">
        <v>2370</v>
      </c>
      <c r="G1404" s="41">
        <v>50000000</v>
      </c>
      <c r="H1404" s="41">
        <v>20000000</v>
      </c>
      <c r="I1404" s="41"/>
      <c r="J1404" s="41">
        <f t="shared" si="95"/>
        <v>20000000</v>
      </c>
    </row>
    <row r="1405" spans="1:10" ht="93" customHeight="1" thickBot="1" x14ac:dyDescent="0.3">
      <c r="A1405" s="8">
        <v>23010113</v>
      </c>
      <c r="B1405" s="37">
        <v>70922</v>
      </c>
      <c r="C1405" s="38" t="s">
        <v>2269</v>
      </c>
      <c r="D1405" s="39" t="s">
        <v>19</v>
      </c>
      <c r="E1405" s="37">
        <v>23310000</v>
      </c>
      <c r="F1405" s="40" t="s">
        <v>2371</v>
      </c>
      <c r="G1405" s="41">
        <v>50000000</v>
      </c>
      <c r="H1405" s="41">
        <v>20000000</v>
      </c>
      <c r="I1405" s="41"/>
      <c r="J1405" s="41">
        <f t="shared" si="95"/>
        <v>20000000</v>
      </c>
    </row>
    <row r="1406" spans="1:10" ht="151.5" thickBot="1" x14ac:dyDescent="0.3">
      <c r="A1406" s="8">
        <v>23010112</v>
      </c>
      <c r="B1406" s="37">
        <v>70923</v>
      </c>
      <c r="C1406" s="38" t="s">
        <v>2270</v>
      </c>
      <c r="D1406" s="39" t="s">
        <v>19</v>
      </c>
      <c r="E1406" s="37">
        <v>23310100</v>
      </c>
      <c r="F1406" s="40" t="s">
        <v>2271</v>
      </c>
      <c r="G1406" s="41">
        <v>50000000</v>
      </c>
      <c r="H1406" s="41">
        <v>20000000</v>
      </c>
      <c r="I1406" s="41"/>
      <c r="J1406" s="41">
        <f t="shared" si="95"/>
        <v>20000000</v>
      </c>
    </row>
    <row r="1407" spans="1:10" ht="16.5" thickBot="1" x14ac:dyDescent="0.3">
      <c r="A1407" s="5"/>
      <c r="B1407" s="6"/>
      <c r="C1407" s="6"/>
      <c r="D1407" s="7"/>
      <c r="E1407" s="6"/>
      <c r="F1407" s="43"/>
      <c r="G1407" s="44">
        <f>SUM(G1385:G1406)</f>
        <v>1740000000</v>
      </c>
      <c r="H1407" s="44">
        <f>SUM(H1385:H1406)</f>
        <v>780000000</v>
      </c>
      <c r="I1407" s="92">
        <f t="shared" ref="I1407" si="98">SUM(I1385:I1406)</f>
        <v>0</v>
      </c>
      <c r="J1407" s="55">
        <f t="shared" si="95"/>
        <v>780000000</v>
      </c>
    </row>
    <row r="1408" spans="1:10" ht="16.5" thickBot="1" x14ac:dyDescent="0.3">
      <c r="A1408" s="10"/>
      <c r="B1408" s="12"/>
      <c r="C1408" s="12"/>
      <c r="D1408" s="13"/>
      <c r="E1408" s="12"/>
      <c r="F1408" s="57"/>
      <c r="G1408" s="58">
        <f t="shared" ref="G1408" si="99">SUM(G1407)</f>
        <v>1740000000</v>
      </c>
      <c r="H1408" s="58">
        <f>SUM(H1407)</f>
        <v>780000000</v>
      </c>
      <c r="I1408" s="93">
        <f t="shared" ref="I1408" si="100">SUM(I1407)</f>
        <v>0</v>
      </c>
      <c r="J1408" s="60">
        <f t="shared" si="95"/>
        <v>780000000</v>
      </c>
    </row>
    <row r="1409" spans="1:10" ht="16.5" thickBot="1" x14ac:dyDescent="0.3">
      <c r="A1409" s="9"/>
      <c r="B1409" s="8"/>
      <c r="C1409" s="8"/>
      <c r="D1409" s="11"/>
      <c r="E1409" s="8"/>
      <c r="F1409" s="74" t="s">
        <v>2272</v>
      </c>
      <c r="G1409" s="8"/>
      <c r="H1409" s="8"/>
      <c r="I1409" s="8"/>
      <c r="J1409" s="41">
        <f t="shared" si="95"/>
        <v>0</v>
      </c>
    </row>
    <row r="1410" spans="1:10" ht="16.5" thickBot="1" x14ac:dyDescent="0.3">
      <c r="A1410" s="9"/>
      <c r="B1410" s="8"/>
      <c r="C1410" s="74" t="s">
        <v>2273</v>
      </c>
      <c r="D1410" s="11"/>
      <c r="E1410" s="8"/>
      <c r="F1410" s="40"/>
      <c r="G1410" s="8"/>
      <c r="H1410" s="8"/>
      <c r="I1410" s="8"/>
      <c r="J1410" s="41">
        <f t="shared" si="95"/>
        <v>0</v>
      </c>
    </row>
    <row r="1411" spans="1:10" ht="31.5" thickBot="1" x14ac:dyDescent="0.3">
      <c r="A1411" s="36">
        <v>23030106</v>
      </c>
      <c r="B1411" s="37">
        <v>70806</v>
      </c>
      <c r="C1411" s="38" t="s">
        <v>2274</v>
      </c>
      <c r="D1411" s="39" t="s">
        <v>19</v>
      </c>
      <c r="E1411" s="37">
        <v>23312100</v>
      </c>
      <c r="F1411" s="40" t="s">
        <v>2275</v>
      </c>
      <c r="G1411" s="41">
        <v>5000000</v>
      </c>
      <c r="H1411" s="41">
        <v>5000000</v>
      </c>
      <c r="I1411" s="41"/>
      <c r="J1411" s="41">
        <f t="shared" si="95"/>
        <v>5000000</v>
      </c>
    </row>
    <row r="1412" spans="1:10" ht="31.5" thickBot="1" x14ac:dyDescent="0.3">
      <c r="A1412" s="36">
        <v>23030121</v>
      </c>
      <c r="B1412" s="37">
        <v>70807</v>
      </c>
      <c r="C1412" s="38" t="s">
        <v>2276</v>
      </c>
      <c r="D1412" s="39" t="s">
        <v>19</v>
      </c>
      <c r="E1412" s="37">
        <v>23310000</v>
      </c>
      <c r="F1412" s="40" t="s">
        <v>2277</v>
      </c>
      <c r="G1412" s="41">
        <v>30000000</v>
      </c>
      <c r="H1412" s="41">
        <v>30000000</v>
      </c>
      <c r="I1412" s="41"/>
      <c r="J1412" s="41">
        <f t="shared" si="95"/>
        <v>30000000</v>
      </c>
    </row>
    <row r="1413" spans="1:10" ht="31.5" thickBot="1" x14ac:dyDescent="0.3">
      <c r="A1413" s="36">
        <v>23030121</v>
      </c>
      <c r="B1413" s="37">
        <v>70810</v>
      </c>
      <c r="C1413" s="38" t="s">
        <v>2278</v>
      </c>
      <c r="D1413" s="39" t="s">
        <v>19</v>
      </c>
      <c r="E1413" s="37">
        <v>23310000</v>
      </c>
      <c r="F1413" s="40" t="s">
        <v>2279</v>
      </c>
      <c r="G1413" s="41">
        <v>30000000</v>
      </c>
      <c r="H1413" s="41">
        <v>30000000</v>
      </c>
      <c r="I1413" s="41"/>
      <c r="J1413" s="41">
        <f t="shared" si="95"/>
        <v>30000000</v>
      </c>
    </row>
    <row r="1414" spans="1:10" ht="31.5" thickBot="1" x14ac:dyDescent="0.3">
      <c r="A1414" s="36">
        <v>23020101</v>
      </c>
      <c r="B1414" s="37">
        <v>70812</v>
      </c>
      <c r="C1414" s="38" t="s">
        <v>2280</v>
      </c>
      <c r="D1414" s="39" t="s">
        <v>19</v>
      </c>
      <c r="E1414" s="37">
        <v>23310000</v>
      </c>
      <c r="F1414" s="40" t="s">
        <v>2281</v>
      </c>
      <c r="G1414" s="41">
        <v>20000000</v>
      </c>
      <c r="H1414" s="41">
        <v>20000000</v>
      </c>
      <c r="I1414" s="41"/>
      <c r="J1414" s="41">
        <f t="shared" si="95"/>
        <v>20000000</v>
      </c>
    </row>
    <row r="1415" spans="1:10" ht="31.5" thickBot="1" x14ac:dyDescent="0.3">
      <c r="A1415" s="36">
        <v>23020101</v>
      </c>
      <c r="B1415" s="37">
        <v>70814</v>
      </c>
      <c r="C1415" s="38" t="s">
        <v>2282</v>
      </c>
      <c r="D1415" s="39" t="s">
        <v>19</v>
      </c>
      <c r="E1415" s="37">
        <v>23310000</v>
      </c>
      <c r="F1415" s="40" t="s">
        <v>2283</v>
      </c>
      <c r="G1415" s="41">
        <v>50000000</v>
      </c>
      <c r="H1415" s="41">
        <v>50000000</v>
      </c>
      <c r="I1415" s="41"/>
      <c r="J1415" s="41">
        <f t="shared" ref="J1415:J1451" si="101">H1415-I1415</f>
        <v>50000000</v>
      </c>
    </row>
    <row r="1416" spans="1:10" ht="31.5" thickBot="1" x14ac:dyDescent="0.3">
      <c r="A1416" s="36">
        <v>23030121</v>
      </c>
      <c r="B1416" s="37">
        <v>70815</v>
      </c>
      <c r="C1416" s="38" t="s">
        <v>2284</v>
      </c>
      <c r="D1416" s="39" t="s">
        <v>19</v>
      </c>
      <c r="E1416" s="37">
        <v>23312100</v>
      </c>
      <c r="F1416" s="40" t="s">
        <v>2285</v>
      </c>
      <c r="G1416" s="41">
        <v>40000000</v>
      </c>
      <c r="H1416" s="41">
        <v>40000000</v>
      </c>
      <c r="I1416" s="41"/>
      <c r="J1416" s="41">
        <f t="shared" si="101"/>
        <v>40000000</v>
      </c>
    </row>
    <row r="1417" spans="1:10" ht="31.5" thickBot="1" x14ac:dyDescent="0.3">
      <c r="A1417" s="36">
        <v>23020101</v>
      </c>
      <c r="B1417" s="37">
        <v>70817</v>
      </c>
      <c r="C1417" s="38" t="s">
        <v>2286</v>
      </c>
      <c r="D1417" s="39" t="s">
        <v>19</v>
      </c>
      <c r="E1417" s="37">
        <v>23310000</v>
      </c>
      <c r="F1417" s="40" t="s">
        <v>2287</v>
      </c>
      <c r="G1417" s="41">
        <v>15000000</v>
      </c>
      <c r="H1417" s="41">
        <v>15000000</v>
      </c>
      <c r="I1417" s="41"/>
      <c r="J1417" s="41">
        <f t="shared" si="101"/>
        <v>15000000</v>
      </c>
    </row>
    <row r="1418" spans="1:10" ht="61.5" thickBot="1" x14ac:dyDescent="0.3">
      <c r="A1418" s="36">
        <v>23010124</v>
      </c>
      <c r="B1418" s="37">
        <v>70818</v>
      </c>
      <c r="C1418" s="38" t="s">
        <v>2288</v>
      </c>
      <c r="D1418" s="39" t="s">
        <v>19</v>
      </c>
      <c r="E1418" s="37">
        <v>23310000</v>
      </c>
      <c r="F1418" s="40" t="s">
        <v>2289</v>
      </c>
      <c r="G1418" s="41">
        <v>20000000</v>
      </c>
      <c r="H1418" s="41">
        <v>20000000</v>
      </c>
      <c r="I1418" s="41"/>
      <c r="J1418" s="41">
        <f t="shared" si="101"/>
        <v>20000000</v>
      </c>
    </row>
    <row r="1419" spans="1:10" ht="46.5" thickBot="1" x14ac:dyDescent="0.3">
      <c r="A1419" s="36">
        <v>23010125</v>
      </c>
      <c r="B1419" s="37">
        <v>70801</v>
      </c>
      <c r="C1419" s="38" t="s">
        <v>2290</v>
      </c>
      <c r="D1419" s="39" t="s">
        <v>19</v>
      </c>
      <c r="E1419" s="37">
        <v>23310000</v>
      </c>
      <c r="F1419" s="40" t="s">
        <v>773</v>
      </c>
      <c r="G1419" s="41">
        <v>25000000</v>
      </c>
      <c r="H1419" s="41">
        <v>25000000</v>
      </c>
      <c r="I1419" s="41"/>
      <c r="J1419" s="41">
        <f t="shared" si="101"/>
        <v>25000000</v>
      </c>
    </row>
    <row r="1420" spans="1:10" ht="31.5" thickBot="1" x14ac:dyDescent="0.3">
      <c r="A1420" s="36">
        <v>23050102</v>
      </c>
      <c r="B1420" s="37">
        <v>70802</v>
      </c>
      <c r="C1420" s="38" t="s">
        <v>774</v>
      </c>
      <c r="D1420" s="39" t="s">
        <v>19</v>
      </c>
      <c r="E1420" s="37">
        <v>23310000</v>
      </c>
      <c r="F1420" s="40" t="s">
        <v>2291</v>
      </c>
      <c r="G1420" s="41">
        <v>10000000</v>
      </c>
      <c r="H1420" s="41">
        <v>10000000</v>
      </c>
      <c r="I1420" s="41"/>
      <c r="J1420" s="41">
        <f t="shared" si="101"/>
        <v>10000000</v>
      </c>
    </row>
    <row r="1421" spans="1:10" ht="31.5" thickBot="1" x14ac:dyDescent="0.3">
      <c r="A1421" s="36">
        <v>23030121</v>
      </c>
      <c r="B1421" s="37">
        <v>70803</v>
      </c>
      <c r="C1421" s="38" t="s">
        <v>776</v>
      </c>
      <c r="D1421" s="39" t="s">
        <v>19</v>
      </c>
      <c r="E1421" s="37">
        <v>23310000</v>
      </c>
      <c r="F1421" s="40" t="s">
        <v>777</v>
      </c>
      <c r="G1421" s="41">
        <v>20000000</v>
      </c>
      <c r="H1421" s="41">
        <v>20000000</v>
      </c>
      <c r="I1421" s="41"/>
      <c r="J1421" s="41">
        <f t="shared" si="101"/>
        <v>20000000</v>
      </c>
    </row>
    <row r="1422" spans="1:10" ht="61.5" thickBot="1" x14ac:dyDescent="0.3">
      <c r="A1422" s="36">
        <v>23020119</v>
      </c>
      <c r="B1422" s="37">
        <v>70804</v>
      </c>
      <c r="C1422" s="38" t="s">
        <v>778</v>
      </c>
      <c r="D1422" s="39" t="s">
        <v>19</v>
      </c>
      <c r="E1422" s="37">
        <v>23310000</v>
      </c>
      <c r="F1422" s="40" t="s">
        <v>2292</v>
      </c>
      <c r="G1422" s="41">
        <v>50000000</v>
      </c>
      <c r="H1422" s="41">
        <v>50000000</v>
      </c>
      <c r="I1422" s="41"/>
      <c r="J1422" s="41">
        <f t="shared" si="101"/>
        <v>50000000</v>
      </c>
    </row>
    <row r="1423" spans="1:10" ht="31.5" thickBot="1" x14ac:dyDescent="0.3">
      <c r="A1423" s="36">
        <v>23010112</v>
      </c>
      <c r="B1423" s="37">
        <v>70805</v>
      </c>
      <c r="C1423" s="38" t="s">
        <v>780</v>
      </c>
      <c r="D1423" s="39" t="s">
        <v>19</v>
      </c>
      <c r="E1423" s="37">
        <v>23310000</v>
      </c>
      <c r="F1423" s="40" t="s">
        <v>781</v>
      </c>
      <c r="G1423" s="41">
        <v>50000000</v>
      </c>
      <c r="H1423" s="41">
        <v>50000000</v>
      </c>
      <c r="I1423" s="41"/>
      <c r="J1423" s="41">
        <f t="shared" si="101"/>
        <v>50000000</v>
      </c>
    </row>
    <row r="1424" spans="1:10" ht="31.5" thickBot="1" x14ac:dyDescent="0.3">
      <c r="A1424" s="36">
        <v>23030118</v>
      </c>
      <c r="B1424" s="37">
        <v>70807</v>
      </c>
      <c r="C1424" s="38" t="s">
        <v>784</v>
      </c>
      <c r="D1424" s="39" t="s">
        <v>19</v>
      </c>
      <c r="E1424" s="37">
        <v>23310000</v>
      </c>
      <c r="F1424" s="40" t="s">
        <v>783</v>
      </c>
      <c r="G1424" s="41">
        <v>10000000</v>
      </c>
      <c r="H1424" s="41">
        <v>10000000</v>
      </c>
      <c r="I1424" s="41"/>
      <c r="J1424" s="41">
        <f t="shared" si="101"/>
        <v>10000000</v>
      </c>
    </row>
    <row r="1425" spans="1:10" ht="61.5" thickBot="1" x14ac:dyDescent="0.3">
      <c r="A1425" s="36">
        <v>23030118</v>
      </c>
      <c r="B1425" s="37">
        <v>71008</v>
      </c>
      <c r="C1425" s="38" t="s">
        <v>786</v>
      </c>
      <c r="D1425" s="39" t="s">
        <v>19</v>
      </c>
      <c r="E1425" s="37">
        <v>23310000</v>
      </c>
      <c r="F1425" s="40" t="s">
        <v>2293</v>
      </c>
      <c r="G1425" s="42">
        <v>0</v>
      </c>
      <c r="H1425" s="42">
        <v>0</v>
      </c>
      <c r="I1425" s="42"/>
      <c r="J1425" s="41">
        <f t="shared" si="101"/>
        <v>0</v>
      </c>
    </row>
    <row r="1426" spans="1:10" ht="46.5" thickBot="1" x14ac:dyDescent="0.3">
      <c r="A1426" s="36">
        <v>23020127</v>
      </c>
      <c r="B1426" s="37">
        <v>71009</v>
      </c>
      <c r="C1426" s="38" t="s">
        <v>788</v>
      </c>
      <c r="D1426" s="39" t="s">
        <v>19</v>
      </c>
      <c r="E1426" s="37">
        <v>23310000</v>
      </c>
      <c r="F1426" s="40" t="s">
        <v>2294</v>
      </c>
      <c r="G1426" s="42">
        <v>0</v>
      </c>
      <c r="H1426" s="42">
        <v>0</v>
      </c>
      <c r="I1426" s="42"/>
      <c r="J1426" s="41">
        <f t="shared" si="101"/>
        <v>0</v>
      </c>
    </row>
    <row r="1427" spans="1:10" ht="31.5" thickBot="1" x14ac:dyDescent="0.3">
      <c r="A1427" s="36">
        <v>23020119</v>
      </c>
      <c r="B1427" s="37">
        <v>70810</v>
      </c>
      <c r="C1427" s="38" t="s">
        <v>790</v>
      </c>
      <c r="D1427" s="39" t="s">
        <v>19</v>
      </c>
      <c r="E1427" s="37">
        <v>23322200</v>
      </c>
      <c r="F1427" s="40" t="s">
        <v>2295</v>
      </c>
      <c r="G1427" s="41">
        <v>71000000</v>
      </c>
      <c r="H1427" s="41">
        <v>71000000</v>
      </c>
      <c r="I1427" s="41"/>
      <c r="J1427" s="41">
        <f t="shared" si="101"/>
        <v>71000000</v>
      </c>
    </row>
    <row r="1428" spans="1:10" ht="31.5" thickBot="1" x14ac:dyDescent="0.3">
      <c r="A1428" s="36">
        <v>23010124</v>
      </c>
      <c r="B1428" s="37">
        <v>70811</v>
      </c>
      <c r="C1428" s="38" t="s">
        <v>792</v>
      </c>
      <c r="D1428" s="39" t="s">
        <v>19</v>
      </c>
      <c r="E1428" s="37">
        <v>23310000</v>
      </c>
      <c r="F1428" s="40" t="s">
        <v>2296</v>
      </c>
      <c r="G1428" s="41">
        <v>100000000</v>
      </c>
      <c r="H1428" s="41">
        <v>100000000</v>
      </c>
      <c r="I1428" s="41"/>
      <c r="J1428" s="41">
        <f t="shared" si="101"/>
        <v>100000000</v>
      </c>
    </row>
    <row r="1429" spans="1:10" ht="58.5" customHeight="1" thickBot="1" x14ac:dyDescent="0.3">
      <c r="A1429" s="36">
        <v>23030118</v>
      </c>
      <c r="B1429" s="37">
        <v>70812</v>
      </c>
      <c r="C1429" s="38" t="s">
        <v>794</v>
      </c>
      <c r="D1429" s="39" t="s">
        <v>19</v>
      </c>
      <c r="E1429" s="37">
        <v>23310000</v>
      </c>
      <c r="F1429" s="40" t="s">
        <v>2297</v>
      </c>
      <c r="G1429" s="41">
        <v>50000000</v>
      </c>
      <c r="H1429" s="41">
        <v>50000000</v>
      </c>
      <c r="I1429" s="41"/>
      <c r="J1429" s="41">
        <f t="shared" si="101"/>
        <v>50000000</v>
      </c>
    </row>
    <row r="1430" spans="1:10" ht="46.5" thickBot="1" x14ac:dyDescent="0.3">
      <c r="A1430" s="36">
        <v>23030118</v>
      </c>
      <c r="B1430" s="37">
        <v>70813</v>
      </c>
      <c r="C1430" s="38" t="s">
        <v>796</v>
      </c>
      <c r="D1430" s="39" t="s">
        <v>19</v>
      </c>
      <c r="E1430" s="37">
        <v>23310000</v>
      </c>
      <c r="F1430" s="40" t="s">
        <v>2298</v>
      </c>
      <c r="G1430" s="41">
        <v>15000000</v>
      </c>
      <c r="H1430" s="41">
        <v>15000000</v>
      </c>
      <c r="I1430" s="41"/>
      <c r="J1430" s="41">
        <f t="shared" si="101"/>
        <v>15000000</v>
      </c>
    </row>
    <row r="1431" spans="1:10" ht="46.5" thickBot="1" x14ac:dyDescent="0.3">
      <c r="A1431" s="36">
        <v>23020119</v>
      </c>
      <c r="B1431" s="37">
        <v>71014</v>
      </c>
      <c r="C1431" s="38" t="s">
        <v>798</v>
      </c>
      <c r="D1431" s="39" t="s">
        <v>19</v>
      </c>
      <c r="E1431" s="37">
        <v>23310000</v>
      </c>
      <c r="F1431" s="40" t="s">
        <v>2299</v>
      </c>
      <c r="G1431" s="42">
        <v>0</v>
      </c>
      <c r="H1431" s="42">
        <v>0</v>
      </c>
      <c r="I1431" s="42"/>
      <c r="J1431" s="41">
        <f t="shared" si="101"/>
        <v>0</v>
      </c>
    </row>
    <row r="1432" spans="1:10" ht="57" customHeight="1" thickBot="1" x14ac:dyDescent="0.3">
      <c r="A1432" s="36">
        <v>23020119</v>
      </c>
      <c r="B1432" s="37">
        <v>71015</v>
      </c>
      <c r="C1432" s="38" t="s">
        <v>2300</v>
      </c>
      <c r="D1432" s="39" t="s">
        <v>19</v>
      </c>
      <c r="E1432" s="37">
        <v>23310000</v>
      </c>
      <c r="F1432" s="40" t="s">
        <v>771</v>
      </c>
      <c r="G1432" s="42">
        <v>0</v>
      </c>
      <c r="H1432" s="42">
        <v>0</v>
      </c>
      <c r="I1432" s="42"/>
      <c r="J1432" s="41">
        <f t="shared" si="101"/>
        <v>0</v>
      </c>
    </row>
    <row r="1433" spans="1:10" ht="16.5" thickBot="1" x14ac:dyDescent="0.3">
      <c r="A1433" s="5"/>
      <c r="B1433" s="6"/>
      <c r="C1433" s="6"/>
      <c r="D1433" s="7"/>
      <c r="E1433" s="6"/>
      <c r="F1433" s="43"/>
      <c r="G1433" s="44">
        <f>SUM(G1411:G1432)</f>
        <v>611000000</v>
      </c>
      <c r="H1433" s="44">
        <f>SUM(H1411:H1432)</f>
        <v>611000000</v>
      </c>
      <c r="I1433" s="92">
        <f t="shared" ref="I1433" si="102">SUM(I1411:I1432)</f>
        <v>0</v>
      </c>
      <c r="J1433" s="55">
        <f t="shared" si="101"/>
        <v>611000000</v>
      </c>
    </row>
    <row r="1434" spans="1:10" ht="16.5" thickBot="1" x14ac:dyDescent="0.3">
      <c r="A1434" s="10"/>
      <c r="B1434" s="12"/>
      <c r="C1434" s="12"/>
      <c r="D1434" s="13"/>
      <c r="E1434" s="12"/>
      <c r="F1434" s="57"/>
      <c r="G1434" s="58">
        <f t="shared" ref="G1434:I1434" si="103">SUM(G1433)</f>
        <v>611000000</v>
      </c>
      <c r="H1434" s="58">
        <f t="shared" si="103"/>
        <v>611000000</v>
      </c>
      <c r="I1434" s="93">
        <f t="shared" si="103"/>
        <v>0</v>
      </c>
      <c r="J1434" s="60">
        <f t="shared" si="101"/>
        <v>611000000</v>
      </c>
    </row>
    <row r="1435" spans="1:10" ht="16.5" thickBot="1" x14ac:dyDescent="0.3">
      <c r="A1435" s="9"/>
      <c r="B1435" s="8"/>
      <c r="C1435" s="8"/>
      <c r="D1435" s="11"/>
      <c r="E1435" s="8"/>
      <c r="F1435" s="68" t="s">
        <v>2301</v>
      </c>
      <c r="G1435" s="8"/>
      <c r="H1435" s="8"/>
      <c r="I1435" s="8"/>
      <c r="J1435" s="41">
        <f t="shared" si="101"/>
        <v>0</v>
      </c>
    </row>
    <row r="1436" spans="1:10" ht="16.5" thickBot="1" x14ac:dyDescent="0.3">
      <c r="A1436" s="9"/>
      <c r="B1436" s="8"/>
      <c r="C1436" s="8"/>
      <c r="D1436" s="68" t="s">
        <v>2302</v>
      </c>
      <c r="E1436" s="8"/>
      <c r="F1436" s="40"/>
      <c r="G1436" s="8"/>
      <c r="H1436" s="8"/>
      <c r="I1436" s="8"/>
      <c r="J1436" s="41">
        <f t="shared" si="101"/>
        <v>0</v>
      </c>
    </row>
    <row r="1437" spans="1:10" ht="31.5" thickBot="1" x14ac:dyDescent="0.3">
      <c r="A1437" s="36">
        <v>23020101</v>
      </c>
      <c r="B1437" s="37">
        <v>70602</v>
      </c>
      <c r="C1437" s="38" t="s">
        <v>2303</v>
      </c>
      <c r="D1437" s="39" t="s">
        <v>19</v>
      </c>
      <c r="E1437" s="37">
        <v>23320900</v>
      </c>
      <c r="F1437" s="40" t="s">
        <v>2304</v>
      </c>
      <c r="G1437" s="41">
        <v>25000000</v>
      </c>
      <c r="H1437" s="41">
        <v>16500000</v>
      </c>
      <c r="I1437" s="41"/>
      <c r="J1437" s="41">
        <f t="shared" si="101"/>
        <v>16500000</v>
      </c>
    </row>
    <row r="1438" spans="1:10" ht="31.5" thickBot="1" x14ac:dyDescent="0.3">
      <c r="A1438" s="36">
        <v>23020118</v>
      </c>
      <c r="B1438" s="37">
        <v>70603</v>
      </c>
      <c r="C1438" s="38" t="s">
        <v>2305</v>
      </c>
      <c r="D1438" s="39" t="s">
        <v>19</v>
      </c>
      <c r="E1438" s="37">
        <v>23310000</v>
      </c>
      <c r="F1438" s="40" t="s">
        <v>2306</v>
      </c>
      <c r="G1438" s="41">
        <v>60000000</v>
      </c>
      <c r="H1438" s="41">
        <v>40000000</v>
      </c>
      <c r="I1438" s="41"/>
      <c r="J1438" s="41">
        <f t="shared" si="101"/>
        <v>40000000</v>
      </c>
    </row>
    <row r="1439" spans="1:10" ht="76.5" thickBot="1" x14ac:dyDescent="0.3">
      <c r="A1439" s="36">
        <v>23020102</v>
      </c>
      <c r="B1439" s="37">
        <v>70604</v>
      </c>
      <c r="C1439" s="38" t="s">
        <v>2307</v>
      </c>
      <c r="D1439" s="39" t="s">
        <v>19</v>
      </c>
      <c r="E1439" s="37">
        <v>23310000</v>
      </c>
      <c r="F1439" s="40" t="s">
        <v>2308</v>
      </c>
      <c r="G1439" s="41">
        <v>20000000</v>
      </c>
      <c r="H1439" s="41">
        <v>20000000</v>
      </c>
      <c r="I1439" s="41"/>
      <c r="J1439" s="41">
        <f t="shared" si="101"/>
        <v>20000000</v>
      </c>
    </row>
    <row r="1440" spans="1:10" ht="76.5" thickBot="1" x14ac:dyDescent="0.3">
      <c r="A1440" s="36">
        <v>23020101</v>
      </c>
      <c r="B1440" s="37">
        <v>70605</v>
      </c>
      <c r="C1440" s="38" t="s">
        <v>2309</v>
      </c>
      <c r="D1440" s="39" t="s">
        <v>19</v>
      </c>
      <c r="E1440" s="37">
        <v>23310000</v>
      </c>
      <c r="F1440" s="40" t="s">
        <v>2310</v>
      </c>
      <c r="G1440" s="41">
        <v>25000000</v>
      </c>
      <c r="H1440" s="41">
        <v>25000000</v>
      </c>
      <c r="I1440" s="41"/>
      <c r="J1440" s="41">
        <f t="shared" si="101"/>
        <v>25000000</v>
      </c>
    </row>
    <row r="1441" spans="1:11" ht="46.5" thickBot="1" x14ac:dyDescent="0.3">
      <c r="A1441" s="36">
        <v>23050101</v>
      </c>
      <c r="B1441" s="37">
        <v>70609</v>
      </c>
      <c r="C1441" s="38" t="s">
        <v>2311</v>
      </c>
      <c r="D1441" s="39" t="s">
        <v>19</v>
      </c>
      <c r="E1441" s="37">
        <v>23310000</v>
      </c>
      <c r="F1441" s="40" t="s">
        <v>2312</v>
      </c>
      <c r="G1441" s="41">
        <v>3500000</v>
      </c>
      <c r="H1441" s="41">
        <v>3500000</v>
      </c>
      <c r="I1441" s="41"/>
      <c r="J1441" s="41">
        <f t="shared" si="101"/>
        <v>3500000</v>
      </c>
    </row>
    <row r="1442" spans="1:11" ht="31.5" thickBot="1" x14ac:dyDescent="0.3">
      <c r="A1442" s="36">
        <v>23010104</v>
      </c>
      <c r="B1442" s="37">
        <v>70611</v>
      </c>
      <c r="C1442" s="38" t="s">
        <v>2313</v>
      </c>
      <c r="D1442" s="39" t="s">
        <v>19</v>
      </c>
      <c r="E1442" s="37">
        <v>23310000</v>
      </c>
      <c r="F1442" s="40" t="s">
        <v>2314</v>
      </c>
      <c r="G1442" s="41">
        <v>6210000</v>
      </c>
      <c r="H1442" s="41">
        <v>6210000</v>
      </c>
      <c r="I1442" s="41"/>
      <c r="J1442" s="41">
        <f t="shared" si="101"/>
        <v>6210000</v>
      </c>
    </row>
    <row r="1443" spans="1:11" ht="31.5" thickBot="1" x14ac:dyDescent="0.3">
      <c r="A1443" s="36">
        <v>23010105</v>
      </c>
      <c r="B1443" s="37">
        <v>70612</v>
      </c>
      <c r="C1443" s="38" t="s">
        <v>2315</v>
      </c>
      <c r="D1443" s="39" t="s">
        <v>19</v>
      </c>
      <c r="E1443" s="37">
        <v>23310000</v>
      </c>
      <c r="F1443" s="40" t="s">
        <v>2316</v>
      </c>
      <c r="G1443" s="41">
        <v>57000000</v>
      </c>
      <c r="H1443" s="41">
        <v>28500000</v>
      </c>
      <c r="I1443" s="41"/>
      <c r="J1443" s="41">
        <f t="shared" si="101"/>
        <v>28500000</v>
      </c>
    </row>
    <row r="1444" spans="1:11" ht="46.5" thickBot="1" x14ac:dyDescent="0.3">
      <c r="A1444" s="36">
        <v>23010129</v>
      </c>
      <c r="B1444" s="37">
        <v>70614</v>
      </c>
      <c r="C1444" s="38" t="s">
        <v>2317</v>
      </c>
      <c r="D1444" s="39" t="s">
        <v>19</v>
      </c>
      <c r="E1444" s="37">
        <v>23310000</v>
      </c>
      <c r="F1444" s="40" t="s">
        <v>2318</v>
      </c>
      <c r="G1444" s="41">
        <v>2000000</v>
      </c>
      <c r="H1444" s="41">
        <v>2000000</v>
      </c>
      <c r="I1444" s="41"/>
      <c r="J1444" s="41">
        <f t="shared" si="101"/>
        <v>2000000</v>
      </c>
    </row>
    <row r="1445" spans="1:11" ht="91.5" thickBot="1" x14ac:dyDescent="0.3">
      <c r="A1445" s="36">
        <v>23020101</v>
      </c>
      <c r="B1445" s="37">
        <v>70616</v>
      </c>
      <c r="C1445" s="38" t="s">
        <v>2319</v>
      </c>
      <c r="D1445" s="39" t="s">
        <v>19</v>
      </c>
      <c r="E1445" s="37">
        <v>23310000</v>
      </c>
      <c r="F1445" s="40" t="s">
        <v>2320</v>
      </c>
      <c r="G1445" s="41">
        <v>10000000</v>
      </c>
      <c r="H1445" s="41">
        <v>10000000</v>
      </c>
      <c r="I1445" s="41"/>
      <c r="J1445" s="41">
        <f t="shared" si="101"/>
        <v>10000000</v>
      </c>
    </row>
    <row r="1446" spans="1:11" ht="46.5" thickBot="1" x14ac:dyDescent="0.3">
      <c r="A1446" s="36">
        <v>23020119</v>
      </c>
      <c r="B1446" s="37">
        <v>70617</v>
      </c>
      <c r="C1446" s="38" t="s">
        <v>2321</v>
      </c>
      <c r="D1446" s="39" t="s">
        <v>19</v>
      </c>
      <c r="E1446" s="37">
        <v>23310000</v>
      </c>
      <c r="F1446" s="40" t="s">
        <v>2322</v>
      </c>
      <c r="G1446" s="41">
        <v>4000000</v>
      </c>
      <c r="H1446" s="41">
        <v>4000000</v>
      </c>
      <c r="I1446" s="41"/>
      <c r="J1446" s="41">
        <f t="shared" si="101"/>
        <v>4000000</v>
      </c>
    </row>
    <row r="1447" spans="1:11" ht="31.5" thickBot="1" x14ac:dyDescent="0.3">
      <c r="A1447" s="36">
        <v>23020118</v>
      </c>
      <c r="B1447" s="37">
        <v>70618</v>
      </c>
      <c r="C1447" s="38" t="s">
        <v>2323</v>
      </c>
      <c r="D1447" s="39" t="s">
        <v>19</v>
      </c>
      <c r="E1447" s="37">
        <v>23310000</v>
      </c>
      <c r="F1447" s="40" t="s">
        <v>2324</v>
      </c>
      <c r="G1447" s="41">
        <v>3000000</v>
      </c>
      <c r="H1447" s="41">
        <v>3000000</v>
      </c>
      <c r="I1447" s="41"/>
      <c r="J1447" s="41">
        <f t="shared" si="101"/>
        <v>3000000</v>
      </c>
    </row>
    <row r="1448" spans="1:11" ht="31.5" thickBot="1" x14ac:dyDescent="0.3">
      <c r="A1448" s="36">
        <v>23020118</v>
      </c>
      <c r="B1448" s="37">
        <v>70621</v>
      </c>
      <c r="C1448" s="38" t="s">
        <v>2325</v>
      </c>
      <c r="D1448" s="39" t="s">
        <v>19</v>
      </c>
      <c r="E1448" s="37">
        <v>23310000</v>
      </c>
      <c r="F1448" s="40" t="s">
        <v>2326</v>
      </c>
      <c r="G1448" s="41">
        <v>30000000</v>
      </c>
      <c r="H1448" s="41">
        <v>30000000</v>
      </c>
      <c r="I1448" s="41"/>
      <c r="J1448" s="41">
        <f t="shared" si="101"/>
        <v>30000000</v>
      </c>
    </row>
    <row r="1449" spans="1:11" ht="16.5" thickBot="1" x14ac:dyDescent="0.3">
      <c r="A1449" s="5"/>
      <c r="B1449" s="6"/>
      <c r="C1449" s="6"/>
      <c r="D1449" s="7"/>
      <c r="E1449" s="6"/>
      <c r="F1449" s="43"/>
      <c r="G1449" s="44">
        <f t="shared" ref="G1449:I1449" si="104">SUM(G1437:G1448)</f>
        <v>245710000</v>
      </c>
      <c r="H1449" s="44">
        <f t="shared" si="104"/>
        <v>188710000</v>
      </c>
      <c r="I1449" s="44">
        <f t="shared" si="104"/>
        <v>0</v>
      </c>
      <c r="J1449" s="55">
        <f t="shared" si="101"/>
        <v>188710000</v>
      </c>
    </row>
    <row r="1450" spans="1:11" ht="16.5" thickBot="1" x14ac:dyDescent="0.3">
      <c r="A1450" s="10"/>
      <c r="B1450" s="12"/>
      <c r="C1450" s="12"/>
      <c r="D1450" s="13"/>
      <c r="E1450" s="12"/>
      <c r="F1450" s="57"/>
      <c r="G1450" s="58">
        <f t="shared" ref="G1450:I1450" si="105">SUM(G1449)</f>
        <v>245710000</v>
      </c>
      <c r="H1450" s="58">
        <f t="shared" si="105"/>
        <v>188710000</v>
      </c>
      <c r="I1450" s="58">
        <f t="shared" si="105"/>
        <v>0</v>
      </c>
      <c r="J1450" s="60">
        <f t="shared" si="101"/>
        <v>188710000</v>
      </c>
    </row>
    <row r="1451" spans="1:11" ht="16.5" thickBot="1" x14ac:dyDescent="0.3">
      <c r="A1451" s="16"/>
      <c r="B1451" s="17"/>
      <c r="C1451" s="17"/>
      <c r="D1451" s="18"/>
      <c r="E1451" s="17"/>
      <c r="F1451" s="94"/>
      <c r="G1451" s="95">
        <f>G1450+G1434+G1408+G1383+G1284+G1156+G902+G870+G842+G824+G758+G693+G671+G621+G593+G552+G488+G462+G441+G379+G359+G345+G307+G269+G248+G195+G184+G163+G132</f>
        <v>122829552208.06999</v>
      </c>
      <c r="H1451" s="95">
        <f>H1450+H1434+H1408+H1383+H1284+H1156+H902+H870+H842+H824+H758+H693+H671+H621+H593+H552+H488+H462+H441+H379+H359+H345+H307+H269+H248+H195+H184+H163+H132</f>
        <v>97510226063.600006</v>
      </c>
      <c r="I1451" s="95">
        <f>I1450+I1434+I1408+I1383+I1284+I1156+I902+I870+I842+I824+I758+I693+I671+I621+I593+I552+I488+I462+I441+I379+I359+I345+I307+I269+I248+I195+I184+I163+I132</f>
        <v>21098832014.799999</v>
      </c>
      <c r="J1451" s="96">
        <f t="shared" si="101"/>
        <v>76411394048.800003</v>
      </c>
      <c r="K1451" s="22"/>
    </row>
    <row r="1452" spans="1:11" ht="16.5" thickBot="1" x14ac:dyDescent="0.3">
      <c r="A1452" s="9"/>
      <c r="B1452" s="8"/>
      <c r="C1452" s="8"/>
      <c r="D1452" s="11"/>
      <c r="E1452" s="8"/>
      <c r="F1452" s="14"/>
      <c r="G1452" s="8"/>
      <c r="H1452" s="8"/>
      <c r="I1452" s="8"/>
      <c r="J1452" s="8"/>
    </row>
    <row r="1453" spans="1:11" x14ac:dyDescent="0.25">
      <c r="A1453" s="21"/>
      <c r="B1453" s="19"/>
      <c r="C1453" s="19"/>
      <c r="D1453" s="20"/>
      <c r="E1453" s="19"/>
    </row>
    <row r="1454" spans="1:11" x14ac:dyDescent="0.25">
      <c r="A1454" s="21"/>
      <c r="B1454" s="19"/>
      <c r="C1454" s="19"/>
      <c r="D1454" s="20"/>
      <c r="E1454" s="19"/>
    </row>
    <row r="1455" spans="1:11" x14ac:dyDescent="0.25">
      <c r="A1455" s="21"/>
      <c r="B1455" s="19"/>
      <c r="C1455" s="19"/>
      <c r="D1455" s="20"/>
      <c r="E1455" s="19"/>
    </row>
    <row r="1456" spans="1:11" x14ac:dyDescent="0.25">
      <c r="A1456" s="21"/>
      <c r="B1456" s="19"/>
      <c r="C1456" s="19"/>
      <c r="D1456" s="20"/>
      <c r="E1456" s="19"/>
    </row>
    <row r="1457" spans="1:4" x14ac:dyDescent="0.25">
      <c r="A1457" s="3"/>
      <c r="D1457" s="1"/>
    </row>
    <row r="1458" spans="1:4" x14ac:dyDescent="0.25">
      <c r="A1458" s="3"/>
      <c r="D1458" s="1"/>
    </row>
    <row r="1459" spans="1:4" x14ac:dyDescent="0.25">
      <c r="A1459" s="3"/>
      <c r="D1459" s="1"/>
    </row>
    <row r="1460" spans="1:4" x14ac:dyDescent="0.25">
      <c r="A1460" s="3"/>
      <c r="D1460" s="1"/>
    </row>
    <row r="1461" spans="1:4" x14ac:dyDescent="0.25">
      <c r="A1461" s="3"/>
      <c r="D1461" s="1"/>
    </row>
  </sheetData>
  <pageMargins left="0.25" right="0.25" top="0.9" bottom="0.25" header="0.3" footer="0.3"/>
  <pageSetup scale="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G626"/>
  <sheetViews>
    <sheetView topLeftCell="A193" zoomScale="130" zoomScaleNormal="130" workbookViewId="0">
      <selection activeCell="D197" sqref="D197"/>
    </sheetView>
  </sheetViews>
  <sheetFormatPr defaultRowHeight="15" x14ac:dyDescent="0.25"/>
  <cols>
    <col min="1" max="1" width="45.5703125" customWidth="1"/>
    <col min="2" max="2" width="30.85546875" customWidth="1"/>
    <col min="3" max="3" width="25.28515625" customWidth="1"/>
    <col min="4" max="4" width="21.42578125" customWidth="1"/>
    <col min="5" max="5" width="17" customWidth="1"/>
    <col min="6" max="6" width="16.28515625" customWidth="1"/>
    <col min="7" max="7" width="15.140625" customWidth="1"/>
  </cols>
  <sheetData>
    <row r="4" spans="1:5" ht="20.25" x14ac:dyDescent="0.3">
      <c r="B4" s="97" t="s">
        <v>0</v>
      </c>
    </row>
    <row r="5" spans="1:5" ht="16.5" thickBot="1" x14ac:dyDescent="0.3">
      <c r="A5" s="98" t="s">
        <v>2801</v>
      </c>
      <c r="B5" s="99"/>
      <c r="C5" s="99"/>
      <c r="D5" s="99"/>
      <c r="E5" s="99"/>
    </row>
    <row r="6" spans="1:5" ht="25.5" customHeight="1" thickBot="1" x14ac:dyDescent="0.3">
      <c r="A6" s="100" t="s">
        <v>2372</v>
      </c>
      <c r="B6" s="101" t="s">
        <v>2373</v>
      </c>
      <c r="C6" s="101" t="s">
        <v>2374</v>
      </c>
      <c r="D6" s="101" t="s">
        <v>9</v>
      </c>
      <c r="E6" s="101" t="s">
        <v>10</v>
      </c>
    </row>
    <row r="7" spans="1:5" x14ac:dyDescent="0.25">
      <c r="A7" s="102"/>
      <c r="B7" s="99"/>
      <c r="C7" s="99"/>
      <c r="D7" s="99"/>
      <c r="E7" s="99"/>
    </row>
    <row r="8" spans="1:5" x14ac:dyDescent="0.25">
      <c r="A8" s="102"/>
      <c r="B8" s="99"/>
      <c r="C8" s="99"/>
      <c r="D8" s="99"/>
      <c r="E8" s="99"/>
    </row>
    <row r="9" spans="1:5" x14ac:dyDescent="0.25">
      <c r="A9" s="103" t="s">
        <v>2375</v>
      </c>
      <c r="B9" s="99"/>
      <c r="C9" s="99"/>
      <c r="D9" s="99"/>
      <c r="E9" s="99"/>
    </row>
    <row r="10" spans="1:5" x14ac:dyDescent="0.25">
      <c r="A10" s="104" t="s">
        <v>2376</v>
      </c>
      <c r="B10" s="105">
        <v>1492302000</v>
      </c>
      <c r="C10" s="105">
        <v>1492302000</v>
      </c>
      <c r="D10" s="105"/>
      <c r="E10" s="105"/>
    </row>
    <row r="11" spans="1:5" x14ac:dyDescent="0.25">
      <c r="A11" s="104" t="s">
        <v>2377</v>
      </c>
      <c r="B11" s="106">
        <f>SUM(B10)</f>
        <v>1492302000</v>
      </c>
      <c r="C11" s="106">
        <f>SUM(C10)</f>
        <v>1492302000</v>
      </c>
      <c r="D11" s="99"/>
      <c r="E11" s="99"/>
    </row>
    <row r="12" spans="1:5" x14ac:dyDescent="0.25">
      <c r="A12" s="102"/>
      <c r="B12" s="107"/>
      <c r="C12" s="107"/>
      <c r="D12" s="107"/>
      <c r="E12" s="107"/>
    </row>
    <row r="13" spans="1:5" x14ac:dyDescent="0.25">
      <c r="A13" s="103" t="s">
        <v>2378</v>
      </c>
      <c r="B13" s="99"/>
      <c r="C13" s="99"/>
      <c r="D13" s="99"/>
      <c r="E13" s="99"/>
    </row>
    <row r="14" spans="1:5" x14ac:dyDescent="0.25">
      <c r="A14" s="104" t="s">
        <v>2379</v>
      </c>
      <c r="B14" s="105">
        <v>43758249540</v>
      </c>
      <c r="C14" s="105">
        <v>29575327328.880001</v>
      </c>
      <c r="D14" s="105"/>
      <c r="E14" s="105"/>
    </row>
    <row r="15" spans="1:5" x14ac:dyDescent="0.25">
      <c r="A15" s="102"/>
      <c r="B15" s="106">
        <f>SUM(B14)</f>
        <v>43758249540</v>
      </c>
      <c r="C15" s="106">
        <f>SUM(C14)</f>
        <v>29575327328.880001</v>
      </c>
      <c r="D15" s="107"/>
      <c r="E15" s="107"/>
    </row>
    <row r="16" spans="1:5" x14ac:dyDescent="0.25">
      <c r="A16" s="103" t="s">
        <v>2380</v>
      </c>
      <c r="B16" s="99"/>
      <c r="C16" s="99"/>
      <c r="D16" s="99"/>
      <c r="E16" s="99"/>
    </row>
    <row r="17" spans="1:5" x14ac:dyDescent="0.25">
      <c r="A17" s="104" t="s">
        <v>2381</v>
      </c>
      <c r="B17" s="105">
        <v>19856829804</v>
      </c>
      <c r="C17" s="105">
        <v>18007258664</v>
      </c>
      <c r="D17" s="105"/>
      <c r="E17" s="105"/>
    </row>
    <row r="18" spans="1:5" x14ac:dyDescent="0.25">
      <c r="A18" s="108"/>
      <c r="B18" s="106">
        <f>SUM(B17)</f>
        <v>19856829804</v>
      </c>
      <c r="C18" s="106">
        <f>SUM(C17)</f>
        <v>18007258664</v>
      </c>
      <c r="D18" s="107"/>
      <c r="E18" s="107"/>
    </row>
    <row r="19" spans="1:5" x14ac:dyDescent="0.25">
      <c r="A19" s="103" t="s">
        <v>2382</v>
      </c>
      <c r="B19" s="99"/>
      <c r="C19" s="99"/>
      <c r="D19" s="99"/>
      <c r="E19" s="99"/>
    </row>
    <row r="20" spans="1:5" x14ac:dyDescent="0.25">
      <c r="A20" s="103"/>
      <c r="B20" s="99"/>
      <c r="C20" s="99"/>
      <c r="D20" s="99"/>
      <c r="E20" s="99"/>
    </row>
    <row r="21" spans="1:5" x14ac:dyDescent="0.25">
      <c r="A21" s="104" t="s">
        <v>2383</v>
      </c>
      <c r="B21" s="105">
        <v>1000000000</v>
      </c>
      <c r="C21" s="105">
        <v>1000000000</v>
      </c>
      <c r="D21" s="105"/>
      <c r="E21" s="105"/>
    </row>
    <row r="22" spans="1:5" x14ac:dyDescent="0.25">
      <c r="A22" s="104" t="s">
        <v>2384</v>
      </c>
      <c r="B22" s="105">
        <v>3000000000</v>
      </c>
      <c r="C22" s="105">
        <v>2000000000</v>
      </c>
      <c r="D22" s="105"/>
      <c r="E22" s="105"/>
    </row>
    <row r="23" spans="1:5" x14ac:dyDescent="0.25">
      <c r="A23" s="104" t="s">
        <v>2385</v>
      </c>
      <c r="B23" s="99"/>
      <c r="C23" s="99"/>
      <c r="D23" s="99"/>
      <c r="E23" s="99"/>
    </row>
    <row r="24" spans="1:5" x14ac:dyDescent="0.25">
      <c r="A24" s="104" t="s">
        <v>2386</v>
      </c>
      <c r="B24" s="105">
        <v>250000000</v>
      </c>
      <c r="C24" s="105">
        <v>250000000</v>
      </c>
      <c r="D24" s="105"/>
      <c r="E24" s="105"/>
    </row>
    <row r="25" spans="1:5" x14ac:dyDescent="0.25">
      <c r="A25" s="104" t="s">
        <v>2387</v>
      </c>
      <c r="B25" s="105">
        <v>7300000000</v>
      </c>
      <c r="C25" s="105">
        <v>7300000000</v>
      </c>
      <c r="D25" s="105"/>
      <c r="E25" s="105"/>
    </row>
    <row r="26" spans="1:5" x14ac:dyDescent="0.25">
      <c r="A26" s="104" t="s">
        <v>2388</v>
      </c>
      <c r="B26" s="105">
        <v>2000000000</v>
      </c>
      <c r="C26" s="105">
        <v>1000000000</v>
      </c>
      <c r="D26" s="105"/>
      <c r="E26" s="105"/>
    </row>
    <row r="27" spans="1:5" ht="24.75" x14ac:dyDescent="0.25">
      <c r="A27" s="109" t="s">
        <v>2389</v>
      </c>
      <c r="B27" s="105">
        <v>6000000000</v>
      </c>
      <c r="C27" s="105">
        <v>6000000000</v>
      </c>
      <c r="D27" s="105"/>
      <c r="E27" s="105"/>
    </row>
    <row r="28" spans="1:5" x14ac:dyDescent="0.25">
      <c r="A28" s="104" t="s">
        <v>2390</v>
      </c>
      <c r="B28" s="105">
        <v>1500000000</v>
      </c>
      <c r="C28" s="105">
        <v>1500000000</v>
      </c>
      <c r="D28" s="105"/>
      <c r="E28" s="105"/>
    </row>
    <row r="29" spans="1:5" x14ac:dyDescent="0.25">
      <c r="A29" s="104" t="s">
        <v>2391</v>
      </c>
      <c r="B29" s="105">
        <v>852000000</v>
      </c>
      <c r="C29" s="105">
        <v>852000000</v>
      </c>
      <c r="D29" s="105"/>
      <c r="E29" s="105"/>
    </row>
    <row r="30" spans="1:5" x14ac:dyDescent="0.25">
      <c r="A30" s="108"/>
      <c r="B30" s="106">
        <f>SUM(B21:B29)</f>
        <v>21902000000</v>
      </c>
      <c r="C30" s="106">
        <f>SUM(C21:C29)</f>
        <v>19902000000</v>
      </c>
      <c r="D30" s="107"/>
      <c r="E30" s="107"/>
    </row>
    <row r="32" spans="1:5" ht="20.25" x14ac:dyDescent="0.3">
      <c r="A32" s="110" t="s">
        <v>0</v>
      </c>
    </row>
    <row r="33" spans="1:3" x14ac:dyDescent="0.25">
      <c r="A33" s="233" t="s">
        <v>2801</v>
      </c>
      <c r="B33" s="112"/>
      <c r="C33" s="113"/>
    </row>
    <row r="34" spans="1:3" ht="24" customHeight="1" x14ac:dyDescent="0.25">
      <c r="A34" s="114" t="s">
        <v>2372</v>
      </c>
      <c r="B34" s="115" t="s">
        <v>2373</v>
      </c>
      <c r="C34" s="116" t="s">
        <v>2374</v>
      </c>
    </row>
    <row r="35" spans="1:3" x14ac:dyDescent="0.25">
      <c r="A35" s="119" t="s">
        <v>2392</v>
      </c>
      <c r="B35" s="117"/>
      <c r="C35" s="118"/>
    </row>
    <row r="36" spans="1:3" x14ac:dyDescent="0.25">
      <c r="A36" s="120" t="s">
        <v>2393</v>
      </c>
      <c r="B36" s="121">
        <v>10000000000</v>
      </c>
      <c r="C36" s="121">
        <v>5000000000</v>
      </c>
    </row>
    <row r="37" spans="1:3" x14ac:dyDescent="0.25">
      <c r="A37" s="120" t="s">
        <v>2394</v>
      </c>
      <c r="B37" s="121">
        <v>100000000</v>
      </c>
      <c r="C37" s="122">
        <v>20000000</v>
      </c>
    </row>
    <row r="38" spans="1:3" x14ac:dyDescent="0.25">
      <c r="A38" s="120" t="s">
        <v>2395</v>
      </c>
      <c r="B38" s="121">
        <v>5000000</v>
      </c>
      <c r="C38" s="122">
        <v>5000000</v>
      </c>
    </row>
    <row r="39" spans="1:3" x14ac:dyDescent="0.25">
      <c r="A39" s="120" t="s">
        <v>2396</v>
      </c>
      <c r="B39" s="121">
        <v>10000000</v>
      </c>
      <c r="C39" s="122">
        <v>1000000</v>
      </c>
    </row>
    <row r="40" spans="1:3" x14ac:dyDescent="0.25">
      <c r="A40" s="120" t="s">
        <v>2397</v>
      </c>
      <c r="B40" s="121">
        <v>5000000</v>
      </c>
      <c r="C40" s="122">
        <v>1000000</v>
      </c>
    </row>
    <row r="41" spans="1:3" x14ac:dyDescent="0.25">
      <c r="A41" s="120" t="s">
        <v>2398</v>
      </c>
      <c r="B41" s="121">
        <v>2500000</v>
      </c>
      <c r="C41" s="122">
        <v>2000000</v>
      </c>
    </row>
    <row r="42" spans="1:3" x14ac:dyDescent="0.25">
      <c r="A42" s="120" t="s">
        <v>2399</v>
      </c>
      <c r="B42" s="121">
        <v>1100000000</v>
      </c>
      <c r="C42" s="122">
        <v>500000000</v>
      </c>
    </row>
    <row r="43" spans="1:3" x14ac:dyDescent="0.25">
      <c r="A43" s="120" t="s">
        <v>2400</v>
      </c>
      <c r="B43" s="121">
        <v>3000000000</v>
      </c>
      <c r="C43" s="122">
        <v>3000000000</v>
      </c>
    </row>
    <row r="44" spans="1:3" x14ac:dyDescent="0.25">
      <c r="A44" s="120" t="s">
        <v>2401</v>
      </c>
      <c r="B44" s="121">
        <v>15000000</v>
      </c>
      <c r="C44" s="122">
        <v>5000000</v>
      </c>
    </row>
    <row r="45" spans="1:3" x14ac:dyDescent="0.25">
      <c r="A45" s="123"/>
      <c r="B45" s="124">
        <f>SUM(B36:B44)</f>
        <v>14237500000</v>
      </c>
      <c r="C45" s="124">
        <f>SUM(C36:C44)</f>
        <v>8534000000</v>
      </c>
    </row>
    <row r="46" spans="1:3" x14ac:dyDescent="0.25">
      <c r="A46" s="119" t="s">
        <v>2402</v>
      </c>
      <c r="B46" s="117"/>
      <c r="C46" s="118"/>
    </row>
    <row r="47" spans="1:3" x14ac:dyDescent="0.25">
      <c r="A47" s="120" t="s">
        <v>2403</v>
      </c>
      <c r="B47" s="121">
        <v>7000000</v>
      </c>
      <c r="C47" s="122">
        <v>3000000</v>
      </c>
    </row>
    <row r="48" spans="1:3" x14ac:dyDescent="0.25">
      <c r="A48" s="120" t="s">
        <v>2404</v>
      </c>
      <c r="B48" s="121">
        <v>4000000</v>
      </c>
      <c r="C48" s="122">
        <v>2000000</v>
      </c>
    </row>
    <row r="49" spans="1:3" x14ac:dyDescent="0.25">
      <c r="A49" s="120" t="s">
        <v>2405</v>
      </c>
      <c r="B49" s="121">
        <v>50000</v>
      </c>
      <c r="C49" s="122">
        <v>25000</v>
      </c>
    </row>
    <row r="50" spans="1:3" x14ac:dyDescent="0.25">
      <c r="A50" s="120" t="s">
        <v>2406</v>
      </c>
      <c r="B50" s="121">
        <v>50000</v>
      </c>
      <c r="C50" s="122">
        <v>25000</v>
      </c>
    </row>
    <row r="51" spans="1:3" x14ac:dyDescent="0.25">
      <c r="A51" s="120" t="s">
        <v>2407</v>
      </c>
      <c r="B51" s="121">
        <v>350000</v>
      </c>
      <c r="C51" s="122">
        <v>150000</v>
      </c>
    </row>
    <row r="52" spans="1:3" x14ac:dyDescent="0.25">
      <c r="A52" s="120" t="s">
        <v>2408</v>
      </c>
      <c r="B52" s="121">
        <v>20000000</v>
      </c>
      <c r="C52" s="122">
        <v>20000000</v>
      </c>
    </row>
    <row r="53" spans="1:3" x14ac:dyDescent="0.25">
      <c r="A53" s="120" t="s">
        <v>2409</v>
      </c>
      <c r="B53" s="125">
        <v>0</v>
      </c>
      <c r="C53" s="125">
        <v>0</v>
      </c>
    </row>
    <row r="54" spans="1:3" x14ac:dyDescent="0.25">
      <c r="A54" s="120" t="s">
        <v>2410</v>
      </c>
      <c r="B54" s="121">
        <v>1500000</v>
      </c>
      <c r="C54" s="122">
        <v>500000</v>
      </c>
    </row>
    <row r="55" spans="1:3" x14ac:dyDescent="0.25">
      <c r="A55" s="120" t="s">
        <v>2411</v>
      </c>
      <c r="B55" s="121">
        <v>85000000</v>
      </c>
      <c r="C55" s="122">
        <v>45000000</v>
      </c>
    </row>
    <row r="56" spans="1:3" x14ac:dyDescent="0.25">
      <c r="A56" s="120" t="s">
        <v>2412</v>
      </c>
      <c r="B56" s="121">
        <v>19500000</v>
      </c>
      <c r="C56" s="122">
        <v>14000000</v>
      </c>
    </row>
    <row r="57" spans="1:3" x14ac:dyDescent="0.25">
      <c r="A57" s="120" t="s">
        <v>2413</v>
      </c>
      <c r="B57" s="121">
        <v>1000000</v>
      </c>
      <c r="C57" s="122">
        <v>500000</v>
      </c>
    </row>
    <row r="58" spans="1:3" x14ac:dyDescent="0.25">
      <c r="A58" s="120" t="s">
        <v>2414</v>
      </c>
      <c r="B58" s="121">
        <v>65700000</v>
      </c>
      <c r="C58" s="122">
        <v>25700000</v>
      </c>
    </row>
    <row r="59" spans="1:3" x14ac:dyDescent="0.25">
      <c r="A59" s="120" t="s">
        <v>2415</v>
      </c>
      <c r="B59" s="121">
        <v>10000000</v>
      </c>
      <c r="C59" s="122">
        <v>5000000</v>
      </c>
    </row>
    <row r="60" spans="1:3" x14ac:dyDescent="0.25">
      <c r="A60" s="120" t="s">
        <v>2416</v>
      </c>
      <c r="B60" s="121">
        <v>500000</v>
      </c>
      <c r="C60" s="122">
        <v>250000</v>
      </c>
    </row>
    <row r="61" spans="1:3" x14ac:dyDescent="0.25">
      <c r="A61" s="120" t="s">
        <v>2417</v>
      </c>
      <c r="B61" s="121">
        <v>500000</v>
      </c>
      <c r="C61" s="122">
        <v>250000</v>
      </c>
    </row>
    <row r="62" spans="1:3" x14ac:dyDescent="0.25">
      <c r="A62" s="123"/>
      <c r="B62" s="126">
        <f>SUM(B47:B61)</f>
        <v>215150000</v>
      </c>
      <c r="C62" s="126">
        <f>SUM(C47:C61)</f>
        <v>116400000</v>
      </c>
    </row>
    <row r="63" spans="1:3" x14ac:dyDescent="0.25">
      <c r="A63" s="119" t="s">
        <v>2418</v>
      </c>
      <c r="B63" s="117"/>
      <c r="C63" s="118"/>
    </row>
    <row r="64" spans="1:3" x14ac:dyDescent="0.25">
      <c r="A64" s="120" t="s">
        <v>2419</v>
      </c>
      <c r="B64" s="121">
        <v>50000000</v>
      </c>
      <c r="C64" s="122">
        <v>25000000</v>
      </c>
    </row>
    <row r="65" spans="1:3" x14ac:dyDescent="0.25">
      <c r="A65" s="120" t="s">
        <v>2420</v>
      </c>
      <c r="B65" s="121">
        <v>25000000</v>
      </c>
      <c r="C65" s="122">
        <v>10000000</v>
      </c>
    </row>
    <row r="66" spans="1:3" x14ac:dyDescent="0.25">
      <c r="A66" s="123"/>
      <c r="B66" s="126">
        <v>75000000</v>
      </c>
      <c r="C66" s="124">
        <v>35000000</v>
      </c>
    </row>
    <row r="67" spans="1:3" x14ac:dyDescent="0.25">
      <c r="A67" s="119" t="s">
        <v>2421</v>
      </c>
      <c r="B67" s="117"/>
      <c r="C67" s="118"/>
    </row>
    <row r="68" spans="1:3" x14ac:dyDescent="0.25">
      <c r="A68" s="120" t="s">
        <v>2422</v>
      </c>
      <c r="B68" s="121">
        <v>19750000</v>
      </c>
      <c r="C68" s="121">
        <v>19750000</v>
      </c>
    </row>
    <row r="69" spans="1:3" x14ac:dyDescent="0.25">
      <c r="A69" s="120" t="s">
        <v>2423</v>
      </c>
      <c r="B69" s="121">
        <v>500000</v>
      </c>
      <c r="C69" s="121">
        <v>500000</v>
      </c>
    </row>
    <row r="70" spans="1:3" x14ac:dyDescent="0.25">
      <c r="A70" s="120" t="s">
        <v>2424</v>
      </c>
      <c r="B70" s="121">
        <v>30000000</v>
      </c>
      <c r="C70" s="121">
        <v>25500000</v>
      </c>
    </row>
    <row r="71" spans="1:3" x14ac:dyDescent="0.25">
      <c r="A71" s="120" t="s">
        <v>2425</v>
      </c>
      <c r="B71" s="121">
        <v>1500000</v>
      </c>
      <c r="C71" s="121">
        <v>1500000</v>
      </c>
    </row>
    <row r="72" spans="1:3" x14ac:dyDescent="0.25">
      <c r="A72" s="120" t="s">
        <v>2426</v>
      </c>
      <c r="B72" s="121">
        <v>500000</v>
      </c>
      <c r="C72" s="121">
        <v>500000</v>
      </c>
    </row>
    <row r="73" spans="1:3" x14ac:dyDescent="0.25">
      <c r="A73" s="120" t="s">
        <v>2427</v>
      </c>
      <c r="B73" s="121">
        <v>45560000</v>
      </c>
      <c r="C73" s="121">
        <v>45560000</v>
      </c>
    </row>
    <row r="74" spans="1:3" x14ac:dyDescent="0.25">
      <c r="A74" s="120" t="s">
        <v>2428</v>
      </c>
      <c r="B74" s="121">
        <v>125000</v>
      </c>
      <c r="C74" s="121">
        <v>125000</v>
      </c>
    </row>
    <row r="75" spans="1:3" x14ac:dyDescent="0.25">
      <c r="A75" s="120" t="s">
        <v>2429</v>
      </c>
      <c r="B75" s="121">
        <v>5000000</v>
      </c>
      <c r="C75" s="121">
        <v>5000000</v>
      </c>
    </row>
    <row r="76" spans="1:3" x14ac:dyDescent="0.25">
      <c r="A76" s="120" t="s">
        <v>2430</v>
      </c>
      <c r="B76" s="121">
        <v>50000</v>
      </c>
      <c r="C76" s="121">
        <v>50000</v>
      </c>
    </row>
    <row r="77" spans="1:3" x14ac:dyDescent="0.25">
      <c r="A77" s="120" t="s">
        <v>2431</v>
      </c>
      <c r="B77" s="121">
        <v>6000000</v>
      </c>
      <c r="C77" s="121">
        <v>6000000</v>
      </c>
    </row>
    <row r="78" spans="1:3" x14ac:dyDescent="0.25">
      <c r="A78" s="120" t="s">
        <v>2432</v>
      </c>
      <c r="B78" s="121">
        <v>40000000</v>
      </c>
      <c r="C78" s="122">
        <v>20000000</v>
      </c>
    </row>
    <row r="79" spans="1:3" x14ac:dyDescent="0.25">
      <c r="A79" s="120" t="s">
        <v>2433</v>
      </c>
      <c r="B79" s="121">
        <v>30000000</v>
      </c>
      <c r="C79" s="122">
        <v>15000000</v>
      </c>
    </row>
    <row r="80" spans="1:3" x14ac:dyDescent="0.25">
      <c r="A80" s="120" t="s">
        <v>2434</v>
      </c>
      <c r="B80" s="121">
        <v>74000000</v>
      </c>
      <c r="C80" s="122">
        <v>50000000</v>
      </c>
    </row>
    <row r="81" spans="1:3" x14ac:dyDescent="0.25">
      <c r="A81" s="120" t="s">
        <v>2435</v>
      </c>
      <c r="B81" s="121">
        <v>50000</v>
      </c>
      <c r="C81" s="121">
        <v>50000</v>
      </c>
    </row>
    <row r="82" spans="1:3" x14ac:dyDescent="0.25">
      <c r="A82" s="120" t="s">
        <v>2436</v>
      </c>
      <c r="B82" s="121">
        <v>800000</v>
      </c>
      <c r="C82" s="122">
        <v>500000</v>
      </c>
    </row>
    <row r="83" spans="1:3" x14ac:dyDescent="0.25">
      <c r="A83" s="120" t="s">
        <v>2437</v>
      </c>
      <c r="B83" s="121">
        <v>100000</v>
      </c>
      <c r="C83" s="122">
        <v>50000</v>
      </c>
    </row>
    <row r="84" spans="1:3" x14ac:dyDescent="0.25">
      <c r="A84" s="120" t="s">
        <v>2438</v>
      </c>
      <c r="B84" s="125">
        <v>0</v>
      </c>
      <c r="C84" s="125">
        <v>0</v>
      </c>
    </row>
    <row r="85" spans="1:3" x14ac:dyDescent="0.25">
      <c r="A85" s="120" t="s">
        <v>2439</v>
      </c>
      <c r="B85" s="121">
        <v>2500000</v>
      </c>
      <c r="C85" s="122">
        <v>500000</v>
      </c>
    </row>
    <row r="86" spans="1:3" x14ac:dyDescent="0.25">
      <c r="A86" s="127"/>
      <c r="B86" s="117"/>
      <c r="C86" s="118"/>
    </row>
    <row r="87" spans="1:3" x14ac:dyDescent="0.25">
      <c r="A87" s="128" t="s">
        <v>2440</v>
      </c>
      <c r="B87" s="121">
        <v>8050000</v>
      </c>
      <c r="C87" s="121">
        <v>8050000</v>
      </c>
    </row>
    <row r="88" spans="1:3" x14ac:dyDescent="0.25">
      <c r="A88" s="120" t="s">
        <v>2441</v>
      </c>
      <c r="B88" s="121">
        <v>32500000</v>
      </c>
      <c r="C88" s="121">
        <v>32500000</v>
      </c>
    </row>
    <row r="89" spans="1:3" x14ac:dyDescent="0.25">
      <c r="A89" s="120" t="s">
        <v>2442</v>
      </c>
      <c r="B89" s="121">
        <v>15000000</v>
      </c>
      <c r="C89" s="121">
        <v>15000000</v>
      </c>
    </row>
    <row r="90" spans="1:3" x14ac:dyDescent="0.25">
      <c r="A90" s="120" t="s">
        <v>2443</v>
      </c>
      <c r="B90" s="121">
        <v>216250000</v>
      </c>
      <c r="C90" s="121">
        <v>130800000</v>
      </c>
    </row>
    <row r="91" spans="1:3" x14ac:dyDescent="0.25">
      <c r="A91" s="120" t="s">
        <v>2444</v>
      </c>
      <c r="B91" s="121">
        <v>1500000</v>
      </c>
      <c r="C91" s="121">
        <v>1500000</v>
      </c>
    </row>
    <row r="92" spans="1:3" x14ac:dyDescent="0.25">
      <c r="A92" s="120" t="s">
        <v>2445</v>
      </c>
      <c r="B92" s="121">
        <v>1277385500</v>
      </c>
      <c r="C92" s="121">
        <v>777385500</v>
      </c>
    </row>
    <row r="93" spans="1:3" x14ac:dyDescent="0.25">
      <c r="A93" s="120" t="s">
        <v>2446</v>
      </c>
      <c r="B93" s="121">
        <v>500000000</v>
      </c>
      <c r="C93" s="121">
        <v>250000000</v>
      </c>
    </row>
    <row r="94" spans="1:3" x14ac:dyDescent="0.25">
      <c r="A94" s="120" t="s">
        <v>2447</v>
      </c>
      <c r="B94" s="121">
        <v>15000000</v>
      </c>
      <c r="C94" s="121">
        <v>15000000</v>
      </c>
    </row>
    <row r="95" spans="1:3" x14ac:dyDescent="0.25">
      <c r="A95" s="123"/>
      <c r="B95" s="124">
        <f>SUM(B68:B94)</f>
        <v>2322120500</v>
      </c>
      <c r="C95" s="124">
        <f>SUM(C68:C94)</f>
        <v>1420820500</v>
      </c>
    </row>
    <row r="96" spans="1:3" x14ac:dyDescent="0.25">
      <c r="A96" s="119" t="s">
        <v>2448</v>
      </c>
      <c r="B96" s="117"/>
      <c r="C96" s="118"/>
    </row>
    <row r="97" spans="1:3" x14ac:dyDescent="0.25">
      <c r="A97" s="120" t="s">
        <v>2449</v>
      </c>
      <c r="B97" s="121">
        <v>5000000</v>
      </c>
      <c r="C97" s="121">
        <v>5000000</v>
      </c>
    </row>
    <row r="98" spans="1:3" x14ac:dyDescent="0.25">
      <c r="A98" s="120" t="s">
        <v>2450</v>
      </c>
      <c r="B98" s="121">
        <v>3000000</v>
      </c>
      <c r="C98" s="121">
        <v>3000000</v>
      </c>
    </row>
    <row r="99" spans="1:3" x14ac:dyDescent="0.25">
      <c r="A99" s="120" t="s">
        <v>2451</v>
      </c>
      <c r="B99" s="121">
        <v>10500000</v>
      </c>
      <c r="C99" s="121">
        <v>10500000</v>
      </c>
    </row>
    <row r="100" spans="1:3" x14ac:dyDescent="0.25">
      <c r="A100" s="120" t="s">
        <v>2452</v>
      </c>
      <c r="B100" s="121">
        <v>5000000</v>
      </c>
      <c r="C100" s="121">
        <v>5000000</v>
      </c>
    </row>
    <row r="101" spans="1:3" x14ac:dyDescent="0.25">
      <c r="A101" s="120" t="s">
        <v>2453</v>
      </c>
      <c r="B101" s="121">
        <v>100000</v>
      </c>
      <c r="C101" s="121">
        <v>100000</v>
      </c>
    </row>
    <row r="102" spans="1:3" x14ac:dyDescent="0.25">
      <c r="A102" s="120" t="s">
        <v>2454</v>
      </c>
      <c r="B102" s="125">
        <v>0</v>
      </c>
      <c r="C102" s="125">
        <v>0</v>
      </c>
    </row>
    <row r="103" spans="1:3" x14ac:dyDescent="0.25">
      <c r="A103" s="120" t="s">
        <v>2455</v>
      </c>
      <c r="B103" s="121">
        <v>1500000</v>
      </c>
      <c r="C103" s="121">
        <v>1500000</v>
      </c>
    </row>
    <row r="104" spans="1:3" x14ac:dyDescent="0.25">
      <c r="A104" s="120" t="s">
        <v>2456</v>
      </c>
      <c r="B104" s="121">
        <v>10000000</v>
      </c>
      <c r="C104" s="121">
        <v>10000000</v>
      </c>
    </row>
    <row r="105" spans="1:3" x14ac:dyDescent="0.25">
      <c r="A105" s="120" t="s">
        <v>2457</v>
      </c>
      <c r="B105" s="121">
        <v>5000000</v>
      </c>
      <c r="C105" s="121">
        <v>5000000</v>
      </c>
    </row>
    <row r="106" spans="1:3" x14ac:dyDescent="0.25">
      <c r="A106" s="120" t="s">
        <v>2458</v>
      </c>
      <c r="B106" s="121">
        <v>100000</v>
      </c>
      <c r="C106" s="121">
        <v>100000</v>
      </c>
    </row>
    <row r="107" spans="1:3" x14ac:dyDescent="0.25">
      <c r="A107" s="123"/>
      <c r="B107" s="126">
        <v>40200000</v>
      </c>
      <c r="C107" s="124">
        <f>SUM(C97:C106)</f>
        <v>40200000</v>
      </c>
    </row>
    <row r="108" spans="1:3" x14ac:dyDescent="0.25">
      <c r="A108" s="119" t="s">
        <v>2459</v>
      </c>
      <c r="B108" s="117"/>
      <c r="C108" s="118"/>
    </row>
    <row r="109" spans="1:3" x14ac:dyDescent="0.25">
      <c r="A109" s="120" t="s">
        <v>2460</v>
      </c>
      <c r="B109" s="121">
        <v>2054000</v>
      </c>
      <c r="C109" s="121">
        <v>2054000</v>
      </c>
    </row>
    <row r="110" spans="1:3" x14ac:dyDescent="0.25">
      <c r="A110" s="120" t="s">
        <v>2461</v>
      </c>
      <c r="B110" s="121">
        <v>15000000</v>
      </c>
      <c r="C110" s="121">
        <v>15000000</v>
      </c>
    </row>
    <row r="111" spans="1:3" x14ac:dyDescent="0.25">
      <c r="A111" s="120" t="s">
        <v>2462</v>
      </c>
      <c r="B111" s="121">
        <v>39590000</v>
      </c>
      <c r="C111" s="121">
        <v>39590000</v>
      </c>
    </row>
    <row r="112" spans="1:3" x14ac:dyDescent="0.25">
      <c r="A112" s="120" t="s">
        <v>2463</v>
      </c>
      <c r="B112" s="121">
        <v>20000000</v>
      </c>
      <c r="C112" s="121">
        <v>20000000</v>
      </c>
    </row>
    <row r="113" spans="1:3" x14ac:dyDescent="0.25">
      <c r="A113" s="120" t="s">
        <v>2464</v>
      </c>
      <c r="B113" s="121">
        <v>150000</v>
      </c>
      <c r="C113" s="121">
        <v>150000</v>
      </c>
    </row>
    <row r="114" spans="1:3" x14ac:dyDescent="0.25">
      <c r="A114" s="120" t="s">
        <v>2465</v>
      </c>
      <c r="B114" s="121">
        <v>6375000</v>
      </c>
      <c r="C114" s="121">
        <v>6375000</v>
      </c>
    </row>
    <row r="115" spans="1:3" x14ac:dyDescent="0.25">
      <c r="A115" s="120" t="s">
        <v>2466</v>
      </c>
      <c r="B115" s="121">
        <v>50000000</v>
      </c>
      <c r="C115" s="121">
        <v>50000000</v>
      </c>
    </row>
    <row r="116" spans="1:3" x14ac:dyDescent="0.25">
      <c r="A116" s="120" t="s">
        <v>2467</v>
      </c>
      <c r="B116" s="121">
        <v>2975000000</v>
      </c>
      <c r="C116" s="121">
        <v>1221950000</v>
      </c>
    </row>
    <row r="117" spans="1:3" x14ac:dyDescent="0.25">
      <c r="A117" s="120" t="s">
        <v>2468</v>
      </c>
      <c r="B117" s="121">
        <v>4850381019</v>
      </c>
      <c r="C117" s="121">
        <v>1350381019</v>
      </c>
    </row>
    <row r="118" spans="1:3" x14ac:dyDescent="0.25">
      <c r="A118" s="120" t="s">
        <v>2469</v>
      </c>
      <c r="B118" s="125">
        <v>0</v>
      </c>
      <c r="C118" s="125">
        <v>0</v>
      </c>
    </row>
    <row r="119" spans="1:3" x14ac:dyDescent="0.25">
      <c r="A119" s="123"/>
      <c r="B119" s="126">
        <v>7958550019</v>
      </c>
      <c r="C119" s="124">
        <f>SUM(C111:C118)</f>
        <v>2688446019</v>
      </c>
    </row>
    <row r="120" spans="1:3" x14ac:dyDescent="0.25">
      <c r="A120" s="119" t="s">
        <v>2470</v>
      </c>
      <c r="B120" s="117"/>
      <c r="C120" s="118"/>
    </row>
    <row r="121" spans="1:3" x14ac:dyDescent="0.25">
      <c r="A121" s="120" t="s">
        <v>2471</v>
      </c>
      <c r="B121" s="121">
        <v>100000</v>
      </c>
      <c r="C121" s="121">
        <v>100000</v>
      </c>
    </row>
    <row r="122" spans="1:3" x14ac:dyDescent="0.25">
      <c r="A122" s="120" t="s">
        <v>2472</v>
      </c>
      <c r="B122" s="121">
        <v>104000000</v>
      </c>
      <c r="C122" s="121">
        <v>29000000</v>
      </c>
    </row>
    <row r="123" spans="1:3" x14ac:dyDescent="0.25">
      <c r="A123" s="120" t="s">
        <v>2473</v>
      </c>
      <c r="B123" s="121">
        <v>8500000</v>
      </c>
      <c r="C123" s="121">
        <v>4500000</v>
      </c>
    </row>
    <row r="124" spans="1:3" x14ac:dyDescent="0.25">
      <c r="A124" s="120" t="s">
        <v>2474</v>
      </c>
      <c r="B124" s="121">
        <v>12018000</v>
      </c>
      <c r="C124" s="121">
        <v>12018000</v>
      </c>
    </row>
    <row r="125" spans="1:3" x14ac:dyDescent="0.25">
      <c r="A125" s="120" t="s">
        <v>2475</v>
      </c>
      <c r="B125" s="121">
        <v>450000000</v>
      </c>
      <c r="C125" s="121">
        <v>250000000</v>
      </c>
    </row>
    <row r="126" spans="1:3" x14ac:dyDescent="0.25">
      <c r="A126" s="120" t="s">
        <v>2476</v>
      </c>
      <c r="B126" s="121">
        <v>1554215000</v>
      </c>
      <c r="C126" s="121">
        <v>554215000</v>
      </c>
    </row>
    <row r="127" spans="1:3" x14ac:dyDescent="0.25">
      <c r="A127" s="120" t="s">
        <v>2477</v>
      </c>
      <c r="B127" s="121">
        <v>40000</v>
      </c>
      <c r="C127" s="121">
        <v>40000</v>
      </c>
    </row>
    <row r="128" spans="1:3" x14ac:dyDescent="0.25">
      <c r="A128" s="123"/>
      <c r="B128" s="126">
        <v>2128873000</v>
      </c>
      <c r="C128" s="124">
        <f>SUM(C121:C127)</f>
        <v>849873000</v>
      </c>
    </row>
    <row r="129" spans="1:3" x14ac:dyDescent="0.25">
      <c r="A129" s="119" t="s">
        <v>2478</v>
      </c>
      <c r="B129" s="117"/>
      <c r="C129" s="118"/>
    </row>
    <row r="130" spans="1:3" x14ac:dyDescent="0.25">
      <c r="A130" s="119" t="s">
        <v>2479</v>
      </c>
      <c r="B130" s="117"/>
      <c r="C130" s="118"/>
    </row>
    <row r="131" spans="1:3" x14ac:dyDescent="0.25">
      <c r="A131" s="120" t="s">
        <v>2480</v>
      </c>
      <c r="B131" s="121">
        <v>105000000</v>
      </c>
      <c r="C131" s="121">
        <v>55000000</v>
      </c>
    </row>
    <row r="132" spans="1:3" x14ac:dyDescent="0.25">
      <c r="A132" s="120" t="s">
        <v>2481</v>
      </c>
      <c r="B132" s="121">
        <v>12000</v>
      </c>
      <c r="C132" s="121">
        <v>12000</v>
      </c>
    </row>
    <row r="133" spans="1:3" x14ac:dyDescent="0.25">
      <c r="A133" s="123"/>
      <c r="B133" s="126">
        <v>105012000</v>
      </c>
      <c r="C133" s="124">
        <f>SUM(C131:C132)</f>
        <v>55012000</v>
      </c>
    </row>
    <row r="134" spans="1:3" x14ac:dyDescent="0.25">
      <c r="A134" s="119" t="s">
        <v>2482</v>
      </c>
      <c r="B134" s="117"/>
      <c r="C134" s="118"/>
    </row>
    <row r="135" spans="1:3" x14ac:dyDescent="0.25">
      <c r="A135" s="119" t="s">
        <v>2483</v>
      </c>
      <c r="B135" s="117"/>
      <c r="C135" s="118"/>
    </row>
    <row r="136" spans="1:3" x14ac:dyDescent="0.25">
      <c r="A136" s="120" t="s">
        <v>2484</v>
      </c>
      <c r="B136" s="125">
        <v>0</v>
      </c>
      <c r="C136" s="125">
        <v>0</v>
      </c>
    </row>
    <row r="137" spans="1:3" x14ac:dyDescent="0.25">
      <c r="A137" s="120" t="s">
        <v>2485</v>
      </c>
      <c r="B137" s="121">
        <v>1007500000</v>
      </c>
      <c r="C137" s="122">
        <v>500000000</v>
      </c>
    </row>
    <row r="138" spans="1:3" x14ac:dyDescent="0.25">
      <c r="A138" s="123"/>
      <c r="B138" s="126">
        <v>1007500000</v>
      </c>
      <c r="C138" s="126">
        <v>507500000</v>
      </c>
    </row>
    <row r="139" spans="1:3" x14ac:dyDescent="0.25">
      <c r="A139" s="119" t="s">
        <v>2486</v>
      </c>
      <c r="B139" s="117"/>
      <c r="C139" s="118"/>
    </row>
    <row r="140" spans="1:3" x14ac:dyDescent="0.25">
      <c r="A140" s="120" t="s">
        <v>2487</v>
      </c>
      <c r="B140" s="121">
        <v>490362750</v>
      </c>
      <c r="C140" s="121">
        <v>490362750</v>
      </c>
    </row>
    <row r="141" spans="1:3" x14ac:dyDescent="0.25">
      <c r="A141" s="120" t="s">
        <v>2488</v>
      </c>
      <c r="B141" s="121">
        <v>37500000</v>
      </c>
      <c r="C141" s="121">
        <v>37500000</v>
      </c>
    </row>
    <row r="142" spans="1:3" x14ac:dyDescent="0.25">
      <c r="A142" s="120" t="s">
        <v>2489</v>
      </c>
      <c r="B142" s="121">
        <v>500000</v>
      </c>
      <c r="C142" s="121">
        <v>500000</v>
      </c>
    </row>
    <row r="143" spans="1:3" x14ac:dyDescent="0.25">
      <c r="A143" s="120" t="s">
        <v>2490</v>
      </c>
      <c r="B143" s="121">
        <v>2980000000</v>
      </c>
      <c r="C143" s="121">
        <v>1595086740</v>
      </c>
    </row>
    <row r="144" spans="1:3" x14ac:dyDescent="0.25">
      <c r="A144" s="120" t="s">
        <v>2491</v>
      </c>
      <c r="B144" s="121">
        <v>150000000</v>
      </c>
      <c r="C144" s="121">
        <v>150000000</v>
      </c>
    </row>
    <row r="145" spans="1:7" x14ac:dyDescent="0.25">
      <c r="A145" s="120" t="s">
        <v>2492</v>
      </c>
      <c r="B145" s="121">
        <v>50000000</v>
      </c>
      <c r="C145" s="121">
        <v>50000000</v>
      </c>
    </row>
    <row r="146" spans="1:7" x14ac:dyDescent="0.25">
      <c r="A146" s="123"/>
      <c r="B146" s="126">
        <v>3708362750</v>
      </c>
      <c r="C146" s="124">
        <f>SUM(C140:C145)</f>
        <v>2323449490</v>
      </c>
    </row>
    <row r="147" spans="1:7" x14ac:dyDescent="0.25">
      <c r="A147" s="119" t="s">
        <v>2493</v>
      </c>
      <c r="B147" s="117"/>
      <c r="C147" s="118"/>
    </row>
    <row r="148" spans="1:7" x14ac:dyDescent="0.25">
      <c r="A148" s="120" t="s">
        <v>2494</v>
      </c>
      <c r="B148" s="121">
        <v>400000000</v>
      </c>
      <c r="C148" s="121">
        <v>300000000</v>
      </c>
    </row>
    <row r="149" spans="1:7" x14ac:dyDescent="0.25">
      <c r="A149" s="123"/>
      <c r="B149" s="126">
        <v>400000000</v>
      </c>
      <c r="C149" s="124">
        <v>300000000</v>
      </c>
    </row>
    <row r="150" spans="1:7" x14ac:dyDescent="0.25">
      <c r="A150" s="119" t="s">
        <v>2495</v>
      </c>
      <c r="B150" s="117"/>
      <c r="C150" s="118"/>
    </row>
    <row r="151" spans="1:7" x14ac:dyDescent="0.25">
      <c r="A151" s="120" t="s">
        <v>2496</v>
      </c>
      <c r="B151" s="121">
        <v>850000000</v>
      </c>
      <c r="C151" s="121">
        <v>450000000</v>
      </c>
    </row>
    <row r="152" spans="1:7" x14ac:dyDescent="0.25">
      <c r="A152" s="123"/>
      <c r="B152" s="126">
        <v>850000000</v>
      </c>
      <c r="C152" s="124">
        <v>450000000</v>
      </c>
    </row>
    <row r="153" spans="1:7" x14ac:dyDescent="0.25">
      <c r="A153" s="119" t="s">
        <v>2497</v>
      </c>
      <c r="B153" s="117"/>
      <c r="C153" s="118"/>
    </row>
    <row r="154" spans="1:7" x14ac:dyDescent="0.25">
      <c r="A154" s="120" t="s">
        <v>2498</v>
      </c>
      <c r="B154" s="121">
        <v>1500000</v>
      </c>
      <c r="C154" s="121">
        <v>1500000</v>
      </c>
    </row>
    <row r="155" spans="1:7" x14ac:dyDescent="0.25">
      <c r="A155" s="123"/>
      <c r="B155" s="126">
        <v>1500000</v>
      </c>
      <c r="C155" s="124">
        <v>1500000</v>
      </c>
    </row>
    <row r="156" spans="1:7" x14ac:dyDescent="0.25">
      <c r="A156" s="129"/>
      <c r="B156" s="130">
        <f>B155+B152+B149+B146+B138+B133+B128+B119+B107+B95+B66+B62+B45</f>
        <v>33049768269</v>
      </c>
      <c r="C156" s="130">
        <f>C155+C152+C149+C146+C138+C133+C128+C119+C107+C95+C66+C62+C45</f>
        <v>17322201009</v>
      </c>
    </row>
    <row r="157" spans="1:7" x14ac:dyDescent="0.25">
      <c r="A157" s="131"/>
      <c r="B157" s="132"/>
      <c r="C157" s="132"/>
      <c r="D157" s="133"/>
      <c r="E157" s="133"/>
      <c r="F157" s="133"/>
      <c r="G157" s="133"/>
    </row>
    <row r="158" spans="1:7" x14ac:dyDescent="0.25">
      <c r="A158" s="233" t="s">
        <v>2801</v>
      </c>
      <c r="D158" s="1"/>
    </row>
    <row r="159" spans="1:7" ht="24" customHeight="1" x14ac:dyDescent="0.25">
      <c r="A159" s="116" t="s">
        <v>2372</v>
      </c>
      <c r="B159" s="116" t="s">
        <v>2373</v>
      </c>
      <c r="C159" s="116" t="s">
        <v>2374</v>
      </c>
      <c r="D159" s="134"/>
      <c r="E159" s="135"/>
      <c r="F159" s="135"/>
      <c r="G159" s="135"/>
    </row>
    <row r="160" spans="1:7" x14ac:dyDescent="0.25">
      <c r="A160" s="3"/>
      <c r="D160" s="1"/>
      <c r="E160" s="136"/>
      <c r="G160" s="136"/>
    </row>
    <row r="161" spans="1:7" x14ac:dyDescent="0.25">
      <c r="A161" s="137" t="s">
        <v>2499</v>
      </c>
      <c r="D161" s="1"/>
    </row>
    <row r="162" spans="1:7" x14ac:dyDescent="0.25">
      <c r="A162" s="138" t="s">
        <v>2500</v>
      </c>
      <c r="B162" s="139">
        <v>3251000000</v>
      </c>
      <c r="C162" s="139">
        <v>3251000000</v>
      </c>
      <c r="D162" s="140"/>
      <c r="E162" s="139"/>
      <c r="F162" s="139"/>
      <c r="G162" s="141"/>
    </row>
    <row r="163" spans="1:7" x14ac:dyDescent="0.25">
      <c r="A163" s="138" t="s">
        <v>2501</v>
      </c>
      <c r="B163" s="139">
        <v>1500000000</v>
      </c>
      <c r="C163" s="139">
        <v>1000000000</v>
      </c>
      <c r="D163" s="140"/>
      <c r="E163" s="139"/>
      <c r="F163" s="139"/>
      <c r="G163" s="141"/>
    </row>
    <row r="164" spans="1:7" x14ac:dyDescent="0.25">
      <c r="A164" s="138" t="s">
        <v>2502</v>
      </c>
      <c r="B164" s="139">
        <v>1519884081.6199999</v>
      </c>
      <c r="C164" s="139">
        <v>1519884081.6199999</v>
      </c>
      <c r="D164" s="140"/>
      <c r="E164" s="139"/>
      <c r="F164" s="139"/>
      <c r="G164" s="142"/>
    </row>
    <row r="165" spans="1:7" x14ac:dyDescent="0.25">
      <c r="A165" s="138" t="s">
        <v>2503</v>
      </c>
      <c r="B165" s="139">
        <v>6500000000</v>
      </c>
      <c r="C165" s="139">
        <v>4000000000</v>
      </c>
      <c r="D165" s="140"/>
      <c r="E165" s="139"/>
      <c r="F165" s="139"/>
      <c r="G165" s="141"/>
    </row>
    <row r="166" spans="1:7" ht="24.75" x14ac:dyDescent="0.25">
      <c r="A166" s="143" t="s">
        <v>2504</v>
      </c>
      <c r="B166" s="139">
        <v>0</v>
      </c>
      <c r="C166" s="139">
        <v>166500000</v>
      </c>
      <c r="D166" s="140"/>
      <c r="E166" s="139"/>
      <c r="F166" s="139"/>
      <c r="G166" s="141"/>
    </row>
    <row r="167" spans="1:7" x14ac:dyDescent="0.25">
      <c r="A167" s="144"/>
      <c r="B167" s="145">
        <f>SUM(B162:B166)</f>
        <v>12770884081.619999</v>
      </c>
      <c r="C167" s="145">
        <f>SUM(C162:C166)</f>
        <v>9937384081.6199989</v>
      </c>
      <c r="D167" s="146"/>
      <c r="E167" s="142"/>
      <c r="F167" s="142"/>
      <c r="G167" s="142"/>
    </row>
    <row r="168" spans="1:7" x14ac:dyDescent="0.25">
      <c r="A168" s="137" t="s">
        <v>2505</v>
      </c>
      <c r="D168" s="1"/>
    </row>
    <row r="169" spans="1:7" x14ac:dyDescent="0.25">
      <c r="A169" s="138" t="s">
        <v>2506</v>
      </c>
      <c r="B169" s="139">
        <v>500000000</v>
      </c>
      <c r="C169" s="139">
        <v>500000000</v>
      </c>
      <c r="D169" s="140"/>
      <c r="E169" s="139"/>
      <c r="F169" s="139"/>
      <c r="G169" s="141"/>
    </row>
    <row r="170" spans="1:7" x14ac:dyDescent="0.25">
      <c r="A170" s="138" t="s">
        <v>2507</v>
      </c>
      <c r="B170" s="139">
        <v>120157000</v>
      </c>
      <c r="C170" s="139">
        <v>120157000</v>
      </c>
      <c r="D170" s="140"/>
      <c r="E170" s="139"/>
      <c r="F170" s="139"/>
      <c r="G170" s="141"/>
    </row>
    <row r="171" spans="1:7" x14ac:dyDescent="0.25">
      <c r="A171" s="138" t="s">
        <v>2508</v>
      </c>
      <c r="B171" s="139">
        <v>150000000</v>
      </c>
      <c r="C171" s="139">
        <v>150000000</v>
      </c>
      <c r="D171" s="140"/>
      <c r="E171" s="139"/>
      <c r="F171" s="139"/>
      <c r="G171" s="142"/>
    </row>
    <row r="172" spans="1:7" x14ac:dyDescent="0.25">
      <c r="A172" s="138" t="s">
        <v>2509</v>
      </c>
      <c r="B172" s="139">
        <v>87451308</v>
      </c>
      <c r="C172" s="139">
        <v>87451308</v>
      </c>
      <c r="D172" s="140"/>
      <c r="E172" s="139"/>
      <c r="F172" s="139"/>
      <c r="G172" s="141"/>
    </row>
    <row r="173" spans="1:7" x14ac:dyDescent="0.25">
      <c r="A173" s="138" t="s">
        <v>2510</v>
      </c>
      <c r="B173" s="139">
        <v>75039693</v>
      </c>
      <c r="C173" s="139">
        <v>75039693</v>
      </c>
      <c r="D173" s="140"/>
      <c r="E173" s="139"/>
      <c r="F173" s="139"/>
      <c r="G173" s="141"/>
    </row>
    <row r="174" spans="1:7" x14ac:dyDescent="0.25">
      <c r="A174" s="138" t="s">
        <v>2511</v>
      </c>
      <c r="B174" s="139">
        <v>201300000</v>
      </c>
      <c r="C174" s="139">
        <v>201300000</v>
      </c>
      <c r="D174" s="140"/>
      <c r="E174" s="139"/>
      <c r="F174" s="139"/>
      <c r="G174" s="142"/>
    </row>
    <row r="175" spans="1:7" x14ac:dyDescent="0.25">
      <c r="A175" s="138" t="s">
        <v>2512</v>
      </c>
      <c r="B175" s="139">
        <v>100000000</v>
      </c>
      <c r="C175" s="139">
        <v>100000000</v>
      </c>
      <c r="D175" s="140"/>
      <c r="E175" s="139"/>
      <c r="F175" s="139"/>
      <c r="G175" s="141"/>
    </row>
    <row r="176" spans="1:7" x14ac:dyDescent="0.25">
      <c r="A176" s="138" t="s">
        <v>2513</v>
      </c>
      <c r="B176" s="139">
        <v>580000000</v>
      </c>
      <c r="C176" s="139">
        <v>580000000</v>
      </c>
      <c r="D176" s="140"/>
      <c r="E176" s="139"/>
      <c r="F176" s="139"/>
      <c r="G176" s="142"/>
    </row>
    <row r="177" spans="1:7" x14ac:dyDescent="0.25">
      <c r="A177" s="138" t="s">
        <v>2514</v>
      </c>
      <c r="B177" s="139">
        <v>256000000</v>
      </c>
      <c r="C177" s="139"/>
      <c r="D177" s="140"/>
      <c r="E177" s="139"/>
      <c r="F177" s="147"/>
      <c r="G177" s="141"/>
    </row>
    <row r="178" spans="1:7" x14ac:dyDescent="0.25">
      <c r="A178" s="138" t="s">
        <v>2515</v>
      </c>
      <c r="B178" s="139">
        <v>0</v>
      </c>
      <c r="C178" s="139">
        <v>800000000</v>
      </c>
      <c r="D178" s="140"/>
      <c r="E178" s="139"/>
      <c r="F178" s="147"/>
      <c r="G178" s="141"/>
    </row>
    <row r="179" spans="1:7" x14ac:dyDescent="0.25">
      <c r="A179" s="145"/>
      <c r="B179" s="145">
        <f>SUM(B169:B178)</f>
        <v>2069948001</v>
      </c>
      <c r="C179" s="145">
        <f>SUM(C169:C178)</f>
        <v>2613948001</v>
      </c>
      <c r="D179" s="148"/>
    </row>
    <row r="180" spans="1:7" x14ac:dyDescent="0.25">
      <c r="A180" s="3"/>
      <c r="B180" s="142"/>
      <c r="C180" s="142"/>
      <c r="D180" s="146"/>
      <c r="E180" s="142"/>
      <c r="F180" s="142"/>
      <c r="G180" s="142"/>
    </row>
    <row r="181" spans="1:7" x14ac:dyDescent="0.25">
      <c r="A181" s="137" t="s">
        <v>2516</v>
      </c>
      <c r="D181" s="1"/>
    </row>
    <row r="182" spans="1:7" x14ac:dyDescent="0.25">
      <c r="A182" s="138" t="s">
        <v>2517</v>
      </c>
      <c r="B182" s="139">
        <v>1000000000</v>
      </c>
      <c r="C182" s="139">
        <v>1000000000</v>
      </c>
      <c r="D182" s="140"/>
      <c r="E182" s="139"/>
      <c r="F182" s="139"/>
      <c r="G182" s="142"/>
    </row>
    <row r="183" spans="1:7" x14ac:dyDescent="0.25">
      <c r="A183" s="145"/>
      <c r="B183" s="145">
        <f>SUM(B182)</f>
        <v>1000000000</v>
      </c>
      <c r="C183" s="145">
        <f>SUM(C182)</f>
        <v>1000000000</v>
      </c>
      <c r="D183" s="1"/>
    </row>
    <row r="184" spans="1:7" x14ac:dyDescent="0.25">
      <c r="A184" s="3"/>
      <c r="B184" s="142"/>
      <c r="C184" s="142"/>
      <c r="D184" s="146"/>
      <c r="E184" s="142"/>
      <c r="F184" s="142"/>
      <c r="G184" s="142"/>
    </row>
    <row r="185" spans="1:7" x14ac:dyDescent="0.25">
      <c r="A185" s="137" t="s">
        <v>2518</v>
      </c>
      <c r="D185" s="1"/>
    </row>
    <row r="186" spans="1:7" x14ac:dyDescent="0.25">
      <c r="A186" s="137" t="s">
        <v>2519</v>
      </c>
      <c r="D186" s="1"/>
    </row>
    <row r="187" spans="1:7" x14ac:dyDescent="0.25">
      <c r="A187" s="138" t="s">
        <v>2520</v>
      </c>
      <c r="B187" s="139">
        <v>32234476733.400002</v>
      </c>
      <c r="C187" s="139">
        <v>32234476733.400002</v>
      </c>
      <c r="D187" s="140"/>
      <c r="E187" s="139"/>
      <c r="F187" s="139"/>
      <c r="G187" s="142"/>
    </row>
    <row r="188" spans="1:7" x14ac:dyDescent="0.25">
      <c r="A188" s="144"/>
      <c r="B188" s="145">
        <f>SUM(B187)</f>
        <v>32234476733.400002</v>
      </c>
      <c r="C188" s="145">
        <f>SUM(C187)</f>
        <v>32234476733.400002</v>
      </c>
      <c r="D188" s="146"/>
      <c r="E188" s="142"/>
      <c r="F188" s="142"/>
      <c r="G188" s="142"/>
    </row>
    <row r="189" spans="1:7" x14ac:dyDescent="0.25">
      <c r="D189" s="1"/>
    </row>
    <row r="190" spans="1:7" x14ac:dyDescent="0.25">
      <c r="A190" s="137"/>
      <c r="D190" s="1"/>
    </row>
    <row r="191" spans="1:7" ht="15.75" x14ac:dyDescent="0.25">
      <c r="A191" s="149"/>
      <c r="B191" s="150"/>
      <c r="D191" s="1"/>
    </row>
    <row r="192" spans="1:7" x14ac:dyDescent="0.25">
      <c r="A192" s="3"/>
      <c r="D192" s="1"/>
    </row>
    <row r="193" spans="1:7" ht="19.5" customHeight="1" x14ac:dyDescent="0.25">
      <c r="A193" s="233" t="s">
        <v>2801</v>
      </c>
      <c r="D193" s="1"/>
    </row>
    <row r="194" spans="1:7" ht="27" customHeight="1" x14ac:dyDescent="0.25">
      <c r="A194" s="116" t="s">
        <v>2372</v>
      </c>
      <c r="B194" s="116" t="s">
        <v>2373</v>
      </c>
      <c r="C194" s="116" t="s">
        <v>2374</v>
      </c>
      <c r="D194" s="134"/>
      <c r="E194" s="135"/>
      <c r="F194" s="135"/>
      <c r="G194" s="135"/>
    </row>
    <row r="195" spans="1:7" x14ac:dyDescent="0.25">
      <c r="A195" s="137" t="s">
        <v>2521</v>
      </c>
      <c r="D195" s="1"/>
      <c r="E195" s="136"/>
      <c r="G195" s="136"/>
    </row>
    <row r="196" spans="1:7" ht="24.75" x14ac:dyDescent="0.25">
      <c r="A196" s="143" t="s">
        <v>2522</v>
      </c>
      <c r="B196" s="139">
        <v>25000000000</v>
      </c>
      <c r="C196" s="139">
        <v>25000000000</v>
      </c>
      <c r="D196" s="140"/>
      <c r="E196" s="139"/>
      <c r="F196" s="139"/>
      <c r="G196" s="142"/>
    </row>
    <row r="197" spans="1:7" ht="24.75" x14ac:dyDescent="0.25">
      <c r="A197" s="143" t="s">
        <v>2523</v>
      </c>
      <c r="B197" s="139">
        <v>180000000</v>
      </c>
      <c r="C197" s="139">
        <v>180000000</v>
      </c>
      <c r="D197" s="140"/>
      <c r="E197" s="139"/>
      <c r="F197" s="139"/>
      <c r="G197" s="142"/>
    </row>
    <row r="198" spans="1:7" x14ac:dyDescent="0.25">
      <c r="A198" s="143" t="s">
        <v>2524</v>
      </c>
      <c r="B198" s="139">
        <v>6500000000</v>
      </c>
      <c r="C198" s="139">
        <v>3599500000</v>
      </c>
      <c r="D198" s="140"/>
      <c r="E198" s="139"/>
      <c r="F198" s="139"/>
      <c r="G198" s="142"/>
    </row>
    <row r="199" spans="1:7" x14ac:dyDescent="0.25">
      <c r="A199" s="143" t="s">
        <v>2525</v>
      </c>
      <c r="B199" s="139">
        <v>600000000</v>
      </c>
      <c r="C199" s="139">
        <v>500000000</v>
      </c>
      <c r="D199" s="140"/>
      <c r="E199" s="139"/>
      <c r="F199" s="139"/>
      <c r="G199" s="142"/>
    </row>
    <row r="200" spans="1:7" x14ac:dyDescent="0.25">
      <c r="A200" s="143" t="s">
        <v>2526</v>
      </c>
      <c r="B200" s="139">
        <v>890000000</v>
      </c>
      <c r="C200" s="139">
        <v>890000000</v>
      </c>
      <c r="D200" s="140"/>
      <c r="E200" s="139"/>
      <c r="F200" s="139"/>
      <c r="G200" s="141"/>
    </row>
    <row r="201" spans="1:7" ht="24.75" x14ac:dyDescent="0.25">
      <c r="A201" s="143" t="s">
        <v>2527</v>
      </c>
      <c r="B201" s="139">
        <v>2000000000</v>
      </c>
      <c r="C201" s="139">
        <v>2000000000</v>
      </c>
      <c r="D201" s="140"/>
      <c r="E201" s="139"/>
      <c r="F201" s="139"/>
      <c r="G201" s="141"/>
    </row>
    <row r="202" spans="1:7" x14ac:dyDescent="0.25">
      <c r="A202" s="143" t="s">
        <v>2528</v>
      </c>
      <c r="B202" s="147">
        <v>0</v>
      </c>
      <c r="C202" s="147">
        <v>0</v>
      </c>
      <c r="D202" s="151"/>
      <c r="E202" s="147"/>
      <c r="F202" s="139"/>
      <c r="G202" s="141"/>
    </row>
    <row r="203" spans="1:7" x14ac:dyDescent="0.25">
      <c r="A203" s="144"/>
      <c r="B203" s="145">
        <f>SUM(B196:B202)</f>
        <v>35170000000</v>
      </c>
      <c r="C203" s="145">
        <f>SUM(C196:C202)</f>
        <v>32169500000</v>
      </c>
      <c r="D203" s="146"/>
      <c r="E203" s="142"/>
      <c r="F203" s="142"/>
      <c r="G203" s="142"/>
    </row>
    <row r="204" spans="1:7" x14ac:dyDescent="0.25">
      <c r="A204" s="137" t="s">
        <v>2529</v>
      </c>
      <c r="D204" s="1"/>
    </row>
    <row r="205" spans="1:7" x14ac:dyDescent="0.25">
      <c r="A205" s="138" t="s">
        <v>2530</v>
      </c>
      <c r="B205" s="139">
        <v>140000000</v>
      </c>
      <c r="C205" s="139">
        <v>140000000</v>
      </c>
      <c r="D205" s="140"/>
      <c r="E205" s="139"/>
      <c r="F205" s="147"/>
      <c r="G205" s="141"/>
    </row>
    <row r="206" spans="1:7" x14ac:dyDescent="0.25">
      <c r="A206" s="138" t="s">
        <v>2531</v>
      </c>
      <c r="B206" s="147">
        <v>0</v>
      </c>
      <c r="C206" s="147">
        <v>0</v>
      </c>
      <c r="D206" s="151"/>
      <c r="E206" s="147"/>
      <c r="F206" s="139"/>
      <c r="G206" s="141"/>
    </row>
    <row r="207" spans="1:7" x14ac:dyDescent="0.25">
      <c r="A207" s="144"/>
      <c r="B207" s="145">
        <f>SUM(B205:B206)</f>
        <v>140000000</v>
      </c>
      <c r="C207" s="145">
        <f>SUM(C205:C206)</f>
        <v>140000000</v>
      </c>
      <c r="D207" s="146"/>
      <c r="E207" s="142"/>
      <c r="F207" s="142"/>
      <c r="G207" s="141"/>
    </row>
    <row r="208" spans="1:7" x14ac:dyDescent="0.25">
      <c r="A208" s="3"/>
      <c r="B208" s="142">
        <v>83385308816.020004</v>
      </c>
      <c r="C208" s="142"/>
      <c r="D208" s="146"/>
      <c r="E208" s="142"/>
      <c r="F208" s="142"/>
      <c r="G208" s="142"/>
    </row>
    <row r="209" spans="1:7" x14ac:dyDescent="0.25">
      <c r="A209" s="152" t="s">
        <v>2532</v>
      </c>
      <c r="B209" s="153">
        <f>B207+B203+B188+B183+B179+B167+B30+B18+B15+B11+B156</f>
        <v>203444458429.01999</v>
      </c>
      <c r="C209" s="153">
        <f>C207+C203+C188+C183+C179+C167+C30+C18+C15+C11+C156</f>
        <v>164394397817.89999</v>
      </c>
      <c r="D209" s="146"/>
      <c r="E209" s="142"/>
      <c r="F209" s="142"/>
      <c r="G209" s="142"/>
    </row>
    <row r="210" spans="1:7" x14ac:dyDescent="0.25">
      <c r="A210" s="193"/>
      <c r="B210" s="154">
        <v>202444458429.01999</v>
      </c>
      <c r="C210" s="154">
        <v>63504009825.020004</v>
      </c>
    </row>
    <row r="213" spans="1:7" ht="20.25" x14ac:dyDescent="0.3">
      <c r="A213" s="155" t="s">
        <v>0</v>
      </c>
      <c r="B213" s="117"/>
      <c r="C213" s="118"/>
    </row>
    <row r="214" spans="1:7" x14ac:dyDescent="0.25">
      <c r="A214" s="111" t="s">
        <v>2802</v>
      </c>
      <c r="B214" s="117"/>
      <c r="C214" s="118"/>
      <c r="D214" s="135"/>
      <c r="E214" s="135"/>
      <c r="F214" s="135"/>
    </row>
    <row r="215" spans="1:7" ht="16.5" x14ac:dyDescent="0.25">
      <c r="A215" s="156"/>
      <c r="B215" s="117"/>
      <c r="C215" s="118"/>
      <c r="D215" s="135"/>
      <c r="E215" s="135"/>
      <c r="F215" s="135"/>
    </row>
    <row r="216" spans="1:7" ht="28.5" customHeight="1" x14ac:dyDescent="0.25">
      <c r="A216" s="114" t="s">
        <v>2372</v>
      </c>
      <c r="B216" s="115" t="s">
        <v>2373</v>
      </c>
      <c r="C216" s="116" t="s">
        <v>2374</v>
      </c>
      <c r="E216" s="136"/>
    </row>
    <row r="217" spans="1:7" x14ac:dyDescent="0.25">
      <c r="A217" s="127"/>
      <c r="B217" s="117"/>
      <c r="C217" s="118"/>
    </row>
    <row r="218" spans="1:7" ht="15.75" x14ac:dyDescent="0.25">
      <c r="A218" s="157" t="s">
        <v>17</v>
      </c>
      <c r="B218" s="117"/>
      <c r="C218" s="118"/>
      <c r="D218" s="139"/>
      <c r="E218" s="147"/>
      <c r="F218" s="147"/>
    </row>
    <row r="219" spans="1:7" x14ac:dyDescent="0.25">
      <c r="A219" s="120" t="s">
        <v>2480</v>
      </c>
      <c r="B219" s="122">
        <v>50000000</v>
      </c>
      <c r="C219" s="122">
        <v>25000000</v>
      </c>
    </row>
    <row r="220" spans="1:7" x14ac:dyDescent="0.25">
      <c r="A220" s="158"/>
      <c r="B220" s="126">
        <v>50000000</v>
      </c>
      <c r="C220" s="124">
        <v>25000000</v>
      </c>
      <c r="D220" s="142"/>
      <c r="E220" s="141"/>
      <c r="F220" s="141"/>
    </row>
    <row r="221" spans="1:7" x14ac:dyDescent="0.25">
      <c r="A221" s="127"/>
      <c r="B221" s="117"/>
      <c r="C221" s="118"/>
    </row>
    <row r="222" spans="1:7" ht="15.75" x14ac:dyDescent="0.25">
      <c r="A222" s="157" t="s">
        <v>505</v>
      </c>
      <c r="B222" s="117"/>
      <c r="C222" s="159"/>
      <c r="D222" s="147"/>
      <c r="E222" s="139"/>
      <c r="F222" s="147"/>
    </row>
    <row r="223" spans="1:7" x14ac:dyDescent="0.25">
      <c r="A223" s="120" t="s">
        <v>2533</v>
      </c>
      <c r="B223" s="125">
        <v>0</v>
      </c>
      <c r="C223" s="122"/>
    </row>
    <row r="224" spans="1:7" x14ac:dyDescent="0.25">
      <c r="A224" s="120" t="s">
        <v>2534</v>
      </c>
      <c r="B224" s="117"/>
      <c r="C224" s="118"/>
      <c r="D224" s="139"/>
      <c r="E224" s="139"/>
      <c r="F224" s="139"/>
    </row>
    <row r="225" spans="1:6" x14ac:dyDescent="0.25">
      <c r="A225" s="120" t="s">
        <v>2428</v>
      </c>
      <c r="B225" s="121">
        <v>25000</v>
      </c>
      <c r="C225" s="122">
        <v>25000</v>
      </c>
      <c r="D225" s="139"/>
      <c r="E225" s="139"/>
      <c r="F225" s="139"/>
    </row>
    <row r="226" spans="1:6" x14ac:dyDescent="0.25">
      <c r="A226" s="120" t="s">
        <v>2462</v>
      </c>
      <c r="B226" s="121">
        <v>1500000</v>
      </c>
      <c r="C226" s="122">
        <v>1500000</v>
      </c>
      <c r="D226" s="147"/>
      <c r="E226" s="139"/>
      <c r="F226" s="147"/>
    </row>
    <row r="227" spans="1:6" x14ac:dyDescent="0.25">
      <c r="A227" s="158"/>
      <c r="B227" s="126">
        <v>1525000</v>
      </c>
      <c r="C227" s="124">
        <v>1525000</v>
      </c>
      <c r="D227" s="139"/>
      <c r="E227" s="139"/>
      <c r="F227" s="139"/>
    </row>
    <row r="228" spans="1:6" x14ac:dyDescent="0.25">
      <c r="A228" s="127"/>
      <c r="B228" s="160"/>
      <c r="C228" s="161"/>
      <c r="D228" s="139"/>
      <c r="E228" s="147"/>
      <c r="F228" s="147"/>
    </row>
    <row r="229" spans="1:6" ht="15.75" x14ac:dyDescent="0.25">
      <c r="A229" s="157" t="s">
        <v>66</v>
      </c>
      <c r="B229" s="117"/>
      <c r="C229" s="118"/>
      <c r="D229" s="139"/>
      <c r="E229" s="147"/>
      <c r="F229" s="147"/>
    </row>
    <row r="230" spans="1:6" x14ac:dyDescent="0.25">
      <c r="A230" s="120" t="s">
        <v>2487</v>
      </c>
      <c r="B230" s="121">
        <v>410162750</v>
      </c>
      <c r="C230" s="121">
        <v>410162750</v>
      </c>
      <c r="D230" s="139"/>
      <c r="E230" s="147"/>
      <c r="F230" s="147"/>
    </row>
    <row r="231" spans="1:6" x14ac:dyDescent="0.25">
      <c r="A231" s="123"/>
      <c r="B231" s="126">
        <v>410162750</v>
      </c>
      <c r="C231" s="124">
        <v>410162750</v>
      </c>
      <c r="D231" s="139"/>
      <c r="E231" s="139"/>
      <c r="F231" s="139"/>
    </row>
    <row r="232" spans="1:6" x14ac:dyDescent="0.25">
      <c r="A232" s="127"/>
      <c r="B232" s="162"/>
      <c r="C232" s="162"/>
      <c r="D232" s="147"/>
      <c r="E232" s="139"/>
      <c r="F232" s="147"/>
    </row>
    <row r="233" spans="1:6" ht="15.75" x14ac:dyDescent="0.25">
      <c r="A233" s="157" t="s">
        <v>2535</v>
      </c>
      <c r="B233" s="112"/>
      <c r="C233" s="159"/>
      <c r="D233" s="139"/>
      <c r="E233" s="139"/>
      <c r="F233" s="139"/>
    </row>
    <row r="234" spans="1:6" x14ac:dyDescent="0.25">
      <c r="A234" s="120" t="s">
        <v>2536</v>
      </c>
      <c r="B234" s="121">
        <v>2000000</v>
      </c>
      <c r="C234" s="122">
        <v>2000000</v>
      </c>
      <c r="D234" s="147"/>
      <c r="E234" s="147"/>
      <c r="F234" s="147"/>
    </row>
    <row r="235" spans="1:6" x14ac:dyDescent="0.25">
      <c r="A235" s="120" t="s">
        <v>2537</v>
      </c>
      <c r="B235" s="117"/>
      <c r="C235" s="118"/>
      <c r="D235" s="139"/>
      <c r="E235" s="147"/>
      <c r="F235" s="147"/>
    </row>
    <row r="236" spans="1:6" x14ac:dyDescent="0.25">
      <c r="A236" s="123"/>
      <c r="B236" s="126">
        <v>2000000</v>
      </c>
      <c r="C236" s="124">
        <v>2000000</v>
      </c>
      <c r="D236" s="142"/>
      <c r="E236" s="142"/>
      <c r="F236" s="142"/>
    </row>
    <row r="237" spans="1:6" x14ac:dyDescent="0.25">
      <c r="A237" s="127"/>
      <c r="B237" s="160"/>
      <c r="C237" s="161"/>
    </row>
    <row r="238" spans="1:6" ht="15.75" x14ac:dyDescent="0.25">
      <c r="A238" s="157" t="s">
        <v>2538</v>
      </c>
      <c r="B238" s="117"/>
      <c r="C238" s="118"/>
      <c r="D238" s="139"/>
      <c r="E238" s="139"/>
      <c r="F238" s="139"/>
    </row>
    <row r="239" spans="1:6" x14ac:dyDescent="0.25">
      <c r="A239" s="120" t="s">
        <v>2539</v>
      </c>
      <c r="B239" s="121">
        <v>220000</v>
      </c>
      <c r="C239" s="122">
        <v>220000</v>
      </c>
      <c r="D239" s="142"/>
      <c r="E239" s="142"/>
      <c r="F239" s="142"/>
    </row>
    <row r="240" spans="1:6" x14ac:dyDescent="0.25">
      <c r="A240" s="120" t="s">
        <v>2540</v>
      </c>
      <c r="B240" s="117"/>
      <c r="C240" s="118"/>
      <c r="D240" s="136"/>
    </row>
    <row r="241" spans="1:5" x14ac:dyDescent="0.25">
      <c r="A241" s="120" t="s">
        <v>2541</v>
      </c>
      <c r="B241" s="121">
        <v>12000</v>
      </c>
      <c r="C241" s="122">
        <v>12000</v>
      </c>
    </row>
    <row r="242" spans="1:5" x14ac:dyDescent="0.25">
      <c r="A242" s="120" t="s">
        <v>2542</v>
      </c>
      <c r="B242" s="117"/>
      <c r="C242" s="118"/>
      <c r="D242" s="147"/>
      <c r="E242" s="147"/>
    </row>
    <row r="243" spans="1:5" x14ac:dyDescent="0.25">
      <c r="A243" s="123"/>
      <c r="B243" s="126">
        <v>232000</v>
      </c>
      <c r="C243" s="124">
        <v>232000</v>
      </c>
      <c r="D243" s="147"/>
      <c r="E243" s="147"/>
    </row>
    <row r="244" spans="1:5" x14ac:dyDescent="0.25">
      <c r="A244" s="127"/>
      <c r="B244" s="160"/>
      <c r="C244" s="161"/>
      <c r="D244" s="147"/>
      <c r="E244" s="147"/>
    </row>
    <row r="245" spans="1:5" ht="15.75" x14ac:dyDescent="0.25">
      <c r="A245" s="157" t="s">
        <v>2543</v>
      </c>
      <c r="B245" s="117"/>
      <c r="C245" s="118"/>
    </row>
    <row r="246" spans="1:5" x14ac:dyDescent="0.25">
      <c r="A246" s="120" t="s">
        <v>2544</v>
      </c>
      <c r="B246" s="121">
        <v>1500000</v>
      </c>
      <c r="C246" s="122">
        <v>1500000</v>
      </c>
      <c r="D246" s="141"/>
      <c r="E246" s="141"/>
    </row>
    <row r="247" spans="1:5" x14ac:dyDescent="0.25">
      <c r="A247" s="120" t="s">
        <v>2545</v>
      </c>
      <c r="B247" s="117"/>
      <c r="C247" s="118"/>
    </row>
    <row r="248" spans="1:5" x14ac:dyDescent="0.25">
      <c r="A248" s="123"/>
      <c r="B248" s="126">
        <v>1500000</v>
      </c>
      <c r="C248" s="124">
        <v>1500000</v>
      </c>
      <c r="D248" s="139"/>
      <c r="E248" s="147"/>
    </row>
    <row r="249" spans="1:5" ht="15.75" x14ac:dyDescent="0.25">
      <c r="A249" s="157" t="s">
        <v>266</v>
      </c>
      <c r="B249" s="117"/>
      <c r="C249" s="159"/>
    </row>
    <row r="250" spans="1:5" x14ac:dyDescent="0.25">
      <c r="A250" s="120" t="s">
        <v>2539</v>
      </c>
      <c r="B250" s="121">
        <v>1500000</v>
      </c>
      <c r="C250" s="122">
        <v>1500000</v>
      </c>
      <c r="D250" s="142"/>
      <c r="E250" s="141"/>
    </row>
    <row r="251" spans="1:5" x14ac:dyDescent="0.25">
      <c r="A251" s="120" t="s">
        <v>2540</v>
      </c>
      <c r="B251" s="117"/>
      <c r="C251" s="118"/>
    </row>
    <row r="252" spans="1:5" x14ac:dyDescent="0.25">
      <c r="A252" s="123"/>
      <c r="B252" s="126">
        <v>1500000</v>
      </c>
      <c r="C252" s="124">
        <v>1500000</v>
      </c>
      <c r="D252" s="147"/>
      <c r="E252" s="147"/>
    </row>
    <row r="253" spans="1:5" ht="15.75" x14ac:dyDescent="0.25">
      <c r="A253" s="157" t="s">
        <v>123</v>
      </c>
      <c r="B253" s="117"/>
      <c r="C253" s="159"/>
      <c r="D253" s="141"/>
      <c r="E253" s="141"/>
    </row>
    <row r="254" spans="1:5" x14ac:dyDescent="0.25">
      <c r="A254" s="120" t="s">
        <v>2546</v>
      </c>
      <c r="B254" s="121">
        <v>7000000</v>
      </c>
      <c r="C254" s="122">
        <v>3000000</v>
      </c>
    </row>
    <row r="255" spans="1:5" x14ac:dyDescent="0.25">
      <c r="A255" s="120" t="s">
        <v>2547</v>
      </c>
      <c r="B255" s="117"/>
      <c r="C255" s="118"/>
      <c r="D255" s="147"/>
      <c r="E255" s="147"/>
    </row>
    <row r="256" spans="1:5" x14ac:dyDescent="0.25">
      <c r="A256" s="120" t="s">
        <v>2548</v>
      </c>
      <c r="B256" s="121">
        <v>24000</v>
      </c>
      <c r="C256" s="122">
        <v>24000</v>
      </c>
      <c r="D256" s="147"/>
      <c r="E256" s="147"/>
    </row>
    <row r="257" spans="1:5" x14ac:dyDescent="0.25">
      <c r="A257" s="120" t="s">
        <v>2549</v>
      </c>
      <c r="B257" s="117"/>
      <c r="C257" s="118"/>
      <c r="D257" s="141"/>
      <c r="E257" s="141"/>
    </row>
    <row r="258" spans="1:5" x14ac:dyDescent="0.25">
      <c r="A258" s="123"/>
      <c r="B258" s="126">
        <v>7024000</v>
      </c>
      <c r="C258" s="124">
        <v>3024000</v>
      </c>
    </row>
    <row r="259" spans="1:5" ht="15.75" x14ac:dyDescent="0.25">
      <c r="A259" s="157" t="s">
        <v>2550</v>
      </c>
      <c r="B259" s="117"/>
      <c r="C259" s="118"/>
      <c r="D259" s="147"/>
      <c r="E259" s="147"/>
    </row>
    <row r="260" spans="1:5" x14ac:dyDescent="0.25">
      <c r="A260" s="120" t="s">
        <v>2536</v>
      </c>
      <c r="B260" s="121">
        <v>500000</v>
      </c>
      <c r="C260" s="122">
        <v>500000</v>
      </c>
      <c r="D260" s="141"/>
      <c r="E260" s="141"/>
    </row>
    <row r="261" spans="1:5" x14ac:dyDescent="0.25">
      <c r="A261" s="120" t="s">
        <v>2537</v>
      </c>
      <c r="B261" s="117"/>
      <c r="C261" s="118"/>
    </row>
    <row r="262" spans="1:5" x14ac:dyDescent="0.25">
      <c r="A262" s="123"/>
      <c r="B262" s="126">
        <v>500000</v>
      </c>
      <c r="C262" s="124">
        <v>500000</v>
      </c>
      <c r="D262" s="147"/>
      <c r="E262" s="147"/>
    </row>
    <row r="263" spans="1:5" ht="15.75" x14ac:dyDescent="0.25">
      <c r="A263" s="157" t="s">
        <v>2551</v>
      </c>
      <c r="B263" s="117"/>
      <c r="C263" s="118"/>
      <c r="D263" s="141"/>
      <c r="E263" s="141"/>
    </row>
    <row r="264" spans="1:5" x14ac:dyDescent="0.25">
      <c r="A264" s="120" t="s">
        <v>2536</v>
      </c>
      <c r="B264" s="121">
        <v>20000000</v>
      </c>
      <c r="C264" s="122">
        <v>20000000</v>
      </c>
    </row>
    <row r="265" spans="1:5" x14ac:dyDescent="0.25">
      <c r="A265" s="120" t="s">
        <v>2537</v>
      </c>
      <c r="B265" s="117"/>
      <c r="C265" s="118"/>
      <c r="D265" s="147"/>
      <c r="E265" s="147"/>
    </row>
    <row r="266" spans="1:5" x14ac:dyDescent="0.25">
      <c r="A266" s="123"/>
      <c r="B266" s="126">
        <v>20000000</v>
      </c>
      <c r="C266" s="124">
        <v>20000000</v>
      </c>
      <c r="D266" s="147"/>
      <c r="E266" s="147"/>
    </row>
    <row r="267" spans="1:5" ht="15.75" x14ac:dyDescent="0.25">
      <c r="A267" s="157" t="s">
        <v>2552</v>
      </c>
      <c r="B267" s="117"/>
      <c r="C267" s="159"/>
      <c r="D267" s="141"/>
      <c r="E267" s="141"/>
    </row>
    <row r="268" spans="1:5" x14ac:dyDescent="0.25">
      <c r="A268" s="120" t="s">
        <v>2536</v>
      </c>
      <c r="B268" s="121">
        <v>10000000</v>
      </c>
      <c r="C268" s="122">
        <v>10000000</v>
      </c>
    </row>
    <row r="269" spans="1:5" x14ac:dyDescent="0.25">
      <c r="A269" s="120" t="s">
        <v>2537</v>
      </c>
      <c r="B269" s="117"/>
      <c r="C269" s="118"/>
      <c r="D269" s="139"/>
      <c r="E269" s="139"/>
    </row>
    <row r="270" spans="1:5" x14ac:dyDescent="0.25">
      <c r="A270" s="123"/>
      <c r="B270" s="126">
        <v>10000000</v>
      </c>
      <c r="C270" s="124">
        <v>10000000</v>
      </c>
      <c r="D270" s="142"/>
      <c r="E270" s="142"/>
    </row>
    <row r="271" spans="1:5" ht="15.75" x14ac:dyDescent="0.25">
      <c r="A271" s="157" t="s">
        <v>181</v>
      </c>
      <c r="B271" s="117"/>
      <c r="C271" s="159"/>
    </row>
    <row r="272" spans="1:5" x14ac:dyDescent="0.25">
      <c r="A272" s="120" t="s">
        <v>2536</v>
      </c>
      <c r="B272" s="121">
        <v>500000</v>
      </c>
      <c r="C272" s="122">
        <v>500000</v>
      </c>
      <c r="D272" s="147"/>
      <c r="E272" s="147"/>
    </row>
    <row r="273" spans="1:5" x14ac:dyDescent="0.25">
      <c r="A273" s="120" t="s">
        <v>2537</v>
      </c>
      <c r="B273" s="117"/>
      <c r="C273" s="118"/>
      <c r="D273" s="141"/>
      <c r="E273" s="141"/>
    </row>
    <row r="274" spans="1:5" x14ac:dyDescent="0.25">
      <c r="A274" s="123"/>
      <c r="B274" s="126">
        <v>500000</v>
      </c>
      <c r="C274" s="124">
        <v>500000</v>
      </c>
    </row>
    <row r="275" spans="1:5" ht="15.75" x14ac:dyDescent="0.25">
      <c r="A275" s="157" t="s">
        <v>2553</v>
      </c>
      <c r="B275" s="117"/>
      <c r="C275" s="118"/>
      <c r="D275" s="147"/>
      <c r="E275" s="147"/>
    </row>
    <row r="276" spans="1:5" x14ac:dyDescent="0.25">
      <c r="A276" s="120" t="s">
        <v>2536</v>
      </c>
      <c r="B276" s="121">
        <v>1100000</v>
      </c>
      <c r="C276" s="122">
        <v>1100000</v>
      </c>
      <c r="D276" s="141"/>
      <c r="E276" s="141"/>
    </row>
    <row r="277" spans="1:5" x14ac:dyDescent="0.25">
      <c r="A277" s="120" t="s">
        <v>2537</v>
      </c>
      <c r="B277" s="117"/>
      <c r="C277" s="118"/>
    </row>
    <row r="278" spans="1:5" x14ac:dyDescent="0.25">
      <c r="A278" s="123"/>
      <c r="B278" s="126">
        <v>1100000</v>
      </c>
      <c r="C278" s="124">
        <v>1100000</v>
      </c>
      <c r="D278" s="139"/>
      <c r="E278" s="147"/>
    </row>
    <row r="279" spans="1:5" ht="15.75" x14ac:dyDescent="0.25">
      <c r="A279" s="157" t="s">
        <v>196</v>
      </c>
      <c r="B279" s="117"/>
      <c r="C279" s="118"/>
      <c r="D279" s="142"/>
      <c r="E279" s="141"/>
    </row>
    <row r="280" spans="1:5" ht="15.75" x14ac:dyDescent="0.25">
      <c r="A280" s="127"/>
      <c r="B280" s="157"/>
      <c r="C280" s="159"/>
    </row>
    <row r="281" spans="1:5" x14ac:dyDescent="0.25">
      <c r="A281" s="120" t="s">
        <v>2544</v>
      </c>
      <c r="B281" s="121">
        <v>7000000</v>
      </c>
      <c r="C281" s="122">
        <v>7000000</v>
      </c>
      <c r="D281" s="147"/>
      <c r="E281" s="147"/>
    </row>
    <row r="282" spans="1:5" x14ac:dyDescent="0.25">
      <c r="A282" s="120" t="s">
        <v>2545</v>
      </c>
      <c r="B282" s="117"/>
      <c r="C282" s="118"/>
      <c r="D282" s="141"/>
      <c r="E282" s="141"/>
    </row>
    <row r="283" spans="1:5" x14ac:dyDescent="0.25">
      <c r="A283" s="123"/>
      <c r="B283" s="126">
        <v>7000000</v>
      </c>
      <c r="C283" s="124">
        <v>7000000</v>
      </c>
    </row>
    <row r="284" spans="1:5" ht="15.75" x14ac:dyDescent="0.25">
      <c r="A284" s="157" t="s">
        <v>208</v>
      </c>
      <c r="B284" s="117"/>
      <c r="C284" s="159"/>
      <c r="D284" s="147"/>
      <c r="E284" s="147"/>
    </row>
    <row r="285" spans="1:5" x14ac:dyDescent="0.25">
      <c r="A285" s="120" t="s">
        <v>2554</v>
      </c>
      <c r="B285" s="121">
        <v>5000000</v>
      </c>
      <c r="C285" s="122">
        <v>5000000</v>
      </c>
      <c r="D285" s="141"/>
      <c r="E285" s="141"/>
    </row>
    <row r="286" spans="1:5" x14ac:dyDescent="0.25">
      <c r="A286" s="120" t="s">
        <v>2555</v>
      </c>
      <c r="B286" s="117"/>
      <c r="C286" s="118"/>
    </row>
    <row r="287" spans="1:5" x14ac:dyDescent="0.25">
      <c r="A287" s="123"/>
      <c r="B287" s="126">
        <v>5000000</v>
      </c>
      <c r="C287" s="124">
        <v>5000000</v>
      </c>
      <c r="D287" s="139"/>
      <c r="E287" s="139"/>
    </row>
    <row r="288" spans="1:5" ht="15.75" x14ac:dyDescent="0.25">
      <c r="A288" s="157" t="s">
        <v>2556</v>
      </c>
      <c r="B288" s="117"/>
      <c r="C288" s="118"/>
      <c r="D288" s="142"/>
      <c r="E288" s="142"/>
    </row>
    <row r="289" spans="1:5" x14ac:dyDescent="0.25">
      <c r="A289" s="120" t="s">
        <v>2544</v>
      </c>
      <c r="B289" s="121">
        <v>60000</v>
      </c>
      <c r="C289" s="122">
        <v>60000</v>
      </c>
    </row>
    <row r="290" spans="1:5" x14ac:dyDescent="0.25">
      <c r="A290" s="120" t="s">
        <v>2545</v>
      </c>
      <c r="B290" s="117"/>
      <c r="C290" s="118"/>
      <c r="D290" s="147"/>
      <c r="E290" s="147"/>
    </row>
    <row r="291" spans="1:5" x14ac:dyDescent="0.25">
      <c r="A291" s="123"/>
      <c r="B291" s="126">
        <v>60000</v>
      </c>
      <c r="C291" s="124">
        <v>60000</v>
      </c>
      <c r="D291" s="147"/>
      <c r="E291" s="147"/>
    </row>
    <row r="292" spans="1:5" ht="15.75" x14ac:dyDescent="0.25">
      <c r="A292" s="157" t="s">
        <v>2557</v>
      </c>
      <c r="B292" s="117"/>
      <c r="C292" s="159"/>
      <c r="D292" s="139"/>
      <c r="E292" s="139"/>
    </row>
    <row r="293" spans="1:5" x14ac:dyDescent="0.25">
      <c r="A293" s="120" t="s">
        <v>2539</v>
      </c>
      <c r="B293" s="121">
        <v>100000</v>
      </c>
      <c r="C293" s="122">
        <v>100000</v>
      </c>
      <c r="D293" s="147"/>
      <c r="E293" s="147"/>
    </row>
    <row r="294" spans="1:5" x14ac:dyDescent="0.25">
      <c r="A294" s="120" t="s">
        <v>2540</v>
      </c>
      <c r="B294" s="117"/>
      <c r="C294" s="118"/>
      <c r="D294" s="147"/>
      <c r="E294" s="147"/>
    </row>
    <row r="295" spans="1:5" x14ac:dyDescent="0.25">
      <c r="A295" s="123"/>
      <c r="B295" s="126">
        <v>100000</v>
      </c>
      <c r="C295" s="124">
        <v>100000</v>
      </c>
      <c r="D295" s="147"/>
      <c r="E295" s="147"/>
    </row>
    <row r="296" spans="1:5" ht="15.75" x14ac:dyDescent="0.25">
      <c r="A296" s="157" t="s">
        <v>2558</v>
      </c>
      <c r="B296" s="117"/>
      <c r="C296" s="118"/>
      <c r="D296" s="139"/>
      <c r="E296" s="139"/>
    </row>
    <row r="297" spans="1:5" x14ac:dyDescent="0.25">
      <c r="A297" s="120" t="s">
        <v>2539</v>
      </c>
      <c r="B297" s="121">
        <v>20000</v>
      </c>
      <c r="C297" s="122">
        <v>20000</v>
      </c>
      <c r="D297" s="147"/>
      <c r="E297" s="147"/>
    </row>
    <row r="298" spans="1:5" x14ac:dyDescent="0.25">
      <c r="A298" s="120" t="s">
        <v>2540</v>
      </c>
      <c r="B298" s="117"/>
      <c r="C298" s="118"/>
      <c r="D298" s="147"/>
      <c r="E298" s="147"/>
    </row>
    <row r="299" spans="1:5" x14ac:dyDescent="0.25">
      <c r="A299" s="123"/>
      <c r="B299" s="126">
        <v>20000</v>
      </c>
      <c r="C299" s="124">
        <v>20000</v>
      </c>
      <c r="D299" s="139"/>
      <c r="E299" s="139"/>
    </row>
    <row r="300" spans="1:5" ht="15.75" x14ac:dyDescent="0.25">
      <c r="A300" s="157" t="s">
        <v>305</v>
      </c>
      <c r="B300" s="117"/>
      <c r="C300" s="118"/>
      <c r="D300" s="147"/>
      <c r="E300" s="147"/>
    </row>
    <row r="301" spans="1:5" x14ac:dyDescent="0.25">
      <c r="A301" s="120" t="s">
        <v>2546</v>
      </c>
      <c r="B301" s="125">
        <v>0</v>
      </c>
      <c r="C301" s="122"/>
      <c r="D301" s="139"/>
      <c r="E301" s="139"/>
    </row>
    <row r="302" spans="1:5" x14ac:dyDescent="0.25">
      <c r="A302" s="120" t="s">
        <v>2547</v>
      </c>
      <c r="B302" s="117"/>
      <c r="C302" s="118"/>
      <c r="D302" s="142"/>
      <c r="E302" s="142"/>
    </row>
    <row r="303" spans="1:5" x14ac:dyDescent="0.25">
      <c r="A303" s="120" t="s">
        <v>2559</v>
      </c>
      <c r="B303" s="121">
        <v>50000</v>
      </c>
      <c r="C303" s="122">
        <v>50000</v>
      </c>
    </row>
    <row r="304" spans="1:5" x14ac:dyDescent="0.25">
      <c r="A304" s="120" t="s">
        <v>2545</v>
      </c>
      <c r="B304" s="117"/>
      <c r="C304" s="118"/>
      <c r="D304" s="139"/>
      <c r="E304" s="147"/>
    </row>
    <row r="305" spans="1:5" x14ac:dyDescent="0.25">
      <c r="A305" s="120" t="s">
        <v>2438</v>
      </c>
      <c r="B305" s="125">
        <v>0</v>
      </c>
      <c r="C305" s="122"/>
      <c r="D305" s="142"/>
      <c r="E305" s="141"/>
    </row>
    <row r="306" spans="1:5" x14ac:dyDescent="0.25">
      <c r="A306" s="123"/>
      <c r="B306" s="126">
        <v>50000</v>
      </c>
      <c r="C306" s="124">
        <v>50000</v>
      </c>
    </row>
    <row r="307" spans="1:5" x14ac:dyDescent="0.25">
      <c r="A307" s="127"/>
      <c r="B307" s="117"/>
      <c r="C307" s="118"/>
      <c r="D307" s="147"/>
      <c r="E307" s="147"/>
    </row>
    <row r="308" spans="1:5" ht="15.75" x14ac:dyDescent="0.25">
      <c r="A308" s="157" t="s">
        <v>321</v>
      </c>
      <c r="B308" s="117"/>
      <c r="C308" s="118"/>
      <c r="D308" s="141"/>
      <c r="E308" s="141"/>
    </row>
    <row r="309" spans="1:5" x14ac:dyDescent="0.25">
      <c r="A309" s="120" t="s">
        <v>2398</v>
      </c>
      <c r="B309" s="121">
        <v>2500000</v>
      </c>
      <c r="C309" s="122">
        <v>2000000</v>
      </c>
    </row>
    <row r="310" spans="1:5" x14ac:dyDescent="0.25">
      <c r="A310" s="120" t="s">
        <v>2560</v>
      </c>
      <c r="B310" s="121">
        <v>350000</v>
      </c>
      <c r="C310" s="122">
        <v>150000</v>
      </c>
      <c r="D310" s="147"/>
      <c r="E310" s="147"/>
    </row>
    <row r="311" spans="1:5" x14ac:dyDescent="0.25">
      <c r="A311" s="120" t="s">
        <v>2561</v>
      </c>
      <c r="B311" s="117"/>
      <c r="C311" s="118"/>
      <c r="D311" s="141"/>
      <c r="E311" s="141"/>
    </row>
    <row r="312" spans="1:5" x14ac:dyDescent="0.25">
      <c r="A312" s="120" t="s">
        <v>2423</v>
      </c>
      <c r="B312" s="121">
        <v>500000</v>
      </c>
      <c r="C312" s="122">
        <v>500000</v>
      </c>
    </row>
    <row r="313" spans="1:5" x14ac:dyDescent="0.25">
      <c r="A313" s="128">
        <v>12020446</v>
      </c>
      <c r="C313" s="122"/>
      <c r="D313" s="147"/>
      <c r="E313" s="147"/>
    </row>
    <row r="314" spans="1:5" x14ac:dyDescent="0.25">
      <c r="A314" s="120" t="s">
        <v>2562</v>
      </c>
      <c r="B314" s="117"/>
      <c r="C314" s="118"/>
      <c r="D314" s="147"/>
      <c r="E314" s="147"/>
    </row>
    <row r="315" spans="1:5" x14ac:dyDescent="0.25">
      <c r="A315" s="120" t="s">
        <v>2563</v>
      </c>
      <c r="B315" s="121">
        <v>7250000</v>
      </c>
      <c r="C315" s="122">
        <v>7250000</v>
      </c>
      <c r="D315" s="147"/>
      <c r="E315" s="147"/>
    </row>
    <row r="316" spans="1:5" x14ac:dyDescent="0.25">
      <c r="A316" s="120" t="s">
        <v>2564</v>
      </c>
      <c r="B316" s="121">
        <v>150000</v>
      </c>
      <c r="C316" s="122">
        <v>150000</v>
      </c>
      <c r="D316" s="141"/>
      <c r="E316" s="141"/>
    </row>
    <row r="317" spans="1:5" x14ac:dyDescent="0.25">
      <c r="A317" s="120" t="s">
        <v>2565</v>
      </c>
      <c r="B317" s="117"/>
      <c r="C317" s="118"/>
    </row>
    <row r="318" spans="1:5" x14ac:dyDescent="0.25">
      <c r="A318" s="120" t="s">
        <v>2566</v>
      </c>
      <c r="B318" s="121">
        <v>5200000</v>
      </c>
      <c r="C318" s="122">
        <v>5200000</v>
      </c>
      <c r="D318" s="139"/>
      <c r="E318" s="139"/>
    </row>
    <row r="319" spans="1:5" x14ac:dyDescent="0.25">
      <c r="A319" s="120" t="s">
        <v>2567</v>
      </c>
      <c r="B319" s="117"/>
      <c r="C319" s="118"/>
      <c r="D319" s="147"/>
      <c r="E319" s="147"/>
    </row>
    <row r="320" spans="1:5" x14ac:dyDescent="0.25">
      <c r="A320" s="120" t="s">
        <v>2568</v>
      </c>
      <c r="B320" s="121">
        <v>500000000</v>
      </c>
      <c r="C320" s="122">
        <v>200000000</v>
      </c>
      <c r="D320" s="147"/>
      <c r="E320" s="147"/>
    </row>
    <row r="321" spans="1:5" x14ac:dyDescent="0.25">
      <c r="A321" s="120" t="s">
        <v>2569</v>
      </c>
      <c r="B321" s="117"/>
      <c r="C321" s="118"/>
      <c r="D321" s="139"/>
      <c r="E321" s="139"/>
    </row>
    <row r="322" spans="1:5" x14ac:dyDescent="0.25">
      <c r="A322" s="120" t="s">
        <v>2570</v>
      </c>
      <c r="B322" s="121">
        <v>50000</v>
      </c>
      <c r="C322" s="122">
        <v>50000</v>
      </c>
      <c r="D322" s="147"/>
      <c r="E322" s="147"/>
    </row>
    <row r="323" spans="1:5" x14ac:dyDescent="0.25">
      <c r="A323" s="120" t="s">
        <v>2571</v>
      </c>
      <c r="B323" s="117"/>
      <c r="C323" s="118"/>
      <c r="D323" s="147"/>
      <c r="E323" s="147"/>
    </row>
    <row r="324" spans="1:5" x14ac:dyDescent="0.25">
      <c r="A324" s="123"/>
      <c r="B324" s="126">
        <v>516000000</v>
      </c>
      <c r="C324" s="124">
        <f>SUM(C309:C322)</f>
        <v>215300000</v>
      </c>
      <c r="D324" s="147"/>
      <c r="E324" s="147"/>
    </row>
    <row r="325" spans="1:5" ht="15.75" x14ac:dyDescent="0.25">
      <c r="A325" s="157" t="s">
        <v>399</v>
      </c>
      <c r="B325" s="117"/>
      <c r="C325" s="159"/>
      <c r="D325" s="147"/>
      <c r="E325" s="147"/>
    </row>
    <row r="326" spans="1:5" x14ac:dyDescent="0.25">
      <c r="A326" s="120" t="s">
        <v>2568</v>
      </c>
      <c r="B326" s="121">
        <v>2400000000</v>
      </c>
      <c r="C326" s="122">
        <v>1000000000</v>
      </c>
      <c r="D326" s="142"/>
      <c r="E326" s="142"/>
    </row>
    <row r="327" spans="1:5" x14ac:dyDescent="0.25">
      <c r="A327" s="120" t="s">
        <v>2569</v>
      </c>
      <c r="B327" s="117"/>
      <c r="C327" s="118"/>
    </row>
    <row r="328" spans="1:5" x14ac:dyDescent="0.25">
      <c r="A328" s="123"/>
      <c r="B328" s="126">
        <v>2400000000</v>
      </c>
      <c r="C328" s="124">
        <v>1000000000</v>
      </c>
      <c r="D328" s="147"/>
      <c r="E328" s="147"/>
    </row>
    <row r="329" spans="1:5" ht="15.75" x14ac:dyDescent="0.25">
      <c r="A329" s="157" t="s">
        <v>1041</v>
      </c>
      <c r="B329" s="117"/>
      <c r="C329" s="118"/>
      <c r="D329" s="141"/>
      <c r="E329" s="141"/>
    </row>
    <row r="330" spans="1:5" x14ac:dyDescent="0.25">
      <c r="A330" s="120" t="s">
        <v>2405</v>
      </c>
      <c r="B330" s="121">
        <v>50000</v>
      </c>
      <c r="C330" s="122">
        <v>25000</v>
      </c>
    </row>
    <row r="331" spans="1:5" x14ac:dyDescent="0.25">
      <c r="A331" s="120" t="s">
        <v>2406</v>
      </c>
      <c r="B331" s="121">
        <v>50000</v>
      </c>
      <c r="C331" s="122">
        <v>25000</v>
      </c>
      <c r="D331" s="139"/>
      <c r="E331" s="139"/>
    </row>
    <row r="332" spans="1:5" x14ac:dyDescent="0.25">
      <c r="A332" s="120" t="s">
        <v>2416</v>
      </c>
      <c r="B332" s="121">
        <v>500000</v>
      </c>
      <c r="C332" s="122">
        <v>250000</v>
      </c>
      <c r="D332" s="142"/>
      <c r="E332" s="142"/>
    </row>
    <row r="333" spans="1:5" x14ac:dyDescent="0.25">
      <c r="A333" s="120" t="s">
        <v>2417</v>
      </c>
      <c r="B333" s="121">
        <v>500000</v>
      </c>
      <c r="C333" s="122">
        <v>250000</v>
      </c>
    </row>
    <row r="334" spans="1:5" x14ac:dyDescent="0.25">
      <c r="A334" s="128">
        <v>12020446</v>
      </c>
      <c r="B334" s="121">
        <v>800000</v>
      </c>
      <c r="C334" s="122">
        <v>800000</v>
      </c>
      <c r="D334" s="147"/>
      <c r="E334" s="147"/>
    </row>
    <row r="335" spans="1:5" x14ac:dyDescent="0.25">
      <c r="A335" s="120" t="s">
        <v>2562</v>
      </c>
      <c r="B335" s="117"/>
      <c r="C335" s="118"/>
      <c r="D335" s="147"/>
      <c r="E335" s="147"/>
    </row>
    <row r="336" spans="1:5" x14ac:dyDescent="0.25">
      <c r="A336" s="120" t="s">
        <v>2563</v>
      </c>
      <c r="B336" s="117"/>
      <c r="C336" s="118"/>
      <c r="D336" s="147"/>
      <c r="E336" s="147"/>
    </row>
    <row r="337" spans="1:5" x14ac:dyDescent="0.25">
      <c r="A337" s="120" t="s">
        <v>2566</v>
      </c>
      <c r="B337" s="121">
        <v>175000</v>
      </c>
      <c r="C337" s="122">
        <v>175000</v>
      </c>
      <c r="D337" s="147"/>
      <c r="E337" s="147"/>
    </row>
    <row r="338" spans="1:5" x14ac:dyDescent="0.25">
      <c r="A338" s="120" t="s">
        <v>2567</v>
      </c>
      <c r="B338" s="117"/>
      <c r="C338" s="118"/>
      <c r="D338" s="139"/>
      <c r="E338" s="139"/>
    </row>
    <row r="339" spans="1:5" x14ac:dyDescent="0.25">
      <c r="A339" s="123"/>
      <c r="B339" s="126">
        <v>2075000</v>
      </c>
      <c r="C339" s="124">
        <f>SUM(C330:C337)</f>
        <v>1525000</v>
      </c>
      <c r="D339" s="147"/>
      <c r="E339" s="147"/>
    </row>
    <row r="340" spans="1:5" ht="15.75" x14ac:dyDescent="0.25">
      <c r="A340" s="157" t="s">
        <v>406</v>
      </c>
      <c r="B340" s="117"/>
      <c r="C340" s="159"/>
      <c r="D340" s="142"/>
      <c r="E340" s="142"/>
    </row>
    <row r="341" spans="1:5" x14ac:dyDescent="0.25">
      <c r="A341" s="120" t="s">
        <v>2397</v>
      </c>
      <c r="B341" s="121">
        <v>5000000</v>
      </c>
      <c r="C341" s="122">
        <v>1000000</v>
      </c>
    </row>
    <row r="342" spans="1:5" x14ac:dyDescent="0.25">
      <c r="A342" s="120" t="s">
        <v>2399</v>
      </c>
      <c r="B342" s="121">
        <v>100000000</v>
      </c>
      <c r="C342" s="122">
        <v>100000000</v>
      </c>
      <c r="D342" s="147"/>
      <c r="E342" s="147"/>
    </row>
    <row r="343" spans="1:5" x14ac:dyDescent="0.25">
      <c r="A343" s="120" t="s">
        <v>2400</v>
      </c>
      <c r="B343" s="121">
        <v>3000000000</v>
      </c>
      <c r="C343" s="122">
        <v>3000000000</v>
      </c>
      <c r="D343" s="139"/>
      <c r="E343" s="139"/>
    </row>
    <row r="344" spans="1:5" x14ac:dyDescent="0.25">
      <c r="A344" s="120" t="s">
        <v>2442</v>
      </c>
      <c r="B344" s="125">
        <v>0</v>
      </c>
      <c r="C344" s="125">
        <v>0</v>
      </c>
      <c r="D344" s="139"/>
      <c r="E344" s="139"/>
    </row>
    <row r="345" spans="1:5" x14ac:dyDescent="0.25">
      <c r="A345" s="120" t="s">
        <v>2548</v>
      </c>
      <c r="B345" s="121">
        <v>1500000</v>
      </c>
      <c r="C345" s="122">
        <v>1500000</v>
      </c>
      <c r="D345" s="147"/>
      <c r="E345" s="147"/>
    </row>
    <row r="346" spans="1:5" x14ac:dyDescent="0.25">
      <c r="A346" s="120" t="s">
        <v>2549</v>
      </c>
      <c r="B346" s="117"/>
      <c r="C346" s="118"/>
      <c r="D346" s="147"/>
      <c r="E346" s="147"/>
    </row>
    <row r="347" spans="1:5" x14ac:dyDescent="0.25">
      <c r="A347" s="120" t="s">
        <v>2572</v>
      </c>
      <c r="B347" s="121">
        <v>50000000</v>
      </c>
      <c r="C347" s="122">
        <v>50000000</v>
      </c>
      <c r="D347" s="139"/>
      <c r="E347" s="139"/>
    </row>
    <row r="348" spans="1:5" x14ac:dyDescent="0.25">
      <c r="A348" s="120" t="s">
        <v>2573</v>
      </c>
      <c r="B348" s="117"/>
      <c r="C348" s="118"/>
      <c r="D348" s="139"/>
      <c r="E348" s="139"/>
    </row>
    <row r="349" spans="1:5" x14ac:dyDescent="0.25">
      <c r="A349" s="120" t="s">
        <v>2574</v>
      </c>
      <c r="B349" s="121">
        <v>4850381019</v>
      </c>
      <c r="C349" s="122">
        <v>1350381019</v>
      </c>
      <c r="D349" s="147"/>
      <c r="E349" s="147"/>
    </row>
    <row r="350" spans="1:5" x14ac:dyDescent="0.25">
      <c r="A350" s="120" t="s">
        <v>2575</v>
      </c>
      <c r="B350" s="117"/>
      <c r="C350" s="118"/>
      <c r="D350" s="139"/>
      <c r="E350" s="139"/>
    </row>
    <row r="351" spans="1:5" x14ac:dyDescent="0.25">
      <c r="A351" s="120" t="s">
        <v>2536</v>
      </c>
      <c r="B351" s="121">
        <v>1520000000</v>
      </c>
      <c r="C351" s="122">
        <v>520000000</v>
      </c>
      <c r="D351" s="139"/>
      <c r="E351" s="139"/>
    </row>
    <row r="352" spans="1:5" x14ac:dyDescent="0.25">
      <c r="A352" s="120" t="s">
        <v>2537</v>
      </c>
      <c r="B352" s="117"/>
      <c r="C352" s="118"/>
      <c r="D352" s="139"/>
      <c r="E352" s="139"/>
    </row>
    <row r="353" spans="1:5" x14ac:dyDescent="0.25">
      <c r="A353" s="120" t="s">
        <v>2576</v>
      </c>
      <c r="B353" s="121">
        <v>80200000</v>
      </c>
      <c r="C353" s="122">
        <v>80200000</v>
      </c>
      <c r="D353" s="139"/>
      <c r="E353" s="139"/>
    </row>
    <row r="354" spans="1:5" x14ac:dyDescent="0.25">
      <c r="A354" s="120" t="s">
        <v>2577</v>
      </c>
      <c r="B354" s="117"/>
      <c r="C354" s="118"/>
      <c r="D354" s="147"/>
      <c r="E354" s="147"/>
    </row>
    <row r="355" spans="1:5" x14ac:dyDescent="0.25">
      <c r="A355" s="120" t="s">
        <v>2578</v>
      </c>
      <c r="B355" s="121">
        <v>37500000</v>
      </c>
      <c r="C355" s="122">
        <v>37500000</v>
      </c>
      <c r="D355" s="147"/>
      <c r="E355" s="147"/>
    </row>
    <row r="356" spans="1:5" x14ac:dyDescent="0.25">
      <c r="A356" s="120" t="s">
        <v>2579</v>
      </c>
      <c r="B356" s="117"/>
      <c r="C356" s="118"/>
      <c r="D356" s="147"/>
      <c r="E356" s="147"/>
    </row>
    <row r="357" spans="1:5" x14ac:dyDescent="0.25">
      <c r="A357" s="120" t="s">
        <v>2580</v>
      </c>
      <c r="B357" s="121">
        <v>500000</v>
      </c>
      <c r="C357" s="122">
        <v>500000</v>
      </c>
      <c r="D357" s="147"/>
      <c r="E357" s="147"/>
    </row>
    <row r="358" spans="1:5" x14ac:dyDescent="0.25">
      <c r="A358" s="120" t="s">
        <v>2581</v>
      </c>
      <c r="B358" s="117"/>
      <c r="C358" s="118"/>
      <c r="D358" s="142"/>
      <c r="E358" s="142"/>
    </row>
    <row r="359" spans="1:5" x14ac:dyDescent="0.25">
      <c r="A359" s="120" t="s">
        <v>2490</v>
      </c>
      <c r="B359" s="121">
        <v>2980000000</v>
      </c>
      <c r="C359" s="122">
        <v>1595086740</v>
      </c>
    </row>
    <row r="360" spans="1:5" x14ac:dyDescent="0.25">
      <c r="A360" s="120" t="s">
        <v>2582</v>
      </c>
      <c r="B360" s="121">
        <v>150000000</v>
      </c>
      <c r="C360" s="122">
        <v>150000000</v>
      </c>
      <c r="D360" s="139"/>
      <c r="E360" s="139"/>
    </row>
    <row r="361" spans="1:5" x14ac:dyDescent="0.25">
      <c r="A361" s="120" t="s">
        <v>2583</v>
      </c>
      <c r="B361" s="117"/>
      <c r="C361" s="118"/>
      <c r="D361" s="139"/>
      <c r="E361" s="139"/>
    </row>
    <row r="362" spans="1:5" x14ac:dyDescent="0.25">
      <c r="A362" s="120" t="s">
        <v>2584</v>
      </c>
      <c r="B362" s="121">
        <v>50000000</v>
      </c>
      <c r="C362" s="122">
        <v>50000000</v>
      </c>
      <c r="D362" s="139"/>
      <c r="E362" s="139"/>
    </row>
    <row r="363" spans="1:5" x14ac:dyDescent="0.25">
      <c r="A363" s="120" t="s">
        <v>2585</v>
      </c>
      <c r="B363" s="117"/>
      <c r="C363" s="118" t="s">
        <v>46</v>
      </c>
      <c r="D363" s="139"/>
      <c r="E363" s="139"/>
    </row>
    <row r="364" spans="1:5" x14ac:dyDescent="0.25">
      <c r="A364" s="120" t="s">
        <v>2586</v>
      </c>
      <c r="B364" s="121">
        <v>400000000</v>
      </c>
      <c r="C364" s="122">
        <v>300000000</v>
      </c>
      <c r="D364" s="139"/>
      <c r="E364" s="139"/>
    </row>
    <row r="365" spans="1:5" x14ac:dyDescent="0.25">
      <c r="A365" s="120" t="s">
        <v>2587</v>
      </c>
      <c r="B365" s="117"/>
      <c r="C365" s="118"/>
      <c r="D365" s="139"/>
      <c r="E365" s="139"/>
    </row>
    <row r="366" spans="1:5" x14ac:dyDescent="0.25">
      <c r="A366" s="120" t="s">
        <v>2496</v>
      </c>
      <c r="B366" s="121">
        <v>850000000</v>
      </c>
      <c r="C366" s="122">
        <v>450000000</v>
      </c>
      <c r="D366" s="139"/>
      <c r="E366" s="139"/>
    </row>
    <row r="367" spans="1:5" x14ac:dyDescent="0.25">
      <c r="A367" s="123"/>
      <c r="B367" s="126">
        <v>14075081019</v>
      </c>
      <c r="C367" s="124">
        <f>SUM(C341:C366)</f>
        <v>7686167759</v>
      </c>
      <c r="D367" s="139"/>
      <c r="E367" s="139"/>
    </row>
    <row r="368" spans="1:5" ht="15.75" x14ac:dyDescent="0.25">
      <c r="A368" s="157" t="s">
        <v>2588</v>
      </c>
      <c r="B368" s="117"/>
      <c r="C368" s="118"/>
      <c r="D368" s="139"/>
      <c r="E368" s="139"/>
    </row>
    <row r="369" spans="1:5" x14ac:dyDescent="0.25">
      <c r="A369" s="120" t="s">
        <v>2393</v>
      </c>
      <c r="B369" s="121">
        <v>10000000000</v>
      </c>
      <c r="C369" s="122">
        <v>5000000000</v>
      </c>
      <c r="D369" s="139"/>
      <c r="E369" s="139"/>
    </row>
    <row r="370" spans="1:5" x14ac:dyDescent="0.25">
      <c r="A370" s="120" t="s">
        <v>2394</v>
      </c>
      <c r="B370" s="121">
        <v>100000000</v>
      </c>
      <c r="C370" s="122">
        <v>20000000</v>
      </c>
      <c r="D370" s="147"/>
      <c r="E370" s="147"/>
    </row>
    <row r="371" spans="1:5" x14ac:dyDescent="0.25">
      <c r="A371" s="120" t="s">
        <v>2395</v>
      </c>
      <c r="B371" s="121">
        <v>5000000</v>
      </c>
      <c r="C371" s="122">
        <v>5000000</v>
      </c>
      <c r="D371" s="139"/>
      <c r="E371" s="139"/>
    </row>
    <row r="372" spans="1:5" x14ac:dyDescent="0.25">
      <c r="A372" s="120" t="s">
        <v>2396</v>
      </c>
      <c r="B372" s="121">
        <v>10000000</v>
      </c>
      <c r="C372" s="122">
        <v>1000000</v>
      </c>
      <c r="D372" s="139"/>
      <c r="E372" s="139"/>
    </row>
    <row r="373" spans="1:5" x14ac:dyDescent="0.25">
      <c r="A373" s="120" t="s">
        <v>2399</v>
      </c>
      <c r="B373" s="121">
        <v>1000000000</v>
      </c>
      <c r="C373" s="122">
        <v>400000000</v>
      </c>
      <c r="D373" s="139"/>
      <c r="E373" s="139"/>
    </row>
    <row r="374" spans="1:5" x14ac:dyDescent="0.25">
      <c r="A374" s="120" t="s">
        <v>2401</v>
      </c>
      <c r="B374" s="121">
        <v>15000000</v>
      </c>
      <c r="C374" s="122">
        <v>5000000</v>
      </c>
      <c r="D374" s="142"/>
      <c r="E374" s="142"/>
    </row>
    <row r="375" spans="1:5" x14ac:dyDescent="0.25">
      <c r="A375" s="120" t="s">
        <v>2411</v>
      </c>
      <c r="B375" s="121">
        <v>85000000</v>
      </c>
      <c r="C375" s="122">
        <v>45000000</v>
      </c>
    </row>
    <row r="376" spans="1:5" x14ac:dyDescent="0.25">
      <c r="A376" s="120" t="s">
        <v>2412</v>
      </c>
      <c r="B376" s="121">
        <v>19500000</v>
      </c>
      <c r="C376" s="122">
        <v>14000000</v>
      </c>
      <c r="D376" s="147"/>
      <c r="E376" s="147"/>
    </row>
    <row r="377" spans="1:5" x14ac:dyDescent="0.25">
      <c r="A377" s="120" t="s">
        <v>2589</v>
      </c>
      <c r="B377" s="121">
        <v>30000000</v>
      </c>
      <c r="C377" s="122">
        <v>25500000</v>
      </c>
      <c r="D377" s="141"/>
      <c r="E377" s="141"/>
    </row>
    <row r="378" spans="1:5" x14ac:dyDescent="0.25">
      <c r="A378" s="120" t="s">
        <v>2555</v>
      </c>
      <c r="B378" s="117"/>
      <c r="C378" s="118"/>
    </row>
    <row r="379" spans="1:5" x14ac:dyDescent="0.25">
      <c r="A379" s="120" t="s">
        <v>2544</v>
      </c>
      <c r="B379" s="121">
        <v>7000000</v>
      </c>
      <c r="C379" s="122">
        <v>7000000</v>
      </c>
      <c r="D379" s="139"/>
      <c r="E379" s="139"/>
    </row>
    <row r="380" spans="1:5" x14ac:dyDescent="0.25">
      <c r="A380" s="120" t="s">
        <v>2545</v>
      </c>
      <c r="B380" s="117"/>
      <c r="C380" s="118"/>
      <c r="D380" s="147"/>
      <c r="E380" s="147"/>
    </row>
    <row r="381" spans="1:5" x14ac:dyDescent="0.25">
      <c r="A381" s="120" t="s">
        <v>2435</v>
      </c>
      <c r="B381" s="121">
        <v>50000</v>
      </c>
      <c r="C381" s="122">
        <v>50000</v>
      </c>
      <c r="D381" s="147"/>
      <c r="E381" s="147"/>
    </row>
    <row r="382" spans="1:5" x14ac:dyDescent="0.25">
      <c r="A382" s="120" t="s">
        <v>2590</v>
      </c>
      <c r="B382" s="121">
        <v>10000000</v>
      </c>
      <c r="C382" s="122">
        <v>10000000</v>
      </c>
      <c r="D382" s="142"/>
      <c r="E382" s="142"/>
    </row>
    <row r="383" spans="1:5" x14ac:dyDescent="0.25">
      <c r="A383" s="120" t="s">
        <v>2591</v>
      </c>
      <c r="B383" s="117"/>
      <c r="C383" s="118"/>
    </row>
    <row r="384" spans="1:5" x14ac:dyDescent="0.25">
      <c r="A384" s="120" t="s">
        <v>2457</v>
      </c>
      <c r="B384" s="121">
        <v>5000000</v>
      </c>
      <c r="C384" s="122">
        <v>5000000</v>
      </c>
      <c r="D384" s="139"/>
      <c r="E384" s="139"/>
    </row>
    <row r="385" spans="1:5" x14ac:dyDescent="0.25">
      <c r="A385" s="120" t="s">
        <v>2498</v>
      </c>
      <c r="B385" s="121">
        <v>2111000</v>
      </c>
      <c r="C385" s="122">
        <v>5619000</v>
      </c>
      <c r="D385" s="142"/>
      <c r="E385" s="142"/>
    </row>
    <row r="386" spans="1:5" x14ac:dyDescent="0.25">
      <c r="A386" s="123"/>
      <c r="B386" s="126">
        <f>SUM(B369:B385)</f>
        <v>11288661000</v>
      </c>
      <c r="C386" s="124">
        <f>SUM(C369:C385)</f>
        <v>5543169000</v>
      </c>
    </row>
    <row r="387" spans="1:5" ht="15.75" x14ac:dyDescent="0.25">
      <c r="A387" s="157" t="s">
        <v>2592</v>
      </c>
      <c r="B387" s="117"/>
      <c r="C387" s="118"/>
      <c r="D387" s="147"/>
      <c r="E387" s="147"/>
    </row>
    <row r="388" spans="1:5" ht="15.75" x14ac:dyDescent="0.25">
      <c r="A388" s="157" t="s">
        <v>2593</v>
      </c>
      <c r="B388" s="117"/>
      <c r="C388" s="159"/>
      <c r="D388" s="160"/>
      <c r="E388" s="147"/>
    </row>
    <row r="389" spans="1:5" x14ac:dyDescent="0.25">
      <c r="A389" s="120" t="s">
        <v>2594</v>
      </c>
      <c r="B389" s="121">
        <v>750000</v>
      </c>
      <c r="C389" s="122">
        <v>300000</v>
      </c>
      <c r="D389" s="147"/>
      <c r="E389" s="147"/>
    </row>
    <row r="390" spans="1:5" x14ac:dyDescent="0.25">
      <c r="A390" s="120" t="s">
        <v>2595</v>
      </c>
      <c r="B390" s="117"/>
      <c r="C390" s="118"/>
      <c r="D390" s="141"/>
      <c r="E390" s="141"/>
    </row>
    <row r="391" spans="1:5" x14ac:dyDescent="0.25">
      <c r="A391" s="123"/>
      <c r="B391" s="126">
        <v>750000</v>
      </c>
      <c r="C391" s="124">
        <v>300000</v>
      </c>
    </row>
    <row r="392" spans="1:5" ht="15.75" x14ac:dyDescent="0.25">
      <c r="A392" s="157" t="s">
        <v>442</v>
      </c>
      <c r="B392" s="117"/>
      <c r="C392" s="118"/>
      <c r="D392" s="147"/>
      <c r="E392" s="147"/>
    </row>
    <row r="393" spans="1:5" x14ac:dyDescent="0.25">
      <c r="A393" s="120" t="s">
        <v>2594</v>
      </c>
      <c r="B393" s="121">
        <v>65000000</v>
      </c>
      <c r="C393" s="122">
        <v>35000000</v>
      </c>
      <c r="D393" s="147"/>
      <c r="E393" s="147"/>
    </row>
    <row r="394" spans="1:5" x14ac:dyDescent="0.25">
      <c r="A394" s="120" t="s">
        <v>2595</v>
      </c>
      <c r="B394" s="117"/>
      <c r="C394" s="118"/>
      <c r="D394" s="141"/>
      <c r="E394" s="141"/>
    </row>
    <row r="395" spans="1:5" x14ac:dyDescent="0.25">
      <c r="A395" s="120" t="s">
        <v>2548</v>
      </c>
      <c r="B395" s="121">
        <v>30000</v>
      </c>
      <c r="C395" s="122">
        <v>30000</v>
      </c>
    </row>
    <row r="396" spans="1:5" x14ac:dyDescent="0.25">
      <c r="A396" s="120" t="s">
        <v>2549</v>
      </c>
      <c r="B396" s="117"/>
      <c r="C396" s="118"/>
      <c r="D396" s="147"/>
      <c r="E396" s="147"/>
    </row>
    <row r="397" spans="1:5" x14ac:dyDescent="0.25">
      <c r="A397" s="120" t="s">
        <v>2596</v>
      </c>
      <c r="B397" s="121">
        <v>450000000</v>
      </c>
      <c r="C397" s="122">
        <v>250000000</v>
      </c>
      <c r="D397" s="147"/>
      <c r="E397" s="147"/>
    </row>
    <row r="398" spans="1:5" x14ac:dyDescent="0.25">
      <c r="A398" s="120" t="s">
        <v>2597</v>
      </c>
      <c r="B398" s="117"/>
      <c r="C398" s="118"/>
      <c r="D398" s="147"/>
      <c r="E398" s="147"/>
    </row>
    <row r="399" spans="1:5" x14ac:dyDescent="0.25">
      <c r="A399" s="123"/>
      <c r="B399" s="126">
        <v>515030000</v>
      </c>
      <c r="C399" s="124">
        <v>285030000</v>
      </c>
      <c r="D399" s="147"/>
      <c r="E399" s="147"/>
    </row>
    <row r="400" spans="1:5" ht="15.75" x14ac:dyDescent="0.25">
      <c r="A400" s="157" t="s">
        <v>2598</v>
      </c>
      <c r="B400" s="117"/>
      <c r="C400" s="159"/>
      <c r="D400" s="139"/>
      <c r="E400" s="139"/>
    </row>
    <row r="401" spans="1:5" x14ac:dyDescent="0.25">
      <c r="A401" s="120" t="s">
        <v>2594</v>
      </c>
      <c r="B401" s="121">
        <v>100000000</v>
      </c>
      <c r="C401" s="122">
        <v>75000000</v>
      </c>
      <c r="D401" s="147"/>
      <c r="E401" s="147"/>
    </row>
    <row r="402" spans="1:5" x14ac:dyDescent="0.25">
      <c r="A402" s="120" t="s">
        <v>2595</v>
      </c>
      <c r="B402" s="117"/>
      <c r="C402" s="118"/>
      <c r="D402" s="142"/>
      <c r="E402" s="142"/>
    </row>
    <row r="403" spans="1:5" x14ac:dyDescent="0.25">
      <c r="A403" s="123"/>
      <c r="B403" s="126">
        <v>100000000</v>
      </c>
      <c r="C403" s="124">
        <v>75000000</v>
      </c>
    </row>
    <row r="404" spans="1:5" ht="15.75" x14ac:dyDescent="0.25">
      <c r="A404" s="157" t="s">
        <v>2273</v>
      </c>
      <c r="B404" s="117"/>
      <c r="C404" s="159"/>
      <c r="D404" s="147"/>
      <c r="E404" s="147"/>
    </row>
    <row r="405" spans="1:5" x14ac:dyDescent="0.25">
      <c r="A405" s="120" t="s">
        <v>2599</v>
      </c>
      <c r="B405" s="121">
        <v>1500000</v>
      </c>
      <c r="C405" s="122">
        <v>500000</v>
      </c>
      <c r="D405" s="141"/>
      <c r="E405" s="141"/>
    </row>
    <row r="406" spans="1:5" x14ac:dyDescent="0.25">
      <c r="A406" s="120" t="s">
        <v>2561</v>
      </c>
      <c r="B406" s="117"/>
      <c r="C406" s="118"/>
    </row>
    <row r="407" spans="1:5" x14ac:dyDescent="0.25">
      <c r="A407" s="120" t="s">
        <v>2600</v>
      </c>
      <c r="B407" s="121">
        <v>1500000</v>
      </c>
      <c r="C407" s="122">
        <v>1500000</v>
      </c>
      <c r="D407" s="139"/>
      <c r="E407" s="139"/>
    </row>
    <row r="408" spans="1:5" x14ac:dyDescent="0.25">
      <c r="A408" s="120" t="s">
        <v>2601</v>
      </c>
      <c r="B408" s="117"/>
      <c r="C408" s="118"/>
      <c r="D408" s="142"/>
      <c r="E408" s="142"/>
    </row>
    <row r="409" spans="1:5" x14ac:dyDescent="0.25">
      <c r="A409" s="120" t="s">
        <v>2602</v>
      </c>
      <c r="B409" s="121">
        <v>18000</v>
      </c>
      <c r="C409" s="122">
        <v>18000</v>
      </c>
    </row>
    <row r="410" spans="1:5" x14ac:dyDescent="0.25">
      <c r="A410" s="120" t="s">
        <v>2603</v>
      </c>
      <c r="B410" s="117"/>
      <c r="C410" s="118">
        <v>2018000</v>
      </c>
      <c r="D410" s="139"/>
      <c r="E410" s="139"/>
    </row>
    <row r="411" spans="1:5" x14ac:dyDescent="0.25">
      <c r="A411" s="123"/>
      <c r="B411" s="126">
        <v>3018000</v>
      </c>
      <c r="C411" s="124">
        <v>2018000</v>
      </c>
      <c r="D411" s="142"/>
      <c r="E411" s="142"/>
    </row>
    <row r="412" spans="1:5" ht="15.75" x14ac:dyDescent="0.25">
      <c r="A412" s="157" t="s">
        <v>585</v>
      </c>
      <c r="B412" s="117"/>
      <c r="C412" s="118"/>
    </row>
    <row r="413" spans="1:5" x14ac:dyDescent="0.25">
      <c r="A413" s="120" t="s">
        <v>2419</v>
      </c>
      <c r="B413" s="121">
        <v>50000000</v>
      </c>
      <c r="C413" s="122">
        <v>25000000</v>
      </c>
      <c r="D413" s="139"/>
      <c r="E413" s="139"/>
    </row>
    <row r="414" spans="1:5" x14ac:dyDescent="0.25">
      <c r="A414" s="120" t="s">
        <v>2420</v>
      </c>
      <c r="B414" s="121">
        <v>25000000</v>
      </c>
      <c r="C414" s="122">
        <v>10000000</v>
      </c>
      <c r="D414" s="139"/>
      <c r="E414" s="139"/>
    </row>
    <row r="415" spans="1:5" x14ac:dyDescent="0.25">
      <c r="A415" s="123"/>
      <c r="B415" s="126">
        <v>75000000</v>
      </c>
      <c r="C415" s="124">
        <v>35000000</v>
      </c>
      <c r="D415" s="147"/>
      <c r="E415" s="147"/>
    </row>
    <row r="416" spans="1:5" ht="15.75" x14ac:dyDescent="0.25">
      <c r="A416" s="157" t="s">
        <v>619</v>
      </c>
      <c r="B416" s="117"/>
      <c r="C416" s="118"/>
      <c r="D416" s="147"/>
      <c r="E416" s="147"/>
    </row>
    <row r="417" spans="1:5" x14ac:dyDescent="0.25">
      <c r="A417" s="120" t="s">
        <v>2426</v>
      </c>
      <c r="B417" s="121">
        <v>500000</v>
      </c>
      <c r="C417" s="122">
        <v>500000</v>
      </c>
      <c r="D417" s="147"/>
      <c r="E417" s="147"/>
    </row>
    <row r="418" spans="1:5" x14ac:dyDescent="0.25">
      <c r="A418" s="120" t="s">
        <v>2437</v>
      </c>
      <c r="B418" s="121">
        <v>100000</v>
      </c>
      <c r="C418" s="122">
        <v>50000</v>
      </c>
      <c r="D418" s="147"/>
      <c r="E418" s="147"/>
    </row>
    <row r="419" spans="1:5" x14ac:dyDescent="0.25">
      <c r="A419" s="120" t="s">
        <v>2604</v>
      </c>
      <c r="B419" s="121">
        <v>250000</v>
      </c>
      <c r="C419" s="122">
        <v>250000</v>
      </c>
      <c r="D419" s="139"/>
      <c r="E419" s="139"/>
    </row>
    <row r="420" spans="1:5" x14ac:dyDescent="0.25">
      <c r="A420" s="120" t="s">
        <v>2605</v>
      </c>
      <c r="B420" s="117"/>
      <c r="C420" s="118"/>
      <c r="D420" s="142"/>
      <c r="E420" s="142"/>
    </row>
    <row r="421" spans="1:5" x14ac:dyDescent="0.25">
      <c r="A421" s="120" t="s">
        <v>2458</v>
      </c>
      <c r="B421" s="121">
        <v>100000</v>
      </c>
      <c r="C421" s="122">
        <v>100000</v>
      </c>
    </row>
    <row r="422" spans="1:5" x14ac:dyDescent="0.25">
      <c r="A422" s="120" t="s">
        <v>2568</v>
      </c>
      <c r="B422" s="121">
        <v>75000000</v>
      </c>
      <c r="C422" s="122">
        <v>21950000</v>
      </c>
      <c r="D422" s="139"/>
      <c r="E422" s="139"/>
    </row>
    <row r="423" spans="1:5" x14ac:dyDescent="0.25">
      <c r="A423" s="120" t="s">
        <v>2569</v>
      </c>
      <c r="B423" s="117"/>
      <c r="C423" s="118"/>
    </row>
    <row r="424" spans="1:5" x14ac:dyDescent="0.25">
      <c r="A424" s="120" t="s">
        <v>2570</v>
      </c>
      <c r="B424" s="121">
        <v>50000</v>
      </c>
      <c r="C424" s="122">
        <v>50000</v>
      </c>
      <c r="D424" s="142"/>
      <c r="E424" s="142"/>
    </row>
    <row r="425" spans="1:5" x14ac:dyDescent="0.25">
      <c r="A425" s="120" t="s">
        <v>2571</v>
      </c>
      <c r="B425" s="117"/>
      <c r="C425" s="118"/>
    </row>
    <row r="426" spans="1:5" x14ac:dyDescent="0.25">
      <c r="A426" s="123"/>
      <c r="B426" s="126">
        <v>76000000</v>
      </c>
      <c r="C426" s="124">
        <v>22900000</v>
      </c>
      <c r="D426" s="139"/>
      <c r="E426" s="139"/>
    </row>
    <row r="427" spans="1:5" ht="15.75" x14ac:dyDescent="0.25">
      <c r="A427" s="157" t="s">
        <v>807</v>
      </c>
      <c r="B427" s="117"/>
    </row>
    <row r="428" spans="1:5" x14ac:dyDescent="0.25">
      <c r="A428" s="120" t="s">
        <v>2606</v>
      </c>
      <c r="B428" s="121">
        <v>20000000</v>
      </c>
      <c r="C428" s="122">
        <v>20000000</v>
      </c>
      <c r="D428" s="147"/>
      <c r="E428" s="147"/>
    </row>
    <row r="429" spans="1:5" x14ac:dyDescent="0.25">
      <c r="A429" s="120" t="s">
        <v>2561</v>
      </c>
      <c r="B429" s="117"/>
      <c r="C429" s="118"/>
    </row>
    <row r="430" spans="1:5" x14ac:dyDescent="0.25">
      <c r="A430" s="123"/>
      <c r="B430" s="126">
        <v>20000000</v>
      </c>
      <c r="C430" s="124">
        <v>20000000</v>
      </c>
      <c r="D430" s="147"/>
      <c r="E430" s="147"/>
    </row>
    <row r="431" spans="1:5" ht="15.75" x14ac:dyDescent="0.25">
      <c r="A431" s="157" t="s">
        <v>848</v>
      </c>
      <c r="B431" s="117"/>
      <c r="C431" s="159"/>
    </row>
    <row r="432" spans="1:5" x14ac:dyDescent="0.25">
      <c r="A432" s="120" t="s">
        <v>2446</v>
      </c>
      <c r="B432" s="121">
        <v>500000000</v>
      </c>
      <c r="C432" s="122">
        <v>250000000</v>
      </c>
      <c r="D432" s="142"/>
      <c r="E432" s="142"/>
    </row>
    <row r="433" spans="1:5" x14ac:dyDescent="0.25">
      <c r="A433" s="123"/>
      <c r="B433" s="126">
        <v>500000000</v>
      </c>
      <c r="C433" s="124">
        <v>250000000</v>
      </c>
    </row>
    <row r="434" spans="1:5" ht="15.75" x14ac:dyDescent="0.25">
      <c r="A434" s="157" t="s">
        <v>2607</v>
      </c>
      <c r="B434" s="117"/>
      <c r="C434" s="118"/>
      <c r="D434" s="147"/>
      <c r="E434" s="147"/>
    </row>
    <row r="435" spans="1:5" x14ac:dyDescent="0.25">
      <c r="A435" s="120" t="s">
        <v>2480</v>
      </c>
      <c r="B435" s="121">
        <v>15000000</v>
      </c>
      <c r="C435" s="122">
        <v>10000000</v>
      </c>
    </row>
    <row r="436" spans="1:5" x14ac:dyDescent="0.25">
      <c r="A436" s="123"/>
      <c r="B436" s="126">
        <v>15000000</v>
      </c>
      <c r="C436" s="124">
        <v>10000000</v>
      </c>
      <c r="D436" s="141"/>
      <c r="E436" s="141"/>
    </row>
    <row r="437" spans="1:5" ht="15.75" x14ac:dyDescent="0.25">
      <c r="A437" s="157" t="s">
        <v>948</v>
      </c>
      <c r="B437" s="117"/>
      <c r="C437" s="159"/>
    </row>
    <row r="438" spans="1:5" x14ac:dyDescent="0.25">
      <c r="A438" s="120" t="s">
        <v>2608</v>
      </c>
      <c r="B438" s="121">
        <v>30000000</v>
      </c>
      <c r="C438" s="122">
        <v>15000000</v>
      </c>
      <c r="D438" s="147"/>
      <c r="E438" s="147"/>
    </row>
    <row r="439" spans="1:5" x14ac:dyDescent="0.25">
      <c r="A439" s="120" t="s">
        <v>2555</v>
      </c>
      <c r="B439" s="117"/>
      <c r="C439" s="118"/>
    </row>
    <row r="440" spans="1:5" x14ac:dyDescent="0.25">
      <c r="A440" s="120" t="s">
        <v>2609</v>
      </c>
      <c r="B440" s="121">
        <v>64000000</v>
      </c>
      <c r="C440" s="122">
        <v>40000000</v>
      </c>
      <c r="D440" s="141"/>
      <c r="E440" s="141"/>
    </row>
    <row r="441" spans="1:5" x14ac:dyDescent="0.25">
      <c r="A441" s="120" t="s">
        <v>2610</v>
      </c>
      <c r="B441" s="117"/>
      <c r="C441" s="118"/>
    </row>
    <row r="442" spans="1:5" x14ac:dyDescent="0.25">
      <c r="A442" s="120" t="s">
        <v>2441</v>
      </c>
      <c r="B442" s="121">
        <v>32500000</v>
      </c>
      <c r="C442" s="122">
        <v>32500000</v>
      </c>
      <c r="D442" s="139"/>
      <c r="E442" s="139"/>
    </row>
    <row r="443" spans="1:5" x14ac:dyDescent="0.25">
      <c r="A443" s="120" t="s">
        <v>2442</v>
      </c>
      <c r="B443" s="121">
        <v>15000000</v>
      </c>
      <c r="C443" s="122"/>
      <c r="D443" s="139"/>
      <c r="E443" s="139"/>
    </row>
    <row r="444" spans="1:5" x14ac:dyDescent="0.25">
      <c r="A444" s="120" t="s">
        <v>2611</v>
      </c>
      <c r="B444" s="121">
        <v>15000000</v>
      </c>
      <c r="C444" s="122">
        <v>15000000</v>
      </c>
      <c r="D444" s="139"/>
      <c r="E444" s="139"/>
    </row>
    <row r="445" spans="1:5" x14ac:dyDescent="0.25">
      <c r="A445" s="120" t="s">
        <v>2612</v>
      </c>
      <c r="B445" s="117"/>
      <c r="C445" s="118"/>
      <c r="D445" s="139"/>
      <c r="E445" s="139"/>
    </row>
    <row r="446" spans="1:5" x14ac:dyDescent="0.25">
      <c r="A446" s="120" t="s">
        <v>2613</v>
      </c>
      <c r="B446" s="117"/>
      <c r="C446" s="118"/>
      <c r="D446" s="147"/>
      <c r="E446" s="147"/>
    </row>
    <row r="447" spans="1:5" x14ac:dyDescent="0.25">
      <c r="A447" s="120" t="s">
        <v>2480</v>
      </c>
      <c r="B447" s="121">
        <v>40000000</v>
      </c>
      <c r="C447" s="122">
        <v>20000000</v>
      </c>
      <c r="D447" s="142"/>
      <c r="E447" s="142"/>
    </row>
    <row r="448" spans="1:5" x14ac:dyDescent="0.25">
      <c r="A448" s="120" t="s">
        <v>2484</v>
      </c>
      <c r="B448" s="125">
        <v>0</v>
      </c>
      <c r="C448" s="125">
        <v>0</v>
      </c>
    </row>
    <row r="449" spans="1:5" x14ac:dyDescent="0.25">
      <c r="A449" s="123"/>
      <c r="B449" s="126">
        <v>196500000</v>
      </c>
      <c r="C449" s="124">
        <f>SUM(C438:C447)</f>
        <v>122500000</v>
      </c>
      <c r="D449" s="139"/>
      <c r="E449" s="139"/>
    </row>
    <row r="450" spans="1:5" x14ac:dyDescent="0.25">
      <c r="A450" s="127"/>
      <c r="B450" s="117"/>
      <c r="C450" s="118"/>
      <c r="D450" s="139"/>
      <c r="E450" s="139"/>
    </row>
    <row r="451" spans="1:5" ht="15.75" x14ac:dyDescent="0.25">
      <c r="A451" s="157" t="s">
        <v>1116</v>
      </c>
      <c r="B451" s="117"/>
      <c r="C451" s="118"/>
      <c r="D451" s="147"/>
      <c r="E451" s="147"/>
    </row>
    <row r="452" spans="1:5" x14ac:dyDescent="0.25">
      <c r="A452" s="120" t="s">
        <v>2539</v>
      </c>
      <c r="B452" s="121">
        <v>150000</v>
      </c>
      <c r="C452" s="122">
        <v>150000</v>
      </c>
    </row>
    <row r="453" spans="1:5" x14ac:dyDescent="0.25">
      <c r="A453" s="120" t="s">
        <v>2540</v>
      </c>
      <c r="B453" s="117"/>
      <c r="C453" s="118"/>
      <c r="D453" s="139"/>
      <c r="E453" s="139"/>
    </row>
    <row r="454" spans="1:5" x14ac:dyDescent="0.25">
      <c r="A454" s="123"/>
      <c r="B454" s="126">
        <v>150000</v>
      </c>
      <c r="C454" s="124">
        <v>150000</v>
      </c>
      <c r="D454" s="147"/>
      <c r="E454" s="147"/>
    </row>
    <row r="455" spans="1:5" ht="15.75" x14ac:dyDescent="0.25">
      <c r="A455" s="157" t="s">
        <v>1151</v>
      </c>
      <c r="B455" s="117"/>
      <c r="C455" s="159"/>
      <c r="D455" s="147"/>
      <c r="E455" s="147"/>
    </row>
    <row r="456" spans="1:5" x14ac:dyDescent="0.25">
      <c r="A456" s="120" t="s">
        <v>2544</v>
      </c>
      <c r="B456" s="121">
        <v>30000000</v>
      </c>
      <c r="C456" s="122">
        <v>30000000</v>
      </c>
      <c r="D456" s="142"/>
      <c r="E456" s="142"/>
    </row>
    <row r="457" spans="1:5" x14ac:dyDescent="0.25">
      <c r="A457" s="120" t="s">
        <v>2545</v>
      </c>
      <c r="B457" s="117"/>
      <c r="C457" s="118"/>
    </row>
    <row r="458" spans="1:5" x14ac:dyDescent="0.25">
      <c r="A458" s="120" t="s">
        <v>2548</v>
      </c>
      <c r="B458" s="121">
        <v>500000</v>
      </c>
      <c r="C458" s="122">
        <v>500000</v>
      </c>
      <c r="D458" s="139"/>
      <c r="E458" s="139"/>
    </row>
    <row r="459" spans="1:5" x14ac:dyDescent="0.25">
      <c r="A459" s="120" t="s">
        <v>2549</v>
      </c>
      <c r="B459" s="117"/>
      <c r="C459" s="118"/>
    </row>
    <row r="460" spans="1:5" x14ac:dyDescent="0.25">
      <c r="A460" s="120" t="s">
        <v>2539</v>
      </c>
      <c r="B460" s="121">
        <v>1000000</v>
      </c>
      <c r="C460" s="122">
        <v>1000000</v>
      </c>
      <c r="D460" s="147"/>
      <c r="E460" s="147"/>
    </row>
    <row r="461" spans="1:5" x14ac:dyDescent="0.25">
      <c r="A461" s="120" t="s">
        <v>2540</v>
      </c>
      <c r="B461" s="117"/>
      <c r="C461" s="118"/>
    </row>
    <row r="462" spans="1:5" x14ac:dyDescent="0.25">
      <c r="A462" s="123"/>
      <c r="B462" s="126">
        <v>31500000</v>
      </c>
      <c r="C462" s="124">
        <v>31500000</v>
      </c>
      <c r="D462" s="147"/>
      <c r="E462" s="147"/>
    </row>
    <row r="463" spans="1:5" ht="15.75" x14ac:dyDescent="0.25">
      <c r="A463" s="157" t="s">
        <v>1141</v>
      </c>
      <c r="B463" s="117"/>
      <c r="C463" s="118"/>
      <c r="D463" s="147"/>
      <c r="E463" s="147"/>
    </row>
    <row r="464" spans="1:5" x14ac:dyDescent="0.25">
      <c r="A464" s="120" t="s">
        <v>2536</v>
      </c>
      <c r="B464" s="121">
        <v>50000</v>
      </c>
      <c r="C464" s="122">
        <v>50000</v>
      </c>
    </row>
    <row r="465" spans="1:5" x14ac:dyDescent="0.25">
      <c r="A465" s="120" t="s">
        <v>2537</v>
      </c>
      <c r="B465" s="117"/>
      <c r="C465" s="118"/>
      <c r="D465" s="147"/>
      <c r="E465" s="147"/>
    </row>
    <row r="466" spans="1:5" x14ac:dyDescent="0.25">
      <c r="A466" s="123"/>
      <c r="B466" s="126">
        <v>50000</v>
      </c>
      <c r="C466" s="124">
        <v>50000</v>
      </c>
    </row>
    <row r="467" spans="1:5" ht="15.75" x14ac:dyDescent="0.25">
      <c r="A467" s="157" t="s">
        <v>1214</v>
      </c>
      <c r="B467" s="117"/>
      <c r="C467" s="118"/>
      <c r="D467" s="142"/>
      <c r="E467" s="142"/>
    </row>
    <row r="468" spans="1:5" x14ac:dyDescent="0.25">
      <c r="A468" s="120" t="s">
        <v>2604</v>
      </c>
      <c r="B468" s="121">
        <v>5000000</v>
      </c>
      <c r="C468" s="122">
        <v>5000000</v>
      </c>
    </row>
    <row r="469" spans="1:5" x14ac:dyDescent="0.25">
      <c r="A469" s="120" t="s">
        <v>2605</v>
      </c>
      <c r="B469" s="117"/>
      <c r="C469" s="118"/>
      <c r="D469" s="147"/>
      <c r="E469" s="147"/>
    </row>
    <row r="470" spans="1:5" x14ac:dyDescent="0.25">
      <c r="A470" s="123"/>
      <c r="B470" s="126">
        <v>5000000</v>
      </c>
      <c r="C470" s="124">
        <v>5000000</v>
      </c>
    </row>
    <row r="471" spans="1:5" ht="15.75" x14ac:dyDescent="0.25">
      <c r="A471" s="157" t="s">
        <v>2614</v>
      </c>
      <c r="B471" s="117"/>
      <c r="C471" s="159"/>
      <c r="D471" s="141"/>
      <c r="E471" s="141"/>
    </row>
    <row r="472" spans="1:5" x14ac:dyDescent="0.25">
      <c r="A472" s="120" t="s">
        <v>2422</v>
      </c>
      <c r="B472" s="121">
        <v>14500000</v>
      </c>
      <c r="C472" s="122">
        <v>14500000</v>
      </c>
    </row>
    <row r="473" spans="1:5" x14ac:dyDescent="0.25">
      <c r="A473" s="120" t="s">
        <v>2449</v>
      </c>
      <c r="B473" s="121">
        <v>5000000</v>
      </c>
      <c r="C473" s="122">
        <v>5000000</v>
      </c>
      <c r="D473" s="147"/>
      <c r="E473" s="147"/>
    </row>
    <row r="474" spans="1:5" x14ac:dyDescent="0.25">
      <c r="A474" s="120" t="s">
        <v>2450</v>
      </c>
      <c r="B474" s="121">
        <v>3000000</v>
      </c>
      <c r="C474" s="122">
        <v>3000000</v>
      </c>
    </row>
    <row r="475" spans="1:5" x14ac:dyDescent="0.25">
      <c r="A475" s="120" t="s">
        <v>2451</v>
      </c>
      <c r="B475" s="121">
        <v>10500000</v>
      </c>
      <c r="C475" s="122">
        <v>10500000</v>
      </c>
      <c r="D475" s="141"/>
      <c r="E475" s="141"/>
    </row>
    <row r="476" spans="1:5" x14ac:dyDescent="0.25">
      <c r="A476" s="120" t="s">
        <v>2455</v>
      </c>
      <c r="B476" s="121">
        <v>1500000</v>
      </c>
      <c r="C476" s="122">
        <v>1500000</v>
      </c>
    </row>
    <row r="477" spans="1:5" x14ac:dyDescent="0.25">
      <c r="A477" s="123"/>
      <c r="B477" s="126">
        <v>34500000</v>
      </c>
      <c r="C477" s="124">
        <f>SUM(C472:C476)</f>
        <v>34500000</v>
      </c>
      <c r="D477" s="139"/>
      <c r="E477" s="139"/>
    </row>
    <row r="478" spans="1:5" ht="15.75" x14ac:dyDescent="0.25">
      <c r="A478" s="157" t="s">
        <v>1229</v>
      </c>
      <c r="B478" s="117"/>
      <c r="C478" s="159"/>
    </row>
    <row r="479" spans="1:5" x14ac:dyDescent="0.25">
      <c r="A479" s="120" t="s">
        <v>2422</v>
      </c>
      <c r="B479" s="121">
        <v>5250000</v>
      </c>
      <c r="C479" s="122">
        <v>5250000</v>
      </c>
      <c r="D479" s="139"/>
      <c r="E479" s="139"/>
    </row>
    <row r="480" spans="1:5" x14ac:dyDescent="0.25">
      <c r="A480" s="120" t="s">
        <v>2428</v>
      </c>
      <c r="B480" s="121">
        <v>100000</v>
      </c>
      <c r="C480" s="122">
        <v>100000</v>
      </c>
    </row>
    <row r="481" spans="1:5" x14ac:dyDescent="0.25">
      <c r="A481" s="120" t="s">
        <v>2615</v>
      </c>
      <c r="B481" s="121">
        <v>2500000</v>
      </c>
      <c r="C481" s="122">
        <v>500000</v>
      </c>
      <c r="D481" s="139"/>
      <c r="E481" s="139"/>
    </row>
    <row r="482" spans="1:5" x14ac:dyDescent="0.25">
      <c r="A482" s="120" t="s">
        <v>2545</v>
      </c>
      <c r="B482" s="117"/>
      <c r="C482" s="118"/>
    </row>
    <row r="483" spans="1:5" x14ac:dyDescent="0.25">
      <c r="A483" s="120" t="s">
        <v>2452</v>
      </c>
      <c r="B483" s="121">
        <v>5000000</v>
      </c>
      <c r="C483" s="122">
        <v>5000000</v>
      </c>
      <c r="D483" s="139"/>
      <c r="E483" s="139"/>
    </row>
    <row r="484" spans="1:5" x14ac:dyDescent="0.25">
      <c r="A484" s="120" t="s">
        <v>2453</v>
      </c>
      <c r="B484" s="121">
        <v>100000</v>
      </c>
      <c r="C484" s="122">
        <v>100000</v>
      </c>
    </row>
    <row r="485" spans="1:5" x14ac:dyDescent="0.25">
      <c r="A485" s="120" t="s">
        <v>2454</v>
      </c>
      <c r="B485" s="125">
        <v>0</v>
      </c>
      <c r="C485" s="122"/>
      <c r="D485" s="147"/>
      <c r="E485" s="147"/>
    </row>
    <row r="486" spans="1:5" x14ac:dyDescent="0.25">
      <c r="A486" s="123"/>
      <c r="B486" s="126">
        <v>12950000</v>
      </c>
      <c r="C486" s="124">
        <f>SUM(C479:C484)</f>
        <v>10950000</v>
      </c>
      <c r="D486" s="139"/>
      <c r="E486" s="139"/>
    </row>
    <row r="487" spans="1:5" ht="15.75" x14ac:dyDescent="0.25">
      <c r="A487" s="157" t="s">
        <v>1255</v>
      </c>
      <c r="B487" s="117"/>
      <c r="C487" s="159"/>
    </row>
    <row r="488" spans="1:5" x14ac:dyDescent="0.25">
      <c r="A488" s="120" t="s">
        <v>2616</v>
      </c>
      <c r="B488" s="121">
        <v>6000000</v>
      </c>
      <c r="C488" s="122">
        <v>6000000</v>
      </c>
      <c r="D488" s="142"/>
      <c r="E488" s="142"/>
    </row>
    <row r="489" spans="1:5" x14ac:dyDescent="0.25">
      <c r="A489" s="120" t="s">
        <v>2617</v>
      </c>
      <c r="B489" s="117"/>
      <c r="C489" s="118"/>
    </row>
    <row r="490" spans="1:5" x14ac:dyDescent="0.25">
      <c r="A490" s="120" t="s">
        <v>2594</v>
      </c>
      <c r="B490" s="121">
        <v>500000</v>
      </c>
      <c r="C490" s="122">
        <v>500000</v>
      </c>
      <c r="D490" s="147"/>
      <c r="E490" s="147"/>
    </row>
    <row r="491" spans="1:5" x14ac:dyDescent="0.25">
      <c r="A491" s="120" t="s">
        <v>2595</v>
      </c>
      <c r="B491" s="117"/>
      <c r="C491" s="118"/>
    </row>
    <row r="492" spans="1:5" x14ac:dyDescent="0.25">
      <c r="A492" s="120" t="s">
        <v>2444</v>
      </c>
      <c r="B492" s="121">
        <v>1500000</v>
      </c>
      <c r="C492" s="122">
        <v>1500000</v>
      </c>
      <c r="D492" s="147"/>
      <c r="E492" s="147"/>
    </row>
    <row r="493" spans="1:5" x14ac:dyDescent="0.25">
      <c r="A493" s="120" t="s">
        <v>2566</v>
      </c>
      <c r="B493" s="121">
        <v>1000000</v>
      </c>
      <c r="C493" s="122">
        <v>1000000</v>
      </c>
    </row>
    <row r="494" spans="1:5" x14ac:dyDescent="0.25">
      <c r="A494" s="120" t="s">
        <v>2567</v>
      </c>
      <c r="B494" s="117"/>
      <c r="C494" s="118"/>
      <c r="D494" s="147"/>
      <c r="E494" s="147"/>
    </row>
    <row r="495" spans="1:5" x14ac:dyDescent="0.25">
      <c r="A495" s="120" t="s">
        <v>2618</v>
      </c>
      <c r="B495" s="121">
        <v>2500000</v>
      </c>
      <c r="C495" s="122">
        <v>2500000</v>
      </c>
    </row>
    <row r="496" spans="1:5" x14ac:dyDescent="0.25">
      <c r="A496" s="120" t="s">
        <v>2619</v>
      </c>
      <c r="B496" s="117"/>
      <c r="C496" s="118"/>
      <c r="D496" s="147"/>
      <c r="E496" s="147"/>
    </row>
    <row r="497" spans="1:5" x14ac:dyDescent="0.25">
      <c r="A497" s="123"/>
      <c r="B497" s="126">
        <v>11500000</v>
      </c>
      <c r="C497" s="124">
        <f>SUM(C488:C495)</f>
        <v>11500000</v>
      </c>
    </row>
    <row r="498" spans="1:5" ht="15.75" x14ac:dyDescent="0.25">
      <c r="A498" s="157" t="s">
        <v>1349</v>
      </c>
      <c r="B498" s="117"/>
      <c r="C498" s="118"/>
      <c r="D498" s="147"/>
      <c r="E498" s="147"/>
    </row>
    <row r="499" spans="1:5" x14ac:dyDescent="0.25">
      <c r="A499" s="120" t="s">
        <v>2602</v>
      </c>
      <c r="B499" s="121">
        <v>11500000</v>
      </c>
      <c r="C499" s="122">
        <v>11500000</v>
      </c>
    </row>
    <row r="500" spans="1:5" x14ac:dyDescent="0.25">
      <c r="A500" s="120" t="s">
        <v>2603</v>
      </c>
      <c r="B500" s="117"/>
      <c r="C500" s="118"/>
      <c r="D500" s="141"/>
      <c r="E500" s="141"/>
    </row>
    <row r="501" spans="1:5" x14ac:dyDescent="0.25">
      <c r="A501" s="123"/>
      <c r="B501" s="126">
        <v>11500000</v>
      </c>
      <c r="C501" s="124">
        <v>11500000</v>
      </c>
    </row>
    <row r="502" spans="1:5" ht="15.75" x14ac:dyDescent="0.25">
      <c r="A502" s="157" t="s">
        <v>1370</v>
      </c>
      <c r="B502" s="117"/>
      <c r="C502" s="159"/>
      <c r="D502" s="147"/>
      <c r="E502" s="147"/>
    </row>
    <row r="503" spans="1:5" x14ac:dyDescent="0.25">
      <c r="A503" s="120" t="s">
        <v>2536</v>
      </c>
      <c r="B503" s="121">
        <v>65000</v>
      </c>
      <c r="C503" s="122">
        <v>65000</v>
      </c>
    </row>
    <row r="504" spans="1:5" x14ac:dyDescent="0.25">
      <c r="A504" s="120" t="s">
        <v>2537</v>
      </c>
      <c r="B504" s="117"/>
      <c r="C504" s="118"/>
      <c r="D504" s="141"/>
      <c r="E504" s="141"/>
    </row>
    <row r="505" spans="1:5" x14ac:dyDescent="0.25">
      <c r="A505" s="123"/>
      <c r="B505" s="126">
        <v>65000</v>
      </c>
      <c r="C505" s="124">
        <v>65000</v>
      </c>
    </row>
    <row r="506" spans="1:5" ht="15.75" x14ac:dyDescent="0.25">
      <c r="A506" s="157" t="s">
        <v>969</v>
      </c>
      <c r="B506" s="117"/>
      <c r="C506" s="118"/>
      <c r="D506" s="139"/>
      <c r="E506" s="147"/>
    </row>
    <row r="507" spans="1:5" x14ac:dyDescent="0.25">
      <c r="A507" s="120" t="s">
        <v>2620</v>
      </c>
      <c r="B507" s="121">
        <v>4000000</v>
      </c>
      <c r="C507" s="122">
        <v>2000000</v>
      </c>
    </row>
    <row r="508" spans="1:5" x14ac:dyDescent="0.25">
      <c r="A508" s="120" t="s">
        <v>2621</v>
      </c>
      <c r="B508" s="117"/>
      <c r="C508" s="118"/>
    </row>
    <row r="509" spans="1:5" x14ac:dyDescent="0.25">
      <c r="A509" s="120" t="s">
        <v>2622</v>
      </c>
      <c r="B509" s="121">
        <v>40000000</v>
      </c>
      <c r="C509" s="122">
        <v>20000000</v>
      </c>
      <c r="D509" s="139"/>
      <c r="E509" s="139"/>
    </row>
    <row r="510" spans="1:5" x14ac:dyDescent="0.25">
      <c r="A510" s="120" t="s">
        <v>2623</v>
      </c>
      <c r="B510" s="117"/>
      <c r="C510" s="118"/>
    </row>
    <row r="511" spans="1:5" x14ac:dyDescent="0.25">
      <c r="A511" s="120" t="s">
        <v>2609</v>
      </c>
      <c r="B511" s="121">
        <v>10000000</v>
      </c>
      <c r="C511" s="122">
        <v>10000000</v>
      </c>
      <c r="D511" s="139"/>
      <c r="E511" s="147"/>
    </row>
    <row r="512" spans="1:5" x14ac:dyDescent="0.25">
      <c r="A512" s="120" t="s">
        <v>2610</v>
      </c>
      <c r="B512" s="117"/>
      <c r="C512" s="118"/>
    </row>
    <row r="513" spans="1:5" x14ac:dyDescent="0.25">
      <c r="A513" s="120" t="s">
        <v>46</v>
      </c>
      <c r="B513" s="121"/>
      <c r="C513" s="122"/>
      <c r="D513" s="139"/>
      <c r="E513" s="139"/>
    </row>
    <row r="514" spans="1:5" x14ac:dyDescent="0.25">
      <c r="A514" s="120" t="s">
        <v>2595</v>
      </c>
      <c r="B514" s="121">
        <v>5000000</v>
      </c>
      <c r="C514" s="121">
        <v>5000000</v>
      </c>
    </row>
    <row r="515" spans="1:5" x14ac:dyDescent="0.25">
      <c r="A515" s="120" t="s">
        <v>2447</v>
      </c>
      <c r="B515" s="121">
        <v>15000000</v>
      </c>
      <c r="C515" s="122">
        <v>15000000</v>
      </c>
      <c r="D515" s="147"/>
      <c r="E515" s="147"/>
    </row>
    <row r="516" spans="1:5" x14ac:dyDescent="0.25">
      <c r="A516" s="120" t="s">
        <v>2618</v>
      </c>
      <c r="B516" s="121">
        <v>1000000000</v>
      </c>
      <c r="C516" s="122">
        <v>492500000</v>
      </c>
    </row>
    <row r="517" spans="1:5" x14ac:dyDescent="0.25">
      <c r="A517" s="120" t="s">
        <v>2619</v>
      </c>
      <c r="B517" s="117"/>
      <c r="C517" s="118"/>
      <c r="D517" s="147"/>
      <c r="E517" s="147"/>
    </row>
    <row r="518" spans="1:5" x14ac:dyDescent="0.25">
      <c r="A518" s="123"/>
      <c r="B518" s="126">
        <v>1074000000</v>
      </c>
      <c r="C518" s="124">
        <f>SUM(C507:C516)</f>
        <v>544500000</v>
      </c>
    </row>
    <row r="519" spans="1:5" ht="15.75" x14ac:dyDescent="0.25">
      <c r="A519" s="157" t="s">
        <v>1403</v>
      </c>
      <c r="B519" s="117"/>
      <c r="C519" s="118"/>
      <c r="D519" s="147"/>
      <c r="E519" s="147"/>
    </row>
    <row r="520" spans="1:5" x14ac:dyDescent="0.25">
      <c r="A520" s="120" t="s">
        <v>2594</v>
      </c>
      <c r="B520" s="121">
        <v>45000000</v>
      </c>
      <c r="C520" s="122">
        <v>20000000</v>
      </c>
    </row>
    <row r="521" spans="1:5" x14ac:dyDescent="0.25">
      <c r="A521" s="120" t="s">
        <v>2595</v>
      </c>
      <c r="B521" s="117"/>
      <c r="C521" s="118"/>
      <c r="D521" s="147"/>
      <c r="E521" s="147"/>
    </row>
    <row r="522" spans="1:5" x14ac:dyDescent="0.25">
      <c r="A522" s="120" t="s">
        <v>2604</v>
      </c>
      <c r="B522" s="121">
        <v>28000000</v>
      </c>
      <c r="C522" s="122">
        <v>28000000</v>
      </c>
      <c r="D522" s="142"/>
      <c r="E522" s="142"/>
    </row>
    <row r="523" spans="1:5" x14ac:dyDescent="0.25">
      <c r="A523" s="120" t="s">
        <v>2605</v>
      </c>
      <c r="B523" s="117"/>
      <c r="C523" s="118"/>
    </row>
    <row r="524" spans="1:5" x14ac:dyDescent="0.25">
      <c r="A524" s="120" t="s">
        <v>2624</v>
      </c>
      <c r="B524" s="121">
        <v>20000000</v>
      </c>
      <c r="C524" s="122">
        <v>20000000</v>
      </c>
      <c r="D524" s="139"/>
      <c r="E524" s="147"/>
    </row>
    <row r="525" spans="1:5" x14ac:dyDescent="0.25">
      <c r="A525" s="120" t="s">
        <v>2625</v>
      </c>
      <c r="B525" s="117"/>
      <c r="C525" s="118"/>
      <c r="D525" s="142"/>
      <c r="E525" s="141"/>
    </row>
    <row r="526" spans="1:5" x14ac:dyDescent="0.25">
      <c r="A526" s="120" t="s">
        <v>2602</v>
      </c>
      <c r="B526" s="121">
        <v>500000</v>
      </c>
      <c r="C526" s="122">
        <v>500000</v>
      </c>
    </row>
    <row r="527" spans="1:5" x14ac:dyDescent="0.25">
      <c r="A527" s="120" t="s">
        <v>2603</v>
      </c>
      <c r="B527" s="117"/>
      <c r="C527" s="118"/>
      <c r="D527" s="139"/>
      <c r="E527" s="139"/>
    </row>
    <row r="528" spans="1:5" x14ac:dyDescent="0.25">
      <c r="A528" s="120" t="s">
        <v>2618</v>
      </c>
      <c r="B528" s="121">
        <v>5000000</v>
      </c>
      <c r="C528" s="122">
        <v>5000000</v>
      </c>
    </row>
    <row r="529" spans="1:5" x14ac:dyDescent="0.25">
      <c r="A529" s="120" t="s">
        <v>2619</v>
      </c>
      <c r="B529" s="117"/>
      <c r="C529" s="118"/>
      <c r="D529" s="147"/>
      <c r="E529" s="147"/>
    </row>
    <row r="530" spans="1:5" x14ac:dyDescent="0.25">
      <c r="A530" s="123"/>
      <c r="B530" s="126">
        <v>98500000</v>
      </c>
      <c r="C530" s="124">
        <f>SUM(C520:C528)</f>
        <v>73500000</v>
      </c>
    </row>
    <row r="531" spans="1:5" ht="15.75" x14ac:dyDescent="0.25">
      <c r="A531" s="157" t="s">
        <v>1450</v>
      </c>
      <c r="B531" s="117"/>
      <c r="C531" s="159"/>
      <c r="D531" s="147"/>
      <c r="E531" s="147"/>
    </row>
    <row r="532" spans="1:5" x14ac:dyDescent="0.25">
      <c r="A532" s="120" t="s">
        <v>2604</v>
      </c>
      <c r="B532" s="121">
        <v>750000</v>
      </c>
      <c r="C532" s="122">
        <v>750000</v>
      </c>
    </row>
    <row r="533" spans="1:5" x14ac:dyDescent="0.25">
      <c r="A533" s="120" t="s">
        <v>2605</v>
      </c>
      <c r="B533" s="117"/>
      <c r="C533" s="118"/>
      <c r="D533" s="142"/>
      <c r="E533" s="142"/>
    </row>
    <row r="534" spans="1:5" x14ac:dyDescent="0.25">
      <c r="A534" s="123"/>
      <c r="B534" s="126">
        <v>750000</v>
      </c>
      <c r="C534" s="124">
        <v>750000</v>
      </c>
    </row>
    <row r="535" spans="1:5" ht="15.75" x14ac:dyDescent="0.25">
      <c r="A535" s="157" t="s">
        <v>1508</v>
      </c>
      <c r="B535" s="117"/>
      <c r="C535" s="118"/>
      <c r="D535" s="147"/>
      <c r="E535" s="147"/>
    </row>
    <row r="536" spans="1:5" x14ac:dyDescent="0.25">
      <c r="A536" s="120" t="s">
        <v>2626</v>
      </c>
      <c r="B536" s="121">
        <v>50700000</v>
      </c>
      <c r="C536" s="122">
        <v>20700000</v>
      </c>
    </row>
    <row r="537" spans="1:5" x14ac:dyDescent="0.25">
      <c r="A537" s="120" t="s">
        <v>2561</v>
      </c>
      <c r="B537" s="117"/>
      <c r="C537" s="118"/>
      <c r="D537" s="139"/>
      <c r="E537" s="147"/>
    </row>
    <row r="538" spans="1:5" x14ac:dyDescent="0.25">
      <c r="A538" s="120" t="s">
        <v>2604</v>
      </c>
      <c r="B538" s="121">
        <v>10500000</v>
      </c>
      <c r="C538" s="122">
        <v>10500000</v>
      </c>
    </row>
    <row r="539" spans="1:5" x14ac:dyDescent="0.25">
      <c r="A539" s="120" t="s">
        <v>2605</v>
      </c>
      <c r="B539" s="117"/>
      <c r="C539" s="118"/>
      <c r="D539" s="142"/>
      <c r="E539" s="141"/>
    </row>
    <row r="540" spans="1:5" x14ac:dyDescent="0.25">
      <c r="A540" s="120" t="s">
        <v>2627</v>
      </c>
      <c r="B540" s="121">
        <v>4000000</v>
      </c>
      <c r="C540" s="122">
        <v>4000000</v>
      </c>
    </row>
    <row r="541" spans="1:5" x14ac:dyDescent="0.25">
      <c r="A541" s="120" t="s">
        <v>2628</v>
      </c>
      <c r="B541" s="117"/>
      <c r="C541" s="118"/>
      <c r="D541" s="139"/>
      <c r="E541" s="139"/>
    </row>
    <row r="542" spans="1:5" x14ac:dyDescent="0.25">
      <c r="A542" s="123"/>
      <c r="B542" s="126">
        <v>65200000</v>
      </c>
      <c r="C542" s="124">
        <f>SUM(C536:C540)</f>
        <v>35200000</v>
      </c>
    </row>
    <row r="543" spans="1:5" ht="15.75" x14ac:dyDescent="0.25">
      <c r="A543" s="157" t="s">
        <v>1885</v>
      </c>
      <c r="B543" s="117"/>
      <c r="C543" s="118"/>
      <c r="D543" s="142"/>
      <c r="E543" s="142"/>
    </row>
    <row r="544" spans="1:5" x14ac:dyDescent="0.25">
      <c r="A544" s="120" t="s">
        <v>2626</v>
      </c>
      <c r="B544" s="121">
        <v>15000000</v>
      </c>
      <c r="C544" s="122">
        <v>5000000</v>
      </c>
    </row>
    <row r="545" spans="1:5" x14ac:dyDescent="0.25">
      <c r="A545" s="120" t="s">
        <v>2561</v>
      </c>
      <c r="B545" s="117"/>
      <c r="C545" s="118"/>
      <c r="D545" s="147"/>
      <c r="E545" s="147"/>
    </row>
    <row r="546" spans="1:5" x14ac:dyDescent="0.25">
      <c r="A546" s="120" t="s">
        <v>2604</v>
      </c>
      <c r="B546" s="121">
        <v>15000000</v>
      </c>
      <c r="C546" s="122">
        <v>15000000</v>
      </c>
    </row>
    <row r="547" spans="1:5" x14ac:dyDescent="0.25">
      <c r="A547" s="120" t="s">
        <v>2605</v>
      </c>
      <c r="B547" s="117"/>
      <c r="C547" s="118"/>
      <c r="D547" s="141"/>
      <c r="E547" s="141"/>
    </row>
    <row r="548" spans="1:5" x14ac:dyDescent="0.25">
      <c r="A548" s="123"/>
      <c r="B548" s="126">
        <v>30000000</v>
      </c>
      <c r="C548" s="124">
        <v>15000000</v>
      </c>
    </row>
    <row r="549" spans="1:5" ht="15.75" x14ac:dyDescent="0.25">
      <c r="A549" s="157" t="s">
        <v>1839</v>
      </c>
      <c r="B549" s="117"/>
      <c r="C549" s="118"/>
      <c r="D549" s="139"/>
      <c r="E549" s="139"/>
    </row>
    <row r="550" spans="1:5" x14ac:dyDescent="0.25">
      <c r="A550" s="120" t="s">
        <v>2539</v>
      </c>
      <c r="B550" s="121">
        <v>20000000</v>
      </c>
      <c r="C550" s="122">
        <v>20000000</v>
      </c>
    </row>
    <row r="551" spans="1:5" x14ac:dyDescent="0.25">
      <c r="A551" s="120" t="s">
        <v>2540</v>
      </c>
      <c r="B551" s="117"/>
      <c r="C551" s="118"/>
      <c r="D551" s="142"/>
      <c r="E551" s="142"/>
    </row>
    <row r="552" spans="1:5" x14ac:dyDescent="0.25">
      <c r="A552" s="123"/>
      <c r="B552" s="126">
        <v>20000000</v>
      </c>
      <c r="C552" s="124">
        <v>20000000</v>
      </c>
    </row>
    <row r="553" spans="1:5" ht="15.75" x14ac:dyDescent="0.25">
      <c r="A553" s="157" t="s">
        <v>1934</v>
      </c>
      <c r="B553" s="117"/>
      <c r="C553" s="159"/>
      <c r="D553" s="139"/>
      <c r="E553" s="139"/>
    </row>
    <row r="554" spans="1:5" x14ac:dyDescent="0.25">
      <c r="A554" s="120" t="s">
        <v>2629</v>
      </c>
      <c r="B554" s="121">
        <v>40000</v>
      </c>
      <c r="C554" s="122">
        <v>40000</v>
      </c>
    </row>
    <row r="555" spans="1:5" x14ac:dyDescent="0.25">
      <c r="A555" s="120" t="s">
        <v>2630</v>
      </c>
      <c r="B555" s="117"/>
      <c r="C555" s="118"/>
      <c r="D555" s="142"/>
      <c r="E555" s="142"/>
    </row>
    <row r="556" spans="1:5" x14ac:dyDescent="0.25">
      <c r="A556" s="123"/>
      <c r="B556" s="126">
        <v>40000</v>
      </c>
      <c r="C556" s="124">
        <v>40000</v>
      </c>
    </row>
    <row r="557" spans="1:5" ht="15.75" x14ac:dyDescent="0.25">
      <c r="A557" s="157" t="s">
        <v>1943</v>
      </c>
      <c r="B557" s="117"/>
      <c r="C557" s="118"/>
      <c r="D557" s="139"/>
      <c r="E557" s="139"/>
    </row>
    <row r="558" spans="1:5" x14ac:dyDescent="0.25">
      <c r="A558" s="120" t="s">
        <v>2604</v>
      </c>
      <c r="B558" s="121">
        <v>200000000</v>
      </c>
      <c r="C558" s="122">
        <v>100000000</v>
      </c>
    </row>
    <row r="559" spans="1:5" x14ac:dyDescent="0.25">
      <c r="A559" s="120" t="s">
        <v>2605</v>
      </c>
      <c r="B559" s="117"/>
      <c r="C559" s="118"/>
      <c r="D559" s="142"/>
      <c r="E559" s="142"/>
    </row>
    <row r="560" spans="1:5" x14ac:dyDescent="0.25">
      <c r="A560" s="123"/>
      <c r="B560" s="126">
        <v>200000000</v>
      </c>
      <c r="C560" s="124">
        <v>100000000</v>
      </c>
    </row>
    <row r="561" spans="1:5" ht="15.75" x14ac:dyDescent="0.25">
      <c r="A561" s="157" t="s">
        <v>1961</v>
      </c>
      <c r="B561" s="117"/>
      <c r="C561" s="118"/>
      <c r="D561" s="139"/>
      <c r="E561" s="139"/>
    </row>
    <row r="562" spans="1:5" x14ac:dyDescent="0.25">
      <c r="A562" s="120" t="s">
        <v>2604</v>
      </c>
      <c r="B562" s="121">
        <v>200000000</v>
      </c>
      <c r="C562" s="122">
        <v>150000000</v>
      </c>
    </row>
    <row r="563" spans="1:5" x14ac:dyDescent="0.25">
      <c r="A563" s="120" t="s">
        <v>2605</v>
      </c>
      <c r="B563" s="117"/>
      <c r="C563" s="118"/>
      <c r="D563" s="142"/>
      <c r="E563" s="142"/>
    </row>
    <row r="564" spans="1:5" x14ac:dyDescent="0.25">
      <c r="A564" s="123"/>
      <c r="B564" s="126">
        <v>200000000</v>
      </c>
      <c r="C564" s="124">
        <v>150000000</v>
      </c>
    </row>
    <row r="565" spans="1:5" ht="15.75" x14ac:dyDescent="0.25">
      <c r="A565" s="157" t="s">
        <v>1976</v>
      </c>
      <c r="B565" s="117"/>
      <c r="C565" s="159"/>
      <c r="D565" s="147"/>
      <c r="E565" s="147"/>
    </row>
    <row r="566" spans="1:5" x14ac:dyDescent="0.25">
      <c r="A566" s="120" t="s">
        <v>2604</v>
      </c>
      <c r="B566" s="121">
        <v>356775500</v>
      </c>
      <c r="C566" s="122">
        <v>208712500</v>
      </c>
    </row>
    <row r="567" spans="1:5" x14ac:dyDescent="0.25">
      <c r="A567" s="120" t="s">
        <v>2605</v>
      </c>
      <c r="B567" s="117"/>
      <c r="C567" s="118"/>
      <c r="E567" s="163"/>
    </row>
    <row r="568" spans="1:5" x14ac:dyDescent="0.25">
      <c r="A568" s="123"/>
      <c r="B568" s="126">
        <v>356775500</v>
      </c>
      <c r="C568" s="124">
        <v>208712500</v>
      </c>
    </row>
    <row r="569" spans="1:5" ht="15.75" x14ac:dyDescent="0.25">
      <c r="A569" s="157" t="s">
        <v>2006</v>
      </c>
      <c r="B569" s="117"/>
      <c r="C569" s="118"/>
      <c r="D569" s="135"/>
      <c r="E569" s="135"/>
    </row>
    <row r="570" spans="1:5" x14ac:dyDescent="0.25">
      <c r="A570" s="120" t="s">
        <v>2604</v>
      </c>
      <c r="B570" s="121">
        <v>60000000</v>
      </c>
      <c r="C570" s="122">
        <v>60000000</v>
      </c>
      <c r="D570" s="136"/>
    </row>
    <row r="571" spans="1:5" x14ac:dyDescent="0.25">
      <c r="A571" s="120" t="s">
        <v>2605</v>
      </c>
      <c r="B571" s="117"/>
      <c r="C571" s="118"/>
      <c r="D571" s="141"/>
      <c r="E571" s="141"/>
    </row>
    <row r="572" spans="1:5" x14ac:dyDescent="0.25">
      <c r="A572" s="123"/>
      <c r="B572" s="126">
        <v>60000000</v>
      </c>
      <c r="C572" s="124">
        <v>60000000</v>
      </c>
    </row>
    <row r="573" spans="1:5" ht="15.75" x14ac:dyDescent="0.25">
      <c r="A573" s="157" t="s">
        <v>1856</v>
      </c>
      <c r="B573" s="117"/>
      <c r="C573" s="118"/>
    </row>
    <row r="574" spans="1:5" x14ac:dyDescent="0.25">
      <c r="A574" s="120" t="s">
        <v>2604</v>
      </c>
      <c r="B574" s="121">
        <v>500000</v>
      </c>
      <c r="C574" s="122">
        <v>500000</v>
      </c>
      <c r="D574" s="139"/>
      <c r="E574" s="139"/>
    </row>
    <row r="575" spans="1:5" x14ac:dyDescent="0.25">
      <c r="A575" s="120" t="s">
        <v>2605</v>
      </c>
      <c r="B575" s="117"/>
      <c r="C575" s="118"/>
    </row>
    <row r="576" spans="1:5" x14ac:dyDescent="0.25">
      <c r="A576" s="123"/>
      <c r="B576" s="126">
        <v>500000</v>
      </c>
      <c r="C576" s="124">
        <v>500000</v>
      </c>
      <c r="D576" s="142"/>
      <c r="E576" s="142"/>
    </row>
    <row r="577" spans="1:5" x14ac:dyDescent="0.25">
      <c r="B577" s="117"/>
      <c r="C577" s="118"/>
    </row>
    <row r="578" spans="1:5" ht="15.75" x14ac:dyDescent="0.25">
      <c r="A578" s="157" t="s">
        <v>1870</v>
      </c>
      <c r="B578" s="157"/>
      <c r="C578" s="159"/>
      <c r="D578" s="147"/>
      <c r="E578" s="147"/>
    </row>
    <row r="579" spans="1:5" x14ac:dyDescent="0.25">
      <c r="A579" s="120" t="s">
        <v>2604</v>
      </c>
      <c r="B579" s="121">
        <v>300000000</v>
      </c>
      <c r="C579" s="122">
        <v>150000000</v>
      </c>
    </row>
    <row r="580" spans="1:5" x14ac:dyDescent="0.25">
      <c r="A580" s="120" t="s">
        <v>2605</v>
      </c>
      <c r="B580" s="117"/>
      <c r="C580" s="118"/>
      <c r="D580" s="141"/>
      <c r="E580" s="141"/>
    </row>
    <row r="581" spans="1:5" x14ac:dyDescent="0.25">
      <c r="A581" s="123"/>
      <c r="B581" s="126">
        <v>300000000</v>
      </c>
      <c r="C581" s="124">
        <v>150000000</v>
      </c>
    </row>
    <row r="582" spans="1:5" ht="15.75" x14ac:dyDescent="0.25">
      <c r="A582" s="157" t="s">
        <v>2631</v>
      </c>
      <c r="B582" s="117"/>
      <c r="C582" s="118"/>
      <c r="D582" s="147"/>
      <c r="E582" s="147"/>
    </row>
    <row r="583" spans="1:5" x14ac:dyDescent="0.25">
      <c r="A583" s="120" t="s">
        <v>2539</v>
      </c>
      <c r="B583" s="121">
        <v>100000</v>
      </c>
      <c r="C583" s="122">
        <v>100000</v>
      </c>
    </row>
    <row r="584" spans="1:5" x14ac:dyDescent="0.25">
      <c r="A584" s="120" t="s">
        <v>2540</v>
      </c>
      <c r="B584" s="117"/>
      <c r="C584" s="118"/>
      <c r="D584" s="141"/>
      <c r="E584" s="141"/>
    </row>
    <row r="585" spans="1:5" x14ac:dyDescent="0.25">
      <c r="A585" s="123"/>
      <c r="B585" s="126">
        <v>100000</v>
      </c>
      <c r="C585" s="124">
        <v>100000</v>
      </c>
    </row>
    <row r="586" spans="1:5" ht="15.75" x14ac:dyDescent="0.25">
      <c r="A586" s="157" t="s">
        <v>2240</v>
      </c>
      <c r="B586" s="117"/>
      <c r="C586" s="118"/>
      <c r="D586" s="147"/>
      <c r="E586" s="147"/>
    </row>
    <row r="587" spans="1:5" x14ac:dyDescent="0.25">
      <c r="A587" s="120" t="s">
        <v>2604</v>
      </c>
      <c r="B587" s="121">
        <v>610000</v>
      </c>
      <c r="C587" s="122">
        <v>610000</v>
      </c>
    </row>
    <row r="588" spans="1:5" x14ac:dyDescent="0.25">
      <c r="A588" s="120" t="s">
        <v>2605</v>
      </c>
      <c r="B588" s="117"/>
      <c r="C588" s="118"/>
      <c r="D588" s="141"/>
      <c r="E588" s="141"/>
    </row>
    <row r="589" spans="1:5" x14ac:dyDescent="0.25">
      <c r="A589" s="127"/>
      <c r="B589" s="160">
        <v>610000</v>
      </c>
      <c r="C589" s="161">
        <v>610000</v>
      </c>
    </row>
    <row r="590" spans="1:5" ht="15.75" x14ac:dyDescent="0.25">
      <c r="A590" s="157" t="s">
        <v>1874</v>
      </c>
      <c r="B590" s="117"/>
      <c r="C590" s="118"/>
      <c r="D590" s="147"/>
      <c r="E590" s="147"/>
    </row>
    <row r="591" spans="1:5" x14ac:dyDescent="0.25">
      <c r="A591" s="120" t="s">
        <v>2539</v>
      </c>
      <c r="B591" s="121">
        <v>15000000</v>
      </c>
      <c r="C591" s="122">
        <v>15000000</v>
      </c>
      <c r="D591" s="139"/>
      <c r="E591" s="139"/>
    </row>
    <row r="592" spans="1:5" x14ac:dyDescent="0.25">
      <c r="A592" s="120" t="s">
        <v>2540</v>
      </c>
      <c r="B592" s="117"/>
      <c r="C592" s="118"/>
      <c r="D592" s="147"/>
      <c r="E592" s="147"/>
    </row>
    <row r="593" spans="1:5" x14ac:dyDescent="0.25">
      <c r="A593" s="123"/>
      <c r="B593" s="126">
        <v>15000000</v>
      </c>
      <c r="C593" s="124">
        <v>15000000</v>
      </c>
      <c r="D593" s="147"/>
      <c r="E593" s="147"/>
    </row>
    <row r="594" spans="1:5" ht="15.75" x14ac:dyDescent="0.25">
      <c r="A594" s="157" t="s">
        <v>2076</v>
      </c>
      <c r="B594" s="117"/>
      <c r="C594" s="159"/>
      <c r="D594" s="147"/>
      <c r="E594" s="147"/>
    </row>
    <row r="595" spans="1:5" x14ac:dyDescent="0.25">
      <c r="A595" s="120" t="s">
        <v>2632</v>
      </c>
      <c r="B595" s="121">
        <v>1000000</v>
      </c>
      <c r="C595" s="122">
        <v>500000</v>
      </c>
      <c r="D595" s="142"/>
      <c r="E595" s="142"/>
    </row>
    <row r="596" spans="1:5" x14ac:dyDescent="0.25">
      <c r="A596" s="120" t="s">
        <v>2633</v>
      </c>
      <c r="B596" s="117"/>
      <c r="C596" s="118"/>
    </row>
    <row r="597" spans="1:5" x14ac:dyDescent="0.25">
      <c r="A597" s="120" t="s">
        <v>2634</v>
      </c>
      <c r="B597" s="121">
        <v>10000000</v>
      </c>
      <c r="C597" s="122">
        <v>5000000</v>
      </c>
      <c r="D597" s="139"/>
      <c r="E597" s="139"/>
    </row>
    <row r="598" spans="1:5" x14ac:dyDescent="0.25">
      <c r="A598" s="120" t="s">
        <v>2561</v>
      </c>
      <c r="B598" s="117"/>
      <c r="C598" s="118"/>
      <c r="D598" s="142"/>
      <c r="E598" s="142"/>
    </row>
    <row r="599" spans="1:5" x14ac:dyDescent="0.25">
      <c r="A599" s="120" t="s">
        <v>2635</v>
      </c>
      <c r="B599" s="121">
        <v>800000</v>
      </c>
      <c r="C599" s="122">
        <v>500000</v>
      </c>
    </row>
    <row r="600" spans="1:5" x14ac:dyDescent="0.25">
      <c r="A600" s="120" t="s">
        <v>2555</v>
      </c>
      <c r="B600" s="117"/>
      <c r="C600" s="118"/>
      <c r="D600" s="139"/>
      <c r="E600" s="139"/>
    </row>
    <row r="601" spans="1:5" x14ac:dyDescent="0.25">
      <c r="A601" s="120" t="s">
        <v>2636</v>
      </c>
      <c r="B601" s="121">
        <v>1000000</v>
      </c>
      <c r="C601" s="122">
        <v>500000</v>
      </c>
      <c r="D601" s="142"/>
      <c r="E601" s="142"/>
    </row>
    <row r="602" spans="1:5" x14ac:dyDescent="0.25">
      <c r="A602" s="120" t="s">
        <v>2637</v>
      </c>
      <c r="B602" s="117"/>
      <c r="C602" s="118"/>
    </row>
    <row r="603" spans="1:5" x14ac:dyDescent="0.25">
      <c r="A603" s="120" t="s">
        <v>2638</v>
      </c>
      <c r="B603" s="121">
        <v>256000000</v>
      </c>
      <c r="C603" s="122"/>
      <c r="D603" s="139"/>
      <c r="E603" s="139"/>
    </row>
    <row r="604" spans="1:5" x14ac:dyDescent="0.25">
      <c r="A604" s="120" t="s">
        <v>2639</v>
      </c>
      <c r="B604" s="117"/>
      <c r="C604" s="118"/>
    </row>
    <row r="605" spans="1:5" x14ac:dyDescent="0.25">
      <c r="A605" s="123"/>
      <c r="B605" s="126">
        <v>268800000</v>
      </c>
      <c r="C605" s="124">
        <f>SUM(C595:C601)</f>
        <v>6500000</v>
      </c>
      <c r="D605" s="142"/>
      <c r="E605" s="142"/>
    </row>
    <row r="606" spans="1:5" ht="15.75" x14ac:dyDescent="0.25">
      <c r="A606" s="157" t="s">
        <v>2640</v>
      </c>
      <c r="B606" s="117"/>
      <c r="C606" s="159"/>
    </row>
    <row r="607" spans="1:5" x14ac:dyDescent="0.25">
      <c r="A607" s="120" t="s">
        <v>2636</v>
      </c>
      <c r="B607" s="121">
        <v>5000000</v>
      </c>
      <c r="C607" s="122">
        <v>2500000</v>
      </c>
      <c r="D607" s="147"/>
      <c r="E607" s="147"/>
    </row>
    <row r="608" spans="1:5" x14ac:dyDescent="0.25">
      <c r="A608" s="120" t="s">
        <v>2637</v>
      </c>
      <c r="B608" s="117"/>
      <c r="C608" s="118"/>
    </row>
    <row r="609" spans="1:5" x14ac:dyDescent="0.25">
      <c r="A609" s="123"/>
      <c r="B609" s="126">
        <v>5000000</v>
      </c>
      <c r="C609" s="124">
        <v>2500000</v>
      </c>
      <c r="D609" s="147"/>
      <c r="E609" s="147"/>
    </row>
    <row r="610" spans="1:5" ht="15.75" x14ac:dyDescent="0.25">
      <c r="A610" s="157" t="s">
        <v>2207</v>
      </c>
      <c r="B610" s="117"/>
      <c r="C610" s="118"/>
      <c r="D610" s="139"/>
      <c r="E610" s="139"/>
    </row>
    <row r="611" spans="1:5" x14ac:dyDescent="0.25">
      <c r="A611" s="120" t="s">
        <v>2636</v>
      </c>
      <c r="B611" s="121">
        <v>2500000</v>
      </c>
      <c r="C611" s="122">
        <v>1500000</v>
      </c>
    </row>
    <row r="612" spans="1:5" x14ac:dyDescent="0.25">
      <c r="A612" s="120" t="s">
        <v>2637</v>
      </c>
      <c r="B612" s="117"/>
      <c r="C612" s="118"/>
      <c r="D612" s="142"/>
      <c r="E612" s="142"/>
    </row>
    <row r="613" spans="1:5" x14ac:dyDescent="0.25">
      <c r="A613" s="123"/>
      <c r="B613" s="126">
        <v>2500000</v>
      </c>
      <c r="C613" s="124">
        <v>1500000</v>
      </c>
      <c r="D613" s="135"/>
    </row>
    <row r="614" spans="1:5" ht="15.75" x14ac:dyDescent="0.25">
      <c r="A614" s="157" t="s">
        <v>2035</v>
      </c>
      <c r="B614" s="117"/>
      <c r="C614" s="118"/>
    </row>
    <row r="615" spans="1:5" x14ac:dyDescent="0.25">
      <c r="A615" s="120" t="s">
        <v>2604</v>
      </c>
      <c r="B615" s="121">
        <v>100000000</v>
      </c>
      <c r="C615" s="122">
        <v>50000000</v>
      </c>
    </row>
    <row r="616" spans="1:5" x14ac:dyDescent="0.25">
      <c r="A616" s="120" t="s">
        <v>2605</v>
      </c>
      <c r="B616" s="117"/>
      <c r="C616" s="118"/>
    </row>
    <row r="617" spans="1:5" x14ac:dyDescent="0.25">
      <c r="A617" s="123"/>
      <c r="B617" s="126">
        <v>100000000</v>
      </c>
      <c r="C617" s="124">
        <v>50000000</v>
      </c>
    </row>
    <row r="618" spans="1:5" ht="15.75" x14ac:dyDescent="0.25">
      <c r="A618" s="157" t="s">
        <v>2054</v>
      </c>
      <c r="B618" s="117"/>
      <c r="C618" s="118"/>
    </row>
    <row r="619" spans="1:5" x14ac:dyDescent="0.25">
      <c r="A619" s="120" t="s">
        <v>2604</v>
      </c>
      <c r="B619" s="125">
        <v>0</v>
      </c>
      <c r="C619" s="122"/>
    </row>
    <row r="620" spans="1:5" x14ac:dyDescent="0.25">
      <c r="A620" s="120" t="s">
        <v>2605</v>
      </c>
      <c r="B620" s="117"/>
      <c r="C620" s="118"/>
    </row>
    <row r="621" spans="1:5" x14ac:dyDescent="0.25">
      <c r="A621" s="120" t="s">
        <v>2469</v>
      </c>
      <c r="B621" s="125">
        <v>0</v>
      </c>
      <c r="C621" s="122"/>
    </row>
    <row r="622" spans="1:5" x14ac:dyDescent="0.25">
      <c r="A622" s="120" t="s">
        <v>2627</v>
      </c>
      <c r="B622" s="121">
        <v>100000000</v>
      </c>
      <c r="C622" s="122">
        <v>25000000</v>
      </c>
    </row>
    <row r="623" spans="1:5" x14ac:dyDescent="0.25">
      <c r="A623" s="120" t="s">
        <v>2628</v>
      </c>
      <c r="B623" s="117"/>
      <c r="C623" s="118"/>
    </row>
    <row r="624" spans="1:5" x14ac:dyDescent="0.25">
      <c r="A624" s="123"/>
      <c r="B624" s="126">
        <v>100000000</v>
      </c>
      <c r="C624" s="124">
        <v>25000000</v>
      </c>
    </row>
    <row r="625" spans="1:3" x14ac:dyDescent="0.25">
      <c r="A625" s="164" t="s">
        <v>2641</v>
      </c>
      <c r="B625" s="130">
        <f>B624+B617+B613+B609+B605+B593+B585+B581+B576+B572+B568+B564+B560+B556+B552+B548+B542+B534+B530+B518+B505+B501+B497+B486+B477+B470+B466+B462+B454+B449+B436+B433+B430+B426+B415+B411+B403+B399+B391+B386+B367+B339+B328+B324+B306+B299+B295+B291+B287+B283+B278+B274+B270+B266+B262+B258+B252+B248+B243+B236+B231+B227+B220</f>
        <v>33305769269</v>
      </c>
      <c r="C625" s="130">
        <f>C624+C617+C613+C609+C605+C593+C585+C581+C576+C572+C568+C564+C560+C556+C552+C548+C542+C534+C530+C518+C505+C501+C497+C486+C477+C470+C466+C462+C454+C449+C436+C433+C430+C426+C415+C411+C403+C399+C391+C386+C367+C339+C328+C324+C306+C299+C295+C291+C287+C283+C278+C274+C270+C266+C262+C258+C252+C248+C243+C236+C231+C227+C220</f>
        <v>17322201009</v>
      </c>
    </row>
    <row r="626" spans="1:3" x14ac:dyDescent="0.25">
      <c r="B626" s="161"/>
    </row>
  </sheetData>
  <pageMargins left="0.7" right="0.7" top="0.75" bottom="0.75" header="0.3" footer="0.3"/>
  <pageSetup scale="65" fitToHeight="0" orientation="portrait"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G40"/>
  <sheetViews>
    <sheetView tabSelected="1" topLeftCell="A26" workbookViewId="0">
      <selection activeCell="K27" sqref="K27"/>
    </sheetView>
  </sheetViews>
  <sheetFormatPr defaultRowHeight="15" x14ac:dyDescent="0.25"/>
  <cols>
    <col min="1" max="1" width="37.42578125" customWidth="1"/>
    <col min="2" max="3" width="0" hidden="1" customWidth="1"/>
    <col min="4" max="4" width="16.42578125" customWidth="1"/>
    <col min="5" max="5" width="16" customWidth="1"/>
    <col min="6" max="6" width="16.140625" customWidth="1"/>
    <col min="7" max="7" width="27.140625" customWidth="1"/>
  </cols>
  <sheetData>
    <row r="2" spans="1:7" ht="21" x14ac:dyDescent="0.35">
      <c r="A2" s="234" t="s">
        <v>2804</v>
      </c>
      <c r="B2" s="235"/>
      <c r="C2" s="236"/>
      <c r="D2" s="211"/>
      <c r="E2" s="211"/>
      <c r="F2" s="211"/>
    </row>
    <row r="3" spans="1:7" x14ac:dyDescent="0.25">
      <c r="A3" s="237"/>
      <c r="B3" s="238" t="s">
        <v>2805</v>
      </c>
      <c r="C3" s="239" t="s">
        <v>2805</v>
      </c>
      <c r="D3" s="240" t="s">
        <v>2806</v>
      </c>
      <c r="E3" s="240" t="s">
        <v>2806</v>
      </c>
      <c r="F3" s="240" t="s">
        <v>2806</v>
      </c>
      <c r="G3" s="241" t="s">
        <v>2806</v>
      </c>
    </row>
    <row r="4" spans="1:7" ht="36" x14ac:dyDescent="0.25">
      <c r="A4" s="242" t="s">
        <v>2807</v>
      </c>
      <c r="B4" s="243" t="s">
        <v>2808</v>
      </c>
      <c r="C4" s="244" t="s">
        <v>2809</v>
      </c>
      <c r="D4" s="245" t="s">
        <v>2810</v>
      </c>
      <c r="E4" s="245" t="s">
        <v>2811</v>
      </c>
      <c r="F4" s="246" t="s">
        <v>2812</v>
      </c>
      <c r="G4" s="242" t="s">
        <v>2813</v>
      </c>
    </row>
    <row r="5" spans="1:7" x14ac:dyDescent="0.25">
      <c r="A5" s="247" t="s">
        <v>2814</v>
      </c>
      <c r="B5" s="248"/>
      <c r="C5" s="249"/>
      <c r="D5" s="250"/>
      <c r="E5" s="250"/>
      <c r="F5" s="250"/>
      <c r="G5" s="251" t="s">
        <v>2815</v>
      </c>
    </row>
    <row r="6" spans="1:7" x14ac:dyDescent="0.25">
      <c r="A6" s="252" t="s">
        <v>2816</v>
      </c>
      <c r="B6" s="253"/>
      <c r="C6" s="254">
        <v>57</v>
      </c>
      <c r="D6" s="254">
        <v>57</v>
      </c>
      <c r="E6" s="254">
        <f>'[1]T1 Summary Table'!C6</f>
        <v>1.7</v>
      </c>
      <c r="F6" s="255"/>
      <c r="G6" s="256" t="s">
        <v>2817</v>
      </c>
    </row>
    <row r="7" spans="1:7" x14ac:dyDescent="0.25">
      <c r="A7" s="252" t="s">
        <v>2818</v>
      </c>
      <c r="B7" s="253"/>
      <c r="C7" s="254">
        <v>2.1800000000000002</v>
      </c>
      <c r="D7" s="254">
        <v>2.1800000000000002</v>
      </c>
      <c r="E7" s="254">
        <f>'[1]T1 Summary Table'!C7</f>
        <v>360</v>
      </c>
      <c r="F7" s="255"/>
      <c r="G7" s="256" t="s">
        <v>2819</v>
      </c>
    </row>
    <row r="8" spans="1:7" x14ac:dyDescent="0.25">
      <c r="A8" s="252" t="s">
        <v>2820</v>
      </c>
      <c r="B8" s="253"/>
      <c r="C8" s="254">
        <v>360</v>
      </c>
      <c r="D8" s="254">
        <v>305</v>
      </c>
      <c r="E8" s="254">
        <f>'[1]T1 Summary Table'!C8</f>
        <v>-4.4200000000000003E-2</v>
      </c>
      <c r="F8" s="255"/>
      <c r="G8" s="256" t="s">
        <v>2821</v>
      </c>
    </row>
    <row r="9" spans="1:7" ht="24" x14ac:dyDescent="0.25">
      <c r="A9" s="252" t="s">
        <v>2822</v>
      </c>
      <c r="B9" s="253"/>
      <c r="C9" s="257">
        <v>3.1600000000000003E-2</v>
      </c>
      <c r="D9" s="257">
        <v>3.1600000000000003E-2</v>
      </c>
      <c r="E9" s="258">
        <f>'[1]T1 Summary Table'!C9</f>
        <v>0.14130000000000001</v>
      </c>
      <c r="F9" s="255"/>
      <c r="G9" s="256" t="s">
        <v>2823</v>
      </c>
    </row>
    <row r="10" spans="1:7" ht="24" x14ac:dyDescent="0.25">
      <c r="A10" s="252" t="s">
        <v>2824</v>
      </c>
      <c r="B10" s="253"/>
      <c r="C10" s="258">
        <v>0.11700000000000001</v>
      </c>
      <c r="D10" s="258">
        <v>0.11700000000000001</v>
      </c>
      <c r="E10" s="258">
        <f>'[1]T1 Summary Table'!C10</f>
        <v>0.27</v>
      </c>
      <c r="F10" s="255"/>
      <c r="G10" s="256" t="s">
        <v>2825</v>
      </c>
    </row>
    <row r="11" spans="1:7" x14ac:dyDescent="0.25">
      <c r="A11" s="252" t="s">
        <v>2826</v>
      </c>
      <c r="B11" s="253"/>
      <c r="C11" s="258">
        <v>0.35</v>
      </c>
      <c r="D11" s="258">
        <v>0.35</v>
      </c>
      <c r="E11" s="258">
        <v>0.27</v>
      </c>
      <c r="F11" s="255"/>
      <c r="G11" s="256" t="s">
        <v>2827</v>
      </c>
    </row>
    <row r="12" spans="1:7" x14ac:dyDescent="0.25">
      <c r="A12" s="259" t="s">
        <v>2828</v>
      </c>
      <c r="B12" s="260"/>
      <c r="C12" s="261">
        <f>SUM(C13:C20)</f>
        <v>22534302000</v>
      </c>
      <c r="D12" s="262">
        <f>SUM(D13:D20)</f>
        <v>91281732155.619995</v>
      </c>
      <c r="E12" s="262">
        <f>SUM(E13:E20)</f>
        <v>87737294764.619995</v>
      </c>
      <c r="F12" s="263"/>
      <c r="G12" s="264" t="s">
        <v>2829</v>
      </c>
    </row>
    <row r="13" spans="1:7" ht="24" x14ac:dyDescent="0.25">
      <c r="A13" s="252" t="s">
        <v>2830</v>
      </c>
      <c r="B13" s="253"/>
      <c r="C13" s="265">
        <v>0</v>
      </c>
      <c r="D13" s="254">
        <f>'[1]T1 Summary Table'!B13</f>
        <v>0</v>
      </c>
      <c r="E13" s="254">
        <f>'[1]T1 Summary Table'!C13</f>
        <v>0</v>
      </c>
      <c r="F13" s="255"/>
      <c r="G13" s="256" t="s">
        <v>2831</v>
      </c>
    </row>
    <row r="14" spans="1:7" x14ac:dyDescent="0.25">
      <c r="A14" s="252" t="s">
        <v>2832</v>
      </c>
      <c r="B14" s="253"/>
      <c r="C14" s="265">
        <v>0</v>
      </c>
      <c r="D14" s="254">
        <f>'[1]T1 Summary Table'!B14</f>
        <v>19856829804</v>
      </c>
      <c r="E14" s="254">
        <f>'[1]T1 Summary Table'!C14</f>
        <v>18007258664</v>
      </c>
      <c r="F14" s="255"/>
      <c r="G14" s="256" t="s">
        <v>2833</v>
      </c>
    </row>
    <row r="15" spans="1:7" x14ac:dyDescent="0.25">
      <c r="A15" s="252" t="s">
        <v>2834</v>
      </c>
      <c r="B15" s="253"/>
      <c r="C15" s="265">
        <v>0</v>
      </c>
      <c r="D15" s="254">
        <f>'[1]T1 Summary Table'!B15</f>
        <v>33305768269</v>
      </c>
      <c r="E15" s="254">
        <f>'[1]T1 Summary Table'!C15</f>
        <v>17322201009</v>
      </c>
      <c r="F15" s="255"/>
      <c r="G15" s="256" t="s">
        <v>2835</v>
      </c>
    </row>
    <row r="16" spans="1:7" x14ac:dyDescent="0.25">
      <c r="A16" s="252" t="s">
        <v>2836</v>
      </c>
      <c r="B16" s="253"/>
      <c r="C16" s="265">
        <v>0</v>
      </c>
      <c r="D16" s="254">
        <f>'[1]T1 Summary Table'!B16</f>
        <v>0</v>
      </c>
      <c r="E16" s="254">
        <v>17322201009</v>
      </c>
      <c r="F16" s="255"/>
      <c r="G16" s="256" t="s">
        <v>2837</v>
      </c>
    </row>
    <row r="17" spans="1:7" x14ac:dyDescent="0.25">
      <c r="A17" s="252" t="s">
        <v>2838</v>
      </c>
      <c r="B17" s="253">
        <v>20902000000</v>
      </c>
      <c r="C17" s="265">
        <v>19902000000</v>
      </c>
      <c r="D17" s="254">
        <v>20902000000</v>
      </c>
      <c r="E17" s="254">
        <v>19902000000</v>
      </c>
      <c r="F17" s="255"/>
      <c r="G17" s="256"/>
    </row>
    <row r="18" spans="1:7" x14ac:dyDescent="0.25">
      <c r="A18" s="252" t="s">
        <v>2839</v>
      </c>
      <c r="B18" s="253">
        <v>1140000000</v>
      </c>
      <c r="C18" s="265">
        <v>1140000000</v>
      </c>
      <c r="D18" s="254">
        <v>1140000000</v>
      </c>
      <c r="E18" s="254">
        <v>1140000000</v>
      </c>
      <c r="F18" s="255"/>
      <c r="G18" s="256"/>
    </row>
    <row r="19" spans="1:7" x14ac:dyDescent="0.25">
      <c r="A19" s="252" t="s">
        <v>2840</v>
      </c>
      <c r="B19" s="253"/>
      <c r="C19" s="265">
        <v>0</v>
      </c>
      <c r="D19" s="254">
        <v>14584832082.620001</v>
      </c>
      <c r="E19" s="254">
        <v>12551332082.620001</v>
      </c>
      <c r="F19" s="255"/>
      <c r="G19" s="256" t="s">
        <v>2841</v>
      </c>
    </row>
    <row r="20" spans="1:7" x14ac:dyDescent="0.25">
      <c r="A20" s="266" t="s">
        <v>2842</v>
      </c>
      <c r="B20" s="253"/>
      <c r="C20" s="265">
        <v>1492302000</v>
      </c>
      <c r="D20" s="254">
        <v>1492302000</v>
      </c>
      <c r="E20" s="254">
        <v>1492302000</v>
      </c>
      <c r="F20" s="255"/>
      <c r="G20" s="256" t="s">
        <v>2843</v>
      </c>
    </row>
    <row r="21" spans="1:7" x14ac:dyDescent="0.25">
      <c r="A21" s="247" t="s">
        <v>2844</v>
      </c>
      <c r="B21" s="267"/>
      <c r="C21" s="268">
        <f>C22+C27</f>
        <v>12281917910.030001</v>
      </c>
      <c r="D21" s="269">
        <f>D22+D27</f>
        <v>202444458429.02002</v>
      </c>
      <c r="E21" s="269">
        <f>E22+E27</f>
        <v>164394397817.89999</v>
      </c>
      <c r="F21" s="269">
        <f>F22+F27</f>
        <v>22938532014.799999</v>
      </c>
      <c r="G21" s="251" t="s">
        <v>2845</v>
      </c>
    </row>
    <row r="22" spans="1:7" x14ac:dyDescent="0.25">
      <c r="A22" s="270" t="s">
        <v>2846</v>
      </c>
      <c r="B22" s="253"/>
      <c r="C22" s="265">
        <f>SUM(C23:C26)</f>
        <v>10886852459.77</v>
      </c>
      <c r="D22" s="254">
        <f>SUM(D23:D26)</f>
        <v>79614906220.949997</v>
      </c>
      <c r="E22" s="254">
        <f>SUM(E23:E26)</f>
        <v>66884171754.300003</v>
      </c>
      <c r="F22" s="254">
        <f>SUM(F23:F26)</f>
        <v>1839700000</v>
      </c>
      <c r="G22" s="271" t="s">
        <v>46</v>
      </c>
    </row>
    <row r="23" spans="1:7" x14ac:dyDescent="0.25">
      <c r="A23" s="272" t="s">
        <v>2847</v>
      </c>
      <c r="B23" s="253"/>
      <c r="C23" s="265">
        <f>7275769992.36+214803167.63</f>
        <v>7490573159.9899998</v>
      </c>
      <c r="D23" s="254">
        <v>44529023461.25</v>
      </c>
      <c r="E23" s="254">
        <v>38796568994.300003</v>
      </c>
      <c r="F23" s="254">
        <v>150000000</v>
      </c>
      <c r="G23" s="271" t="s">
        <v>2848</v>
      </c>
    </row>
    <row r="24" spans="1:7" x14ac:dyDescent="0.25">
      <c r="A24" s="273" t="s">
        <v>2849</v>
      </c>
      <c r="B24" s="253"/>
      <c r="C24" s="265">
        <v>0</v>
      </c>
      <c r="D24" s="254">
        <v>0</v>
      </c>
      <c r="E24" s="254">
        <v>0</v>
      </c>
      <c r="F24" s="254">
        <v>0</v>
      </c>
      <c r="G24" s="271" t="s">
        <v>2850</v>
      </c>
    </row>
    <row r="25" spans="1:7" ht="36" x14ac:dyDescent="0.25">
      <c r="A25" s="272" t="s">
        <v>2851</v>
      </c>
      <c r="B25" s="253"/>
      <c r="C25" s="265">
        <v>0</v>
      </c>
      <c r="D25" s="254">
        <v>3126504622</v>
      </c>
      <c r="E25" s="254">
        <v>1550504622</v>
      </c>
      <c r="F25" s="254">
        <v>0</v>
      </c>
      <c r="G25" s="271" t="s">
        <v>2852</v>
      </c>
    </row>
    <row r="26" spans="1:7" ht="24" x14ac:dyDescent="0.25">
      <c r="A26" s="272" t="s">
        <v>2853</v>
      </c>
      <c r="B26" s="253"/>
      <c r="C26" s="265">
        <v>3396279299.7800002</v>
      </c>
      <c r="D26" s="254">
        <v>31959378137.700001</v>
      </c>
      <c r="E26" s="254">
        <v>26537098138</v>
      </c>
      <c r="F26" s="254">
        <v>1689700000</v>
      </c>
      <c r="G26" s="271" t="s">
        <v>2854</v>
      </c>
    </row>
    <row r="27" spans="1:7" ht="24" x14ac:dyDescent="0.25">
      <c r="A27" s="270" t="s">
        <v>2855</v>
      </c>
      <c r="B27" s="253"/>
      <c r="C27" s="265">
        <v>1395065450.26</v>
      </c>
      <c r="D27" s="254">
        <v>122829552208.07001</v>
      </c>
      <c r="E27" s="254">
        <v>97510226063.599991</v>
      </c>
      <c r="F27" s="254">
        <v>21098832014.799999</v>
      </c>
      <c r="G27" s="271" t="s">
        <v>2856</v>
      </c>
    </row>
    <row r="28" spans="1:7" x14ac:dyDescent="0.25">
      <c r="A28" s="274" t="s">
        <v>2857</v>
      </c>
      <c r="B28" s="253"/>
      <c r="C28" s="265">
        <v>0</v>
      </c>
      <c r="D28" s="254">
        <v>15516160000</v>
      </c>
      <c r="E28" s="254">
        <v>7347160000</v>
      </c>
      <c r="F28" s="254">
        <v>375000000</v>
      </c>
      <c r="G28" s="271" t="s">
        <v>46</v>
      </c>
    </row>
    <row r="29" spans="1:7" x14ac:dyDescent="0.25">
      <c r="A29" s="274" t="s">
        <v>2858</v>
      </c>
      <c r="B29" s="253"/>
      <c r="C29" s="265">
        <v>0</v>
      </c>
      <c r="D29" s="254">
        <v>55479599354.970001</v>
      </c>
      <c r="E29" s="254">
        <v>46917949587.900002</v>
      </c>
      <c r="F29" s="254">
        <v>14485375000</v>
      </c>
      <c r="G29" s="271" t="s">
        <v>46</v>
      </c>
    </row>
    <row r="30" spans="1:7" x14ac:dyDescent="0.25">
      <c r="A30" s="274" t="s">
        <v>2859</v>
      </c>
      <c r="B30" s="253"/>
      <c r="C30" s="265"/>
      <c r="D30" s="254">
        <v>5503128299</v>
      </c>
      <c r="E30" s="254">
        <v>4668128299</v>
      </c>
      <c r="F30" s="254"/>
      <c r="G30" s="271"/>
    </row>
    <row r="31" spans="1:7" x14ac:dyDescent="0.25">
      <c r="A31" s="274" t="s">
        <v>2860</v>
      </c>
      <c r="B31" s="253"/>
      <c r="C31" s="265">
        <v>0</v>
      </c>
      <c r="D31" s="254">
        <v>3265300000</v>
      </c>
      <c r="E31" s="254">
        <v>2367300000</v>
      </c>
      <c r="F31" s="254">
        <v>695000000</v>
      </c>
      <c r="G31" s="271" t="s">
        <v>46</v>
      </c>
    </row>
    <row r="32" spans="1:7" x14ac:dyDescent="0.25">
      <c r="A32" s="274" t="s">
        <v>2861</v>
      </c>
      <c r="B32" s="253"/>
      <c r="C32" s="265">
        <v>0</v>
      </c>
      <c r="D32" s="254">
        <v>43065364554.099998</v>
      </c>
      <c r="E32" s="254">
        <v>36209688176.699997</v>
      </c>
      <c r="F32" s="254">
        <v>5543457014.8000002</v>
      </c>
      <c r="G32" s="271" t="s">
        <v>46</v>
      </c>
    </row>
    <row r="33" spans="1:7" x14ac:dyDescent="0.25">
      <c r="A33" s="259" t="s">
        <v>2862</v>
      </c>
      <c r="B33" s="260"/>
      <c r="C33" s="275">
        <f>SUM(C34:C37)</f>
        <v>0</v>
      </c>
      <c r="D33" s="263">
        <f>SUM(D34:D37)</f>
        <v>67404476733.400002</v>
      </c>
      <c r="E33" s="263">
        <f>SUM(E34:E37)</f>
        <v>64403976733.400002</v>
      </c>
      <c r="F33" s="263"/>
      <c r="G33" s="264" t="s">
        <v>2863</v>
      </c>
    </row>
    <row r="34" spans="1:7" x14ac:dyDescent="0.25">
      <c r="A34" s="252" t="s">
        <v>2864</v>
      </c>
      <c r="B34" s="253"/>
      <c r="C34" s="265">
        <v>0</v>
      </c>
      <c r="D34" s="254">
        <v>0</v>
      </c>
      <c r="E34" s="254">
        <v>0</v>
      </c>
      <c r="F34" s="255"/>
      <c r="G34" s="276" t="s">
        <v>2865</v>
      </c>
    </row>
    <row r="35" spans="1:7" x14ac:dyDescent="0.25">
      <c r="A35" s="252" t="s">
        <v>2866</v>
      </c>
      <c r="B35" s="253"/>
      <c r="C35" s="265">
        <v>0</v>
      </c>
      <c r="D35" s="254">
        <v>32234476733.400002</v>
      </c>
      <c r="E35" s="254">
        <v>32234476733.400002</v>
      </c>
      <c r="F35" s="255"/>
      <c r="G35" s="276" t="s">
        <v>2867</v>
      </c>
    </row>
    <row r="36" spans="1:7" x14ac:dyDescent="0.25">
      <c r="A36" s="252" t="s">
        <v>2868</v>
      </c>
      <c r="B36" s="253"/>
      <c r="C36" s="265">
        <v>0</v>
      </c>
      <c r="D36" s="254">
        <v>35170000000</v>
      </c>
      <c r="E36" s="254">
        <v>32169500000</v>
      </c>
      <c r="F36" s="255"/>
      <c r="G36" s="276" t="s">
        <v>2869</v>
      </c>
    </row>
    <row r="37" spans="1:7" x14ac:dyDescent="0.25">
      <c r="A37" s="266" t="s">
        <v>2870</v>
      </c>
      <c r="B37" s="253"/>
      <c r="C37" s="265">
        <v>0</v>
      </c>
      <c r="D37" s="254">
        <v>0</v>
      </c>
      <c r="E37" s="254">
        <v>0</v>
      </c>
      <c r="F37" s="255"/>
      <c r="G37" s="276" t="s">
        <v>2871</v>
      </c>
    </row>
    <row r="38" spans="1:7" x14ac:dyDescent="0.25">
      <c r="A38" s="277" t="s">
        <v>2872</v>
      </c>
      <c r="B38" s="278"/>
      <c r="C38" s="279">
        <f>-(C12-C21+C33)</f>
        <v>-10252384089.969999</v>
      </c>
      <c r="D38" s="280">
        <f>-(D12-D21+D33)</f>
        <v>43758249540.000023</v>
      </c>
      <c r="E38" s="280">
        <f>-(E12-E21+E33)</f>
        <v>12253126319.879997</v>
      </c>
      <c r="F38" s="280"/>
      <c r="G38" s="281" t="s">
        <v>2873</v>
      </c>
    </row>
    <row r="39" spans="1:7" x14ac:dyDescent="0.25">
      <c r="A39" s="259" t="s">
        <v>2874</v>
      </c>
      <c r="B39" s="260"/>
      <c r="C39" s="282"/>
      <c r="D39" s="263"/>
      <c r="E39" s="263"/>
      <c r="F39" s="263"/>
      <c r="G39" s="283"/>
    </row>
    <row r="40" spans="1:7" ht="24" x14ac:dyDescent="0.25">
      <c r="A40" s="284" t="s">
        <v>2875</v>
      </c>
      <c r="B40" s="285"/>
      <c r="C40" s="286"/>
      <c r="D40" s="287"/>
      <c r="E40" s="287"/>
      <c r="F40" s="288">
        <f>100*F21/E21</f>
        <v>13.953353836430033</v>
      </c>
      <c r="G40" s="289" t="s">
        <v>2876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F252"/>
  <sheetViews>
    <sheetView topLeftCell="A115" workbookViewId="0">
      <selection activeCell="H13" sqref="H13"/>
    </sheetView>
  </sheetViews>
  <sheetFormatPr defaultRowHeight="15" x14ac:dyDescent="0.25"/>
  <cols>
    <col min="1" max="1" width="20.28515625" customWidth="1"/>
    <col min="2" max="2" width="48.7109375" customWidth="1"/>
    <col min="3" max="3" width="24.140625" customWidth="1"/>
    <col min="4" max="4" width="24.42578125" customWidth="1"/>
    <col min="5" max="5" width="20.42578125" customWidth="1"/>
    <col min="6" max="6" width="24.85546875" customWidth="1"/>
  </cols>
  <sheetData>
    <row r="2" spans="1:6" ht="25.5" x14ac:dyDescent="0.35">
      <c r="A2" s="290" t="s">
        <v>199</v>
      </c>
      <c r="B2" s="291" t="s">
        <v>2877</v>
      </c>
      <c r="C2" s="292"/>
      <c r="D2" s="293"/>
      <c r="E2" s="294"/>
    </row>
    <row r="3" spans="1:6" ht="25.5" x14ac:dyDescent="0.35">
      <c r="A3" s="293"/>
      <c r="B3" s="291" t="s">
        <v>2878</v>
      </c>
      <c r="C3" s="292"/>
      <c r="D3" s="293"/>
      <c r="E3" s="294"/>
    </row>
    <row r="4" spans="1:6" ht="32.25" thickBot="1" x14ac:dyDescent="0.3">
      <c r="A4" s="295" t="s">
        <v>2879</v>
      </c>
      <c r="B4" s="296" t="s">
        <v>2880</v>
      </c>
      <c r="C4" s="297" t="s">
        <v>2881</v>
      </c>
      <c r="D4" s="298" t="s">
        <v>2882</v>
      </c>
      <c r="E4" s="297" t="s">
        <v>9</v>
      </c>
      <c r="F4" s="298" t="s">
        <v>10</v>
      </c>
    </row>
    <row r="5" spans="1:6" ht="19.5" thickBot="1" x14ac:dyDescent="0.35">
      <c r="A5" s="299" t="s">
        <v>2883</v>
      </c>
      <c r="B5" s="300" t="s">
        <v>2884</v>
      </c>
      <c r="C5" s="301">
        <v>130547469</v>
      </c>
      <c r="D5" s="302">
        <v>188680784.16</v>
      </c>
      <c r="E5" s="301"/>
      <c r="F5" s="302">
        <v>188680784.16</v>
      </c>
    </row>
    <row r="6" spans="1:6" ht="19.5" thickBot="1" x14ac:dyDescent="0.35">
      <c r="A6" s="299" t="s">
        <v>2885</v>
      </c>
      <c r="B6" s="300" t="s">
        <v>2886</v>
      </c>
      <c r="C6" s="301">
        <v>32594171</v>
      </c>
      <c r="D6" s="301">
        <v>32594171</v>
      </c>
      <c r="E6" s="301"/>
      <c r="F6" s="301">
        <v>32594171</v>
      </c>
    </row>
    <row r="7" spans="1:6" ht="19.5" thickBot="1" x14ac:dyDescent="0.35">
      <c r="A7" s="299" t="s">
        <v>2887</v>
      </c>
      <c r="B7" s="300" t="s">
        <v>2888</v>
      </c>
      <c r="C7" s="301">
        <v>678910229.54999995</v>
      </c>
      <c r="D7" s="301">
        <v>678910229.54999995</v>
      </c>
      <c r="E7" s="301"/>
      <c r="F7" s="301">
        <v>678910229.54999995</v>
      </c>
    </row>
    <row r="8" spans="1:6" ht="19.5" thickBot="1" x14ac:dyDescent="0.35">
      <c r="A8" s="299" t="s">
        <v>2889</v>
      </c>
      <c r="B8" s="300" t="s">
        <v>2890</v>
      </c>
      <c r="C8" s="301">
        <v>629575171</v>
      </c>
      <c r="D8" s="301">
        <v>629575171</v>
      </c>
      <c r="E8" s="301"/>
      <c r="F8" s="301">
        <v>629575171</v>
      </c>
    </row>
    <row r="9" spans="1:6" ht="19.5" thickBot="1" x14ac:dyDescent="0.35">
      <c r="A9" s="299" t="s">
        <v>2891</v>
      </c>
      <c r="B9" s="300" t="s">
        <v>2892</v>
      </c>
      <c r="C9" s="301">
        <v>126831566</v>
      </c>
      <c r="D9" s="301">
        <v>66831566</v>
      </c>
      <c r="E9" s="301"/>
      <c r="F9" s="301">
        <v>66831566</v>
      </c>
    </row>
    <row r="10" spans="1:6" ht="19.5" thickBot="1" x14ac:dyDescent="0.35">
      <c r="A10" s="299" t="s">
        <v>2893</v>
      </c>
      <c r="B10" s="300" t="s">
        <v>2894</v>
      </c>
      <c r="C10" s="301">
        <v>17523753</v>
      </c>
      <c r="D10" s="301">
        <v>7523753</v>
      </c>
      <c r="E10" s="301"/>
      <c r="F10" s="301">
        <v>7523753</v>
      </c>
    </row>
    <row r="11" spans="1:6" ht="19.5" thickBot="1" x14ac:dyDescent="0.35">
      <c r="A11" s="299" t="s">
        <v>2895</v>
      </c>
      <c r="B11" s="300" t="s">
        <v>2896</v>
      </c>
      <c r="C11" s="301">
        <v>35608415.57</v>
      </c>
      <c r="D11" s="301">
        <v>40608415.57</v>
      </c>
      <c r="E11" s="301"/>
      <c r="F11" s="301">
        <v>40608415.57</v>
      </c>
    </row>
    <row r="12" spans="1:6" ht="19.5" thickBot="1" x14ac:dyDescent="0.35">
      <c r="A12" s="299" t="s">
        <v>2897</v>
      </c>
      <c r="B12" s="300" t="s">
        <v>2898</v>
      </c>
      <c r="C12" s="301">
        <v>119054288</v>
      </c>
      <c r="D12" s="301">
        <v>119054288</v>
      </c>
      <c r="E12" s="301"/>
      <c r="F12" s="301">
        <v>119054288</v>
      </c>
    </row>
    <row r="13" spans="1:6" ht="19.5" thickBot="1" x14ac:dyDescent="0.35">
      <c r="A13" s="299" t="s">
        <v>2899</v>
      </c>
      <c r="B13" s="300" t="s">
        <v>2900</v>
      </c>
      <c r="C13" s="301">
        <v>361743456.89999998</v>
      </c>
      <c r="D13" s="301">
        <v>369743456.89999998</v>
      </c>
      <c r="E13" s="301"/>
      <c r="F13" s="301">
        <v>369743456.89999998</v>
      </c>
    </row>
    <row r="14" spans="1:6" ht="19.5" thickBot="1" x14ac:dyDescent="0.35">
      <c r="A14" s="299" t="s">
        <v>2901</v>
      </c>
      <c r="B14" s="300" t="s">
        <v>2902</v>
      </c>
      <c r="C14" s="301">
        <v>1500530737.5599999</v>
      </c>
      <c r="D14" s="301">
        <v>1400530737.5599999</v>
      </c>
      <c r="E14" s="301"/>
      <c r="F14" s="301">
        <v>1400530737.5599999</v>
      </c>
    </row>
    <row r="15" spans="1:6" ht="19.5" thickBot="1" x14ac:dyDescent="0.35">
      <c r="A15" s="299" t="s">
        <v>2903</v>
      </c>
      <c r="B15" s="300" t="s">
        <v>2904</v>
      </c>
      <c r="C15" s="301">
        <v>99104646</v>
      </c>
      <c r="D15" s="301">
        <v>79104646</v>
      </c>
      <c r="E15" s="301"/>
      <c r="F15" s="301">
        <v>79104646</v>
      </c>
    </row>
    <row r="16" spans="1:6" ht="19.5" thickBot="1" x14ac:dyDescent="0.35">
      <c r="A16" s="299" t="s">
        <v>2905</v>
      </c>
      <c r="B16" s="300" t="s">
        <v>2906</v>
      </c>
      <c r="C16" s="301">
        <v>719960416.26999998</v>
      </c>
      <c r="D16" s="301">
        <v>719960416.26999998</v>
      </c>
      <c r="E16" s="301"/>
      <c r="F16" s="301">
        <v>719960416.26999998</v>
      </c>
    </row>
    <row r="17" spans="1:6" ht="19.5" thickBot="1" x14ac:dyDescent="0.35">
      <c r="A17" s="299" t="s">
        <v>2907</v>
      </c>
      <c r="B17" s="300" t="s">
        <v>2908</v>
      </c>
      <c r="C17" s="301">
        <v>78568219</v>
      </c>
      <c r="D17" s="301">
        <v>68568219</v>
      </c>
      <c r="E17" s="301"/>
      <c r="F17" s="301">
        <v>68568219</v>
      </c>
    </row>
    <row r="18" spans="1:6" ht="19.5" thickBot="1" x14ac:dyDescent="0.35">
      <c r="A18" s="299" t="s">
        <v>2909</v>
      </c>
      <c r="B18" s="300" t="s">
        <v>2910</v>
      </c>
      <c r="C18" s="301">
        <v>40613782</v>
      </c>
      <c r="D18" s="301">
        <v>40613782</v>
      </c>
      <c r="E18" s="301"/>
      <c r="F18" s="301">
        <v>40613782</v>
      </c>
    </row>
    <row r="19" spans="1:6" ht="19.5" thickBot="1" x14ac:dyDescent="0.35">
      <c r="A19" s="299" t="s">
        <v>2911</v>
      </c>
      <c r="B19" s="300" t="s">
        <v>2912</v>
      </c>
      <c r="C19" s="301">
        <v>163013482</v>
      </c>
      <c r="D19" s="301">
        <v>163013482</v>
      </c>
      <c r="E19" s="301"/>
      <c r="F19" s="301">
        <v>163013482</v>
      </c>
    </row>
    <row r="20" spans="1:6" ht="19.5" thickBot="1" x14ac:dyDescent="0.35">
      <c r="A20" s="299" t="s">
        <v>2913</v>
      </c>
      <c r="B20" s="300" t="s">
        <v>2914</v>
      </c>
      <c r="C20" s="301">
        <v>68543175</v>
      </c>
      <c r="D20" s="301">
        <v>68543175</v>
      </c>
      <c r="E20" s="301"/>
      <c r="F20" s="301">
        <v>68543175</v>
      </c>
    </row>
    <row r="21" spans="1:6" ht="19.5" thickBot="1" x14ac:dyDescent="0.35">
      <c r="A21" s="299" t="s">
        <v>2915</v>
      </c>
      <c r="B21" s="300" t="s">
        <v>2916</v>
      </c>
      <c r="C21" s="301">
        <v>60149401.880000003</v>
      </c>
      <c r="D21" s="301">
        <v>75149401.879999995</v>
      </c>
      <c r="E21" s="301"/>
      <c r="F21" s="301">
        <v>75149401.879999995</v>
      </c>
    </row>
    <row r="22" spans="1:6" ht="19.5" thickBot="1" x14ac:dyDescent="0.35">
      <c r="A22" s="299" t="s">
        <v>2917</v>
      </c>
      <c r="B22" s="300" t="s">
        <v>2918</v>
      </c>
      <c r="C22" s="301">
        <v>49821305</v>
      </c>
      <c r="D22" s="301">
        <v>49821305</v>
      </c>
      <c r="E22" s="301"/>
      <c r="F22" s="301">
        <v>49821305</v>
      </c>
    </row>
    <row r="23" spans="1:6" ht="19.5" thickBot="1" x14ac:dyDescent="0.35">
      <c r="A23" s="303"/>
      <c r="B23" s="304" t="s">
        <v>2919</v>
      </c>
      <c r="C23" s="305">
        <f>SUM(C5:C22)</f>
        <v>4912693684.7300005</v>
      </c>
      <c r="D23" s="305">
        <f>SUM(D5:D22)</f>
        <v>4798826999.8900003</v>
      </c>
      <c r="E23" s="305"/>
      <c r="F23" s="305">
        <f>SUM(F5:F22)</f>
        <v>4798826999.8900003</v>
      </c>
    </row>
    <row r="24" spans="1:6" ht="19.5" thickBot="1" x14ac:dyDescent="0.35">
      <c r="A24" s="299" t="s">
        <v>2920</v>
      </c>
      <c r="B24" s="300" t="s">
        <v>2921</v>
      </c>
      <c r="C24" s="301">
        <v>171900033.30000001</v>
      </c>
      <c r="D24" s="301">
        <v>171900033.30000001</v>
      </c>
      <c r="E24" s="301"/>
      <c r="F24" s="301">
        <v>171900033.30000001</v>
      </c>
    </row>
    <row r="25" spans="1:6" ht="19.5" thickBot="1" x14ac:dyDescent="0.35">
      <c r="A25" s="299" t="s">
        <v>2922</v>
      </c>
      <c r="B25" s="300" t="s">
        <v>2923</v>
      </c>
      <c r="C25" s="301">
        <v>82676913</v>
      </c>
      <c r="D25" s="301">
        <v>82676913</v>
      </c>
      <c r="E25" s="301"/>
      <c r="F25" s="301">
        <v>82676913</v>
      </c>
    </row>
    <row r="26" spans="1:6" ht="19.5" thickBot="1" x14ac:dyDescent="0.35">
      <c r="A26" s="299" t="s">
        <v>2924</v>
      </c>
      <c r="B26" s="300" t="s">
        <v>2925</v>
      </c>
      <c r="C26" s="301">
        <v>900429832.96000004</v>
      </c>
      <c r="D26" s="301">
        <v>850429832.96000004</v>
      </c>
      <c r="E26" s="301"/>
      <c r="F26" s="301">
        <v>850429832.96000004</v>
      </c>
    </row>
    <row r="27" spans="1:6" ht="19.5" thickBot="1" x14ac:dyDescent="0.35">
      <c r="A27" s="299" t="s">
        <v>2926</v>
      </c>
      <c r="B27" s="300" t="s">
        <v>2927</v>
      </c>
      <c r="C27" s="301">
        <v>92314520.079999998</v>
      </c>
      <c r="D27" s="301">
        <v>112314520.08</v>
      </c>
      <c r="E27" s="301"/>
      <c r="F27" s="301">
        <v>112314520.08</v>
      </c>
    </row>
    <row r="28" spans="1:6" ht="19.5" thickBot="1" x14ac:dyDescent="0.35">
      <c r="A28" s="299" t="s">
        <v>2928</v>
      </c>
      <c r="B28" s="300" t="s">
        <v>2929</v>
      </c>
      <c r="C28" s="301">
        <v>864100648</v>
      </c>
      <c r="D28" s="301">
        <v>864200148</v>
      </c>
      <c r="E28" s="301"/>
      <c r="F28" s="301">
        <v>864200148</v>
      </c>
    </row>
    <row r="29" spans="1:6" ht="19.5" thickBot="1" x14ac:dyDescent="0.35">
      <c r="A29" s="299" t="s">
        <v>2930</v>
      </c>
      <c r="B29" s="300" t="s">
        <v>2931</v>
      </c>
      <c r="C29" s="301">
        <v>510000000</v>
      </c>
      <c r="D29" s="301">
        <v>414000000</v>
      </c>
      <c r="E29" s="301"/>
      <c r="F29" s="301">
        <v>414000000</v>
      </c>
    </row>
    <row r="30" spans="1:6" ht="19.5" thickBot="1" x14ac:dyDescent="0.35">
      <c r="A30" s="299" t="s">
        <v>2932</v>
      </c>
      <c r="B30" s="300" t="s">
        <v>2933</v>
      </c>
      <c r="C30" s="301">
        <v>101934840.7</v>
      </c>
      <c r="D30" s="301">
        <v>101934840.7</v>
      </c>
      <c r="E30" s="301"/>
      <c r="F30" s="301">
        <v>101934840.7</v>
      </c>
    </row>
    <row r="31" spans="1:6" ht="19.5" thickBot="1" x14ac:dyDescent="0.35">
      <c r="A31" s="299" t="s">
        <v>2934</v>
      </c>
      <c r="B31" s="306" t="s">
        <v>2935</v>
      </c>
      <c r="C31" s="301">
        <v>9806092</v>
      </c>
      <c r="D31" s="301">
        <v>9806092</v>
      </c>
      <c r="E31" s="301"/>
      <c r="F31" s="301">
        <v>9806092</v>
      </c>
    </row>
    <row r="32" spans="1:6" ht="19.5" thickBot="1" x14ac:dyDescent="0.35">
      <c r="A32" s="299" t="s">
        <v>2936</v>
      </c>
      <c r="B32" s="300" t="s">
        <v>2937</v>
      </c>
      <c r="C32" s="301">
        <v>20523753</v>
      </c>
      <c r="D32" s="301">
        <v>20523753</v>
      </c>
      <c r="E32" s="301"/>
      <c r="F32" s="301">
        <v>20523753</v>
      </c>
    </row>
    <row r="33" spans="1:6" ht="19.5" thickBot="1" x14ac:dyDescent="0.35">
      <c r="A33" s="307" t="s">
        <v>2938</v>
      </c>
      <c r="B33" s="308" t="s">
        <v>2939</v>
      </c>
      <c r="C33" s="309">
        <v>22245100.539999999</v>
      </c>
      <c r="D33" s="309">
        <v>22245100.539999999</v>
      </c>
      <c r="E33" s="309"/>
      <c r="F33" s="309">
        <v>22245100.539999999</v>
      </c>
    </row>
    <row r="34" spans="1:6" ht="19.5" thickBot="1" x14ac:dyDescent="0.35">
      <c r="A34" s="299" t="s">
        <v>2940</v>
      </c>
      <c r="B34" s="300" t="s">
        <v>2941</v>
      </c>
      <c r="C34" s="301">
        <v>391147359</v>
      </c>
      <c r="D34" s="301">
        <v>391147359</v>
      </c>
      <c r="E34" s="301"/>
      <c r="F34" s="301">
        <v>391147359</v>
      </c>
    </row>
    <row r="35" spans="1:6" ht="19.5" thickBot="1" x14ac:dyDescent="0.35">
      <c r="A35" s="299" t="s">
        <v>2942</v>
      </c>
      <c r="B35" s="300" t="s">
        <v>2943</v>
      </c>
      <c r="C35" s="301">
        <v>54500600</v>
      </c>
      <c r="D35" s="301">
        <v>171500600</v>
      </c>
      <c r="E35" s="301"/>
      <c r="F35" s="301">
        <v>171500600</v>
      </c>
    </row>
    <row r="36" spans="1:6" ht="19.5" thickBot="1" x14ac:dyDescent="0.35">
      <c r="A36" s="299" t="s">
        <v>2944</v>
      </c>
      <c r="B36" s="300" t="s">
        <v>2945</v>
      </c>
      <c r="C36" s="301">
        <v>150129559.19999999</v>
      </c>
      <c r="D36" s="301">
        <v>157129559.19999999</v>
      </c>
      <c r="E36" s="301"/>
      <c r="F36" s="301">
        <v>157129559.19999999</v>
      </c>
    </row>
    <row r="37" spans="1:6" ht="19.5" thickBot="1" x14ac:dyDescent="0.35">
      <c r="A37" s="299" t="s">
        <v>2946</v>
      </c>
      <c r="B37" s="306" t="s">
        <v>2947</v>
      </c>
      <c r="C37" s="301">
        <v>49184212</v>
      </c>
      <c r="D37" s="301">
        <v>49684212</v>
      </c>
      <c r="E37" s="301"/>
      <c r="F37" s="301">
        <v>49684212</v>
      </c>
    </row>
    <row r="38" spans="1:6" ht="19.5" thickBot="1" x14ac:dyDescent="0.35">
      <c r="A38" s="303"/>
      <c r="B38" s="310" t="s">
        <v>2948</v>
      </c>
      <c r="C38" s="305">
        <f>SUM(C24:C37)</f>
        <v>3420893463.7799997</v>
      </c>
      <c r="D38" s="305">
        <f>SUM(D24:D37)</f>
        <v>3419492963.7799997</v>
      </c>
      <c r="E38" s="305"/>
      <c r="F38" s="305">
        <f>SUM(F24:F37)</f>
        <v>3419492963.7799997</v>
      </c>
    </row>
    <row r="39" spans="1:6" ht="19.5" thickBot="1" x14ac:dyDescent="0.35">
      <c r="A39" s="299" t="s">
        <v>2949</v>
      </c>
      <c r="B39" s="300" t="s">
        <v>2950</v>
      </c>
      <c r="C39" s="301">
        <v>160400000</v>
      </c>
      <c r="D39" s="301">
        <v>165400000</v>
      </c>
      <c r="E39" s="301"/>
      <c r="F39" s="301">
        <v>165400000</v>
      </c>
    </row>
    <row r="40" spans="1:6" ht="19.5" thickBot="1" x14ac:dyDescent="0.35">
      <c r="A40" s="299" t="s">
        <v>2951</v>
      </c>
      <c r="B40" s="300" t="s">
        <v>2952</v>
      </c>
      <c r="C40" s="301">
        <v>229967194</v>
      </c>
      <c r="D40" s="301">
        <v>229967194</v>
      </c>
      <c r="E40" s="301"/>
      <c r="F40" s="301">
        <v>229967194</v>
      </c>
    </row>
    <row r="41" spans="1:6" ht="19.5" thickBot="1" x14ac:dyDescent="0.35">
      <c r="A41" s="311" t="s">
        <v>2953</v>
      </c>
      <c r="B41" s="300" t="s">
        <v>2954</v>
      </c>
      <c r="C41" s="301">
        <v>41985123</v>
      </c>
      <c r="D41" s="301">
        <v>41985123</v>
      </c>
      <c r="E41" s="301"/>
      <c r="F41" s="301">
        <v>41985123</v>
      </c>
    </row>
    <row r="42" spans="1:6" ht="19.5" thickBot="1" x14ac:dyDescent="0.35">
      <c r="A42" s="311" t="s">
        <v>2955</v>
      </c>
      <c r="B42" s="300" t="s">
        <v>2956</v>
      </c>
      <c r="C42" s="301">
        <v>268230674.47</v>
      </c>
      <c r="D42" s="301">
        <v>434230674.47000003</v>
      </c>
      <c r="E42" s="301"/>
      <c r="F42" s="301">
        <v>434230674.47000003</v>
      </c>
    </row>
    <row r="43" spans="1:6" ht="19.5" thickBot="1" x14ac:dyDescent="0.35">
      <c r="A43" s="303"/>
      <c r="B43" s="310" t="s">
        <v>2957</v>
      </c>
      <c r="C43" s="305">
        <f>SUM(C39:C42)</f>
        <v>700582991.47000003</v>
      </c>
      <c r="D43" s="305">
        <f>SUM(D39:D42)</f>
        <v>871582991.47000003</v>
      </c>
      <c r="E43" s="305"/>
      <c r="F43" s="305">
        <f>SUM(F39:F42)</f>
        <v>871582991.47000003</v>
      </c>
    </row>
    <row r="44" spans="1:6" ht="19.5" thickBot="1" x14ac:dyDescent="0.35">
      <c r="A44" s="299" t="s">
        <v>2958</v>
      </c>
      <c r="B44" s="300" t="s">
        <v>2959</v>
      </c>
      <c r="C44" s="301">
        <v>114395147.7</v>
      </c>
      <c r="D44" s="301">
        <v>301395147.69999999</v>
      </c>
      <c r="E44" s="301"/>
      <c r="F44" s="301">
        <v>301395147.69999999</v>
      </c>
    </row>
    <row r="45" spans="1:6" ht="19.5" thickBot="1" x14ac:dyDescent="0.35">
      <c r="A45" s="303"/>
      <c r="B45" s="310" t="s">
        <v>2960</v>
      </c>
      <c r="C45" s="305">
        <f>SUM(C44)</f>
        <v>114395147.7</v>
      </c>
      <c r="D45" s="305">
        <f>SUM(D44)</f>
        <v>301395147.69999999</v>
      </c>
      <c r="E45" s="305"/>
      <c r="F45" s="305">
        <f>SUM(F44)</f>
        <v>301395147.69999999</v>
      </c>
    </row>
    <row r="46" spans="1:6" ht="19.5" thickBot="1" x14ac:dyDescent="0.35">
      <c r="A46" s="299" t="s">
        <v>2961</v>
      </c>
      <c r="B46" s="300" t="s">
        <v>2962</v>
      </c>
      <c r="C46" s="301">
        <v>420866917</v>
      </c>
      <c r="D46" s="301">
        <v>437866917</v>
      </c>
      <c r="E46" s="301"/>
      <c r="F46" s="301">
        <v>437866917</v>
      </c>
    </row>
    <row r="47" spans="1:6" ht="19.5" thickBot="1" x14ac:dyDescent="0.35">
      <c r="A47" s="299" t="s">
        <v>2963</v>
      </c>
      <c r="B47" s="300" t="s">
        <v>2964</v>
      </c>
      <c r="C47" s="301">
        <v>33000000</v>
      </c>
      <c r="D47" s="301">
        <v>36000000</v>
      </c>
      <c r="E47" s="301"/>
      <c r="F47" s="301">
        <v>36000000</v>
      </c>
    </row>
    <row r="48" spans="1:6" ht="19.5" thickBot="1" x14ac:dyDescent="0.35">
      <c r="A48" s="299" t="s">
        <v>2965</v>
      </c>
      <c r="B48" s="300" t="s">
        <v>2966</v>
      </c>
      <c r="C48" s="301">
        <v>1225470821.5</v>
      </c>
      <c r="D48" s="301">
        <v>1545470821.5</v>
      </c>
      <c r="E48" s="301">
        <v>150000000</v>
      </c>
      <c r="F48" s="301">
        <f>D48-E48</f>
        <v>1395470821.5</v>
      </c>
    </row>
    <row r="49" spans="1:6" ht="19.5" thickBot="1" x14ac:dyDescent="0.35">
      <c r="A49" s="299" t="s">
        <v>2967</v>
      </c>
      <c r="B49" s="300" t="s">
        <v>2968</v>
      </c>
      <c r="C49" s="301">
        <v>68832504</v>
      </c>
      <c r="D49" s="301">
        <v>58832504</v>
      </c>
      <c r="E49" s="301"/>
      <c r="F49" s="301">
        <v>58832504</v>
      </c>
    </row>
    <row r="50" spans="1:6" ht="19.5" thickBot="1" x14ac:dyDescent="0.35">
      <c r="A50" s="299" t="s">
        <v>2969</v>
      </c>
      <c r="B50" s="300" t="s">
        <v>2970</v>
      </c>
      <c r="C50" s="301">
        <v>89944390</v>
      </c>
      <c r="D50" s="301">
        <v>74944390</v>
      </c>
      <c r="E50" s="301"/>
      <c r="F50" s="301">
        <v>74944390</v>
      </c>
    </row>
    <row r="51" spans="1:6" ht="19.5" thickBot="1" x14ac:dyDescent="0.35">
      <c r="A51" s="299" t="s">
        <v>2971</v>
      </c>
      <c r="B51" s="300" t="s">
        <v>2972</v>
      </c>
      <c r="C51" s="301">
        <v>66585401</v>
      </c>
      <c r="D51" s="301">
        <v>78585401</v>
      </c>
      <c r="E51" s="301"/>
      <c r="F51" s="301">
        <v>78585401</v>
      </c>
    </row>
    <row r="52" spans="1:6" ht="19.5" thickBot="1" x14ac:dyDescent="0.35">
      <c r="A52" s="299" t="s">
        <v>2973</v>
      </c>
      <c r="B52" s="306" t="s">
        <v>2974</v>
      </c>
      <c r="C52" s="301">
        <v>18120878</v>
      </c>
      <c r="D52" s="301">
        <v>18120878</v>
      </c>
      <c r="E52" s="301"/>
      <c r="F52" s="301">
        <v>18120878</v>
      </c>
    </row>
    <row r="53" spans="1:6" ht="19.5" thickBot="1" x14ac:dyDescent="0.35">
      <c r="A53" s="299" t="s">
        <v>2975</v>
      </c>
      <c r="B53" s="300" t="s">
        <v>2976</v>
      </c>
      <c r="C53" s="301">
        <v>53360841</v>
      </c>
      <c r="D53" s="301">
        <v>55360841</v>
      </c>
      <c r="E53" s="301"/>
      <c r="F53" s="301">
        <v>55360841</v>
      </c>
    </row>
    <row r="54" spans="1:6" ht="19.5" thickBot="1" x14ac:dyDescent="0.35">
      <c r="A54" s="312"/>
      <c r="B54" s="304" t="s">
        <v>2977</v>
      </c>
      <c r="C54" s="313">
        <f>SUM(C46:C53)</f>
        <v>1976181752.5</v>
      </c>
      <c r="D54" s="313">
        <f>SUM(D46:D53)</f>
        <v>2305181752.5</v>
      </c>
      <c r="E54" s="313">
        <f>SUM(E46:E53)</f>
        <v>150000000</v>
      </c>
      <c r="F54" s="313">
        <f>SUM(F46:F53)</f>
        <v>2155181752.5</v>
      </c>
    </row>
    <row r="55" spans="1:6" ht="19.5" thickBot="1" x14ac:dyDescent="0.35">
      <c r="A55" s="314"/>
      <c r="B55" s="315" t="s">
        <v>2978</v>
      </c>
      <c r="C55" s="316">
        <f>C23+C38+C43+C45+C54</f>
        <v>11124747040.18</v>
      </c>
      <c r="D55" s="316">
        <f>D23+D38+D43+D45+D54</f>
        <v>11696479855.34</v>
      </c>
      <c r="E55" s="316">
        <f>E23+E38+E43+E45+E54</f>
        <v>150000000</v>
      </c>
      <c r="F55" s="316">
        <f>F23+F38+F43+F45+F54</f>
        <v>11546479855.34</v>
      </c>
    </row>
    <row r="59" spans="1:6" ht="20.25" x14ac:dyDescent="0.3">
      <c r="A59" s="290" t="s">
        <v>199</v>
      </c>
      <c r="B59" s="291" t="s">
        <v>2877</v>
      </c>
      <c r="C59" s="292"/>
      <c r="D59" s="293"/>
    </row>
    <row r="60" spans="1:6" ht="20.25" x14ac:dyDescent="0.3">
      <c r="A60" s="293"/>
      <c r="B60" s="291" t="s">
        <v>2979</v>
      </c>
      <c r="C60" s="292"/>
      <c r="D60" s="293"/>
    </row>
    <row r="61" spans="1:6" ht="32.25" thickBot="1" x14ac:dyDescent="0.3">
      <c r="A61" s="295" t="s">
        <v>2879</v>
      </c>
      <c r="B61" s="296" t="s">
        <v>2880</v>
      </c>
      <c r="C61" s="297" t="s">
        <v>2881</v>
      </c>
      <c r="D61" s="298" t="s">
        <v>2882</v>
      </c>
      <c r="E61" s="297" t="s">
        <v>9</v>
      </c>
      <c r="F61" s="298" t="s">
        <v>10</v>
      </c>
    </row>
    <row r="62" spans="1:6" ht="19.5" thickBot="1" x14ac:dyDescent="0.35">
      <c r="A62" s="299" t="s">
        <v>2883</v>
      </c>
      <c r="B62" s="300" t="s">
        <v>2884</v>
      </c>
      <c r="C62" s="301">
        <v>1404700322.23</v>
      </c>
      <c r="D62" s="301">
        <v>1204700322.23</v>
      </c>
      <c r="E62" s="301"/>
      <c r="F62" s="301">
        <v>1204700322.23</v>
      </c>
    </row>
    <row r="63" spans="1:6" ht="19.5" thickBot="1" x14ac:dyDescent="0.35">
      <c r="A63" s="299" t="s">
        <v>2885</v>
      </c>
      <c r="B63" s="300" t="s">
        <v>2886</v>
      </c>
      <c r="C63" s="301">
        <v>426000000</v>
      </c>
      <c r="D63" s="301">
        <v>426000000</v>
      </c>
      <c r="E63" s="301"/>
      <c r="F63" s="301">
        <v>426000000</v>
      </c>
    </row>
    <row r="64" spans="1:6" ht="19.5" thickBot="1" x14ac:dyDescent="0.35">
      <c r="A64" s="299" t="s">
        <v>2887</v>
      </c>
      <c r="B64" s="300" t="s">
        <v>2888</v>
      </c>
      <c r="C64" s="301">
        <v>627000000</v>
      </c>
      <c r="D64" s="301">
        <v>527000000</v>
      </c>
      <c r="E64" s="301"/>
      <c r="F64" s="301">
        <v>527000000</v>
      </c>
    </row>
    <row r="65" spans="1:6" ht="19.5" thickBot="1" x14ac:dyDescent="0.35">
      <c r="A65" s="299" t="s">
        <v>2889</v>
      </c>
      <c r="B65" s="300" t="s">
        <v>2890</v>
      </c>
      <c r="C65" s="301">
        <v>66650000</v>
      </c>
      <c r="D65" s="301">
        <v>66650000</v>
      </c>
      <c r="E65" s="301"/>
      <c r="F65" s="301">
        <v>66650000</v>
      </c>
    </row>
    <row r="66" spans="1:6" ht="19.5" thickBot="1" x14ac:dyDescent="0.35">
      <c r="A66" s="299" t="s">
        <v>2980</v>
      </c>
      <c r="B66" s="300" t="s">
        <v>2892</v>
      </c>
      <c r="C66" s="301">
        <v>1363000000</v>
      </c>
      <c r="D66" s="301">
        <v>1063000000</v>
      </c>
      <c r="E66" s="301">
        <v>813000000</v>
      </c>
      <c r="F66" s="301">
        <f>D66-E66</f>
        <v>250000000</v>
      </c>
    </row>
    <row r="67" spans="1:6" ht="19.5" thickBot="1" x14ac:dyDescent="0.35">
      <c r="A67" s="299" t="s">
        <v>2893</v>
      </c>
      <c r="B67" s="300" t="s">
        <v>2894</v>
      </c>
      <c r="C67" s="301">
        <v>23300000</v>
      </c>
      <c r="D67" s="301">
        <v>23300000</v>
      </c>
      <c r="E67" s="301"/>
      <c r="F67" s="301">
        <v>23300000</v>
      </c>
    </row>
    <row r="68" spans="1:6" ht="19.5" thickBot="1" x14ac:dyDescent="0.35">
      <c r="A68" s="299" t="s">
        <v>2895</v>
      </c>
      <c r="B68" s="300" t="s">
        <v>2896</v>
      </c>
      <c r="C68" s="301">
        <v>2334750000</v>
      </c>
      <c r="D68" s="301">
        <v>1834750000</v>
      </c>
      <c r="E68" s="301">
        <v>250000000</v>
      </c>
      <c r="F68" s="301">
        <f>D68-E68</f>
        <v>1584750000</v>
      </c>
    </row>
    <row r="69" spans="1:6" ht="19.5" thickBot="1" x14ac:dyDescent="0.35">
      <c r="A69" s="299" t="s">
        <v>2897</v>
      </c>
      <c r="B69" s="300" t="s">
        <v>2898</v>
      </c>
      <c r="C69" s="301">
        <v>30600000</v>
      </c>
      <c r="D69" s="301">
        <v>30600000</v>
      </c>
      <c r="E69" s="301"/>
      <c r="F69" s="301">
        <v>30600000</v>
      </c>
    </row>
    <row r="70" spans="1:6" ht="19.5" thickBot="1" x14ac:dyDescent="0.35">
      <c r="A70" s="299" t="s">
        <v>2899</v>
      </c>
      <c r="B70" s="300" t="s">
        <v>2900</v>
      </c>
      <c r="C70" s="301">
        <v>196400000</v>
      </c>
      <c r="D70" s="301">
        <v>196400000</v>
      </c>
      <c r="E70" s="301"/>
      <c r="F70" s="301">
        <v>196400000</v>
      </c>
    </row>
    <row r="71" spans="1:6" ht="19.5" thickBot="1" x14ac:dyDescent="0.35">
      <c r="A71" s="299" t="s">
        <v>2901</v>
      </c>
      <c r="B71" s="300" t="s">
        <v>2902</v>
      </c>
      <c r="C71" s="301">
        <v>8350000000</v>
      </c>
      <c r="D71" s="301">
        <v>7350000000</v>
      </c>
      <c r="E71" s="301"/>
      <c r="F71" s="301">
        <v>7350000000</v>
      </c>
    </row>
    <row r="72" spans="1:6" ht="19.5" thickBot="1" x14ac:dyDescent="0.35">
      <c r="A72" s="299" t="s">
        <v>2903</v>
      </c>
      <c r="B72" s="300" t="s">
        <v>2904</v>
      </c>
      <c r="C72" s="301">
        <v>143450000</v>
      </c>
      <c r="D72" s="301">
        <v>143450000</v>
      </c>
      <c r="E72" s="301">
        <v>85700000</v>
      </c>
      <c r="F72" s="301">
        <f>D72-E72</f>
        <v>57750000</v>
      </c>
    </row>
    <row r="73" spans="1:6" ht="19.5" thickBot="1" x14ac:dyDescent="0.35">
      <c r="A73" s="299" t="s">
        <v>2905</v>
      </c>
      <c r="B73" s="300" t="s">
        <v>2906</v>
      </c>
      <c r="C73" s="301">
        <v>3087900000</v>
      </c>
      <c r="D73" s="301">
        <v>2087900000</v>
      </c>
      <c r="E73" s="301"/>
      <c r="F73" s="301">
        <v>2087900000</v>
      </c>
    </row>
    <row r="74" spans="1:6" ht="19.5" thickBot="1" x14ac:dyDescent="0.35">
      <c r="A74" s="299" t="s">
        <v>2907</v>
      </c>
      <c r="B74" s="300" t="s">
        <v>2908</v>
      </c>
      <c r="C74" s="301">
        <v>36109267.460000001</v>
      </c>
      <c r="D74" s="301">
        <v>36109267.460000001</v>
      </c>
      <c r="E74" s="301"/>
      <c r="F74" s="301">
        <v>36109267.460000001</v>
      </c>
    </row>
    <row r="75" spans="1:6" ht="19.5" thickBot="1" x14ac:dyDescent="0.35">
      <c r="A75" s="299" t="s">
        <v>2909</v>
      </c>
      <c r="B75" s="300" t="s">
        <v>2910</v>
      </c>
      <c r="C75" s="301">
        <v>5100000</v>
      </c>
      <c r="D75" s="301">
        <v>5100000</v>
      </c>
      <c r="E75" s="301"/>
      <c r="F75" s="301">
        <v>5100000</v>
      </c>
    </row>
    <row r="76" spans="1:6" ht="19.5" thickBot="1" x14ac:dyDescent="0.35">
      <c r="A76" s="299" t="s">
        <v>2911</v>
      </c>
      <c r="B76" s="300" t="s">
        <v>2912</v>
      </c>
      <c r="C76" s="301">
        <v>100000000</v>
      </c>
      <c r="D76" s="301">
        <v>100000000</v>
      </c>
      <c r="E76" s="301"/>
      <c r="F76" s="301">
        <v>100000000</v>
      </c>
    </row>
    <row r="77" spans="1:6" ht="19.5" thickBot="1" x14ac:dyDescent="0.35">
      <c r="A77" s="299" t="s">
        <v>2913</v>
      </c>
      <c r="B77" s="300" t="s">
        <v>2914</v>
      </c>
      <c r="C77" s="301">
        <v>46840000</v>
      </c>
      <c r="D77" s="301">
        <v>46840000</v>
      </c>
      <c r="E77" s="301"/>
      <c r="F77" s="301">
        <v>46840000</v>
      </c>
    </row>
    <row r="78" spans="1:6" ht="19.5" thickBot="1" x14ac:dyDescent="0.35">
      <c r="A78" s="299" t="s">
        <v>2915</v>
      </c>
      <c r="B78" s="300" t="s">
        <v>2916</v>
      </c>
      <c r="C78" s="301">
        <v>27700000</v>
      </c>
      <c r="D78" s="301">
        <v>27700000</v>
      </c>
      <c r="E78" s="301"/>
      <c r="F78" s="301">
        <v>27700000</v>
      </c>
    </row>
    <row r="79" spans="1:6" ht="19.5" thickBot="1" x14ac:dyDescent="0.35">
      <c r="A79" s="299" t="s">
        <v>2917</v>
      </c>
      <c r="B79" s="300" t="s">
        <v>2918</v>
      </c>
      <c r="C79" s="301">
        <v>88000000</v>
      </c>
      <c r="D79" s="301">
        <v>88000000</v>
      </c>
      <c r="E79" s="301"/>
      <c r="F79" s="301">
        <v>88000000</v>
      </c>
    </row>
    <row r="80" spans="1:6" ht="19.5" thickBot="1" x14ac:dyDescent="0.35">
      <c r="A80" s="303"/>
      <c r="B80" s="304" t="s">
        <v>2919</v>
      </c>
      <c r="C80" s="305">
        <f>SUM(C62:C79)</f>
        <v>18357499589.689999</v>
      </c>
      <c r="D80" s="305">
        <f>SUM(D62:D79)</f>
        <v>15257499589.689999</v>
      </c>
      <c r="E80" s="305">
        <f>SUM(E62:E79)</f>
        <v>1148700000</v>
      </c>
      <c r="F80" s="305">
        <f>SUM(F62:F79)</f>
        <v>14108799589.689999</v>
      </c>
    </row>
    <row r="81" spans="1:6" ht="19.5" thickBot="1" x14ac:dyDescent="0.35">
      <c r="A81" s="299" t="s">
        <v>2920</v>
      </c>
      <c r="B81" s="300" t="s">
        <v>2921</v>
      </c>
      <c r="C81" s="301">
        <v>86500000</v>
      </c>
      <c r="D81" s="301">
        <v>86500000</v>
      </c>
      <c r="E81" s="301"/>
      <c r="F81" s="301">
        <v>86500000</v>
      </c>
    </row>
    <row r="82" spans="1:6" ht="19.5" thickBot="1" x14ac:dyDescent="0.35">
      <c r="A82" s="299" t="s">
        <v>2922</v>
      </c>
      <c r="B82" s="300" t="s">
        <v>2923</v>
      </c>
      <c r="C82" s="301">
        <v>78500000</v>
      </c>
      <c r="D82" s="301">
        <v>78500000</v>
      </c>
      <c r="E82" s="301"/>
      <c r="F82" s="301">
        <v>78500000</v>
      </c>
    </row>
    <row r="83" spans="1:6" ht="19.5" thickBot="1" x14ac:dyDescent="0.35">
      <c r="A83" s="299" t="s">
        <v>2924</v>
      </c>
      <c r="B83" s="300" t="s">
        <v>2925</v>
      </c>
      <c r="C83" s="301">
        <v>1834000000</v>
      </c>
      <c r="D83" s="301">
        <v>1134000000</v>
      </c>
      <c r="E83" s="301"/>
      <c r="F83" s="301">
        <v>1134000000</v>
      </c>
    </row>
    <row r="84" spans="1:6" ht="19.5" thickBot="1" x14ac:dyDescent="0.35">
      <c r="A84" s="299" t="s">
        <v>2926</v>
      </c>
      <c r="B84" s="300" t="s">
        <v>2927</v>
      </c>
      <c r="C84" s="301">
        <v>66000000</v>
      </c>
      <c r="D84" s="301">
        <v>66000000</v>
      </c>
      <c r="E84" s="301"/>
      <c r="F84" s="301">
        <v>66000000</v>
      </c>
    </row>
    <row r="85" spans="1:6" ht="19.5" thickBot="1" x14ac:dyDescent="0.35">
      <c r="A85" s="299" t="s">
        <v>2928</v>
      </c>
      <c r="B85" s="300" t="s">
        <v>2929</v>
      </c>
      <c r="C85" s="301">
        <v>564100648</v>
      </c>
      <c r="D85" s="301">
        <v>464100648</v>
      </c>
      <c r="E85" s="301"/>
      <c r="F85" s="301">
        <v>464100648</v>
      </c>
    </row>
    <row r="86" spans="1:6" ht="19.5" thickBot="1" x14ac:dyDescent="0.35">
      <c r="A86" s="299" t="s">
        <v>2930</v>
      </c>
      <c r="B86" s="300" t="s">
        <v>2931</v>
      </c>
      <c r="C86" s="301">
        <v>35350000</v>
      </c>
      <c r="D86" s="301">
        <v>35350000</v>
      </c>
      <c r="E86" s="301"/>
      <c r="F86" s="301">
        <v>35350000</v>
      </c>
    </row>
    <row r="87" spans="1:6" ht="19.5" thickBot="1" x14ac:dyDescent="0.35">
      <c r="A87" s="299" t="s">
        <v>2932</v>
      </c>
      <c r="B87" s="300" t="s">
        <v>2933</v>
      </c>
      <c r="C87" s="301">
        <v>626260000</v>
      </c>
      <c r="D87" s="301">
        <v>526260000</v>
      </c>
      <c r="E87" s="301"/>
      <c r="F87" s="301">
        <v>526260000</v>
      </c>
    </row>
    <row r="88" spans="1:6" ht="19.5" thickBot="1" x14ac:dyDescent="0.35">
      <c r="A88" s="299" t="s">
        <v>2934</v>
      </c>
      <c r="B88" s="306" t="s">
        <v>2935</v>
      </c>
      <c r="C88" s="301">
        <v>413000000</v>
      </c>
      <c r="D88" s="301">
        <v>313000000</v>
      </c>
      <c r="E88" s="301"/>
      <c r="F88" s="301">
        <v>313000000</v>
      </c>
    </row>
    <row r="89" spans="1:6" ht="19.5" thickBot="1" x14ac:dyDescent="0.35">
      <c r="A89" s="299" t="s">
        <v>2936</v>
      </c>
      <c r="B89" s="300" t="s">
        <v>2937</v>
      </c>
      <c r="C89" s="301">
        <v>50000000</v>
      </c>
      <c r="D89" s="301">
        <v>50000000</v>
      </c>
      <c r="E89" s="301"/>
      <c r="F89" s="301">
        <v>50000000</v>
      </c>
    </row>
    <row r="90" spans="1:6" ht="19.5" thickBot="1" x14ac:dyDescent="0.35">
      <c r="A90" s="299" t="s">
        <v>2938</v>
      </c>
      <c r="B90" s="300" t="s">
        <v>2939</v>
      </c>
      <c r="C90" s="301">
        <v>51000000</v>
      </c>
      <c r="D90" s="301">
        <v>51000000</v>
      </c>
      <c r="E90" s="301"/>
      <c r="F90" s="301">
        <v>51000000</v>
      </c>
    </row>
    <row r="91" spans="1:6" ht="19.5" thickBot="1" x14ac:dyDescent="0.35">
      <c r="A91" s="299" t="s">
        <v>2940</v>
      </c>
      <c r="B91" s="300" t="s">
        <v>2941</v>
      </c>
      <c r="C91" s="301">
        <v>85500000</v>
      </c>
      <c r="D91" s="301">
        <v>85500000</v>
      </c>
      <c r="E91" s="301"/>
      <c r="F91" s="301">
        <v>85500000</v>
      </c>
    </row>
    <row r="92" spans="1:6" ht="19.5" thickBot="1" x14ac:dyDescent="0.35">
      <c r="A92" s="299" t="s">
        <v>2942</v>
      </c>
      <c r="B92" s="300" t="s">
        <v>2943</v>
      </c>
      <c r="C92" s="301">
        <v>288155000</v>
      </c>
      <c r="D92" s="301">
        <v>288155000</v>
      </c>
      <c r="E92" s="301"/>
      <c r="F92" s="301">
        <v>288155000</v>
      </c>
    </row>
    <row r="93" spans="1:6" ht="19.5" thickBot="1" x14ac:dyDescent="0.35">
      <c r="A93" s="299" t="s">
        <v>2944</v>
      </c>
      <c r="B93" s="300" t="s">
        <v>2945</v>
      </c>
      <c r="C93" s="301">
        <v>30924000</v>
      </c>
      <c r="D93" s="301">
        <v>30924000</v>
      </c>
      <c r="E93" s="301"/>
      <c r="F93" s="301">
        <v>30924000</v>
      </c>
    </row>
    <row r="94" spans="1:6" ht="19.5" thickBot="1" x14ac:dyDescent="0.35">
      <c r="A94" s="299" t="s">
        <v>2946</v>
      </c>
      <c r="B94" s="306" t="s">
        <v>2947</v>
      </c>
      <c r="C94" s="301">
        <v>47800000</v>
      </c>
      <c r="D94" s="301">
        <v>47800000</v>
      </c>
      <c r="E94" s="301"/>
      <c r="F94" s="301">
        <v>47800000</v>
      </c>
    </row>
    <row r="95" spans="1:6" ht="19.5" thickBot="1" x14ac:dyDescent="0.35">
      <c r="A95" s="303"/>
      <c r="B95" s="310" t="s">
        <v>2948</v>
      </c>
      <c r="C95" s="305">
        <f>SUM(C81:C94)</f>
        <v>4257089648</v>
      </c>
      <c r="D95" s="305">
        <f>SUM(D81:D94)</f>
        <v>3257089648</v>
      </c>
      <c r="E95" s="305"/>
      <c r="F95" s="305">
        <f>SUM(F81:F94)</f>
        <v>3257089648</v>
      </c>
    </row>
    <row r="96" spans="1:6" ht="19.5" thickBot="1" x14ac:dyDescent="0.35">
      <c r="A96" s="299" t="s">
        <v>2949</v>
      </c>
      <c r="B96" s="300" t="s">
        <v>2950</v>
      </c>
      <c r="C96" s="301">
        <v>286600000</v>
      </c>
      <c r="D96" s="301">
        <v>286600000</v>
      </c>
      <c r="E96" s="301"/>
      <c r="F96" s="301">
        <v>286600000</v>
      </c>
    </row>
    <row r="97" spans="1:6" ht="19.5" thickBot="1" x14ac:dyDescent="0.35">
      <c r="A97" s="299" t="s">
        <v>2951</v>
      </c>
      <c r="B97" s="300" t="s">
        <v>2952</v>
      </c>
      <c r="C97" s="301">
        <v>610000000</v>
      </c>
      <c r="D97" s="301">
        <v>610000000</v>
      </c>
      <c r="E97" s="301"/>
      <c r="F97" s="301">
        <v>610000000</v>
      </c>
    </row>
    <row r="98" spans="1:6" ht="19.5" thickBot="1" x14ac:dyDescent="0.35">
      <c r="A98" s="311" t="s">
        <v>2953</v>
      </c>
      <c r="B98" s="300" t="s">
        <v>2954</v>
      </c>
      <c r="C98" s="301">
        <v>25300000</v>
      </c>
      <c r="D98" s="301">
        <v>25300000</v>
      </c>
      <c r="E98" s="301"/>
      <c r="F98" s="301">
        <v>25300000</v>
      </c>
    </row>
    <row r="99" spans="1:6" ht="19.5" thickBot="1" x14ac:dyDescent="0.35">
      <c r="A99" s="311" t="s">
        <v>2955</v>
      </c>
      <c r="B99" s="300" t="s">
        <v>2956</v>
      </c>
      <c r="C99" s="301">
        <v>190000000</v>
      </c>
      <c r="D99" s="301">
        <v>190000000</v>
      </c>
      <c r="E99" s="301"/>
      <c r="F99" s="301">
        <v>190000000</v>
      </c>
    </row>
    <row r="100" spans="1:6" ht="19.5" thickBot="1" x14ac:dyDescent="0.35">
      <c r="A100" s="317"/>
      <c r="B100" s="310" t="s">
        <v>2957</v>
      </c>
      <c r="C100" s="305">
        <f>SUM(C96:C99)</f>
        <v>1111900000</v>
      </c>
      <c r="D100" s="305">
        <f>SUM(D96:D99)</f>
        <v>1111900000</v>
      </c>
      <c r="E100" s="305"/>
      <c r="F100" s="305">
        <f>SUM(F96:F99)</f>
        <v>1111900000</v>
      </c>
    </row>
    <row r="101" spans="1:6" ht="19.5" thickBot="1" x14ac:dyDescent="0.35">
      <c r="A101" s="299" t="s">
        <v>2958</v>
      </c>
      <c r="B101" s="300" t="s">
        <v>2959</v>
      </c>
      <c r="C101" s="301">
        <v>55550000</v>
      </c>
      <c r="D101" s="301">
        <v>55550000</v>
      </c>
      <c r="E101" s="301"/>
      <c r="F101" s="301">
        <v>55550000</v>
      </c>
    </row>
    <row r="102" spans="1:6" ht="19.5" thickBot="1" x14ac:dyDescent="0.35">
      <c r="A102" s="317"/>
      <c r="B102" s="310" t="s">
        <v>2960</v>
      </c>
      <c r="C102" s="305">
        <f>SUM(C101)</f>
        <v>55550000</v>
      </c>
      <c r="D102" s="305">
        <f>SUM(D101)</f>
        <v>55550000</v>
      </c>
      <c r="E102" s="305"/>
      <c r="F102" s="305">
        <f>SUM(F101)</f>
        <v>55550000</v>
      </c>
    </row>
    <row r="103" spans="1:6" ht="19.5" thickBot="1" x14ac:dyDescent="0.35">
      <c r="A103" s="299" t="s">
        <v>2961</v>
      </c>
      <c r="B103" s="300" t="s">
        <v>2962</v>
      </c>
      <c r="C103" s="301">
        <v>2186608900</v>
      </c>
      <c r="D103" s="301">
        <v>1586608900</v>
      </c>
      <c r="E103" s="301"/>
      <c r="F103" s="301">
        <v>1586608900</v>
      </c>
    </row>
    <row r="104" spans="1:6" ht="19.5" thickBot="1" x14ac:dyDescent="0.35">
      <c r="A104" s="299" t="s">
        <v>2963</v>
      </c>
      <c r="B104" s="300" t="s">
        <v>2964</v>
      </c>
      <c r="C104" s="301">
        <v>77800000</v>
      </c>
      <c r="D104" s="301">
        <v>77800000</v>
      </c>
      <c r="E104" s="301"/>
      <c r="F104" s="301">
        <v>77800000</v>
      </c>
    </row>
    <row r="105" spans="1:6" ht="19.5" thickBot="1" x14ac:dyDescent="0.35">
      <c r="A105" s="299" t="s">
        <v>2965</v>
      </c>
      <c r="B105" s="300" t="s">
        <v>2966</v>
      </c>
      <c r="C105" s="301">
        <v>1252000000</v>
      </c>
      <c r="D105" s="301">
        <v>1002000000</v>
      </c>
      <c r="E105" s="301">
        <v>411000000</v>
      </c>
      <c r="F105" s="301">
        <f>D105-E105</f>
        <v>591000000</v>
      </c>
    </row>
    <row r="106" spans="1:6" ht="19.5" thickBot="1" x14ac:dyDescent="0.35">
      <c r="A106" s="299" t="s">
        <v>2967</v>
      </c>
      <c r="B106" s="300" t="s">
        <v>2968</v>
      </c>
      <c r="C106" s="301">
        <v>107000000</v>
      </c>
      <c r="D106" s="301">
        <v>107000000</v>
      </c>
      <c r="E106" s="301"/>
      <c r="F106" s="301">
        <v>107000000</v>
      </c>
    </row>
    <row r="107" spans="1:6" ht="19.5" thickBot="1" x14ac:dyDescent="0.35">
      <c r="A107" s="299" t="s">
        <v>2969</v>
      </c>
      <c r="B107" s="300" t="s">
        <v>2970</v>
      </c>
      <c r="C107" s="301">
        <v>19250000</v>
      </c>
      <c r="D107" s="301">
        <v>19250000</v>
      </c>
      <c r="E107" s="301"/>
      <c r="F107" s="301">
        <v>19250000</v>
      </c>
    </row>
    <row r="108" spans="1:6" ht="19.5" thickBot="1" x14ac:dyDescent="0.35">
      <c r="A108" s="299" t="s">
        <v>2971</v>
      </c>
      <c r="B108" s="300" t="s">
        <v>2972</v>
      </c>
      <c r="C108" s="301">
        <v>879000000</v>
      </c>
      <c r="D108" s="301">
        <v>679000000</v>
      </c>
      <c r="E108" s="301"/>
      <c r="F108" s="301">
        <v>679000000</v>
      </c>
    </row>
    <row r="109" spans="1:6" ht="19.5" thickBot="1" x14ac:dyDescent="0.35">
      <c r="A109" s="299" t="s">
        <v>2973</v>
      </c>
      <c r="B109" s="300" t="s">
        <v>2981</v>
      </c>
      <c r="C109" s="301">
        <v>24600000</v>
      </c>
      <c r="D109" s="301">
        <v>24600000</v>
      </c>
      <c r="E109" s="301"/>
      <c r="F109" s="301">
        <v>24600000</v>
      </c>
    </row>
    <row r="110" spans="1:6" ht="19.5" thickBot="1" x14ac:dyDescent="0.35">
      <c r="A110" s="299" t="s">
        <v>2982</v>
      </c>
      <c r="B110" s="300" t="s">
        <v>2983</v>
      </c>
      <c r="C110" s="301">
        <v>29500000</v>
      </c>
      <c r="D110" s="301">
        <v>29500000</v>
      </c>
      <c r="E110" s="301"/>
      <c r="F110" s="301">
        <v>29500000</v>
      </c>
    </row>
    <row r="111" spans="1:6" ht="19.5" thickBot="1" x14ac:dyDescent="0.35">
      <c r="A111" s="299" t="s">
        <v>2975</v>
      </c>
      <c r="B111" s="300" t="s">
        <v>2976</v>
      </c>
      <c r="C111" s="301">
        <v>966900000</v>
      </c>
      <c r="D111" s="301">
        <v>766900000</v>
      </c>
      <c r="E111" s="301"/>
      <c r="F111" s="301">
        <v>766900000</v>
      </c>
    </row>
    <row r="112" spans="1:6" ht="19.5" thickBot="1" x14ac:dyDescent="0.35">
      <c r="A112" s="303"/>
      <c r="B112" s="304" t="s">
        <v>2977</v>
      </c>
      <c r="C112" s="305">
        <f>SUM(C103:C111)</f>
        <v>5542658900</v>
      </c>
      <c r="D112" s="305">
        <f>SUM(D103:D111)</f>
        <v>4292658900</v>
      </c>
      <c r="E112" s="305">
        <f>SUM(E103:E111)</f>
        <v>411000000</v>
      </c>
      <c r="F112" s="305">
        <f>SUM(F103:F111)</f>
        <v>3881658900</v>
      </c>
    </row>
    <row r="113" spans="1:6" ht="19.5" thickBot="1" x14ac:dyDescent="0.35">
      <c r="A113" s="314"/>
      <c r="B113" s="315" t="s">
        <v>2984</v>
      </c>
      <c r="C113" s="316">
        <f>C80+C95+C100+C102+C112</f>
        <v>29324698137.689999</v>
      </c>
      <c r="D113" s="316">
        <f>D80+D95+D100+D102+D112</f>
        <v>23974698137.689999</v>
      </c>
      <c r="E113" s="316">
        <f>E80+E95+E100+E102+E112</f>
        <v>1559700000</v>
      </c>
      <c r="F113" s="316">
        <f>F80+F95+F100+F102+F112</f>
        <v>22414998137.689999</v>
      </c>
    </row>
    <row r="118" spans="1:6" ht="15.75" x14ac:dyDescent="0.25">
      <c r="A118" s="168"/>
      <c r="B118" s="168"/>
      <c r="C118" s="168"/>
      <c r="D118" s="168"/>
      <c r="E118" s="168"/>
      <c r="F118" s="168"/>
    </row>
    <row r="119" spans="1:6" ht="20.25" x14ac:dyDescent="0.3">
      <c r="A119" s="318" t="s">
        <v>199</v>
      </c>
      <c r="B119" s="291" t="s">
        <v>2877</v>
      </c>
      <c r="C119" s="319"/>
      <c r="D119" s="320"/>
      <c r="E119" s="319"/>
      <c r="F119" s="320"/>
    </row>
    <row r="120" spans="1:6" ht="20.25" x14ac:dyDescent="0.3">
      <c r="A120" s="320"/>
      <c r="B120" s="291" t="s">
        <v>2985</v>
      </c>
      <c r="C120" s="319"/>
      <c r="D120" s="320"/>
      <c r="E120" s="319"/>
      <c r="F120" s="320"/>
    </row>
    <row r="121" spans="1:6" ht="33.75" thickBot="1" x14ac:dyDescent="0.3">
      <c r="A121" s="321" t="s">
        <v>2879</v>
      </c>
      <c r="B121" s="322" t="s">
        <v>2986</v>
      </c>
      <c r="C121" s="323" t="s">
        <v>2881</v>
      </c>
      <c r="D121" s="324" t="s">
        <v>2882</v>
      </c>
      <c r="E121" s="297" t="s">
        <v>9</v>
      </c>
      <c r="F121" s="298" t="s">
        <v>10</v>
      </c>
    </row>
    <row r="122" spans="1:6" ht="19.5" thickBot="1" x14ac:dyDescent="0.35">
      <c r="A122" s="325" t="s">
        <v>2987</v>
      </c>
      <c r="B122" s="326" t="s">
        <v>2988</v>
      </c>
      <c r="C122" s="327">
        <v>121212241.2</v>
      </c>
      <c r="D122" s="328">
        <v>116212241.2</v>
      </c>
      <c r="E122" s="327"/>
      <c r="F122" s="328">
        <v>116212241.2</v>
      </c>
    </row>
    <row r="123" spans="1:6" ht="19.5" thickBot="1" x14ac:dyDescent="0.35">
      <c r="A123" s="325" t="s">
        <v>2989</v>
      </c>
      <c r="B123" s="326" t="s">
        <v>2990</v>
      </c>
      <c r="C123" s="329">
        <v>1129536591.5</v>
      </c>
      <c r="D123" s="329">
        <v>1139536591.5</v>
      </c>
      <c r="E123" s="329"/>
      <c r="F123" s="329">
        <v>1139536591.5</v>
      </c>
    </row>
    <row r="124" spans="1:6" ht="19.5" thickBot="1" x14ac:dyDescent="0.35">
      <c r="A124" s="325" t="s">
        <v>2991</v>
      </c>
      <c r="B124" s="326" t="s">
        <v>2992</v>
      </c>
      <c r="C124" s="329">
        <v>2473653317</v>
      </c>
      <c r="D124" s="329">
        <v>2473653317</v>
      </c>
      <c r="E124" s="329"/>
      <c r="F124" s="329">
        <v>2473653317</v>
      </c>
    </row>
    <row r="125" spans="1:6" ht="19.5" thickBot="1" x14ac:dyDescent="0.35">
      <c r="A125" s="325" t="s">
        <v>2993</v>
      </c>
      <c r="B125" s="326" t="s">
        <v>2994</v>
      </c>
      <c r="C125" s="329">
        <v>36581275</v>
      </c>
      <c r="D125" s="329">
        <v>42581275</v>
      </c>
      <c r="E125" s="329"/>
      <c r="F125" s="329">
        <v>42581275</v>
      </c>
    </row>
    <row r="126" spans="1:6" ht="19.5" thickBot="1" x14ac:dyDescent="0.35">
      <c r="A126" s="325" t="s">
        <v>2995</v>
      </c>
      <c r="B126" s="326" t="s">
        <v>2996</v>
      </c>
      <c r="C126" s="329">
        <v>3288053852</v>
      </c>
      <c r="D126" s="329">
        <v>3253053852</v>
      </c>
      <c r="E126" s="329"/>
      <c r="F126" s="329">
        <v>3253053852</v>
      </c>
    </row>
    <row r="127" spans="1:6" ht="19.5" thickBot="1" x14ac:dyDescent="0.35">
      <c r="A127" s="325" t="s">
        <v>2997</v>
      </c>
      <c r="B127" s="326" t="s">
        <v>2998</v>
      </c>
      <c r="C127" s="329">
        <v>159322668</v>
      </c>
      <c r="D127" s="329">
        <v>380322668</v>
      </c>
      <c r="E127" s="329"/>
      <c r="F127" s="329">
        <v>380322668</v>
      </c>
    </row>
    <row r="128" spans="1:6" ht="19.5" thickBot="1" x14ac:dyDescent="0.35">
      <c r="A128" s="325" t="s">
        <v>2999</v>
      </c>
      <c r="B128" s="326" t="s">
        <v>3000</v>
      </c>
      <c r="C128" s="329">
        <v>401315554</v>
      </c>
      <c r="D128" s="329">
        <v>492315554</v>
      </c>
      <c r="E128" s="329"/>
      <c r="F128" s="329">
        <v>492315554</v>
      </c>
    </row>
    <row r="129" spans="1:6" ht="19.5" thickBot="1" x14ac:dyDescent="0.35">
      <c r="A129" s="325" t="s">
        <v>3001</v>
      </c>
      <c r="B129" s="326" t="s">
        <v>3002</v>
      </c>
      <c r="C129" s="329">
        <v>56506308</v>
      </c>
      <c r="D129" s="329">
        <v>56506308</v>
      </c>
      <c r="E129" s="329"/>
      <c r="F129" s="329">
        <v>56506308</v>
      </c>
    </row>
    <row r="130" spans="1:6" ht="19.5" thickBot="1" x14ac:dyDescent="0.35">
      <c r="A130" s="325" t="s">
        <v>3003</v>
      </c>
      <c r="B130" s="326" t="s">
        <v>3004</v>
      </c>
      <c r="C130" s="329">
        <v>36315250</v>
      </c>
      <c r="D130" s="329">
        <v>26315250</v>
      </c>
      <c r="E130" s="329"/>
      <c r="F130" s="329">
        <v>26315250</v>
      </c>
    </row>
    <row r="131" spans="1:6" ht="19.5" thickBot="1" x14ac:dyDescent="0.35">
      <c r="A131" s="325" t="s">
        <v>3005</v>
      </c>
      <c r="B131" s="326" t="s">
        <v>3006</v>
      </c>
      <c r="C131" s="329">
        <v>295989053.69</v>
      </c>
      <c r="D131" s="329">
        <v>245989053.69</v>
      </c>
      <c r="E131" s="329"/>
      <c r="F131" s="329">
        <v>245989053.69</v>
      </c>
    </row>
    <row r="132" spans="1:6" ht="19.5" thickBot="1" x14ac:dyDescent="0.35">
      <c r="A132" s="325" t="s">
        <v>3007</v>
      </c>
      <c r="B132" s="326" t="s">
        <v>3008</v>
      </c>
      <c r="C132" s="329">
        <v>32420960</v>
      </c>
      <c r="D132" s="329">
        <v>34420960</v>
      </c>
      <c r="E132" s="329"/>
      <c r="F132" s="329">
        <v>34420960</v>
      </c>
    </row>
    <row r="133" spans="1:6" ht="19.5" thickBot="1" x14ac:dyDescent="0.35">
      <c r="A133" s="325" t="s">
        <v>3009</v>
      </c>
      <c r="B133" s="326" t="s">
        <v>3010</v>
      </c>
      <c r="C133" s="329">
        <v>504364307.30000001</v>
      </c>
      <c r="D133" s="329">
        <v>549364307.29999995</v>
      </c>
      <c r="E133" s="329"/>
      <c r="F133" s="329">
        <v>549364307.29999995</v>
      </c>
    </row>
    <row r="134" spans="1:6" ht="19.5" thickBot="1" x14ac:dyDescent="0.35">
      <c r="A134" s="325" t="s">
        <v>3011</v>
      </c>
      <c r="B134" s="326" t="s">
        <v>3012</v>
      </c>
      <c r="C134" s="329">
        <v>2030068229</v>
      </c>
      <c r="D134" s="329">
        <v>2123068229</v>
      </c>
      <c r="E134" s="329"/>
      <c r="F134" s="329">
        <v>2123068229</v>
      </c>
    </row>
    <row r="135" spans="1:6" ht="19.5" thickBot="1" x14ac:dyDescent="0.35">
      <c r="A135" s="325" t="s">
        <v>3013</v>
      </c>
      <c r="B135" s="326" t="s">
        <v>3014</v>
      </c>
      <c r="C135" s="329">
        <v>921846511</v>
      </c>
      <c r="D135" s="329">
        <v>1013846511</v>
      </c>
      <c r="E135" s="329"/>
      <c r="F135" s="329">
        <v>1013846511</v>
      </c>
    </row>
    <row r="136" spans="1:6" ht="19.5" thickBot="1" x14ac:dyDescent="0.35">
      <c r="A136" s="325" t="s">
        <v>3015</v>
      </c>
      <c r="B136" s="326" t="s">
        <v>3016</v>
      </c>
      <c r="C136" s="329">
        <v>20000000</v>
      </c>
      <c r="D136" s="329">
        <v>26000000</v>
      </c>
      <c r="E136" s="329"/>
      <c r="F136" s="329">
        <v>26000000</v>
      </c>
    </row>
    <row r="137" spans="1:6" ht="19.5" thickBot="1" x14ac:dyDescent="0.35">
      <c r="A137" s="325" t="s">
        <v>3017</v>
      </c>
      <c r="B137" s="326" t="s">
        <v>3018</v>
      </c>
      <c r="C137" s="329">
        <v>348611208</v>
      </c>
      <c r="D137" s="329">
        <v>343611208</v>
      </c>
      <c r="E137" s="329"/>
      <c r="F137" s="329">
        <v>343611208</v>
      </c>
    </row>
    <row r="138" spans="1:6" ht="19.5" thickBot="1" x14ac:dyDescent="0.35">
      <c r="A138" s="325" t="s">
        <v>3019</v>
      </c>
      <c r="B138" s="326" t="s">
        <v>3020</v>
      </c>
      <c r="C138" s="329">
        <v>448351256</v>
      </c>
      <c r="D138" s="329">
        <v>448351256</v>
      </c>
      <c r="E138" s="329"/>
      <c r="F138" s="329">
        <v>448351256</v>
      </c>
    </row>
    <row r="139" spans="1:6" ht="19.5" thickBot="1" x14ac:dyDescent="0.35">
      <c r="A139" s="325" t="s">
        <v>3021</v>
      </c>
      <c r="B139" s="326" t="s">
        <v>3022</v>
      </c>
      <c r="C139" s="329">
        <v>60825375</v>
      </c>
      <c r="D139" s="329">
        <v>66825375</v>
      </c>
      <c r="E139" s="329"/>
      <c r="F139" s="329">
        <v>66825375</v>
      </c>
    </row>
    <row r="140" spans="1:6" ht="19.5" thickBot="1" x14ac:dyDescent="0.35">
      <c r="A140" s="325" t="s">
        <v>3023</v>
      </c>
      <c r="B140" s="326" t="s">
        <v>3024</v>
      </c>
      <c r="C140" s="329">
        <v>86253053.079999998</v>
      </c>
      <c r="D140" s="329">
        <v>156253053.08000001</v>
      </c>
      <c r="E140" s="329"/>
      <c r="F140" s="329">
        <v>156253053.08000001</v>
      </c>
    </row>
    <row r="141" spans="1:6" ht="19.5" thickBot="1" x14ac:dyDescent="0.35">
      <c r="A141" s="325" t="s">
        <v>3025</v>
      </c>
      <c r="B141" s="326" t="s">
        <v>3026</v>
      </c>
      <c r="C141" s="329">
        <v>24200000</v>
      </c>
      <c r="D141" s="329">
        <v>24200000</v>
      </c>
      <c r="E141" s="329"/>
      <c r="F141" s="329">
        <v>24200000</v>
      </c>
    </row>
    <row r="142" spans="1:6" ht="19.5" thickBot="1" x14ac:dyDescent="0.35">
      <c r="A142" s="325" t="s">
        <v>3027</v>
      </c>
      <c r="B142" s="326" t="s">
        <v>3028</v>
      </c>
      <c r="C142" s="329">
        <v>140077168.5</v>
      </c>
      <c r="D142" s="329">
        <v>103077168.5</v>
      </c>
      <c r="E142" s="329"/>
      <c r="F142" s="329">
        <v>103077168.5</v>
      </c>
    </row>
    <row r="143" spans="1:6" ht="19.5" thickBot="1" x14ac:dyDescent="0.35">
      <c r="A143" s="325" t="s">
        <v>3029</v>
      </c>
      <c r="B143" s="326" t="s">
        <v>3030</v>
      </c>
      <c r="C143" s="329">
        <v>3808972585</v>
      </c>
      <c r="D143" s="329">
        <v>4133972585</v>
      </c>
      <c r="E143" s="329"/>
      <c r="F143" s="329">
        <v>4133972585</v>
      </c>
    </row>
    <row r="144" spans="1:6" ht="19.5" thickBot="1" x14ac:dyDescent="0.35">
      <c r="A144" s="325" t="s">
        <v>3031</v>
      </c>
      <c r="B144" s="326" t="s">
        <v>3032</v>
      </c>
      <c r="C144" s="329">
        <v>13574714</v>
      </c>
      <c r="D144" s="329">
        <v>13574714</v>
      </c>
      <c r="E144" s="329"/>
      <c r="F144" s="329">
        <v>13574714</v>
      </c>
    </row>
    <row r="145" spans="1:6" ht="19.5" thickBot="1" x14ac:dyDescent="0.35">
      <c r="A145" s="325" t="s">
        <v>3033</v>
      </c>
      <c r="B145" s="326" t="s">
        <v>3034</v>
      </c>
      <c r="C145" s="329">
        <v>98952579</v>
      </c>
      <c r="D145" s="329">
        <v>88952579</v>
      </c>
      <c r="E145" s="329"/>
      <c r="F145" s="329">
        <v>88952579</v>
      </c>
    </row>
    <row r="146" spans="1:6" ht="19.5" thickBot="1" x14ac:dyDescent="0.35">
      <c r="A146" s="330">
        <v>21510200200</v>
      </c>
      <c r="B146" s="326" t="s">
        <v>3035</v>
      </c>
      <c r="C146" s="329">
        <v>100275731.5</v>
      </c>
      <c r="D146" s="329">
        <v>101275731.5</v>
      </c>
      <c r="E146" s="329"/>
      <c r="F146" s="329">
        <v>101275731.5</v>
      </c>
    </row>
    <row r="147" spans="1:6" ht="19.5" thickBot="1" x14ac:dyDescent="0.35">
      <c r="A147" s="325" t="s">
        <v>3036</v>
      </c>
      <c r="B147" s="326" t="s">
        <v>3037</v>
      </c>
      <c r="C147" s="329">
        <v>314553656.5</v>
      </c>
      <c r="D147" s="329">
        <v>314553656.5</v>
      </c>
      <c r="E147" s="329"/>
      <c r="F147" s="329">
        <v>314553656.5</v>
      </c>
    </row>
    <row r="148" spans="1:6" ht="19.5" thickBot="1" x14ac:dyDescent="0.35">
      <c r="A148" s="331" t="s">
        <v>3038</v>
      </c>
      <c r="B148" s="326" t="s">
        <v>3039</v>
      </c>
      <c r="C148" s="329">
        <v>30338250</v>
      </c>
      <c r="D148" s="329">
        <v>25338250</v>
      </c>
      <c r="E148" s="329"/>
      <c r="F148" s="329">
        <v>25338250</v>
      </c>
    </row>
    <row r="149" spans="1:6" ht="19.5" thickBot="1" x14ac:dyDescent="0.35">
      <c r="A149" s="325" t="s">
        <v>3040</v>
      </c>
      <c r="B149" s="326" t="s">
        <v>3041</v>
      </c>
      <c r="C149" s="329">
        <v>231074245</v>
      </c>
      <c r="D149" s="329">
        <v>241074245</v>
      </c>
      <c r="E149" s="329"/>
      <c r="F149" s="329">
        <v>241074245</v>
      </c>
    </row>
    <row r="150" spans="1:6" ht="19.5" thickBot="1" x14ac:dyDescent="0.35">
      <c r="A150" s="325" t="s">
        <v>3042</v>
      </c>
      <c r="B150" s="326" t="s">
        <v>3043</v>
      </c>
      <c r="C150" s="329">
        <v>20350000</v>
      </c>
      <c r="D150" s="329">
        <v>20350000</v>
      </c>
      <c r="E150" s="329"/>
      <c r="F150" s="329">
        <v>20350000</v>
      </c>
    </row>
    <row r="151" spans="1:6" ht="19.5" thickBot="1" x14ac:dyDescent="0.35">
      <c r="A151" s="325" t="s">
        <v>3044</v>
      </c>
      <c r="B151" s="326" t="s">
        <v>3045</v>
      </c>
      <c r="C151" s="329">
        <v>61510520.609999999</v>
      </c>
      <c r="D151" s="329">
        <v>46510520.609999999</v>
      </c>
      <c r="E151" s="329"/>
      <c r="F151" s="329">
        <v>46510520.609999999</v>
      </c>
    </row>
    <row r="152" spans="1:6" ht="19.5" thickBot="1" x14ac:dyDescent="0.35">
      <c r="A152" s="325" t="s">
        <v>3046</v>
      </c>
      <c r="B152" s="326" t="s">
        <v>3047</v>
      </c>
      <c r="C152" s="329">
        <v>20255156</v>
      </c>
      <c r="D152" s="329">
        <v>15255156</v>
      </c>
      <c r="E152" s="329"/>
      <c r="F152" s="329">
        <v>15255156</v>
      </c>
    </row>
    <row r="153" spans="1:6" ht="19.5" thickBot="1" x14ac:dyDescent="0.35">
      <c r="A153" s="325" t="s">
        <v>3048</v>
      </c>
      <c r="B153" s="326" t="s">
        <v>3049</v>
      </c>
      <c r="C153" s="329" t="s">
        <v>3050</v>
      </c>
      <c r="D153" s="329"/>
      <c r="E153" s="329"/>
      <c r="F153" s="329"/>
    </row>
    <row r="154" spans="1:6" ht="19.5" thickBot="1" x14ac:dyDescent="0.35">
      <c r="A154" s="331" t="s">
        <v>3051</v>
      </c>
      <c r="B154" s="326" t="s">
        <v>3052</v>
      </c>
      <c r="C154" s="329">
        <v>120012120</v>
      </c>
      <c r="D154" s="329">
        <v>95012120</v>
      </c>
      <c r="E154" s="329"/>
      <c r="F154" s="329">
        <v>95012120</v>
      </c>
    </row>
    <row r="155" spans="1:6" ht="19.5" thickBot="1" x14ac:dyDescent="0.35">
      <c r="A155" s="325" t="s">
        <v>3053</v>
      </c>
      <c r="B155" s="326" t="s">
        <v>3054</v>
      </c>
      <c r="C155" s="329"/>
      <c r="D155" s="329"/>
      <c r="E155" s="329"/>
      <c r="F155" s="329"/>
    </row>
    <row r="156" spans="1:6" ht="19.5" thickBot="1" x14ac:dyDescent="0.35">
      <c r="A156" s="325" t="s">
        <v>3055</v>
      </c>
      <c r="B156" s="326" t="s">
        <v>3056</v>
      </c>
      <c r="C156" s="329">
        <v>358339699.18000001</v>
      </c>
      <c r="D156" s="329">
        <v>358339699.18000001</v>
      </c>
      <c r="E156" s="329"/>
      <c r="F156" s="329">
        <v>358339699.18000001</v>
      </c>
    </row>
    <row r="157" spans="1:6" ht="19.5" thickBot="1" x14ac:dyDescent="0.35">
      <c r="A157" s="325" t="s">
        <v>3057</v>
      </c>
      <c r="B157" s="326" t="s">
        <v>3058</v>
      </c>
      <c r="C157" s="329">
        <v>26376268.059999999</v>
      </c>
      <c r="D157" s="329">
        <v>31376268.059999999</v>
      </c>
      <c r="E157" s="329"/>
      <c r="F157" s="329">
        <v>31376268.059999999</v>
      </c>
    </row>
    <row r="158" spans="1:6" ht="19.5" thickBot="1" x14ac:dyDescent="0.35">
      <c r="A158" s="325" t="s">
        <v>3059</v>
      </c>
      <c r="B158" s="326" t="s">
        <v>3060</v>
      </c>
      <c r="C158" s="329">
        <v>252983437.34999999</v>
      </c>
      <c r="D158" s="329">
        <v>252983437.34999999</v>
      </c>
      <c r="E158" s="329"/>
      <c r="F158" s="329">
        <v>252983437.34999999</v>
      </c>
    </row>
    <row r="159" spans="1:6" ht="19.5" thickBot="1" x14ac:dyDescent="0.35">
      <c r="A159" s="325" t="s">
        <v>3061</v>
      </c>
      <c r="B159" s="326" t="s">
        <v>3062</v>
      </c>
      <c r="C159" s="329">
        <v>10665680</v>
      </c>
      <c r="D159" s="329">
        <v>10665680</v>
      </c>
      <c r="E159" s="329"/>
      <c r="F159" s="329">
        <v>10665680</v>
      </c>
    </row>
    <row r="160" spans="1:6" ht="19.5" thickBot="1" x14ac:dyDescent="0.35">
      <c r="A160" s="325" t="s">
        <v>3063</v>
      </c>
      <c r="B160" s="326" t="s">
        <v>3064</v>
      </c>
      <c r="C160" s="329">
        <v>44496675.299999997</v>
      </c>
      <c r="D160" s="329">
        <v>39496675.299999997</v>
      </c>
      <c r="E160" s="329"/>
      <c r="F160" s="329">
        <v>39496675.299999997</v>
      </c>
    </row>
    <row r="161" spans="1:6" ht="19.5" thickBot="1" x14ac:dyDescent="0.35">
      <c r="A161" s="325" t="s">
        <v>3065</v>
      </c>
      <c r="B161" s="326" t="s">
        <v>3066</v>
      </c>
      <c r="C161" s="329"/>
      <c r="D161" s="329"/>
      <c r="E161" s="329"/>
      <c r="F161" s="329"/>
    </row>
    <row r="162" spans="1:6" ht="19.5" thickBot="1" x14ac:dyDescent="0.35">
      <c r="A162" s="325" t="s">
        <v>3067</v>
      </c>
      <c r="B162" s="326" t="s">
        <v>3068</v>
      </c>
      <c r="C162" s="329">
        <v>137917117</v>
      </c>
      <c r="D162" s="329">
        <v>158917117</v>
      </c>
      <c r="E162" s="329"/>
      <c r="F162" s="329">
        <v>158917117</v>
      </c>
    </row>
    <row r="163" spans="1:6" ht="19.5" thickBot="1" x14ac:dyDescent="0.35">
      <c r="A163" s="325" t="s">
        <v>3069</v>
      </c>
      <c r="B163" s="326" t="s">
        <v>3070</v>
      </c>
      <c r="C163" s="329">
        <v>25954320</v>
      </c>
      <c r="D163" s="329">
        <v>15954320</v>
      </c>
      <c r="E163" s="329"/>
      <c r="F163" s="329">
        <v>15954320</v>
      </c>
    </row>
    <row r="164" spans="1:6" ht="19.5" thickBot="1" x14ac:dyDescent="0.35">
      <c r="A164" s="325" t="s">
        <v>3071</v>
      </c>
      <c r="B164" s="326" t="s">
        <v>3072</v>
      </c>
      <c r="C164" s="329">
        <v>707094736.41999996</v>
      </c>
      <c r="D164" s="329">
        <v>788094736</v>
      </c>
      <c r="E164" s="329"/>
      <c r="F164" s="329">
        <v>788094736</v>
      </c>
    </row>
    <row r="165" spans="1:6" ht="19.5" thickBot="1" x14ac:dyDescent="0.35">
      <c r="A165" s="325" t="s">
        <v>3073</v>
      </c>
      <c r="B165" s="326" t="s">
        <v>3074</v>
      </c>
      <c r="C165" s="329">
        <v>239823677.99000001</v>
      </c>
      <c r="D165" s="329">
        <v>214823677</v>
      </c>
      <c r="E165" s="329"/>
      <c r="F165" s="329">
        <v>214823677</v>
      </c>
    </row>
    <row r="166" spans="1:6" ht="19.5" thickBot="1" x14ac:dyDescent="0.35">
      <c r="A166" s="325" t="s">
        <v>3075</v>
      </c>
      <c r="B166" s="326" t="s">
        <v>3076</v>
      </c>
      <c r="C166" s="329">
        <v>1524289552.3499999</v>
      </c>
      <c r="D166" s="329">
        <v>1074289552.3499999</v>
      </c>
      <c r="E166" s="329"/>
      <c r="F166" s="329">
        <v>1074289552.3499999</v>
      </c>
    </row>
    <row r="167" spans="1:6" ht="19.5" thickBot="1" x14ac:dyDescent="0.35">
      <c r="A167" s="325" t="s">
        <v>3077</v>
      </c>
      <c r="B167" s="326" t="s">
        <v>3078</v>
      </c>
      <c r="C167" s="332">
        <v>298912189</v>
      </c>
      <c r="D167" s="332">
        <v>316912189</v>
      </c>
      <c r="E167" s="332"/>
      <c r="F167" s="332">
        <v>316912189</v>
      </c>
    </row>
    <row r="168" spans="1:6" ht="19.5" thickBot="1" x14ac:dyDescent="0.35">
      <c r="A168" s="325" t="s">
        <v>3079</v>
      </c>
      <c r="B168" s="326" t="s">
        <v>3080</v>
      </c>
      <c r="C168" s="332">
        <v>25983574</v>
      </c>
      <c r="D168" s="332">
        <v>54983574</v>
      </c>
      <c r="E168" s="332"/>
      <c r="F168" s="332">
        <v>54983574</v>
      </c>
    </row>
    <row r="169" spans="1:6" ht="19.5" thickBot="1" x14ac:dyDescent="0.35">
      <c r="A169" s="325" t="s">
        <v>3081</v>
      </c>
      <c r="B169" s="326" t="s">
        <v>3082</v>
      </c>
      <c r="C169" s="332">
        <v>29859134.719999999</v>
      </c>
      <c r="D169" s="332">
        <v>14859134.720000001</v>
      </c>
      <c r="E169" s="332"/>
      <c r="F169" s="332">
        <v>14859134.720000001</v>
      </c>
    </row>
    <row r="170" spans="1:6" ht="19.5" thickBot="1" x14ac:dyDescent="0.35">
      <c r="A170" s="325" t="s">
        <v>3083</v>
      </c>
      <c r="B170" s="326" t="s">
        <v>3084</v>
      </c>
      <c r="C170" s="332">
        <v>20392330.489999998</v>
      </c>
      <c r="D170" s="332">
        <v>20392330.489999998</v>
      </c>
      <c r="E170" s="332"/>
      <c r="F170" s="332">
        <v>20392330.489999998</v>
      </c>
    </row>
    <row r="171" spans="1:6" ht="19.5" thickBot="1" x14ac:dyDescent="0.35">
      <c r="A171" s="325" t="s">
        <v>3085</v>
      </c>
      <c r="B171" s="333" t="s">
        <v>3086</v>
      </c>
      <c r="C171" s="332">
        <v>10752326</v>
      </c>
      <c r="D171" s="332">
        <v>10752326</v>
      </c>
      <c r="E171" s="332"/>
      <c r="F171" s="332">
        <v>10752326</v>
      </c>
    </row>
    <row r="172" spans="1:6" ht="37.5" thickBot="1" x14ac:dyDescent="0.35">
      <c r="A172" s="325" t="s">
        <v>3087</v>
      </c>
      <c r="B172" s="333" t="s">
        <v>3088</v>
      </c>
      <c r="C172" s="332">
        <v>12234005</v>
      </c>
      <c r="D172" s="332">
        <v>12234005</v>
      </c>
      <c r="E172" s="332"/>
      <c r="F172" s="332">
        <v>12234005</v>
      </c>
    </row>
    <row r="173" spans="1:6" ht="19.5" thickBot="1" x14ac:dyDescent="0.35">
      <c r="A173" s="325" t="s">
        <v>3089</v>
      </c>
      <c r="B173" s="333" t="s">
        <v>3090</v>
      </c>
      <c r="C173" s="332">
        <v>12528203</v>
      </c>
      <c r="D173" s="332">
        <v>12528203</v>
      </c>
      <c r="E173" s="332"/>
      <c r="F173" s="332">
        <v>12528203</v>
      </c>
    </row>
    <row r="174" spans="1:6" ht="19.5" thickBot="1" x14ac:dyDescent="0.35">
      <c r="A174" s="325" t="s">
        <v>3091</v>
      </c>
      <c r="B174" s="333" t="s">
        <v>3092</v>
      </c>
      <c r="C174" s="332">
        <v>26463578</v>
      </c>
      <c r="D174" s="332">
        <v>6463578</v>
      </c>
      <c r="E174" s="332"/>
      <c r="F174" s="332">
        <v>6463578</v>
      </c>
    </row>
    <row r="175" spans="1:6" ht="19.5" thickBot="1" x14ac:dyDescent="0.35">
      <c r="A175" s="325" t="s">
        <v>2922</v>
      </c>
      <c r="B175" s="333" t="s">
        <v>3093</v>
      </c>
      <c r="C175" s="332">
        <v>35270200</v>
      </c>
      <c r="D175" s="332">
        <v>10270200</v>
      </c>
      <c r="E175" s="332"/>
      <c r="F175" s="332">
        <v>10270200</v>
      </c>
    </row>
    <row r="176" spans="1:6" ht="19.5" thickBot="1" x14ac:dyDescent="0.35">
      <c r="A176" s="325" t="s">
        <v>3094</v>
      </c>
      <c r="B176" s="333" t="s">
        <v>3095</v>
      </c>
      <c r="C176" s="332">
        <v>85934882</v>
      </c>
      <c r="D176" s="332">
        <v>30934882</v>
      </c>
      <c r="E176" s="332"/>
      <c r="F176" s="332">
        <v>30934882</v>
      </c>
    </row>
    <row r="177" spans="1:6" ht="37.5" thickBot="1" x14ac:dyDescent="0.35">
      <c r="A177" s="325" t="s">
        <v>3096</v>
      </c>
      <c r="B177" s="333" t="s">
        <v>3097</v>
      </c>
      <c r="C177" s="332">
        <v>49750245</v>
      </c>
      <c r="D177" s="332">
        <v>14750245</v>
      </c>
      <c r="E177" s="332"/>
      <c r="F177" s="332">
        <v>14750245</v>
      </c>
    </row>
    <row r="178" spans="1:6" ht="37.5" thickBot="1" x14ac:dyDescent="0.35">
      <c r="A178" s="325" t="s">
        <v>3098</v>
      </c>
      <c r="B178" s="333" t="s">
        <v>3099</v>
      </c>
      <c r="C178" s="332">
        <v>164736716.88</v>
      </c>
      <c r="D178" s="332">
        <v>164736716.88</v>
      </c>
      <c r="E178" s="332"/>
      <c r="F178" s="332">
        <v>164736716.88</v>
      </c>
    </row>
    <row r="179" spans="1:6" ht="19.5" thickBot="1" x14ac:dyDescent="0.35">
      <c r="A179" s="325" t="s">
        <v>3100</v>
      </c>
      <c r="B179" s="333" t="s">
        <v>3101</v>
      </c>
      <c r="C179" s="332">
        <v>43986245</v>
      </c>
      <c r="D179" s="332">
        <v>76986245</v>
      </c>
      <c r="E179" s="332"/>
      <c r="F179" s="332">
        <v>76986245</v>
      </c>
    </row>
    <row r="180" spans="1:6" ht="19.5" thickBot="1" x14ac:dyDescent="0.35">
      <c r="A180" s="325" t="s">
        <v>3102</v>
      </c>
      <c r="B180" s="333" t="s">
        <v>3103</v>
      </c>
      <c r="C180" s="332">
        <v>20646171</v>
      </c>
      <c r="D180" s="332">
        <v>10646171</v>
      </c>
      <c r="E180" s="332"/>
      <c r="F180" s="332">
        <v>10646171</v>
      </c>
    </row>
    <row r="181" spans="1:6" ht="19.5" thickBot="1" x14ac:dyDescent="0.35">
      <c r="A181" s="325" t="s">
        <v>3104</v>
      </c>
      <c r="B181" s="333" t="s">
        <v>3105</v>
      </c>
      <c r="C181" s="332">
        <v>13090486</v>
      </c>
      <c r="D181" s="332">
        <v>13090486</v>
      </c>
      <c r="E181" s="332"/>
      <c r="F181" s="332">
        <v>13090486</v>
      </c>
    </row>
    <row r="182" spans="1:6" ht="19.5" thickBot="1" x14ac:dyDescent="0.35">
      <c r="A182" s="325" t="s">
        <v>3106</v>
      </c>
      <c r="B182" s="333" t="s">
        <v>3107</v>
      </c>
      <c r="C182" s="332">
        <v>28724540</v>
      </c>
      <c r="D182" s="332">
        <v>10724540</v>
      </c>
      <c r="E182" s="332"/>
      <c r="F182" s="332">
        <v>10724540</v>
      </c>
    </row>
    <row r="183" spans="1:6" ht="19.5" thickBot="1" x14ac:dyDescent="0.35">
      <c r="A183" s="307"/>
      <c r="B183" s="334" t="s">
        <v>2978</v>
      </c>
      <c r="C183" s="335">
        <f>SUM(C122:C182)</f>
        <v>21642579725.619999</v>
      </c>
      <c r="D183" s="335">
        <f>SUM(D122:D182)</f>
        <v>21937579724.209999</v>
      </c>
      <c r="E183" s="335">
        <f>SUM(E122:E182)</f>
        <v>0</v>
      </c>
      <c r="F183" s="335">
        <f>SUM(F122:F182)</f>
        <v>21937579724.209999</v>
      </c>
    </row>
    <row r="184" spans="1:6" ht="15.75" x14ac:dyDescent="0.25">
      <c r="A184" s="168"/>
      <c r="B184" s="168"/>
      <c r="C184" s="168"/>
      <c r="D184" s="168"/>
      <c r="E184" s="168"/>
      <c r="F184" s="168"/>
    </row>
    <row r="185" spans="1:6" ht="15.75" x14ac:dyDescent="0.25">
      <c r="A185" s="168"/>
      <c r="B185" s="168"/>
      <c r="C185" s="168"/>
      <c r="D185" s="168"/>
      <c r="E185" s="168"/>
      <c r="F185" s="168"/>
    </row>
    <row r="186" spans="1:6" ht="15.75" x14ac:dyDescent="0.25">
      <c r="A186" s="168"/>
      <c r="B186" s="168"/>
      <c r="C186" s="168"/>
      <c r="D186" s="168"/>
      <c r="E186" s="168"/>
      <c r="F186" s="168"/>
    </row>
    <row r="187" spans="1:6" ht="15.75" x14ac:dyDescent="0.25">
      <c r="A187" s="168"/>
      <c r="B187" s="168"/>
      <c r="C187" s="168"/>
      <c r="D187" s="168"/>
      <c r="E187" s="168"/>
      <c r="F187" s="168"/>
    </row>
    <row r="188" spans="1:6" ht="15.75" x14ac:dyDescent="0.25">
      <c r="A188" s="168"/>
      <c r="B188" s="168"/>
      <c r="C188" s="168"/>
      <c r="D188" s="168"/>
      <c r="E188" s="168"/>
      <c r="F188" s="168"/>
    </row>
    <row r="189" spans="1:6" ht="20.25" x14ac:dyDescent="0.3">
      <c r="A189" s="318" t="s">
        <v>199</v>
      </c>
      <c r="B189" s="291" t="s">
        <v>2877</v>
      </c>
      <c r="C189" s="319"/>
      <c r="D189" s="320"/>
      <c r="E189" s="319"/>
      <c r="F189" s="320"/>
    </row>
    <row r="190" spans="1:6" ht="20.25" x14ac:dyDescent="0.3">
      <c r="A190" s="320"/>
      <c r="B190" s="291" t="s">
        <v>3108</v>
      </c>
      <c r="C190" s="319"/>
      <c r="D190" s="320"/>
      <c r="E190" s="319"/>
      <c r="F190" s="320"/>
    </row>
    <row r="191" spans="1:6" ht="33.75" thickBot="1" x14ac:dyDescent="0.3">
      <c r="A191" s="336" t="s">
        <v>2879</v>
      </c>
      <c r="B191" s="322" t="s">
        <v>2986</v>
      </c>
      <c r="C191" s="323" t="s">
        <v>2881</v>
      </c>
      <c r="D191" s="324" t="s">
        <v>2882</v>
      </c>
      <c r="E191" s="297" t="s">
        <v>9</v>
      </c>
      <c r="F191" s="298" t="s">
        <v>10</v>
      </c>
    </row>
    <row r="192" spans="1:6" ht="19.5" thickBot="1" x14ac:dyDescent="0.35">
      <c r="A192" s="337" t="s">
        <v>2987</v>
      </c>
      <c r="B192" s="326" t="s">
        <v>2988</v>
      </c>
      <c r="C192" s="329">
        <v>10000000</v>
      </c>
      <c r="D192" s="329">
        <v>10000000</v>
      </c>
      <c r="E192" s="329"/>
      <c r="F192" s="329">
        <v>10000000</v>
      </c>
    </row>
    <row r="193" spans="1:6" ht="19.5" thickBot="1" x14ac:dyDescent="0.35">
      <c r="A193" s="337" t="s">
        <v>2989</v>
      </c>
      <c r="B193" s="326" t="s">
        <v>2990</v>
      </c>
      <c r="C193" s="329">
        <v>30000000</v>
      </c>
      <c r="D193" s="329">
        <v>30000000</v>
      </c>
      <c r="E193" s="329"/>
      <c r="F193" s="329">
        <v>30000000</v>
      </c>
    </row>
    <row r="194" spans="1:6" ht="19.5" thickBot="1" x14ac:dyDescent="0.35">
      <c r="A194" s="337" t="s">
        <v>2991</v>
      </c>
      <c r="B194" s="326" t="s">
        <v>2992</v>
      </c>
      <c r="C194" s="329">
        <v>50000000</v>
      </c>
      <c r="D194" s="329">
        <v>50000000</v>
      </c>
      <c r="E194" s="329"/>
      <c r="F194" s="329">
        <v>50000000</v>
      </c>
    </row>
    <row r="195" spans="1:6" ht="19.5" thickBot="1" x14ac:dyDescent="0.35">
      <c r="A195" s="337" t="s">
        <v>2993</v>
      </c>
      <c r="B195" s="326" t="s">
        <v>2994</v>
      </c>
      <c r="C195" s="329">
        <v>19000000</v>
      </c>
      <c r="D195" s="329">
        <v>19000000</v>
      </c>
      <c r="E195" s="329"/>
      <c r="F195" s="329">
        <v>19000000</v>
      </c>
    </row>
    <row r="196" spans="1:6" ht="19.5" thickBot="1" x14ac:dyDescent="0.35">
      <c r="A196" s="337" t="s">
        <v>2995</v>
      </c>
      <c r="B196" s="326" t="s">
        <v>2996</v>
      </c>
      <c r="C196" s="329">
        <v>635000000</v>
      </c>
      <c r="D196" s="329">
        <v>635000000</v>
      </c>
      <c r="E196" s="329">
        <v>105000000</v>
      </c>
      <c r="F196" s="301">
        <f>D196-E196</f>
        <v>530000000</v>
      </c>
    </row>
    <row r="197" spans="1:6" ht="19.5" thickBot="1" x14ac:dyDescent="0.35">
      <c r="A197" s="337" t="s">
        <v>2997</v>
      </c>
      <c r="B197" s="326" t="s">
        <v>2998</v>
      </c>
      <c r="C197" s="329">
        <v>20000000</v>
      </c>
      <c r="D197" s="329">
        <v>20000000</v>
      </c>
      <c r="E197" s="329"/>
      <c r="F197" s="329">
        <v>20000000</v>
      </c>
    </row>
    <row r="198" spans="1:6" ht="19.5" thickBot="1" x14ac:dyDescent="0.35">
      <c r="A198" s="337" t="s">
        <v>2999</v>
      </c>
      <c r="B198" s="326" t="s">
        <v>3000</v>
      </c>
      <c r="C198" s="329">
        <v>20000000</v>
      </c>
      <c r="D198" s="329">
        <v>20000000</v>
      </c>
      <c r="E198" s="329"/>
      <c r="F198" s="329">
        <v>20000000</v>
      </c>
    </row>
    <row r="199" spans="1:6" ht="19.5" thickBot="1" x14ac:dyDescent="0.35">
      <c r="A199" s="337" t="s">
        <v>3001</v>
      </c>
      <c r="B199" s="326" t="s">
        <v>3002</v>
      </c>
      <c r="C199" s="329">
        <v>50000000</v>
      </c>
      <c r="D199" s="329">
        <v>50000000</v>
      </c>
      <c r="E199" s="329"/>
      <c r="F199" s="329">
        <v>50000000</v>
      </c>
    </row>
    <row r="200" spans="1:6" ht="19.5" thickBot="1" x14ac:dyDescent="0.35">
      <c r="A200" s="337" t="s">
        <v>3003</v>
      </c>
      <c r="B200" s="326" t="s">
        <v>3004</v>
      </c>
      <c r="C200" s="329">
        <v>5000000</v>
      </c>
      <c r="D200" s="329">
        <v>5000000</v>
      </c>
      <c r="E200" s="329"/>
      <c r="F200" s="329">
        <v>5000000</v>
      </c>
    </row>
    <row r="201" spans="1:6" ht="19.5" thickBot="1" x14ac:dyDescent="0.35">
      <c r="A201" s="337" t="s">
        <v>3005</v>
      </c>
      <c r="B201" s="326" t="s">
        <v>3006</v>
      </c>
      <c r="C201" s="329">
        <v>50000000</v>
      </c>
      <c r="D201" s="329">
        <v>50000000</v>
      </c>
      <c r="E201" s="329"/>
      <c r="F201" s="329">
        <v>50000000</v>
      </c>
    </row>
    <row r="202" spans="1:6" ht="19.5" thickBot="1" x14ac:dyDescent="0.35">
      <c r="A202" s="337" t="s">
        <v>3007</v>
      </c>
      <c r="B202" s="326" t="s">
        <v>3008</v>
      </c>
      <c r="C202" s="329">
        <v>10000000</v>
      </c>
      <c r="D202" s="329">
        <v>10000000</v>
      </c>
      <c r="E202" s="329"/>
      <c r="F202" s="329">
        <v>10000000</v>
      </c>
    </row>
    <row r="203" spans="1:6" ht="19.5" thickBot="1" x14ac:dyDescent="0.35">
      <c r="A203" s="337" t="s">
        <v>3009</v>
      </c>
      <c r="B203" s="326" t="s">
        <v>3010</v>
      </c>
      <c r="C203" s="329">
        <v>64000000</v>
      </c>
      <c r="D203" s="329">
        <v>64000000</v>
      </c>
      <c r="E203" s="329">
        <v>15000000</v>
      </c>
      <c r="F203" s="301">
        <f>D203-E203</f>
        <v>49000000</v>
      </c>
    </row>
    <row r="204" spans="1:6" ht="19.5" thickBot="1" x14ac:dyDescent="0.35">
      <c r="A204" s="337" t="s">
        <v>3011</v>
      </c>
      <c r="B204" s="326" t="s">
        <v>3012</v>
      </c>
      <c r="C204" s="329">
        <v>20000000</v>
      </c>
      <c r="D204" s="329">
        <v>20000000</v>
      </c>
      <c r="E204" s="329">
        <v>5000000</v>
      </c>
      <c r="F204" s="301">
        <f>D204-E204</f>
        <v>15000000</v>
      </c>
    </row>
    <row r="205" spans="1:6" ht="19.5" thickBot="1" x14ac:dyDescent="0.35">
      <c r="A205" s="337" t="s">
        <v>3013</v>
      </c>
      <c r="B205" s="326" t="s">
        <v>3014</v>
      </c>
      <c r="C205" s="329">
        <v>25500000</v>
      </c>
      <c r="D205" s="329">
        <v>25500000</v>
      </c>
      <c r="E205" s="329"/>
      <c r="F205" s="329">
        <v>25500000</v>
      </c>
    </row>
    <row r="206" spans="1:6" ht="19.5" thickBot="1" x14ac:dyDescent="0.35">
      <c r="A206" s="337" t="s">
        <v>3015</v>
      </c>
      <c r="B206" s="326" t="s">
        <v>3016</v>
      </c>
      <c r="C206" s="329">
        <v>38000000</v>
      </c>
      <c r="D206" s="329">
        <v>38000000</v>
      </c>
      <c r="E206" s="329"/>
      <c r="F206" s="329">
        <v>38000000</v>
      </c>
    </row>
    <row r="207" spans="1:6" ht="19.5" thickBot="1" x14ac:dyDescent="0.35">
      <c r="A207" s="337" t="s">
        <v>3017</v>
      </c>
      <c r="B207" s="326" t="s">
        <v>3018</v>
      </c>
      <c r="C207" s="329">
        <v>25000000</v>
      </c>
      <c r="D207" s="329">
        <v>25000000</v>
      </c>
      <c r="E207" s="329"/>
      <c r="F207" s="329">
        <v>25000000</v>
      </c>
    </row>
    <row r="208" spans="1:6" ht="19.5" thickBot="1" x14ac:dyDescent="0.35">
      <c r="A208" s="337" t="s">
        <v>3019</v>
      </c>
      <c r="B208" s="326" t="s">
        <v>3020</v>
      </c>
      <c r="C208" s="329">
        <v>50000000</v>
      </c>
      <c r="D208" s="329">
        <v>50000000</v>
      </c>
      <c r="E208" s="329"/>
      <c r="F208" s="329">
        <v>50000000</v>
      </c>
    </row>
    <row r="209" spans="1:6" ht="19.5" thickBot="1" x14ac:dyDescent="0.35">
      <c r="A209" s="337" t="s">
        <v>3021</v>
      </c>
      <c r="B209" s="326" t="s">
        <v>3022</v>
      </c>
      <c r="C209" s="329">
        <v>2500000</v>
      </c>
      <c r="D209" s="329">
        <v>2500000</v>
      </c>
      <c r="E209" s="329"/>
      <c r="F209" s="329">
        <v>2500000</v>
      </c>
    </row>
    <row r="210" spans="1:6" ht="19.5" thickBot="1" x14ac:dyDescent="0.35">
      <c r="A210" s="337" t="s">
        <v>3023</v>
      </c>
      <c r="B210" s="326" t="s">
        <v>3024</v>
      </c>
      <c r="C210" s="329">
        <v>42000000</v>
      </c>
      <c r="D210" s="329">
        <v>42000000</v>
      </c>
      <c r="E210" s="329"/>
      <c r="F210" s="329">
        <v>42000000</v>
      </c>
    </row>
    <row r="211" spans="1:6" ht="19.5" thickBot="1" x14ac:dyDescent="0.35">
      <c r="A211" s="337" t="s">
        <v>3025</v>
      </c>
      <c r="B211" s="326" t="s">
        <v>3026</v>
      </c>
      <c r="C211" s="329">
        <v>5000000</v>
      </c>
      <c r="D211" s="329">
        <v>5000000</v>
      </c>
      <c r="E211" s="329"/>
      <c r="F211" s="329">
        <v>5000000</v>
      </c>
    </row>
    <row r="212" spans="1:6" ht="19.5" thickBot="1" x14ac:dyDescent="0.35">
      <c r="A212" s="337" t="s">
        <v>3027</v>
      </c>
      <c r="B212" s="326" t="s">
        <v>3028</v>
      </c>
      <c r="C212" s="329">
        <v>10000000</v>
      </c>
      <c r="D212" s="329">
        <v>10000000</v>
      </c>
      <c r="E212" s="329"/>
      <c r="F212" s="329">
        <v>10000000</v>
      </c>
    </row>
    <row r="213" spans="1:6" ht="19.5" thickBot="1" x14ac:dyDescent="0.35">
      <c r="A213" s="337" t="s">
        <v>3029</v>
      </c>
      <c r="B213" s="326" t="s">
        <v>3030</v>
      </c>
      <c r="C213" s="329">
        <v>20000000</v>
      </c>
      <c r="D213" s="329">
        <v>20000000</v>
      </c>
      <c r="E213" s="329"/>
      <c r="F213" s="329">
        <v>20000000</v>
      </c>
    </row>
    <row r="214" spans="1:6" ht="19.5" thickBot="1" x14ac:dyDescent="0.35">
      <c r="A214" s="337" t="s">
        <v>3031</v>
      </c>
      <c r="B214" s="326" t="s">
        <v>3032</v>
      </c>
      <c r="C214" s="329">
        <v>4000000</v>
      </c>
      <c r="D214" s="329">
        <v>4000000</v>
      </c>
      <c r="E214" s="329"/>
      <c r="F214" s="329">
        <v>4000000</v>
      </c>
    </row>
    <row r="215" spans="1:6" ht="19.5" thickBot="1" x14ac:dyDescent="0.35">
      <c r="A215" s="337" t="s">
        <v>3033</v>
      </c>
      <c r="B215" s="326" t="s">
        <v>3034</v>
      </c>
      <c r="C215" s="329">
        <v>7500000</v>
      </c>
      <c r="D215" s="329">
        <v>7500000</v>
      </c>
      <c r="E215" s="329"/>
      <c r="F215" s="329">
        <v>7500000</v>
      </c>
    </row>
    <row r="216" spans="1:6" ht="19.5" thickBot="1" x14ac:dyDescent="0.35">
      <c r="A216" s="337" t="s">
        <v>3036</v>
      </c>
      <c r="B216" s="326" t="s">
        <v>3037</v>
      </c>
      <c r="C216" s="329">
        <v>80000000</v>
      </c>
      <c r="D216" s="329">
        <v>80000000</v>
      </c>
      <c r="E216" s="329"/>
      <c r="F216" s="329">
        <v>80000000</v>
      </c>
    </row>
    <row r="217" spans="1:6" ht="19.5" thickBot="1" x14ac:dyDescent="0.35">
      <c r="A217" s="338" t="s">
        <v>3038</v>
      </c>
      <c r="B217" s="326" t="s">
        <v>3039</v>
      </c>
      <c r="C217" s="329">
        <v>6000000</v>
      </c>
      <c r="D217" s="329">
        <v>6000000</v>
      </c>
      <c r="E217" s="329"/>
      <c r="F217" s="329">
        <v>6000000</v>
      </c>
    </row>
    <row r="218" spans="1:6" ht="19.5" thickBot="1" x14ac:dyDescent="0.35">
      <c r="A218" s="337" t="s">
        <v>3040</v>
      </c>
      <c r="B218" s="326" t="s">
        <v>3041</v>
      </c>
      <c r="C218" s="329">
        <v>65000000</v>
      </c>
      <c r="D218" s="329">
        <v>65000000</v>
      </c>
      <c r="E218" s="329"/>
      <c r="F218" s="329">
        <v>65000000</v>
      </c>
    </row>
    <row r="219" spans="1:6" ht="19.5" thickBot="1" x14ac:dyDescent="0.35">
      <c r="A219" s="337" t="s">
        <v>3042</v>
      </c>
      <c r="B219" s="326" t="s">
        <v>3043</v>
      </c>
      <c r="C219" s="329">
        <v>60000000</v>
      </c>
      <c r="D219" s="329">
        <v>60000000</v>
      </c>
      <c r="E219" s="329"/>
      <c r="F219" s="329">
        <v>60000000</v>
      </c>
    </row>
    <row r="220" spans="1:6" ht="19.5" thickBot="1" x14ac:dyDescent="0.35">
      <c r="A220" s="337" t="s">
        <v>3044</v>
      </c>
      <c r="B220" s="326" t="s">
        <v>3045</v>
      </c>
      <c r="C220" s="329">
        <v>27000000</v>
      </c>
      <c r="D220" s="329">
        <v>27000000</v>
      </c>
      <c r="E220" s="329"/>
      <c r="F220" s="329">
        <v>27000000</v>
      </c>
    </row>
    <row r="221" spans="1:6" ht="19.5" thickBot="1" x14ac:dyDescent="0.35">
      <c r="A221" s="337" t="s">
        <v>3046</v>
      </c>
      <c r="B221" s="326" t="s">
        <v>3047</v>
      </c>
      <c r="C221" s="329">
        <v>12000000</v>
      </c>
      <c r="D221" s="329">
        <v>12000000</v>
      </c>
      <c r="E221" s="329"/>
      <c r="F221" s="329">
        <v>12000000</v>
      </c>
    </row>
    <row r="222" spans="1:6" ht="19.5" thickBot="1" x14ac:dyDescent="0.35">
      <c r="A222" s="337" t="s">
        <v>3048</v>
      </c>
      <c r="B222" s="326" t="s">
        <v>3049</v>
      </c>
      <c r="C222" s="329">
        <v>10000000</v>
      </c>
      <c r="D222" s="329">
        <v>10000000</v>
      </c>
      <c r="E222" s="329"/>
      <c r="F222" s="329">
        <v>10000000</v>
      </c>
    </row>
    <row r="223" spans="1:6" ht="19.5" thickBot="1" x14ac:dyDescent="0.35">
      <c r="A223" s="338" t="s">
        <v>3051</v>
      </c>
      <c r="B223" s="326" t="s">
        <v>3052</v>
      </c>
      <c r="C223" s="329">
        <v>10000000</v>
      </c>
      <c r="D223" s="329">
        <v>10000000</v>
      </c>
      <c r="E223" s="329"/>
      <c r="F223" s="329">
        <v>10000000</v>
      </c>
    </row>
    <row r="224" spans="1:6" ht="19.5" thickBot="1" x14ac:dyDescent="0.35">
      <c r="A224" s="337" t="s">
        <v>3053</v>
      </c>
      <c r="B224" s="326" t="s">
        <v>3054</v>
      </c>
      <c r="C224" s="329">
        <v>1400000</v>
      </c>
      <c r="D224" s="329">
        <v>1400000</v>
      </c>
      <c r="E224" s="329"/>
      <c r="F224" s="329">
        <v>1400000</v>
      </c>
    </row>
    <row r="225" spans="1:6" ht="19.5" thickBot="1" x14ac:dyDescent="0.35">
      <c r="A225" s="337" t="s">
        <v>3055</v>
      </c>
      <c r="B225" s="326" t="s">
        <v>3056</v>
      </c>
      <c r="C225" s="329">
        <v>25000000</v>
      </c>
      <c r="D225" s="329">
        <v>25000000</v>
      </c>
      <c r="E225" s="329"/>
      <c r="F225" s="329">
        <v>25000000</v>
      </c>
    </row>
    <row r="226" spans="1:6" ht="19.5" thickBot="1" x14ac:dyDescent="0.35">
      <c r="A226" s="337" t="s">
        <v>3057</v>
      </c>
      <c r="B226" s="326" t="s">
        <v>3058</v>
      </c>
      <c r="C226" s="329">
        <v>280000000</v>
      </c>
      <c r="D226" s="329">
        <v>280000000</v>
      </c>
      <c r="E226" s="329"/>
      <c r="F226" s="329">
        <v>280000000</v>
      </c>
    </row>
    <row r="227" spans="1:6" ht="19.5" thickBot="1" x14ac:dyDescent="0.35">
      <c r="A227" s="337" t="s">
        <v>3059</v>
      </c>
      <c r="B227" s="326" t="s">
        <v>3060</v>
      </c>
      <c r="C227" s="329">
        <v>200000000</v>
      </c>
      <c r="D227" s="329">
        <v>200000000</v>
      </c>
      <c r="E227" s="329"/>
      <c r="F227" s="329">
        <v>200000000</v>
      </c>
    </row>
    <row r="228" spans="1:6" ht="19.5" thickBot="1" x14ac:dyDescent="0.35">
      <c r="A228" s="337" t="s">
        <v>3061</v>
      </c>
      <c r="B228" s="326" t="s">
        <v>3062</v>
      </c>
      <c r="C228" s="329">
        <v>5000000</v>
      </c>
      <c r="D228" s="329">
        <v>5000000</v>
      </c>
      <c r="E228" s="329"/>
      <c r="F228" s="329">
        <v>5000000</v>
      </c>
    </row>
    <row r="229" spans="1:6" ht="19.5" thickBot="1" x14ac:dyDescent="0.35">
      <c r="A229" s="337" t="s">
        <v>3063</v>
      </c>
      <c r="B229" s="326" t="s">
        <v>3064</v>
      </c>
      <c r="C229" s="329">
        <v>10000000</v>
      </c>
      <c r="D229" s="329">
        <v>10000000</v>
      </c>
      <c r="E229" s="329"/>
      <c r="F229" s="329">
        <v>10000000</v>
      </c>
    </row>
    <row r="230" spans="1:6" ht="19.5" thickBot="1" x14ac:dyDescent="0.35">
      <c r="A230" s="337" t="s">
        <v>3065</v>
      </c>
      <c r="B230" s="326" t="s">
        <v>3066</v>
      </c>
      <c r="C230" s="329">
        <v>20000000</v>
      </c>
      <c r="D230" s="329">
        <v>20000000</v>
      </c>
      <c r="E230" s="329"/>
      <c r="F230" s="329">
        <v>20000000</v>
      </c>
    </row>
    <row r="231" spans="1:6" ht="19.5" thickBot="1" x14ac:dyDescent="0.35">
      <c r="A231" s="337" t="s">
        <v>3067</v>
      </c>
      <c r="B231" s="326" t="s">
        <v>3068</v>
      </c>
      <c r="C231" s="329">
        <v>45000000</v>
      </c>
      <c r="D231" s="329">
        <v>45000000</v>
      </c>
      <c r="E231" s="329"/>
      <c r="F231" s="329">
        <v>45000000</v>
      </c>
    </row>
    <row r="232" spans="1:6" ht="19.5" thickBot="1" x14ac:dyDescent="0.35">
      <c r="A232" s="337" t="s">
        <v>3069</v>
      </c>
      <c r="B232" s="326" t="s">
        <v>3070</v>
      </c>
      <c r="C232" s="329">
        <v>10000000</v>
      </c>
      <c r="D232" s="329">
        <v>10000000</v>
      </c>
      <c r="E232" s="329"/>
      <c r="F232" s="329">
        <v>10000000</v>
      </c>
    </row>
    <row r="233" spans="1:6" ht="19.5" thickBot="1" x14ac:dyDescent="0.35">
      <c r="A233" s="337" t="s">
        <v>3071</v>
      </c>
      <c r="B233" s="326" t="s">
        <v>3072</v>
      </c>
      <c r="C233" s="329">
        <v>30000000</v>
      </c>
      <c r="D233" s="329">
        <v>30000000</v>
      </c>
      <c r="E233" s="329">
        <v>5000000</v>
      </c>
      <c r="F233" s="301">
        <f>D233-E233</f>
        <v>25000000</v>
      </c>
    </row>
    <row r="234" spans="1:6" ht="19.5" thickBot="1" x14ac:dyDescent="0.35">
      <c r="A234" s="337" t="s">
        <v>3073</v>
      </c>
      <c r="B234" s="326" t="s">
        <v>3074</v>
      </c>
      <c r="C234" s="329">
        <v>40000000</v>
      </c>
      <c r="D234" s="329">
        <v>40000000</v>
      </c>
      <c r="E234" s="329"/>
      <c r="F234" s="329">
        <v>40000000</v>
      </c>
    </row>
    <row r="235" spans="1:6" ht="19.5" thickBot="1" x14ac:dyDescent="0.35">
      <c r="A235" s="337" t="s">
        <v>3075</v>
      </c>
      <c r="B235" s="326" t="s">
        <v>3076</v>
      </c>
      <c r="C235" s="329">
        <v>400000000</v>
      </c>
      <c r="D235" s="329">
        <v>100000000</v>
      </c>
      <c r="E235" s="329"/>
      <c r="F235" s="329">
        <v>100000000</v>
      </c>
    </row>
    <row r="236" spans="1:6" ht="19.5" thickBot="1" x14ac:dyDescent="0.35">
      <c r="A236" s="337" t="s">
        <v>3077</v>
      </c>
      <c r="B236" s="326" t="s">
        <v>3078</v>
      </c>
      <c r="C236" s="332">
        <v>30000000</v>
      </c>
      <c r="D236" s="332">
        <v>30000000</v>
      </c>
      <c r="E236" s="332"/>
      <c r="F236" s="332">
        <v>30000000</v>
      </c>
    </row>
    <row r="237" spans="1:6" ht="19.5" thickBot="1" x14ac:dyDescent="0.35">
      <c r="A237" s="337" t="s">
        <v>3079</v>
      </c>
      <c r="B237" s="326" t="s">
        <v>3080</v>
      </c>
      <c r="C237" s="332">
        <v>15000000</v>
      </c>
      <c r="D237" s="332">
        <v>15000000</v>
      </c>
      <c r="E237" s="332"/>
      <c r="F237" s="332">
        <v>15000000</v>
      </c>
    </row>
    <row r="238" spans="1:6" ht="19.5" thickBot="1" x14ac:dyDescent="0.35">
      <c r="A238" s="337" t="s">
        <v>3081</v>
      </c>
      <c r="B238" s="326" t="s">
        <v>3082</v>
      </c>
      <c r="C238" s="332">
        <v>10000000</v>
      </c>
      <c r="D238" s="332">
        <v>10000000</v>
      </c>
      <c r="E238" s="332"/>
      <c r="F238" s="332">
        <v>10000000</v>
      </c>
    </row>
    <row r="239" spans="1:6" ht="19.5" thickBot="1" x14ac:dyDescent="0.35">
      <c r="A239" s="337" t="s">
        <v>3083</v>
      </c>
      <c r="B239" s="326" t="s">
        <v>3084</v>
      </c>
      <c r="C239" s="332">
        <v>2500000</v>
      </c>
      <c r="D239" s="332">
        <v>2500000</v>
      </c>
      <c r="E239" s="332"/>
      <c r="F239" s="332">
        <v>2500000</v>
      </c>
    </row>
    <row r="240" spans="1:6" ht="19.5" thickBot="1" x14ac:dyDescent="0.35">
      <c r="A240" s="337" t="s">
        <v>3085</v>
      </c>
      <c r="B240" s="333" t="s">
        <v>3086</v>
      </c>
      <c r="C240" s="332">
        <v>12000000</v>
      </c>
      <c r="D240" s="332">
        <v>6000000</v>
      </c>
      <c r="E240" s="332"/>
      <c r="F240" s="332">
        <v>6000000</v>
      </c>
    </row>
    <row r="241" spans="1:6" ht="37.5" thickBot="1" x14ac:dyDescent="0.35">
      <c r="A241" s="337" t="s">
        <v>3087</v>
      </c>
      <c r="B241" s="333" t="s">
        <v>3088</v>
      </c>
      <c r="C241" s="332">
        <v>15000000</v>
      </c>
      <c r="D241" s="332">
        <v>15000000</v>
      </c>
      <c r="E241" s="332"/>
      <c r="F241" s="332">
        <v>15000000</v>
      </c>
    </row>
    <row r="242" spans="1:6" ht="19.5" thickBot="1" x14ac:dyDescent="0.35">
      <c r="A242" s="337" t="s">
        <v>3089</v>
      </c>
      <c r="B242" s="333" t="s">
        <v>3090</v>
      </c>
      <c r="C242" s="332">
        <v>15000000</v>
      </c>
      <c r="D242" s="332">
        <v>15000000</v>
      </c>
      <c r="E242" s="332"/>
      <c r="F242" s="332">
        <v>15000000</v>
      </c>
    </row>
    <row r="243" spans="1:6" ht="19.5" thickBot="1" x14ac:dyDescent="0.35">
      <c r="A243" s="337" t="s">
        <v>3091</v>
      </c>
      <c r="B243" s="333" t="s">
        <v>3092</v>
      </c>
      <c r="C243" s="332">
        <v>25000000</v>
      </c>
      <c r="D243" s="332">
        <v>25000000</v>
      </c>
      <c r="E243" s="332"/>
      <c r="F243" s="332">
        <v>25000000</v>
      </c>
    </row>
    <row r="244" spans="1:6" ht="19.5" thickBot="1" x14ac:dyDescent="0.35">
      <c r="A244" s="337" t="s">
        <v>2922</v>
      </c>
      <c r="B244" s="333" t="s">
        <v>3093</v>
      </c>
      <c r="C244" s="332">
        <v>20000000</v>
      </c>
      <c r="D244" s="332">
        <v>20000000</v>
      </c>
      <c r="E244" s="332"/>
      <c r="F244" s="332">
        <v>20000000</v>
      </c>
    </row>
    <row r="245" spans="1:6" ht="19.5" thickBot="1" x14ac:dyDescent="0.35">
      <c r="A245" s="337" t="s">
        <v>3094</v>
      </c>
      <c r="B245" s="333" t="s">
        <v>3095</v>
      </c>
      <c r="C245" s="332">
        <v>135000000</v>
      </c>
      <c r="D245" s="332">
        <v>35000000</v>
      </c>
      <c r="E245" s="332"/>
      <c r="F245" s="332">
        <v>35000000</v>
      </c>
    </row>
    <row r="246" spans="1:6" ht="37.5" thickBot="1" x14ac:dyDescent="0.35">
      <c r="A246" s="337" t="s">
        <v>3096</v>
      </c>
      <c r="B246" s="333" t="s">
        <v>3097</v>
      </c>
      <c r="C246" s="332">
        <v>20000000</v>
      </c>
      <c r="D246" s="332">
        <v>20000000</v>
      </c>
      <c r="E246" s="332"/>
      <c r="F246" s="332">
        <v>20000000</v>
      </c>
    </row>
    <row r="247" spans="1:6" ht="37.5" thickBot="1" x14ac:dyDescent="0.35">
      <c r="A247" s="337" t="s">
        <v>3098</v>
      </c>
      <c r="B247" s="333" t="s">
        <v>3099</v>
      </c>
      <c r="C247" s="332">
        <v>30000000</v>
      </c>
      <c r="D247" s="332">
        <v>30000000</v>
      </c>
      <c r="E247" s="332"/>
      <c r="F247" s="332">
        <v>30000000</v>
      </c>
    </row>
    <row r="248" spans="1:6" ht="19.5" thickBot="1" x14ac:dyDescent="0.35">
      <c r="A248" s="337" t="s">
        <v>3100</v>
      </c>
      <c r="B248" s="333" t="s">
        <v>3101</v>
      </c>
      <c r="C248" s="332">
        <v>25000000</v>
      </c>
      <c r="D248" s="332">
        <v>25000000</v>
      </c>
      <c r="E248" s="332"/>
      <c r="F248" s="332">
        <v>25000000</v>
      </c>
    </row>
    <row r="249" spans="1:6" ht="19.5" thickBot="1" x14ac:dyDescent="0.35">
      <c r="A249" s="337" t="s">
        <v>3102</v>
      </c>
      <c r="B249" s="333" t="s">
        <v>3103</v>
      </c>
      <c r="C249" s="332">
        <v>20000000</v>
      </c>
      <c r="D249" s="332">
        <v>20000000</v>
      </c>
      <c r="E249" s="332"/>
      <c r="F249" s="332">
        <v>20000000</v>
      </c>
    </row>
    <row r="250" spans="1:6" ht="19.5" thickBot="1" x14ac:dyDescent="0.35">
      <c r="A250" s="337" t="s">
        <v>3104</v>
      </c>
      <c r="B250" s="333" t="s">
        <v>3105</v>
      </c>
      <c r="C250" s="332">
        <v>25000000</v>
      </c>
      <c r="D250" s="332">
        <v>25000000</v>
      </c>
      <c r="E250" s="332"/>
      <c r="F250" s="332">
        <v>25000000</v>
      </c>
    </row>
    <row r="251" spans="1:6" ht="19.5" thickBot="1" x14ac:dyDescent="0.35">
      <c r="A251" s="337" t="s">
        <v>3106</v>
      </c>
      <c r="B251" s="333" t="s">
        <v>3107</v>
      </c>
      <c r="C251" s="332">
        <v>20000000</v>
      </c>
      <c r="D251" s="332">
        <v>20000000</v>
      </c>
      <c r="E251" s="332"/>
      <c r="F251" s="332">
        <v>20000000</v>
      </c>
    </row>
    <row r="252" spans="1:6" ht="19.5" thickBot="1" x14ac:dyDescent="0.35">
      <c r="A252" s="339"/>
      <c r="B252" s="334" t="s">
        <v>2978</v>
      </c>
      <c r="C252" s="335">
        <f>SUM(C192:C251)</f>
        <v>2968400000</v>
      </c>
      <c r="D252" s="335">
        <f>SUM(D192:D251)</f>
        <v>2562400000</v>
      </c>
      <c r="E252" s="335">
        <f>SUM(E192:E251)</f>
        <v>130000000</v>
      </c>
      <c r="F252" s="335">
        <f>SUM(F192:F251)</f>
        <v>2432400000</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4:F84"/>
  <sheetViews>
    <sheetView topLeftCell="A61" workbookViewId="0">
      <selection activeCell="A3" sqref="A3"/>
    </sheetView>
  </sheetViews>
  <sheetFormatPr defaultRowHeight="15" x14ac:dyDescent="0.25"/>
  <cols>
    <col min="1" max="1" width="21.85546875" customWidth="1"/>
    <col min="2" max="2" width="58" customWidth="1"/>
    <col min="3" max="3" width="27.28515625" customWidth="1"/>
    <col min="4" max="4" width="27.85546875" customWidth="1"/>
    <col min="5" max="5" width="25.85546875" customWidth="1"/>
    <col min="6" max="6" width="26.140625" customWidth="1"/>
  </cols>
  <sheetData>
    <row r="4" spans="1:6" ht="31.5" x14ac:dyDescent="0.5">
      <c r="A4" s="340"/>
      <c r="B4" s="341" t="s">
        <v>2877</v>
      </c>
      <c r="C4" s="340"/>
      <c r="D4" s="340"/>
    </row>
    <row r="5" spans="1:6" ht="32.25" thickBot="1" x14ac:dyDescent="0.55000000000000004">
      <c r="A5" s="342" t="s">
        <v>3109</v>
      </c>
      <c r="B5" s="341" t="s">
        <v>3110</v>
      </c>
      <c r="C5" s="342"/>
      <c r="D5" s="342"/>
    </row>
    <row r="6" spans="1:6" ht="38.25" thickBot="1" x14ac:dyDescent="0.35">
      <c r="A6" s="343" t="s">
        <v>3111</v>
      </c>
      <c r="B6" s="344" t="s">
        <v>3112</v>
      </c>
      <c r="C6" s="344" t="s">
        <v>2881</v>
      </c>
      <c r="D6" s="345" t="s">
        <v>3113</v>
      </c>
      <c r="E6" s="345" t="s">
        <v>9</v>
      </c>
      <c r="F6" s="345" t="s">
        <v>10</v>
      </c>
    </row>
    <row r="7" spans="1:6" ht="19.5" thickBot="1" x14ac:dyDescent="0.35">
      <c r="A7" s="346" t="s">
        <v>3114</v>
      </c>
      <c r="B7" s="347" t="s">
        <v>3115</v>
      </c>
      <c r="C7" s="348">
        <v>3200000000</v>
      </c>
      <c r="D7" s="348">
        <v>1690000000</v>
      </c>
      <c r="E7" s="348"/>
      <c r="F7" s="348">
        <f>D7-E7</f>
        <v>1690000000</v>
      </c>
    </row>
    <row r="8" spans="1:6" ht="19.5" thickBot="1" x14ac:dyDescent="0.35">
      <c r="A8" s="346" t="s">
        <v>3116</v>
      </c>
      <c r="B8" s="349" t="s">
        <v>3117</v>
      </c>
      <c r="C8" s="348">
        <v>195000000</v>
      </c>
      <c r="D8" s="348">
        <v>195000000</v>
      </c>
      <c r="E8" s="348"/>
      <c r="F8" s="348">
        <f>D8-E8</f>
        <v>195000000</v>
      </c>
    </row>
    <row r="9" spans="1:6" ht="19.5" thickBot="1" x14ac:dyDescent="0.35">
      <c r="A9" s="346" t="s">
        <v>3118</v>
      </c>
      <c r="B9" s="347" t="s">
        <v>3119</v>
      </c>
      <c r="C9" s="348">
        <v>250000000</v>
      </c>
      <c r="D9" s="348">
        <v>150000000</v>
      </c>
      <c r="E9" s="348">
        <v>150000000</v>
      </c>
      <c r="F9" s="348"/>
    </row>
    <row r="10" spans="1:6" ht="19.5" thickBot="1" x14ac:dyDescent="0.35">
      <c r="A10" s="346" t="s">
        <v>3120</v>
      </c>
      <c r="B10" s="347" t="s">
        <v>3121</v>
      </c>
      <c r="C10" s="348">
        <v>100000000</v>
      </c>
      <c r="D10" s="348">
        <v>50000000</v>
      </c>
      <c r="E10" s="348"/>
      <c r="F10" s="348">
        <f t="shared" ref="F10:F79" si="0">D10-E10</f>
        <v>50000000</v>
      </c>
    </row>
    <row r="11" spans="1:6" ht="19.5" thickBot="1" x14ac:dyDescent="0.35">
      <c r="A11" s="346" t="s">
        <v>3122</v>
      </c>
      <c r="B11" s="350" t="s">
        <v>3123</v>
      </c>
      <c r="C11" s="348">
        <v>485600000</v>
      </c>
      <c r="D11" s="348">
        <v>285600000</v>
      </c>
      <c r="E11" s="348"/>
      <c r="F11" s="348">
        <f t="shared" si="0"/>
        <v>285600000</v>
      </c>
    </row>
    <row r="12" spans="1:6" ht="19.5" thickBot="1" x14ac:dyDescent="0.35">
      <c r="A12" s="346" t="s">
        <v>3124</v>
      </c>
      <c r="B12" s="347" t="s">
        <v>3125</v>
      </c>
      <c r="C12" s="348">
        <v>700000000</v>
      </c>
      <c r="D12" s="348">
        <v>500000000</v>
      </c>
      <c r="E12" s="348"/>
      <c r="F12" s="348">
        <f t="shared" si="0"/>
        <v>500000000</v>
      </c>
    </row>
    <row r="13" spans="1:6" ht="19.5" thickBot="1" x14ac:dyDescent="0.35">
      <c r="A13" s="346" t="s">
        <v>2903</v>
      </c>
      <c r="B13" s="347" t="s">
        <v>3126</v>
      </c>
      <c r="C13" s="348">
        <v>680000000</v>
      </c>
      <c r="D13" s="348">
        <v>480000000</v>
      </c>
      <c r="E13" s="348"/>
      <c r="F13" s="348">
        <f t="shared" si="0"/>
        <v>480000000</v>
      </c>
    </row>
    <row r="14" spans="1:6" ht="19.5" thickBot="1" x14ac:dyDescent="0.35">
      <c r="A14" s="346" t="s">
        <v>3025</v>
      </c>
      <c r="B14" s="347" t="s">
        <v>3127</v>
      </c>
      <c r="C14" s="348">
        <v>195000000</v>
      </c>
      <c r="D14" s="348">
        <v>75000000</v>
      </c>
      <c r="E14" s="348"/>
      <c r="F14" s="348">
        <f t="shared" si="0"/>
        <v>75000000</v>
      </c>
    </row>
    <row r="15" spans="1:6" ht="38.25" thickBot="1" x14ac:dyDescent="0.35">
      <c r="A15" s="346" t="s">
        <v>3128</v>
      </c>
      <c r="B15" s="350" t="s">
        <v>3129</v>
      </c>
      <c r="C15" s="348">
        <v>470000000</v>
      </c>
      <c r="D15" s="348">
        <v>120000000</v>
      </c>
      <c r="E15" s="348"/>
      <c r="F15" s="348">
        <f t="shared" si="0"/>
        <v>120000000</v>
      </c>
    </row>
    <row r="16" spans="1:6" ht="19.5" thickBot="1" x14ac:dyDescent="0.35">
      <c r="A16" s="346" t="s">
        <v>3023</v>
      </c>
      <c r="B16" s="347" t="s">
        <v>3130</v>
      </c>
      <c r="C16" s="348">
        <v>600000000</v>
      </c>
      <c r="D16" s="348">
        <v>350000000</v>
      </c>
      <c r="E16" s="348"/>
      <c r="F16" s="348">
        <f t="shared" si="0"/>
        <v>350000000</v>
      </c>
    </row>
    <row r="17" spans="1:6" ht="19.5" thickBot="1" x14ac:dyDescent="0.35">
      <c r="A17" s="346" t="s">
        <v>3131</v>
      </c>
      <c r="B17" s="347" t="s">
        <v>3132</v>
      </c>
      <c r="C17" s="348">
        <v>4115000000</v>
      </c>
      <c r="D17" s="348">
        <v>1217000000</v>
      </c>
      <c r="E17" s="348"/>
      <c r="F17" s="348">
        <f t="shared" si="0"/>
        <v>1217000000</v>
      </c>
    </row>
    <row r="18" spans="1:6" ht="19.5" thickBot="1" x14ac:dyDescent="0.35">
      <c r="A18" s="351" t="s">
        <v>3133</v>
      </c>
      <c r="B18" s="350" t="s">
        <v>3134</v>
      </c>
      <c r="C18" s="348">
        <v>80000000</v>
      </c>
      <c r="D18" s="348">
        <v>80000000</v>
      </c>
      <c r="E18" s="348"/>
      <c r="F18" s="348">
        <f t="shared" si="0"/>
        <v>80000000</v>
      </c>
    </row>
    <row r="19" spans="1:6" ht="19.5" thickBot="1" x14ac:dyDescent="0.35">
      <c r="A19" s="346" t="s">
        <v>2887</v>
      </c>
      <c r="B19" s="347" t="s">
        <v>3135</v>
      </c>
      <c r="C19" s="348">
        <v>865000000</v>
      </c>
      <c r="D19" s="348">
        <v>365000000</v>
      </c>
      <c r="E19" s="348"/>
      <c r="F19" s="348">
        <f t="shared" si="0"/>
        <v>365000000</v>
      </c>
    </row>
    <row r="20" spans="1:6" ht="19.5" thickBot="1" x14ac:dyDescent="0.35">
      <c r="A20" s="351" t="s">
        <v>3136</v>
      </c>
      <c r="B20" s="350" t="s">
        <v>3137</v>
      </c>
      <c r="C20" s="348">
        <v>132000000</v>
      </c>
      <c r="D20" s="348">
        <v>52000000</v>
      </c>
      <c r="E20" s="348"/>
      <c r="F20" s="348">
        <f t="shared" si="0"/>
        <v>52000000</v>
      </c>
    </row>
    <row r="21" spans="1:6" ht="19.5" thickBot="1" x14ac:dyDescent="0.35">
      <c r="A21" s="352" t="s">
        <v>3138</v>
      </c>
      <c r="B21" s="347" t="s">
        <v>3139</v>
      </c>
      <c r="C21" s="348">
        <v>245710000</v>
      </c>
      <c r="D21" s="348">
        <v>188710000</v>
      </c>
      <c r="E21" s="348"/>
      <c r="F21" s="348">
        <f>D21-E21</f>
        <v>188710000</v>
      </c>
    </row>
    <row r="22" spans="1:6" ht="19.5" thickBot="1" x14ac:dyDescent="0.35">
      <c r="A22" s="346" t="s">
        <v>3140</v>
      </c>
      <c r="B22" s="347" t="s">
        <v>3141</v>
      </c>
      <c r="C22" s="348">
        <v>358850000</v>
      </c>
      <c r="D22" s="348">
        <v>228850000</v>
      </c>
      <c r="E22" s="348"/>
      <c r="F22" s="348">
        <f>D22-E22</f>
        <v>228850000</v>
      </c>
    </row>
    <row r="23" spans="1:6" ht="19.5" thickBot="1" x14ac:dyDescent="0.35">
      <c r="A23" s="352" t="s">
        <v>2980</v>
      </c>
      <c r="B23" s="347" t="s">
        <v>3142</v>
      </c>
      <c r="C23" s="348">
        <v>2844000000</v>
      </c>
      <c r="D23" s="348">
        <v>1320000000</v>
      </c>
      <c r="E23" s="348">
        <v>225000000</v>
      </c>
      <c r="F23" s="348">
        <f>D23-E23</f>
        <v>1095000000</v>
      </c>
    </row>
    <row r="24" spans="1:6" ht="19.5" thickBot="1" x14ac:dyDescent="0.35">
      <c r="A24" s="353"/>
      <c r="B24" s="354" t="s">
        <v>2919</v>
      </c>
      <c r="C24" s="355">
        <f>SUM(C7:C23)</f>
        <v>15516160000</v>
      </c>
      <c r="D24" s="355">
        <f>SUM(D7:D23)</f>
        <v>7347160000</v>
      </c>
      <c r="E24" s="355">
        <f>SUM(E7:E23)</f>
        <v>375000000</v>
      </c>
      <c r="F24" s="355">
        <f>SUM(F7:F23)</f>
        <v>6972160000</v>
      </c>
    </row>
    <row r="25" spans="1:6" ht="19.5" thickBot="1" x14ac:dyDescent="0.35">
      <c r="A25" s="346" t="s">
        <v>2920</v>
      </c>
      <c r="B25" s="347" t="s">
        <v>3143</v>
      </c>
      <c r="C25" s="348">
        <v>5660000000</v>
      </c>
      <c r="D25" s="348">
        <v>8713350232.9300003</v>
      </c>
      <c r="E25" s="348">
        <v>7870000000</v>
      </c>
      <c r="F25" s="348">
        <f t="shared" si="0"/>
        <v>843350232.93000031</v>
      </c>
    </row>
    <row r="26" spans="1:6" ht="19.5" thickBot="1" x14ac:dyDescent="0.35">
      <c r="A26" s="346" t="s">
        <v>3144</v>
      </c>
      <c r="B26" s="347" t="s">
        <v>3145</v>
      </c>
      <c r="C26" s="348">
        <v>648839158.66999996</v>
      </c>
      <c r="D26" s="348">
        <v>222839158.66999999</v>
      </c>
      <c r="E26" s="348"/>
      <c r="F26" s="348">
        <f t="shared" si="0"/>
        <v>222839158.66999999</v>
      </c>
    </row>
    <row r="27" spans="1:6" ht="19.5" thickBot="1" x14ac:dyDescent="0.35">
      <c r="A27" s="346" t="s">
        <v>3146</v>
      </c>
      <c r="B27" s="347" t="s">
        <v>3147</v>
      </c>
      <c r="C27" s="348">
        <v>300000000</v>
      </c>
      <c r="D27" s="348">
        <v>769000000</v>
      </c>
      <c r="E27" s="348">
        <v>769000000</v>
      </c>
      <c r="F27" s="348"/>
    </row>
    <row r="28" spans="1:6" ht="19.5" thickBot="1" x14ac:dyDescent="0.35">
      <c r="A28" s="346" t="s">
        <v>3038</v>
      </c>
      <c r="B28" s="347" t="s">
        <v>3148</v>
      </c>
      <c r="C28" s="348">
        <v>47000000</v>
      </c>
      <c r="D28" s="348">
        <v>47000000</v>
      </c>
      <c r="E28" s="348"/>
      <c r="F28" s="348">
        <f t="shared" si="0"/>
        <v>47000000</v>
      </c>
    </row>
    <row r="29" spans="1:6" ht="19.5" thickBot="1" x14ac:dyDescent="0.35">
      <c r="A29" s="346" t="s">
        <v>3044</v>
      </c>
      <c r="B29" s="347" t="s">
        <v>3045</v>
      </c>
      <c r="C29" s="348">
        <v>300000000</v>
      </c>
      <c r="D29" s="348">
        <v>300000000</v>
      </c>
      <c r="E29" s="348"/>
      <c r="F29" s="348">
        <f t="shared" si="0"/>
        <v>300000000</v>
      </c>
    </row>
    <row r="30" spans="1:6" ht="19.5" thickBot="1" x14ac:dyDescent="0.35">
      <c r="A30" s="351" t="s">
        <v>2924</v>
      </c>
      <c r="B30" s="350" t="s">
        <v>3149</v>
      </c>
      <c r="C30" s="348">
        <v>2257000000</v>
      </c>
      <c r="D30" s="348">
        <v>2292000000</v>
      </c>
      <c r="E30" s="348"/>
      <c r="F30" s="348">
        <f t="shared" si="0"/>
        <v>2292000000</v>
      </c>
    </row>
    <row r="31" spans="1:6" ht="19.5" thickBot="1" x14ac:dyDescent="0.35">
      <c r="A31" s="351" t="s">
        <v>3150</v>
      </c>
      <c r="B31" s="350" t="s">
        <v>3151</v>
      </c>
      <c r="C31" s="348">
        <v>2010000000</v>
      </c>
      <c r="D31" s="348">
        <v>2771000000</v>
      </c>
      <c r="E31" s="348">
        <v>2131000000</v>
      </c>
      <c r="F31" s="348">
        <f t="shared" si="0"/>
        <v>640000000</v>
      </c>
    </row>
    <row r="32" spans="1:6" ht="19.5" thickBot="1" x14ac:dyDescent="0.35">
      <c r="A32" s="352" t="s">
        <v>2936</v>
      </c>
      <c r="B32" s="347" t="s">
        <v>3152</v>
      </c>
      <c r="C32" s="348">
        <v>1266500000</v>
      </c>
      <c r="D32" s="348">
        <v>766500000</v>
      </c>
      <c r="E32" s="348"/>
      <c r="F32" s="348">
        <f t="shared" si="0"/>
        <v>766500000</v>
      </c>
    </row>
    <row r="33" spans="1:6" ht="19.5" thickBot="1" x14ac:dyDescent="0.35">
      <c r="A33" s="352">
        <v>23305100100</v>
      </c>
      <c r="B33" s="347" t="s">
        <v>3153</v>
      </c>
      <c r="C33" s="356">
        <v>547000000</v>
      </c>
      <c r="D33" s="356">
        <v>547000000</v>
      </c>
      <c r="E33" s="356"/>
      <c r="F33" s="348">
        <f t="shared" si="0"/>
        <v>547000000</v>
      </c>
    </row>
    <row r="34" spans="1:6" ht="19.5" thickBot="1" x14ac:dyDescent="0.35">
      <c r="A34" s="352" t="s">
        <v>2940</v>
      </c>
      <c r="B34" s="347" t="s">
        <v>3154</v>
      </c>
      <c r="C34" s="348">
        <v>8254860000</v>
      </c>
      <c r="D34" s="348">
        <v>4854860000</v>
      </c>
      <c r="E34" s="348"/>
      <c r="F34" s="348">
        <f t="shared" si="0"/>
        <v>4854860000</v>
      </c>
    </row>
    <row r="35" spans="1:6" ht="19.5" thickBot="1" x14ac:dyDescent="0.35">
      <c r="A35" s="352" t="s">
        <v>3063</v>
      </c>
      <c r="B35" s="347" t="s">
        <v>3155</v>
      </c>
      <c r="C35" s="348">
        <v>150000000</v>
      </c>
      <c r="D35" s="348">
        <v>150000000</v>
      </c>
      <c r="E35" s="348"/>
      <c r="F35" s="348">
        <f t="shared" si="0"/>
        <v>150000000</v>
      </c>
    </row>
    <row r="36" spans="1:6" ht="19.5" thickBot="1" x14ac:dyDescent="0.35">
      <c r="A36" s="352" t="s">
        <v>3083</v>
      </c>
      <c r="B36" s="347" t="s">
        <v>3156</v>
      </c>
      <c r="C36" s="348">
        <v>100000000</v>
      </c>
      <c r="D36" s="348">
        <v>50000000</v>
      </c>
      <c r="E36" s="348"/>
      <c r="F36" s="348">
        <f t="shared" si="0"/>
        <v>50000000</v>
      </c>
    </row>
    <row r="37" spans="1:6" ht="19.5" thickBot="1" x14ac:dyDescent="0.35">
      <c r="A37" s="352" t="s">
        <v>2932</v>
      </c>
      <c r="B37" s="347" t="s">
        <v>3157</v>
      </c>
      <c r="C37" s="348">
        <v>2540090000</v>
      </c>
      <c r="D37" s="348">
        <v>2140090000</v>
      </c>
      <c r="E37" s="348">
        <v>250000000</v>
      </c>
      <c r="F37" s="348">
        <f t="shared" si="0"/>
        <v>1890090000</v>
      </c>
    </row>
    <row r="38" spans="1:6" ht="19.5" thickBot="1" x14ac:dyDescent="0.35">
      <c r="A38" s="352" t="s">
        <v>2938</v>
      </c>
      <c r="B38" s="347" t="s">
        <v>3158</v>
      </c>
      <c r="C38" s="348">
        <v>330000000</v>
      </c>
      <c r="D38" s="348">
        <v>270000000</v>
      </c>
      <c r="E38" s="348"/>
      <c r="F38" s="348">
        <f t="shared" si="0"/>
        <v>270000000</v>
      </c>
    </row>
    <row r="39" spans="1:6" ht="19.5" thickBot="1" x14ac:dyDescent="0.35">
      <c r="A39" s="352" t="s">
        <v>2938</v>
      </c>
      <c r="B39" s="347" t="s">
        <v>3159</v>
      </c>
      <c r="C39" s="348">
        <v>2215000000</v>
      </c>
      <c r="D39" s="348">
        <v>2215000000</v>
      </c>
      <c r="E39" s="348"/>
      <c r="F39" s="348">
        <f t="shared" si="0"/>
        <v>2215000000</v>
      </c>
    </row>
    <row r="40" spans="1:6" ht="19.5" thickBot="1" x14ac:dyDescent="0.35">
      <c r="A40" s="352" t="s">
        <v>3160</v>
      </c>
      <c r="B40" s="347" t="s">
        <v>3161</v>
      </c>
      <c r="C40" s="348">
        <v>4405000000</v>
      </c>
      <c r="D40" s="348">
        <v>1805000000</v>
      </c>
      <c r="E40" s="348"/>
      <c r="F40" s="348">
        <f t="shared" si="0"/>
        <v>1805000000</v>
      </c>
    </row>
    <row r="41" spans="1:6" ht="19.5" thickBot="1" x14ac:dyDescent="0.35">
      <c r="A41" s="352" t="s">
        <v>3162</v>
      </c>
      <c r="B41" s="347" t="s">
        <v>3163</v>
      </c>
      <c r="C41" s="348">
        <v>710000000</v>
      </c>
      <c r="D41" s="348">
        <v>710000000</v>
      </c>
      <c r="E41" s="348">
        <v>30000000</v>
      </c>
      <c r="F41" s="348">
        <f t="shared" si="0"/>
        <v>680000000</v>
      </c>
    </row>
    <row r="42" spans="1:6" ht="19.5" thickBot="1" x14ac:dyDescent="0.35">
      <c r="A42" s="352" t="s">
        <v>3164</v>
      </c>
      <c r="B42" s="347" t="s">
        <v>3165</v>
      </c>
      <c r="C42" s="348">
        <v>505000000</v>
      </c>
      <c r="D42" s="348">
        <v>355000000</v>
      </c>
      <c r="E42" s="348"/>
      <c r="F42" s="348">
        <f t="shared" si="0"/>
        <v>355000000</v>
      </c>
    </row>
    <row r="43" spans="1:6" ht="19.5" thickBot="1" x14ac:dyDescent="0.35">
      <c r="A43" s="352" t="s">
        <v>3166</v>
      </c>
      <c r="B43" s="347" t="s">
        <v>3167</v>
      </c>
      <c r="C43" s="348">
        <v>2194000000</v>
      </c>
      <c r="D43" s="348">
        <v>1490000000</v>
      </c>
      <c r="E43" s="348"/>
      <c r="F43" s="348">
        <f t="shared" si="0"/>
        <v>1490000000</v>
      </c>
    </row>
    <row r="44" spans="1:6" ht="19.5" thickBot="1" x14ac:dyDescent="0.35">
      <c r="A44" s="352" t="s">
        <v>3168</v>
      </c>
      <c r="B44" s="347" t="s">
        <v>3169</v>
      </c>
      <c r="C44" s="348">
        <v>255000000</v>
      </c>
      <c r="D44" s="348">
        <v>255000000</v>
      </c>
      <c r="E44" s="348"/>
      <c r="F44" s="348">
        <f t="shared" si="0"/>
        <v>255000000</v>
      </c>
    </row>
    <row r="45" spans="1:6" ht="19.5" thickBot="1" x14ac:dyDescent="0.35">
      <c r="A45" s="352" t="s">
        <v>3170</v>
      </c>
      <c r="B45" s="347" t="s">
        <v>3171</v>
      </c>
      <c r="C45" s="348">
        <v>8468136269.3000002</v>
      </c>
      <c r="D45" s="348">
        <v>7818136269.3000002</v>
      </c>
      <c r="E45" s="348"/>
      <c r="F45" s="348">
        <f t="shared" si="0"/>
        <v>7818136269.3000002</v>
      </c>
    </row>
    <row r="46" spans="1:6" ht="19.5" thickBot="1" x14ac:dyDescent="0.35">
      <c r="A46" s="352" t="s">
        <v>2930</v>
      </c>
      <c r="B46" s="347" t="s">
        <v>3172</v>
      </c>
      <c r="C46" s="348">
        <v>140000000</v>
      </c>
      <c r="D46" s="348">
        <v>140000000</v>
      </c>
      <c r="E46" s="348">
        <v>90000000</v>
      </c>
      <c r="F46" s="348">
        <f t="shared" si="0"/>
        <v>50000000</v>
      </c>
    </row>
    <row r="47" spans="1:6" ht="19.5" thickBot="1" x14ac:dyDescent="0.35">
      <c r="A47" s="352" t="s">
        <v>3031</v>
      </c>
      <c r="B47" s="347" t="s">
        <v>3173</v>
      </c>
      <c r="C47" s="348">
        <v>3642375000</v>
      </c>
      <c r="D47" s="348">
        <v>3552375000</v>
      </c>
      <c r="E47" s="348">
        <v>3345375000</v>
      </c>
      <c r="F47" s="348">
        <f t="shared" si="0"/>
        <v>207000000</v>
      </c>
    </row>
    <row r="48" spans="1:6" ht="19.5" thickBot="1" x14ac:dyDescent="0.35">
      <c r="A48" s="352" t="s">
        <v>3174</v>
      </c>
      <c r="B48" s="347" t="s">
        <v>3175</v>
      </c>
      <c r="C48" s="348">
        <v>611000000</v>
      </c>
      <c r="D48" s="348">
        <v>611000000</v>
      </c>
      <c r="E48" s="348"/>
      <c r="F48" s="348">
        <f>D48-E48</f>
        <v>611000000</v>
      </c>
    </row>
    <row r="49" spans="1:6" ht="19.5" thickBot="1" x14ac:dyDescent="0.35">
      <c r="A49" s="352" t="s">
        <v>2944</v>
      </c>
      <c r="B49" s="347" t="s">
        <v>3176</v>
      </c>
      <c r="C49" s="348">
        <v>7922798927</v>
      </c>
      <c r="D49" s="348">
        <v>4072798927</v>
      </c>
      <c r="E49" s="348"/>
      <c r="F49" s="348">
        <f>D49-E49</f>
        <v>4072798927</v>
      </c>
    </row>
    <row r="50" spans="1:6" ht="19.5" thickBot="1" x14ac:dyDescent="0.35">
      <c r="A50" s="357"/>
      <c r="B50" s="358" t="s">
        <v>2948</v>
      </c>
      <c r="C50" s="355">
        <f>SUM(C25:C49)</f>
        <v>55479599354.970001</v>
      </c>
      <c r="D50" s="355">
        <f>SUM(D25:D49)</f>
        <v>46917949587.900002</v>
      </c>
      <c r="E50" s="355">
        <f>SUM(E25:E49)</f>
        <v>14485375000</v>
      </c>
      <c r="F50" s="355">
        <f>SUM(F25:F49)</f>
        <v>32432574587.899998</v>
      </c>
    </row>
    <row r="51" spans="1:6" ht="19.5" thickBot="1" x14ac:dyDescent="0.35">
      <c r="A51" s="352" t="s">
        <v>2953</v>
      </c>
      <c r="B51" s="347" t="s">
        <v>3177</v>
      </c>
      <c r="C51" s="348">
        <v>43500000</v>
      </c>
      <c r="D51" s="348">
        <v>43500000</v>
      </c>
      <c r="E51" s="348"/>
      <c r="F51" s="348">
        <f t="shared" si="0"/>
        <v>43500000</v>
      </c>
    </row>
    <row r="52" spans="1:6" ht="19.5" thickBot="1" x14ac:dyDescent="0.35">
      <c r="A52" s="352" t="s">
        <v>3003</v>
      </c>
      <c r="B52" s="347" t="s">
        <v>3178</v>
      </c>
      <c r="C52" s="348">
        <v>170000000</v>
      </c>
      <c r="D52" s="348">
        <v>70000000</v>
      </c>
      <c r="E52" s="348"/>
      <c r="F52" s="348">
        <f t="shared" si="0"/>
        <v>70000000</v>
      </c>
    </row>
    <row r="53" spans="1:6" ht="19.5" thickBot="1" x14ac:dyDescent="0.35">
      <c r="A53" s="352" t="s">
        <v>2949</v>
      </c>
      <c r="B53" s="347" t="s">
        <v>3179</v>
      </c>
      <c r="C53" s="348">
        <v>1019128299</v>
      </c>
      <c r="D53" s="348">
        <v>774128299</v>
      </c>
      <c r="E53" s="348"/>
      <c r="F53" s="348">
        <f t="shared" si="0"/>
        <v>774128299</v>
      </c>
    </row>
    <row r="54" spans="1:6" ht="19.5" thickBot="1" x14ac:dyDescent="0.35">
      <c r="A54" s="352" t="s">
        <v>2997</v>
      </c>
      <c r="B54" s="347" t="s">
        <v>3180</v>
      </c>
      <c r="C54" s="348">
        <v>3975500000</v>
      </c>
      <c r="D54" s="348">
        <v>3695500000</v>
      </c>
      <c r="E54" s="348"/>
      <c r="F54" s="348">
        <f t="shared" si="0"/>
        <v>3695500000</v>
      </c>
    </row>
    <row r="55" spans="1:6" ht="19.5" thickBot="1" x14ac:dyDescent="0.35">
      <c r="A55" s="352" t="s">
        <v>2955</v>
      </c>
      <c r="B55" s="347" t="s">
        <v>3181</v>
      </c>
      <c r="C55" s="348">
        <v>295000000</v>
      </c>
      <c r="D55" s="348">
        <v>85000000</v>
      </c>
      <c r="E55" s="348"/>
      <c r="F55" s="348">
        <f t="shared" si="0"/>
        <v>85000000</v>
      </c>
    </row>
    <row r="56" spans="1:6" ht="19.5" thickBot="1" x14ac:dyDescent="0.35">
      <c r="A56" s="357"/>
      <c r="B56" s="358" t="s">
        <v>3182</v>
      </c>
      <c r="C56" s="355">
        <f>SUM(C51:C55)</f>
        <v>5503128299</v>
      </c>
      <c r="D56" s="355">
        <f>SUM(D51:D55)</f>
        <v>4668128299</v>
      </c>
      <c r="E56" s="355"/>
      <c r="F56" s="355">
        <f>SUM(F51:F55)</f>
        <v>4668128299</v>
      </c>
    </row>
    <row r="57" spans="1:6" ht="19.5" thickBot="1" x14ac:dyDescent="0.35">
      <c r="A57" s="352" t="s">
        <v>2958</v>
      </c>
      <c r="B57" s="347" t="s">
        <v>3183</v>
      </c>
      <c r="C57" s="348">
        <v>2575300000</v>
      </c>
      <c r="D57" s="348">
        <v>1677300000</v>
      </c>
      <c r="E57" s="348">
        <v>695000000</v>
      </c>
      <c r="F57" s="348">
        <f t="shared" si="0"/>
        <v>982300000</v>
      </c>
    </row>
    <row r="58" spans="1:6" ht="19.5" thickBot="1" x14ac:dyDescent="0.35">
      <c r="A58" s="352" t="s">
        <v>3184</v>
      </c>
      <c r="B58" s="347" t="s">
        <v>3185</v>
      </c>
      <c r="C58" s="348">
        <v>30000000</v>
      </c>
      <c r="D58" s="348">
        <v>30000000</v>
      </c>
      <c r="E58" s="348"/>
      <c r="F58" s="348">
        <f t="shared" si="0"/>
        <v>30000000</v>
      </c>
    </row>
    <row r="59" spans="1:6" ht="19.5" thickBot="1" x14ac:dyDescent="0.35">
      <c r="A59" s="352" t="s">
        <v>3186</v>
      </c>
      <c r="B59" s="347" t="s">
        <v>3187</v>
      </c>
      <c r="C59" s="348">
        <v>660000000</v>
      </c>
      <c r="D59" s="348">
        <v>660000000</v>
      </c>
      <c r="E59" s="348"/>
      <c r="F59" s="348">
        <f t="shared" si="0"/>
        <v>660000000</v>
      </c>
    </row>
    <row r="60" spans="1:6" ht="19.5" thickBot="1" x14ac:dyDescent="0.35">
      <c r="A60" s="357"/>
      <c r="B60" s="358" t="s">
        <v>3188</v>
      </c>
      <c r="C60" s="355">
        <f>SUM(C57:C59)</f>
        <v>3265300000</v>
      </c>
      <c r="D60" s="355">
        <f>SUM(D57:D59)</f>
        <v>2367300000</v>
      </c>
      <c r="E60" s="355">
        <f>SUM(E57:E59)</f>
        <v>695000000</v>
      </c>
      <c r="F60" s="355">
        <f>SUM(F57:F59)</f>
        <v>1672300000</v>
      </c>
    </row>
    <row r="61" spans="1:6" ht="19.5" thickBot="1" x14ac:dyDescent="0.35">
      <c r="A61" s="352" t="s">
        <v>3189</v>
      </c>
      <c r="B61" s="347" t="s">
        <v>3190</v>
      </c>
      <c r="C61" s="348">
        <v>1911500000</v>
      </c>
      <c r="D61" s="348">
        <v>811500000</v>
      </c>
      <c r="E61" s="348"/>
      <c r="F61" s="348">
        <f t="shared" si="0"/>
        <v>811500000</v>
      </c>
    </row>
    <row r="62" spans="1:6" ht="19.5" thickBot="1" x14ac:dyDescent="0.35">
      <c r="A62" s="352" t="s">
        <v>3191</v>
      </c>
      <c r="B62" s="347" t="s">
        <v>3192</v>
      </c>
      <c r="C62" s="348">
        <v>98000000</v>
      </c>
      <c r="D62" s="348">
        <v>45000000</v>
      </c>
      <c r="E62" s="348"/>
      <c r="F62" s="348">
        <f t="shared" si="0"/>
        <v>45000000</v>
      </c>
    </row>
    <row r="63" spans="1:6" ht="19.5" thickBot="1" x14ac:dyDescent="0.35">
      <c r="A63" s="352" t="s">
        <v>2967</v>
      </c>
      <c r="B63" s="347" t="s">
        <v>3193</v>
      </c>
      <c r="C63" s="348">
        <v>813000000</v>
      </c>
      <c r="D63" s="348">
        <v>623000000</v>
      </c>
      <c r="E63" s="348"/>
      <c r="F63" s="348">
        <f t="shared" si="0"/>
        <v>623000000</v>
      </c>
    </row>
    <row r="64" spans="1:6" ht="19.5" thickBot="1" x14ac:dyDescent="0.35">
      <c r="A64" s="352" t="s">
        <v>2961</v>
      </c>
      <c r="B64" s="347" t="s">
        <v>3194</v>
      </c>
      <c r="C64" s="348">
        <v>12354349962.299999</v>
      </c>
      <c r="D64" s="348">
        <v>10987349962.299999</v>
      </c>
      <c r="E64" s="348"/>
      <c r="F64" s="348">
        <f t="shared" si="0"/>
        <v>10987349962.299999</v>
      </c>
    </row>
    <row r="65" spans="1:6" ht="19.5" thickBot="1" x14ac:dyDescent="0.35">
      <c r="A65" s="352" t="s">
        <v>3059</v>
      </c>
      <c r="B65" s="347" t="s">
        <v>3195</v>
      </c>
      <c r="C65" s="348">
        <v>3093032845</v>
      </c>
      <c r="D65" s="348">
        <v>3093032845</v>
      </c>
      <c r="E65" s="348"/>
      <c r="F65" s="348">
        <f t="shared" si="0"/>
        <v>3093032845</v>
      </c>
    </row>
    <row r="66" spans="1:6" ht="19.5" thickBot="1" x14ac:dyDescent="0.35">
      <c r="A66" s="352" t="s">
        <v>3005</v>
      </c>
      <c r="B66" s="347" t="s">
        <v>3196</v>
      </c>
      <c r="C66" s="348">
        <v>58500000</v>
      </c>
      <c r="D66" s="348">
        <v>58500000</v>
      </c>
      <c r="E66" s="348"/>
      <c r="F66" s="348">
        <f t="shared" si="0"/>
        <v>58500000</v>
      </c>
    </row>
    <row r="67" spans="1:6" ht="19.5" thickBot="1" x14ac:dyDescent="0.35">
      <c r="A67" s="352" t="s">
        <v>3197</v>
      </c>
      <c r="B67" s="347" t="s">
        <v>3198</v>
      </c>
      <c r="C67" s="348">
        <v>71800000</v>
      </c>
      <c r="D67" s="348">
        <v>71800000</v>
      </c>
      <c r="E67" s="348"/>
      <c r="F67" s="348">
        <f t="shared" si="0"/>
        <v>71800000</v>
      </c>
    </row>
    <row r="68" spans="1:6" ht="19.5" thickBot="1" x14ac:dyDescent="0.35">
      <c r="A68" s="352" t="s">
        <v>3199</v>
      </c>
      <c r="B68" s="347" t="s">
        <v>3200</v>
      </c>
      <c r="C68" s="348">
        <v>315000000</v>
      </c>
      <c r="D68" s="348">
        <v>247500000</v>
      </c>
      <c r="E68" s="348"/>
      <c r="F68" s="348">
        <f t="shared" si="0"/>
        <v>247500000</v>
      </c>
    </row>
    <row r="69" spans="1:6" ht="19.5" thickBot="1" x14ac:dyDescent="0.35">
      <c r="A69" s="352" t="s">
        <v>3199</v>
      </c>
      <c r="B69" s="347" t="s">
        <v>3201</v>
      </c>
      <c r="C69" s="348">
        <v>22500000</v>
      </c>
      <c r="D69" s="348">
        <v>22500000</v>
      </c>
      <c r="E69" s="348"/>
      <c r="F69" s="348">
        <f t="shared" si="0"/>
        <v>22500000</v>
      </c>
    </row>
    <row r="70" spans="1:6" ht="19.5" thickBot="1" x14ac:dyDescent="0.35">
      <c r="A70" s="352" t="s">
        <v>3094</v>
      </c>
      <c r="B70" s="347" t="s">
        <v>3202</v>
      </c>
      <c r="C70" s="348">
        <v>2305000000</v>
      </c>
      <c r="D70" s="348">
        <v>2215000000</v>
      </c>
      <c r="E70" s="348"/>
      <c r="F70" s="348">
        <f t="shared" si="0"/>
        <v>2215000000</v>
      </c>
    </row>
    <row r="71" spans="1:6" ht="19.5" thickBot="1" x14ac:dyDescent="0.35">
      <c r="A71" s="352" t="s">
        <v>2963</v>
      </c>
      <c r="B71" s="347" t="s">
        <v>3203</v>
      </c>
      <c r="C71" s="348">
        <v>1302000000</v>
      </c>
      <c r="D71" s="348">
        <v>902000000</v>
      </c>
      <c r="E71" s="348"/>
      <c r="F71" s="348">
        <f t="shared" si="0"/>
        <v>902000000</v>
      </c>
    </row>
    <row r="72" spans="1:6" ht="19.5" thickBot="1" x14ac:dyDescent="0.35">
      <c r="A72" s="352" t="s">
        <v>3007</v>
      </c>
      <c r="B72" s="347" t="s">
        <v>3204</v>
      </c>
      <c r="C72" s="348">
        <v>153000000</v>
      </c>
      <c r="D72" s="348">
        <v>153000000</v>
      </c>
      <c r="E72" s="348"/>
      <c r="F72" s="348">
        <f t="shared" si="0"/>
        <v>153000000</v>
      </c>
    </row>
    <row r="73" spans="1:6" ht="19.5" thickBot="1" x14ac:dyDescent="0.35">
      <c r="A73" s="352" t="s">
        <v>3205</v>
      </c>
      <c r="B73" s="347" t="s">
        <v>3206</v>
      </c>
      <c r="C73" s="348">
        <v>571965422</v>
      </c>
      <c r="D73" s="348">
        <v>281965422</v>
      </c>
      <c r="E73" s="348"/>
      <c r="F73" s="348">
        <f t="shared" si="0"/>
        <v>281965422</v>
      </c>
    </row>
    <row r="74" spans="1:6" ht="19.5" thickBot="1" x14ac:dyDescent="0.35">
      <c r="A74" s="352" t="s">
        <v>3207</v>
      </c>
      <c r="B74" s="347" t="s">
        <v>3208</v>
      </c>
      <c r="C74" s="348">
        <v>1025855335</v>
      </c>
      <c r="D74" s="348">
        <v>605855335</v>
      </c>
      <c r="E74" s="348"/>
      <c r="F74" s="348">
        <f t="shared" si="0"/>
        <v>605855335</v>
      </c>
    </row>
    <row r="75" spans="1:6" ht="19.5" thickBot="1" x14ac:dyDescent="0.35">
      <c r="A75" s="352" t="s">
        <v>3209</v>
      </c>
      <c r="B75" s="347" t="s">
        <v>3210</v>
      </c>
      <c r="C75" s="348">
        <v>2840663975</v>
      </c>
      <c r="D75" s="348">
        <v>1025663975</v>
      </c>
      <c r="E75" s="348"/>
      <c r="F75" s="348">
        <f t="shared" si="0"/>
        <v>1025663975</v>
      </c>
    </row>
    <row r="76" spans="1:6" ht="19.5" thickBot="1" x14ac:dyDescent="0.35">
      <c r="A76" s="352" t="s">
        <v>3098</v>
      </c>
      <c r="B76" s="347" t="s">
        <v>3211</v>
      </c>
      <c r="C76" s="348">
        <v>655000000</v>
      </c>
      <c r="D76" s="348">
        <v>375000000</v>
      </c>
      <c r="E76" s="348"/>
      <c r="F76" s="348">
        <f t="shared" si="0"/>
        <v>375000000</v>
      </c>
    </row>
    <row r="77" spans="1:6" ht="19.5" thickBot="1" x14ac:dyDescent="0.35">
      <c r="A77" s="352" t="s">
        <v>3019</v>
      </c>
      <c r="B77" s="347" t="s">
        <v>3212</v>
      </c>
      <c r="C77" s="348">
        <v>585000000</v>
      </c>
      <c r="D77" s="348">
        <v>355000000</v>
      </c>
      <c r="E77" s="348"/>
      <c r="F77" s="348">
        <f t="shared" si="0"/>
        <v>355000000</v>
      </c>
    </row>
    <row r="78" spans="1:6" ht="19.5" thickBot="1" x14ac:dyDescent="0.35">
      <c r="A78" s="352" t="s">
        <v>3017</v>
      </c>
      <c r="B78" s="347" t="s">
        <v>3213</v>
      </c>
      <c r="C78" s="348">
        <v>570000000</v>
      </c>
      <c r="D78" s="348">
        <v>440000000</v>
      </c>
      <c r="E78" s="348"/>
      <c r="F78" s="348">
        <f t="shared" si="0"/>
        <v>440000000</v>
      </c>
    </row>
    <row r="79" spans="1:6" ht="19.5" thickBot="1" x14ac:dyDescent="0.35">
      <c r="A79" s="352" t="s">
        <v>2965</v>
      </c>
      <c r="B79" s="347" t="s">
        <v>3214</v>
      </c>
      <c r="C79" s="348">
        <v>11046197014.799999</v>
      </c>
      <c r="D79" s="348">
        <v>12263020637.4</v>
      </c>
      <c r="E79" s="348">
        <v>5543457014.8000002</v>
      </c>
      <c r="F79" s="348">
        <f t="shared" si="0"/>
        <v>6719563622.5999994</v>
      </c>
    </row>
    <row r="80" spans="1:6" ht="38.25" thickBot="1" x14ac:dyDescent="0.35">
      <c r="A80" s="352" t="s">
        <v>3096</v>
      </c>
      <c r="B80" s="359" t="s">
        <v>3215</v>
      </c>
      <c r="C80" s="348">
        <v>200000000</v>
      </c>
      <c r="D80" s="348">
        <v>20000000</v>
      </c>
      <c r="E80" s="348"/>
      <c r="F80" s="348">
        <f>D80-E80</f>
        <v>20000000</v>
      </c>
    </row>
    <row r="81" spans="1:6" ht="19.5" thickBot="1" x14ac:dyDescent="0.35">
      <c r="A81" s="352" t="s">
        <v>3216</v>
      </c>
      <c r="B81" s="347" t="s">
        <v>3217</v>
      </c>
      <c r="C81" s="348">
        <v>1333000000</v>
      </c>
      <c r="D81" s="348">
        <v>833000000</v>
      </c>
      <c r="E81" s="348"/>
      <c r="F81" s="348">
        <f>D81-E81</f>
        <v>833000000</v>
      </c>
    </row>
    <row r="82" spans="1:6" ht="19.5" thickBot="1" x14ac:dyDescent="0.35">
      <c r="A82" s="352" t="s">
        <v>3218</v>
      </c>
      <c r="B82" s="347" t="s">
        <v>3219</v>
      </c>
      <c r="C82" s="348">
        <v>1740000000</v>
      </c>
      <c r="D82" s="348">
        <v>780000000</v>
      </c>
      <c r="E82" s="348"/>
      <c r="F82" s="348">
        <f>D82-E82</f>
        <v>780000000</v>
      </c>
    </row>
    <row r="83" spans="1:6" ht="19.5" thickBot="1" x14ac:dyDescent="0.35">
      <c r="A83" s="193"/>
      <c r="B83" s="358" t="s">
        <v>2977</v>
      </c>
      <c r="C83" s="355">
        <f>SUM(C61:C82)</f>
        <v>43065364554.099998</v>
      </c>
      <c r="D83" s="355">
        <f>SUM(D61:D82)</f>
        <v>36209688176.699997</v>
      </c>
      <c r="E83" s="355">
        <f>SUM(E61:E82)</f>
        <v>5543457014.8000002</v>
      </c>
      <c r="F83" s="355">
        <f>SUM(F61:F82)</f>
        <v>30666231161.899998</v>
      </c>
    </row>
    <row r="84" spans="1:6" ht="19.5" thickBot="1" x14ac:dyDescent="0.35">
      <c r="A84" s="360"/>
      <c r="B84" s="361" t="s">
        <v>3220</v>
      </c>
      <c r="C84" s="362">
        <f>C24+C50+C56+C60+C83</f>
        <v>122829552208.07001</v>
      </c>
      <c r="D84" s="362">
        <f>D24+D50+D56+D60+D83</f>
        <v>97510226063.600006</v>
      </c>
      <c r="E84" s="362">
        <f>E24+E50+E56+E60+E83</f>
        <v>21098832014.799999</v>
      </c>
      <c r="F84" s="362">
        <f>F24+F50+F56+F60+F83</f>
        <v>76411394048.799988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4:H777"/>
  <sheetViews>
    <sheetView topLeftCell="A55" zoomScale="130" zoomScaleNormal="130" workbookViewId="0">
      <selection activeCell="A70" sqref="A70"/>
    </sheetView>
  </sheetViews>
  <sheetFormatPr defaultRowHeight="15" x14ac:dyDescent="0.25"/>
  <cols>
    <col min="1" max="1" width="65" customWidth="1"/>
    <col min="2" max="2" width="20.85546875" customWidth="1"/>
    <col min="3" max="3" width="26.28515625" customWidth="1"/>
    <col min="4" max="4" width="21.42578125" customWidth="1"/>
    <col min="5" max="5" width="21.140625" customWidth="1"/>
  </cols>
  <sheetData>
    <row r="4" spans="1:5" ht="27.75" x14ac:dyDescent="0.4">
      <c r="A4" s="192" t="s">
        <v>3221</v>
      </c>
    </row>
    <row r="5" spans="1:5" ht="20.25" x14ac:dyDescent="0.3">
      <c r="A5" s="191" t="s">
        <v>3222</v>
      </c>
      <c r="C5" s="165"/>
      <c r="D5" s="165"/>
    </row>
    <row r="6" spans="1:5" ht="20.25" x14ac:dyDescent="0.3">
      <c r="A6" s="191" t="s">
        <v>3223</v>
      </c>
      <c r="D6" s="165"/>
    </row>
    <row r="8" spans="1:5" ht="30" x14ac:dyDescent="0.25">
      <c r="A8" s="189" t="s">
        <v>2642</v>
      </c>
      <c r="B8" s="190" t="s">
        <v>2373</v>
      </c>
      <c r="C8" s="190" t="s">
        <v>2643</v>
      </c>
      <c r="D8" s="190" t="s">
        <v>9</v>
      </c>
      <c r="E8" s="190" t="s">
        <v>10</v>
      </c>
    </row>
    <row r="9" spans="1:5" ht="15.75" x14ac:dyDescent="0.25">
      <c r="A9" s="166"/>
      <c r="B9" s="167"/>
      <c r="C9" s="167"/>
      <c r="D9" s="167"/>
      <c r="E9" s="168"/>
    </row>
    <row r="10" spans="1:5" ht="15.75" x14ac:dyDescent="0.25">
      <c r="A10" s="169" t="s">
        <v>2644</v>
      </c>
      <c r="B10" s="170"/>
      <c r="C10" s="170"/>
      <c r="D10" s="170"/>
      <c r="E10" s="170"/>
    </row>
    <row r="11" spans="1:5" ht="15.75" x14ac:dyDescent="0.25">
      <c r="A11" s="171" t="s">
        <v>2645</v>
      </c>
      <c r="B11" s="172">
        <v>130547469</v>
      </c>
      <c r="C11" s="172">
        <v>188680784</v>
      </c>
      <c r="D11" s="172"/>
      <c r="E11" s="174">
        <f>C11-D11</f>
        <v>188680784</v>
      </c>
    </row>
    <row r="12" spans="1:5" ht="15.75" x14ac:dyDescent="0.25">
      <c r="A12" s="171" t="s">
        <v>2646</v>
      </c>
      <c r="B12" s="172">
        <v>5000000</v>
      </c>
      <c r="C12" s="172">
        <v>5000000</v>
      </c>
      <c r="D12" s="172"/>
      <c r="E12" s="174">
        <f t="shared" ref="E12:E75" si="0">C12-D12</f>
        <v>5000000</v>
      </c>
    </row>
    <row r="13" spans="1:5" ht="15.75" x14ac:dyDescent="0.25">
      <c r="A13" s="171" t="s">
        <v>46</v>
      </c>
      <c r="B13" s="172">
        <v>50000000</v>
      </c>
      <c r="C13" s="172">
        <v>50000000</v>
      </c>
      <c r="D13" s="172"/>
      <c r="E13" s="174">
        <f t="shared" si="0"/>
        <v>50000000</v>
      </c>
    </row>
    <row r="14" spans="1:5" ht="15.75" x14ac:dyDescent="0.25">
      <c r="A14" s="171" t="s">
        <v>2648</v>
      </c>
      <c r="B14" s="172">
        <v>1000000</v>
      </c>
      <c r="C14" s="172">
        <v>20000000</v>
      </c>
      <c r="D14" s="172"/>
      <c r="E14" s="174">
        <f t="shared" si="0"/>
        <v>20000000</v>
      </c>
    </row>
    <row r="15" spans="1:5" ht="15.75" x14ac:dyDescent="0.25">
      <c r="A15" s="171" t="s">
        <v>2649</v>
      </c>
      <c r="B15" s="172">
        <v>10000000</v>
      </c>
      <c r="C15" s="172">
        <v>3000000</v>
      </c>
      <c r="D15" s="172"/>
      <c r="E15" s="174">
        <f t="shared" si="0"/>
        <v>3000000</v>
      </c>
    </row>
    <row r="16" spans="1:5" ht="15.75" x14ac:dyDescent="0.25">
      <c r="A16" s="171" t="s">
        <v>2650</v>
      </c>
      <c r="B16" s="172">
        <v>35000000</v>
      </c>
      <c r="C16" s="172">
        <v>5000000</v>
      </c>
      <c r="D16" s="172"/>
      <c r="E16" s="174">
        <f t="shared" si="0"/>
        <v>5000000</v>
      </c>
    </row>
    <row r="17" spans="1:5" ht="31.5" x14ac:dyDescent="0.25">
      <c r="A17" s="171" t="s">
        <v>2651</v>
      </c>
      <c r="B17" s="172">
        <v>200000000</v>
      </c>
      <c r="C17" s="172">
        <v>180200000</v>
      </c>
      <c r="D17" s="172"/>
      <c r="E17" s="174">
        <f t="shared" si="0"/>
        <v>180200000</v>
      </c>
    </row>
    <row r="18" spans="1:5" ht="15.75" x14ac:dyDescent="0.25">
      <c r="A18" s="171" t="s">
        <v>2652</v>
      </c>
      <c r="B18" s="172">
        <v>100000000</v>
      </c>
      <c r="C18" s="172">
        <v>40000000</v>
      </c>
      <c r="D18" s="172"/>
      <c r="E18" s="174">
        <f t="shared" si="0"/>
        <v>40000000</v>
      </c>
    </row>
    <row r="19" spans="1:5" ht="15.75" x14ac:dyDescent="0.25">
      <c r="A19" s="171" t="s">
        <v>2653</v>
      </c>
      <c r="B19" s="172">
        <v>704700322.23000002</v>
      </c>
      <c r="C19" s="172">
        <v>454700322</v>
      </c>
      <c r="D19" s="172"/>
      <c r="E19" s="174">
        <f t="shared" si="0"/>
        <v>454700322</v>
      </c>
    </row>
    <row r="20" spans="1:5" ht="15.75" x14ac:dyDescent="0.25">
      <c r="A20" s="171" t="s">
        <v>2654</v>
      </c>
      <c r="B20" s="172">
        <v>2000000</v>
      </c>
      <c r="C20" s="172">
        <v>500000</v>
      </c>
      <c r="D20" s="172"/>
      <c r="E20" s="174">
        <f t="shared" si="0"/>
        <v>500000</v>
      </c>
    </row>
    <row r="21" spans="1:5" ht="15.75" x14ac:dyDescent="0.25">
      <c r="A21" s="171" t="s">
        <v>2655</v>
      </c>
      <c r="B21" s="172">
        <v>2000000</v>
      </c>
      <c r="C21" s="172">
        <v>200000</v>
      </c>
      <c r="D21" s="172"/>
      <c r="E21" s="174">
        <f t="shared" si="0"/>
        <v>200000</v>
      </c>
    </row>
    <row r="22" spans="1:5" ht="15.75" x14ac:dyDescent="0.25">
      <c r="A22" s="171" t="s">
        <v>2656</v>
      </c>
      <c r="B22" s="172">
        <v>190000000</v>
      </c>
      <c r="C22" s="172">
        <v>130000000</v>
      </c>
      <c r="D22" s="172"/>
      <c r="E22" s="174">
        <f t="shared" si="0"/>
        <v>130000000</v>
      </c>
    </row>
    <row r="23" spans="1:5" ht="15.75" x14ac:dyDescent="0.25">
      <c r="A23" s="171" t="s">
        <v>2657</v>
      </c>
      <c r="B23" s="172">
        <v>100000000</v>
      </c>
      <c r="C23" s="172">
        <v>315900000</v>
      </c>
      <c r="D23" s="172"/>
      <c r="E23" s="174">
        <f t="shared" si="0"/>
        <v>315900000</v>
      </c>
    </row>
    <row r="24" spans="1:5" ht="31.5" x14ac:dyDescent="0.25">
      <c r="A24" s="171" t="s">
        <v>2658</v>
      </c>
      <c r="B24" s="172">
        <v>5000000</v>
      </c>
      <c r="C24" s="172">
        <v>200000</v>
      </c>
      <c r="D24" s="172"/>
      <c r="E24" s="174">
        <f t="shared" si="0"/>
        <v>200000</v>
      </c>
    </row>
    <row r="25" spans="1:5" ht="15.75" x14ac:dyDescent="0.25">
      <c r="A25" s="206"/>
      <c r="B25" s="207">
        <f>SUM(B11:B24)</f>
        <v>1535247791.23</v>
      </c>
      <c r="C25" s="207">
        <f>SUM(C11:C24)</f>
        <v>1393381106</v>
      </c>
      <c r="D25" s="207">
        <f>SUM(D11:D24)</f>
        <v>0</v>
      </c>
      <c r="E25" s="213">
        <f t="shared" si="0"/>
        <v>1393381106</v>
      </c>
    </row>
    <row r="26" spans="1:5" ht="15.75" x14ac:dyDescent="0.25">
      <c r="A26" s="169" t="s">
        <v>2659</v>
      </c>
      <c r="B26" s="170"/>
      <c r="C26" s="174"/>
      <c r="D26" s="170"/>
      <c r="E26" s="174">
        <f t="shared" si="0"/>
        <v>0</v>
      </c>
    </row>
    <row r="27" spans="1:5" ht="15.75" x14ac:dyDescent="0.25">
      <c r="A27" s="171" t="s">
        <v>2645</v>
      </c>
      <c r="B27" s="172">
        <v>32594171</v>
      </c>
      <c r="C27" s="172">
        <v>32594171</v>
      </c>
      <c r="D27" s="172"/>
      <c r="E27" s="174">
        <f t="shared" si="0"/>
        <v>32594171</v>
      </c>
    </row>
    <row r="28" spans="1:5" ht="15.75" x14ac:dyDescent="0.25">
      <c r="A28" s="171" t="s">
        <v>2646</v>
      </c>
      <c r="B28" s="172">
        <v>5000000</v>
      </c>
      <c r="C28" s="172">
        <v>6000000</v>
      </c>
      <c r="D28" s="172"/>
      <c r="E28" s="174">
        <f t="shared" si="0"/>
        <v>6000000</v>
      </c>
    </row>
    <row r="29" spans="1:5" ht="15.75" x14ac:dyDescent="0.25">
      <c r="A29" s="171" t="s">
        <v>2660</v>
      </c>
      <c r="B29" s="172">
        <v>40000000</v>
      </c>
      <c r="C29" s="172">
        <v>40000000</v>
      </c>
      <c r="D29" s="172"/>
      <c r="E29" s="174">
        <f t="shared" si="0"/>
        <v>40000000</v>
      </c>
    </row>
    <row r="30" spans="1:5" ht="15.75" x14ac:dyDescent="0.25">
      <c r="A30" s="171" t="s">
        <v>2648</v>
      </c>
      <c r="B30" s="172">
        <v>3000000</v>
      </c>
      <c r="C30" s="172">
        <v>3000000</v>
      </c>
      <c r="D30" s="172"/>
      <c r="E30" s="174">
        <f t="shared" si="0"/>
        <v>3000000</v>
      </c>
    </row>
    <row r="31" spans="1:5" ht="31.5" x14ac:dyDescent="0.25">
      <c r="A31" s="171" t="s">
        <v>2661</v>
      </c>
      <c r="B31" s="172">
        <v>10000000</v>
      </c>
      <c r="C31" s="172">
        <v>10000000</v>
      </c>
      <c r="D31" s="172"/>
      <c r="E31" s="174">
        <f t="shared" si="0"/>
        <v>10000000</v>
      </c>
    </row>
    <row r="32" spans="1:5" ht="15.75" x14ac:dyDescent="0.25">
      <c r="A32" s="171" t="s">
        <v>2650</v>
      </c>
      <c r="B32" s="172">
        <v>40000000</v>
      </c>
      <c r="C32" s="172">
        <v>40000000</v>
      </c>
      <c r="D32" s="172"/>
      <c r="E32" s="174">
        <f t="shared" si="0"/>
        <v>40000000</v>
      </c>
    </row>
    <row r="33" spans="1:5" ht="31.5" x14ac:dyDescent="0.25">
      <c r="A33" s="171" t="s">
        <v>2651</v>
      </c>
      <c r="B33" s="172">
        <v>65000000</v>
      </c>
      <c r="C33" s="172">
        <v>54000000</v>
      </c>
      <c r="D33" s="172"/>
      <c r="E33" s="174">
        <f t="shared" si="0"/>
        <v>54000000</v>
      </c>
    </row>
    <row r="34" spans="1:5" ht="15.75" x14ac:dyDescent="0.25">
      <c r="A34" s="171" t="s">
        <v>2652</v>
      </c>
      <c r="B34" s="172">
        <v>30000000</v>
      </c>
      <c r="C34" s="172">
        <v>30000000</v>
      </c>
      <c r="D34" s="172"/>
      <c r="E34" s="174">
        <f t="shared" si="0"/>
        <v>30000000</v>
      </c>
    </row>
    <row r="35" spans="1:5" ht="15.75" x14ac:dyDescent="0.25">
      <c r="A35" s="171" t="s">
        <v>2653</v>
      </c>
      <c r="B35" s="172">
        <v>75000000</v>
      </c>
      <c r="C35" s="172">
        <v>75000000</v>
      </c>
      <c r="D35" s="172"/>
      <c r="E35" s="174">
        <f t="shared" si="0"/>
        <v>75000000</v>
      </c>
    </row>
    <row r="36" spans="1:5" ht="15.75" x14ac:dyDescent="0.25">
      <c r="A36" s="171" t="s">
        <v>2654</v>
      </c>
      <c r="B36" s="172">
        <v>10000000</v>
      </c>
      <c r="C36" s="172">
        <v>10000000</v>
      </c>
      <c r="D36" s="172"/>
      <c r="E36" s="174">
        <f t="shared" si="0"/>
        <v>10000000</v>
      </c>
    </row>
    <row r="37" spans="1:5" ht="15.75" x14ac:dyDescent="0.25">
      <c r="A37" s="171" t="s">
        <v>2662</v>
      </c>
      <c r="B37" s="172">
        <v>70000000</v>
      </c>
      <c r="C37" s="172">
        <v>70000000</v>
      </c>
      <c r="D37" s="172"/>
      <c r="E37" s="174">
        <f t="shared" si="0"/>
        <v>70000000</v>
      </c>
    </row>
    <row r="38" spans="1:5" ht="15.75" x14ac:dyDescent="0.25">
      <c r="A38" s="171" t="s">
        <v>2657</v>
      </c>
      <c r="B38" s="172">
        <v>25000000</v>
      </c>
      <c r="C38" s="172">
        <v>35000000</v>
      </c>
      <c r="D38" s="172"/>
      <c r="E38" s="174">
        <f t="shared" si="0"/>
        <v>35000000</v>
      </c>
    </row>
    <row r="39" spans="1:5" ht="15.75" x14ac:dyDescent="0.25">
      <c r="A39" s="171" t="s">
        <v>2663</v>
      </c>
      <c r="B39" s="172">
        <v>3000000</v>
      </c>
      <c r="C39" s="172">
        <v>3000000</v>
      </c>
      <c r="D39" s="172"/>
      <c r="E39" s="174">
        <f t="shared" si="0"/>
        <v>3000000</v>
      </c>
    </row>
    <row r="40" spans="1:5" ht="31.5" x14ac:dyDescent="0.25">
      <c r="A40" s="171" t="s">
        <v>2658</v>
      </c>
      <c r="B40" s="172">
        <v>50000000</v>
      </c>
      <c r="C40" s="172">
        <v>50000000</v>
      </c>
      <c r="D40" s="172"/>
      <c r="E40" s="174">
        <f t="shared" si="0"/>
        <v>50000000</v>
      </c>
    </row>
    <row r="41" spans="1:5" ht="15.75" x14ac:dyDescent="0.25">
      <c r="A41" s="206"/>
      <c r="B41" s="207">
        <f>SUM(B27:B40)</f>
        <v>458594171</v>
      </c>
      <c r="C41" s="207">
        <f>SUM(C27:C40)</f>
        <v>458594171</v>
      </c>
      <c r="D41" s="207">
        <f>SUM(D27:D40)</f>
        <v>0</v>
      </c>
      <c r="E41" s="207">
        <f>SUM(E27:E40)</f>
        <v>458594171</v>
      </c>
    </row>
    <row r="42" spans="1:5" ht="15.75" x14ac:dyDescent="0.25">
      <c r="A42" s="176" t="s">
        <v>2664</v>
      </c>
      <c r="B42" s="170"/>
      <c r="C42" s="174"/>
      <c r="D42" s="170"/>
      <c r="E42" s="174">
        <f t="shared" si="0"/>
        <v>0</v>
      </c>
    </row>
    <row r="43" spans="1:5" ht="15.75" x14ac:dyDescent="0.25">
      <c r="A43" s="177" t="s">
        <v>2645</v>
      </c>
      <c r="B43" s="172">
        <v>678910229.54999995</v>
      </c>
      <c r="C43" s="172">
        <v>678910230</v>
      </c>
      <c r="D43" s="172"/>
      <c r="E43" s="174">
        <f t="shared" si="0"/>
        <v>678910230</v>
      </c>
    </row>
    <row r="44" spans="1:5" ht="15.75" x14ac:dyDescent="0.25">
      <c r="A44" s="171" t="s">
        <v>2646</v>
      </c>
      <c r="B44" s="172">
        <v>65000000</v>
      </c>
      <c r="C44" s="172">
        <v>50000000</v>
      </c>
      <c r="D44" s="172"/>
      <c r="E44" s="174">
        <f t="shared" si="0"/>
        <v>50000000</v>
      </c>
    </row>
    <row r="45" spans="1:5" ht="15.75" x14ac:dyDescent="0.25">
      <c r="A45" s="171" t="s">
        <v>2660</v>
      </c>
      <c r="B45" s="172">
        <v>15000000</v>
      </c>
      <c r="C45" s="172">
        <v>15000000</v>
      </c>
      <c r="D45" s="172"/>
      <c r="E45" s="174">
        <f t="shared" si="0"/>
        <v>15000000</v>
      </c>
    </row>
    <row r="46" spans="1:5" ht="15.75" x14ac:dyDescent="0.25">
      <c r="A46" s="171" t="s">
        <v>2665</v>
      </c>
      <c r="B46" s="172">
        <v>20000000</v>
      </c>
      <c r="C46" s="172">
        <v>20000000</v>
      </c>
      <c r="D46" s="172"/>
      <c r="E46" s="174">
        <f t="shared" si="0"/>
        <v>20000000</v>
      </c>
    </row>
    <row r="47" spans="1:5" ht="15.75" x14ac:dyDescent="0.25">
      <c r="A47" s="171" t="s">
        <v>2649</v>
      </c>
      <c r="B47" s="172">
        <v>3000000</v>
      </c>
      <c r="C47" s="172">
        <v>5000000</v>
      </c>
      <c r="D47" s="172"/>
      <c r="E47" s="174">
        <f t="shared" si="0"/>
        <v>5000000</v>
      </c>
    </row>
    <row r="48" spans="1:5" ht="31.5" x14ac:dyDescent="0.25">
      <c r="A48" s="171" t="s">
        <v>2651</v>
      </c>
      <c r="B48" s="172">
        <v>3000000</v>
      </c>
      <c r="C48" s="172">
        <v>3000000</v>
      </c>
      <c r="D48" s="172"/>
      <c r="E48" s="174">
        <f t="shared" si="0"/>
        <v>3000000</v>
      </c>
    </row>
    <row r="49" spans="1:5" ht="15.75" x14ac:dyDescent="0.25">
      <c r="A49" s="171" t="s">
        <v>2652</v>
      </c>
      <c r="B49" s="172">
        <v>5000000</v>
      </c>
      <c r="C49" s="172">
        <v>10000000</v>
      </c>
      <c r="D49" s="172"/>
      <c r="E49" s="174">
        <f t="shared" si="0"/>
        <v>10000000</v>
      </c>
    </row>
    <row r="50" spans="1:5" ht="31.5" x14ac:dyDescent="0.25">
      <c r="A50" s="171" t="s">
        <v>2666</v>
      </c>
      <c r="B50" s="172">
        <v>9000000</v>
      </c>
      <c r="C50" s="172">
        <v>9000000</v>
      </c>
      <c r="D50" s="172"/>
      <c r="E50" s="174">
        <f t="shared" si="0"/>
        <v>9000000</v>
      </c>
    </row>
    <row r="51" spans="1:5" ht="15.75" x14ac:dyDescent="0.25">
      <c r="A51" s="171" t="s">
        <v>2667</v>
      </c>
      <c r="B51" s="172">
        <v>40000000</v>
      </c>
      <c r="C51" s="172">
        <v>40000000</v>
      </c>
      <c r="D51" s="172"/>
      <c r="E51" s="174">
        <f t="shared" si="0"/>
        <v>40000000</v>
      </c>
    </row>
    <row r="52" spans="1:5" ht="15.75" x14ac:dyDescent="0.25">
      <c r="A52" s="171" t="s">
        <v>2653</v>
      </c>
      <c r="B52" s="172">
        <v>25000000</v>
      </c>
      <c r="C52" s="172">
        <v>25000000</v>
      </c>
      <c r="D52" s="172"/>
      <c r="E52" s="174">
        <f t="shared" si="0"/>
        <v>25000000</v>
      </c>
    </row>
    <row r="53" spans="1:5" ht="15.75" x14ac:dyDescent="0.25">
      <c r="A53" s="171" t="s">
        <v>2668</v>
      </c>
      <c r="B53" s="172">
        <v>110000000</v>
      </c>
      <c r="C53" s="172">
        <v>160000000</v>
      </c>
      <c r="D53" s="172"/>
      <c r="E53" s="174">
        <f t="shared" si="0"/>
        <v>160000000</v>
      </c>
    </row>
    <row r="54" spans="1:5" ht="15.75" x14ac:dyDescent="0.25">
      <c r="A54" s="171" t="s">
        <v>2669</v>
      </c>
      <c r="B54" s="172">
        <v>20000000</v>
      </c>
      <c r="C54" s="172">
        <v>20000000</v>
      </c>
      <c r="D54" s="172"/>
      <c r="E54" s="174">
        <f t="shared" si="0"/>
        <v>20000000</v>
      </c>
    </row>
    <row r="55" spans="1:5" ht="15.75" x14ac:dyDescent="0.25">
      <c r="A55" s="171" t="s">
        <v>2670</v>
      </c>
      <c r="B55" s="172">
        <v>60000000</v>
      </c>
      <c r="C55" s="172">
        <v>60000000</v>
      </c>
      <c r="D55" s="172"/>
      <c r="E55" s="174">
        <f t="shared" si="0"/>
        <v>60000000</v>
      </c>
    </row>
    <row r="56" spans="1:5" ht="15.75" x14ac:dyDescent="0.25">
      <c r="A56" s="171" t="s">
        <v>2657</v>
      </c>
      <c r="B56" s="172">
        <v>252000000</v>
      </c>
      <c r="C56" s="172">
        <v>110000000</v>
      </c>
      <c r="D56" s="172"/>
      <c r="E56" s="174">
        <f t="shared" si="0"/>
        <v>110000000</v>
      </c>
    </row>
    <row r="57" spans="1:5" ht="15.75" x14ac:dyDescent="0.25">
      <c r="A57" s="206"/>
      <c r="B57" s="207">
        <f>SUM(B43:B56)</f>
        <v>1305910229.55</v>
      </c>
      <c r="C57" s="207">
        <f>SUM(C43:C56)</f>
        <v>1205910230</v>
      </c>
      <c r="D57" s="207">
        <f>SUM(D43:D56)</f>
        <v>0</v>
      </c>
      <c r="E57" s="207">
        <f>SUM(E43:E56)</f>
        <v>1205910230</v>
      </c>
    </row>
    <row r="58" spans="1:5" ht="15.75" x14ac:dyDescent="0.25">
      <c r="A58" s="169" t="s">
        <v>2671</v>
      </c>
      <c r="B58" s="170"/>
      <c r="C58" s="174"/>
      <c r="D58" s="170"/>
      <c r="E58" s="174">
        <f t="shared" si="0"/>
        <v>0</v>
      </c>
    </row>
    <row r="59" spans="1:5" ht="15.75" x14ac:dyDescent="0.25">
      <c r="A59" s="177" t="s">
        <v>2645</v>
      </c>
      <c r="B59" s="172">
        <v>629575171</v>
      </c>
      <c r="C59" s="172">
        <v>629575171</v>
      </c>
      <c r="D59" s="172"/>
      <c r="E59" s="174">
        <f t="shared" si="0"/>
        <v>629575171</v>
      </c>
    </row>
    <row r="60" spans="1:5" ht="15.75" x14ac:dyDescent="0.25">
      <c r="A60" s="171" t="s">
        <v>2646</v>
      </c>
      <c r="B60" s="172">
        <v>6000000</v>
      </c>
      <c r="C60" s="172">
        <v>6000000</v>
      </c>
      <c r="D60" s="172"/>
      <c r="E60" s="174">
        <f t="shared" si="0"/>
        <v>6000000</v>
      </c>
    </row>
    <row r="61" spans="1:5" ht="15.75" x14ac:dyDescent="0.25">
      <c r="A61" s="171" t="s">
        <v>2660</v>
      </c>
      <c r="B61" s="172">
        <v>4000000</v>
      </c>
      <c r="C61" s="172">
        <v>4000000</v>
      </c>
      <c r="D61" s="172"/>
      <c r="E61" s="174">
        <f t="shared" si="0"/>
        <v>4000000</v>
      </c>
    </row>
    <row r="62" spans="1:5" ht="15.75" x14ac:dyDescent="0.25">
      <c r="A62" s="171" t="s">
        <v>2648</v>
      </c>
      <c r="B62" s="172">
        <v>50000</v>
      </c>
      <c r="C62" s="172">
        <v>50000</v>
      </c>
      <c r="D62" s="170"/>
      <c r="E62" s="174">
        <f t="shared" si="0"/>
        <v>50000</v>
      </c>
    </row>
    <row r="63" spans="1:5" ht="15.75" x14ac:dyDescent="0.25">
      <c r="A63" s="171" t="s">
        <v>2649</v>
      </c>
      <c r="B63" s="172">
        <v>2000000</v>
      </c>
      <c r="C63" s="172">
        <v>2000000</v>
      </c>
      <c r="D63" s="172"/>
      <c r="E63" s="174">
        <f t="shared" si="0"/>
        <v>2000000</v>
      </c>
    </row>
    <row r="64" spans="1:5" ht="31.5" x14ac:dyDescent="0.25">
      <c r="A64" s="171" t="s">
        <v>2651</v>
      </c>
      <c r="B64" s="172">
        <v>2000000</v>
      </c>
      <c r="C64" s="172">
        <v>2000000</v>
      </c>
      <c r="D64" s="172"/>
      <c r="E64" s="174">
        <f t="shared" si="0"/>
        <v>2000000</v>
      </c>
    </row>
    <row r="65" spans="1:5" ht="15.75" x14ac:dyDescent="0.25">
      <c r="A65" s="171" t="s">
        <v>2652</v>
      </c>
      <c r="B65" s="172">
        <v>1000000</v>
      </c>
      <c r="C65" s="172">
        <v>1000000</v>
      </c>
      <c r="D65" s="172"/>
      <c r="E65" s="174">
        <f t="shared" si="0"/>
        <v>1000000</v>
      </c>
    </row>
    <row r="66" spans="1:5" ht="15.75" x14ac:dyDescent="0.25">
      <c r="A66" s="171" t="s">
        <v>2653</v>
      </c>
      <c r="B66" s="172">
        <v>11100000</v>
      </c>
      <c r="C66" s="172">
        <v>11100000</v>
      </c>
      <c r="D66" s="172"/>
      <c r="E66" s="174">
        <f t="shared" si="0"/>
        <v>11100000</v>
      </c>
    </row>
    <row r="67" spans="1:5" ht="15.75" x14ac:dyDescent="0.25">
      <c r="A67" s="171" t="s">
        <v>2657</v>
      </c>
      <c r="B67" s="172">
        <v>500000</v>
      </c>
      <c r="C67" s="172">
        <v>500000</v>
      </c>
      <c r="D67" s="170"/>
      <c r="E67" s="174">
        <f t="shared" si="0"/>
        <v>500000</v>
      </c>
    </row>
    <row r="68" spans="1:5" ht="15.75" x14ac:dyDescent="0.25">
      <c r="A68" s="171" t="s">
        <v>2672</v>
      </c>
      <c r="B68" s="172">
        <v>30000000</v>
      </c>
      <c r="C68" s="172">
        <v>30000000</v>
      </c>
      <c r="D68" s="172"/>
      <c r="E68" s="174">
        <f t="shared" si="0"/>
        <v>30000000</v>
      </c>
    </row>
    <row r="69" spans="1:5" ht="15.75" x14ac:dyDescent="0.25">
      <c r="A69" s="171" t="s">
        <v>2673</v>
      </c>
      <c r="B69" s="172">
        <v>10000000</v>
      </c>
      <c r="C69" s="172">
        <v>10000000</v>
      </c>
      <c r="D69" s="172"/>
      <c r="E69" s="174">
        <f t="shared" si="0"/>
        <v>10000000</v>
      </c>
    </row>
    <row r="70" spans="1:5" ht="15.75" x14ac:dyDescent="0.25">
      <c r="A70" s="208"/>
      <c r="B70" s="207">
        <f>SUM(B59:B69)</f>
        <v>696225171</v>
      </c>
      <c r="C70" s="207">
        <f>SUM(C59:C69)</f>
        <v>696225171</v>
      </c>
      <c r="D70" s="207">
        <f>SUM(D59:D69)</f>
        <v>0</v>
      </c>
      <c r="E70" s="209">
        <f t="shared" si="0"/>
        <v>696225171</v>
      </c>
    </row>
    <row r="71" spans="1:5" ht="15.75" x14ac:dyDescent="0.25">
      <c r="A71" s="179" t="s">
        <v>2674</v>
      </c>
      <c r="B71" s="170"/>
      <c r="C71" s="174"/>
      <c r="D71" s="170"/>
      <c r="E71" s="174">
        <f t="shared" si="0"/>
        <v>0</v>
      </c>
    </row>
    <row r="72" spans="1:5" ht="15.75" x14ac:dyDescent="0.25">
      <c r="A72" s="171" t="s">
        <v>2645</v>
      </c>
      <c r="B72" s="172">
        <v>126831566</v>
      </c>
      <c r="C72" s="172">
        <v>66831566</v>
      </c>
      <c r="D72" s="172"/>
      <c r="E72" s="174">
        <f t="shared" si="0"/>
        <v>66831566</v>
      </c>
    </row>
    <row r="73" spans="1:5" ht="15.75" x14ac:dyDescent="0.25">
      <c r="A73" s="171" t="s">
        <v>2675</v>
      </c>
      <c r="B73" s="172">
        <v>2000000</v>
      </c>
      <c r="C73" s="172">
        <v>2000000</v>
      </c>
      <c r="D73" s="172"/>
      <c r="E73" s="174">
        <f t="shared" si="0"/>
        <v>2000000</v>
      </c>
    </row>
    <row r="74" spans="1:5" ht="15.75" x14ac:dyDescent="0.25">
      <c r="A74" s="171" t="s">
        <v>2660</v>
      </c>
      <c r="B74" s="172">
        <v>27000000</v>
      </c>
      <c r="C74" s="172">
        <v>27000000</v>
      </c>
      <c r="D74" s="172">
        <v>27000000</v>
      </c>
      <c r="E74" s="174">
        <f t="shared" si="0"/>
        <v>0</v>
      </c>
    </row>
    <row r="75" spans="1:5" ht="31.5" x14ac:dyDescent="0.25">
      <c r="A75" s="171" t="s">
        <v>2661</v>
      </c>
      <c r="B75" s="172">
        <v>3000000</v>
      </c>
      <c r="C75" s="172">
        <v>3000000</v>
      </c>
      <c r="D75" s="172"/>
      <c r="E75" s="174">
        <f t="shared" si="0"/>
        <v>3000000</v>
      </c>
    </row>
    <row r="76" spans="1:5" ht="31.5" x14ac:dyDescent="0.25">
      <c r="A76" s="171" t="s">
        <v>2676</v>
      </c>
      <c r="B76" s="172">
        <v>4000000</v>
      </c>
      <c r="C76" s="172">
        <v>4000000</v>
      </c>
      <c r="D76" s="172"/>
      <c r="E76" s="174">
        <f t="shared" ref="E76:E139" si="1">C76-D76</f>
        <v>4000000</v>
      </c>
    </row>
    <row r="77" spans="1:5" ht="15.75" x14ac:dyDescent="0.25">
      <c r="A77" s="171" t="s">
        <v>2652</v>
      </c>
      <c r="B77" s="172">
        <v>2000000</v>
      </c>
      <c r="C77" s="172">
        <v>2000000</v>
      </c>
      <c r="D77" s="172"/>
      <c r="E77" s="174">
        <f t="shared" si="1"/>
        <v>2000000</v>
      </c>
    </row>
    <row r="78" spans="1:5" ht="31.5" x14ac:dyDescent="0.25">
      <c r="A78" s="171" t="s">
        <v>2666</v>
      </c>
      <c r="B78" s="172">
        <v>169000000</v>
      </c>
      <c r="C78" s="172">
        <v>169000000</v>
      </c>
      <c r="D78" s="172"/>
      <c r="E78" s="174">
        <f t="shared" si="1"/>
        <v>169000000</v>
      </c>
    </row>
    <row r="79" spans="1:5" ht="15.75" x14ac:dyDescent="0.25">
      <c r="A79" s="171" t="s">
        <v>2653</v>
      </c>
      <c r="B79" s="172">
        <v>240000000</v>
      </c>
      <c r="C79" s="172">
        <v>140000000</v>
      </c>
      <c r="D79" s="172">
        <v>120000000</v>
      </c>
      <c r="E79" s="174">
        <f t="shared" si="1"/>
        <v>20000000</v>
      </c>
    </row>
    <row r="80" spans="1:5" ht="15.75" x14ac:dyDescent="0.25">
      <c r="A80" s="171" t="s">
        <v>2669</v>
      </c>
      <c r="B80" s="172">
        <v>100000000</v>
      </c>
      <c r="C80" s="172">
        <v>50000000</v>
      </c>
      <c r="D80" s="172"/>
      <c r="E80" s="174">
        <f t="shared" si="1"/>
        <v>50000000</v>
      </c>
    </row>
    <row r="81" spans="1:5" ht="15.75" x14ac:dyDescent="0.25">
      <c r="A81" s="171" t="s">
        <v>2656</v>
      </c>
      <c r="B81" s="172">
        <v>30000000</v>
      </c>
      <c r="C81" s="172">
        <v>30000000</v>
      </c>
      <c r="D81" s="172">
        <v>30000000</v>
      </c>
      <c r="E81" s="174">
        <f t="shared" si="1"/>
        <v>0</v>
      </c>
    </row>
    <row r="82" spans="1:5" ht="15.75" x14ac:dyDescent="0.25">
      <c r="A82" s="171" t="s">
        <v>2657</v>
      </c>
      <c r="B82" s="172">
        <v>786000000</v>
      </c>
      <c r="C82" s="172">
        <v>636000000</v>
      </c>
      <c r="D82" s="172">
        <v>636000000</v>
      </c>
      <c r="E82" s="174">
        <f t="shared" si="1"/>
        <v>0</v>
      </c>
    </row>
    <row r="83" spans="1:5" ht="15.75" x14ac:dyDescent="0.25">
      <c r="A83" s="208"/>
      <c r="B83" s="207">
        <v>1489831566</v>
      </c>
      <c r="C83" s="207">
        <f>SUM(C72:C82)</f>
        <v>1129831566</v>
      </c>
      <c r="D83" s="207">
        <f>SUM(D72:D82)</f>
        <v>813000000</v>
      </c>
      <c r="E83" s="209">
        <f t="shared" si="1"/>
        <v>316831566</v>
      </c>
    </row>
    <row r="84" spans="1:5" ht="15.75" x14ac:dyDescent="0.25">
      <c r="A84" s="179" t="s">
        <v>2677</v>
      </c>
      <c r="B84" s="170"/>
      <c r="C84" s="174"/>
      <c r="D84" s="170"/>
      <c r="E84" s="174">
        <f t="shared" si="1"/>
        <v>0</v>
      </c>
    </row>
    <row r="85" spans="1:5" ht="15.75" x14ac:dyDescent="0.25">
      <c r="A85" s="171" t="s">
        <v>2645</v>
      </c>
      <c r="B85" s="172">
        <v>17523753</v>
      </c>
      <c r="C85" s="172">
        <v>7523753</v>
      </c>
      <c r="D85" s="172"/>
      <c r="E85" s="174">
        <f t="shared" si="1"/>
        <v>7523753</v>
      </c>
    </row>
    <row r="86" spans="1:5" ht="15.75" x14ac:dyDescent="0.25">
      <c r="A86" s="171" t="s">
        <v>2675</v>
      </c>
      <c r="B86" s="172">
        <v>10000000</v>
      </c>
      <c r="C86" s="172">
        <v>10000000</v>
      </c>
      <c r="D86" s="172"/>
      <c r="E86" s="174">
        <f t="shared" si="1"/>
        <v>10000000</v>
      </c>
    </row>
    <row r="87" spans="1:5" ht="15.75" x14ac:dyDescent="0.25">
      <c r="A87" s="171" t="s">
        <v>2660</v>
      </c>
      <c r="B87" s="172">
        <v>2000000</v>
      </c>
      <c r="C87" s="172">
        <v>2000000</v>
      </c>
      <c r="D87" s="172"/>
      <c r="E87" s="174">
        <f t="shared" si="1"/>
        <v>2000000</v>
      </c>
    </row>
    <row r="88" spans="1:5" ht="31.5" x14ac:dyDescent="0.25">
      <c r="A88" s="171" t="s">
        <v>2661</v>
      </c>
      <c r="B88" s="172">
        <v>2000000</v>
      </c>
      <c r="C88" s="172">
        <v>2000000</v>
      </c>
      <c r="D88" s="172"/>
      <c r="E88" s="174">
        <f t="shared" si="1"/>
        <v>2000000</v>
      </c>
    </row>
    <row r="89" spans="1:5" ht="31.5" x14ac:dyDescent="0.25">
      <c r="A89" s="171" t="s">
        <v>2651</v>
      </c>
      <c r="B89" s="172">
        <v>2000000</v>
      </c>
      <c r="C89" s="172">
        <v>2000000</v>
      </c>
      <c r="D89" s="172"/>
      <c r="E89" s="174">
        <f t="shared" si="1"/>
        <v>2000000</v>
      </c>
    </row>
    <row r="90" spans="1:5" ht="15.75" x14ac:dyDescent="0.25">
      <c r="A90" s="171" t="s">
        <v>2652</v>
      </c>
      <c r="B90" s="172">
        <v>2000000</v>
      </c>
      <c r="C90" s="172">
        <v>2000000</v>
      </c>
      <c r="D90" s="172"/>
      <c r="E90" s="174">
        <f t="shared" si="1"/>
        <v>2000000</v>
      </c>
    </row>
    <row r="91" spans="1:5" ht="15.75" x14ac:dyDescent="0.25">
      <c r="A91" s="171" t="s">
        <v>2653</v>
      </c>
      <c r="B91" s="172">
        <v>1000000</v>
      </c>
      <c r="C91" s="172">
        <v>1000000</v>
      </c>
      <c r="D91" s="172"/>
      <c r="E91" s="174">
        <f t="shared" si="1"/>
        <v>1000000</v>
      </c>
    </row>
    <row r="92" spans="1:5" ht="15.75" x14ac:dyDescent="0.25">
      <c r="A92" s="171" t="s">
        <v>2668</v>
      </c>
      <c r="B92" s="172">
        <v>2000000</v>
      </c>
      <c r="C92" s="172">
        <v>2000000</v>
      </c>
      <c r="D92" s="172"/>
      <c r="E92" s="174">
        <f t="shared" si="1"/>
        <v>2000000</v>
      </c>
    </row>
    <row r="93" spans="1:5" ht="15.75" x14ac:dyDescent="0.25">
      <c r="A93" s="171" t="s">
        <v>2670</v>
      </c>
      <c r="B93" s="172">
        <v>1000000</v>
      </c>
      <c r="C93" s="172">
        <v>1000000</v>
      </c>
      <c r="D93" s="172"/>
      <c r="E93" s="174">
        <f t="shared" si="1"/>
        <v>1000000</v>
      </c>
    </row>
    <row r="94" spans="1:5" ht="15.75" x14ac:dyDescent="0.25">
      <c r="A94" s="171" t="s">
        <v>2657</v>
      </c>
      <c r="B94" s="172">
        <v>1300000</v>
      </c>
      <c r="C94" s="172">
        <v>1300000</v>
      </c>
      <c r="D94" s="172"/>
      <c r="E94" s="174">
        <f t="shared" si="1"/>
        <v>1300000</v>
      </c>
    </row>
    <row r="95" spans="1:5" ht="15.75" x14ac:dyDescent="0.25">
      <c r="A95" s="208"/>
      <c r="B95" s="207">
        <f>SUM(B85:B94)</f>
        <v>40823753</v>
      </c>
      <c r="C95" s="207">
        <f>SUM(C85:C94)</f>
        <v>30823753</v>
      </c>
      <c r="D95" s="207">
        <f>SUM(D85:D94)</f>
        <v>0</v>
      </c>
      <c r="E95" s="209">
        <f t="shared" si="1"/>
        <v>30823753</v>
      </c>
    </row>
    <row r="96" spans="1:5" ht="15.75" x14ac:dyDescent="0.25">
      <c r="A96" s="171" t="s">
        <v>2678</v>
      </c>
      <c r="B96" s="170"/>
      <c r="C96" s="174"/>
      <c r="D96" s="170"/>
      <c r="E96" s="174">
        <f t="shared" si="1"/>
        <v>0</v>
      </c>
    </row>
    <row r="97" spans="1:5" ht="15.75" x14ac:dyDescent="0.25">
      <c r="A97" s="171" t="s">
        <v>2645</v>
      </c>
      <c r="B97" s="172">
        <v>35608415.57</v>
      </c>
      <c r="C97" s="172">
        <v>40608416</v>
      </c>
      <c r="D97" s="172"/>
      <c r="E97" s="174">
        <f t="shared" si="1"/>
        <v>40608416</v>
      </c>
    </row>
    <row r="98" spans="1:5" ht="15.75" x14ac:dyDescent="0.25">
      <c r="A98" s="171" t="s">
        <v>2675</v>
      </c>
      <c r="B98" s="172">
        <v>500000</v>
      </c>
      <c r="C98" s="172">
        <v>0</v>
      </c>
      <c r="D98" s="170"/>
      <c r="E98" s="174">
        <f t="shared" si="1"/>
        <v>0</v>
      </c>
    </row>
    <row r="99" spans="1:5" ht="15.75" x14ac:dyDescent="0.25">
      <c r="A99" s="171" t="s">
        <v>2660</v>
      </c>
      <c r="B99" s="172">
        <v>500000</v>
      </c>
      <c r="C99" s="172">
        <v>0</v>
      </c>
      <c r="D99" s="170"/>
      <c r="E99" s="174">
        <f t="shared" si="1"/>
        <v>0</v>
      </c>
    </row>
    <row r="100" spans="1:5" ht="31.5" x14ac:dyDescent="0.25">
      <c r="A100" s="171" t="s">
        <v>2679</v>
      </c>
      <c r="B100" s="172">
        <v>10000000</v>
      </c>
      <c r="C100" s="172">
        <v>0</v>
      </c>
      <c r="D100" s="172"/>
      <c r="E100" s="174">
        <f t="shared" si="1"/>
        <v>0</v>
      </c>
    </row>
    <row r="101" spans="1:5" ht="15.75" x14ac:dyDescent="0.25">
      <c r="A101" s="171" t="s">
        <v>2648</v>
      </c>
      <c r="B101" s="172">
        <v>50000</v>
      </c>
      <c r="C101" s="172">
        <v>0</v>
      </c>
      <c r="D101" s="170"/>
      <c r="E101" s="174">
        <f t="shared" si="1"/>
        <v>0</v>
      </c>
    </row>
    <row r="102" spans="1:5" ht="15.75" x14ac:dyDescent="0.25">
      <c r="A102" s="171" t="s">
        <v>2680</v>
      </c>
      <c r="B102" s="172">
        <v>5000000</v>
      </c>
      <c r="C102" s="172">
        <v>0</v>
      </c>
      <c r="D102" s="172"/>
      <c r="E102" s="174">
        <f t="shared" si="1"/>
        <v>0</v>
      </c>
    </row>
    <row r="103" spans="1:5" ht="31.5" x14ac:dyDescent="0.25">
      <c r="A103" s="171" t="s">
        <v>2649</v>
      </c>
      <c r="B103" s="172">
        <v>3500000</v>
      </c>
      <c r="C103" s="172">
        <v>0</v>
      </c>
      <c r="D103" s="172"/>
      <c r="E103" s="174">
        <f t="shared" si="1"/>
        <v>0</v>
      </c>
    </row>
    <row r="104" spans="1:5" ht="31.5" x14ac:dyDescent="0.25">
      <c r="A104" s="171" t="s">
        <v>2651</v>
      </c>
      <c r="B104" s="172">
        <v>1000000</v>
      </c>
      <c r="C104" s="172">
        <v>0</v>
      </c>
      <c r="D104" s="172"/>
      <c r="E104" s="174">
        <f t="shared" si="1"/>
        <v>0</v>
      </c>
    </row>
    <row r="105" spans="1:5" ht="15.75" x14ac:dyDescent="0.25">
      <c r="A105" s="171" t="s">
        <v>2652</v>
      </c>
      <c r="B105" s="172">
        <v>500000</v>
      </c>
      <c r="C105" s="172">
        <v>200000</v>
      </c>
      <c r="D105" s="170"/>
      <c r="E105" s="174">
        <f t="shared" si="1"/>
        <v>200000</v>
      </c>
    </row>
    <row r="106" spans="1:5" ht="31.5" x14ac:dyDescent="0.25">
      <c r="A106" s="171" t="s">
        <v>2666</v>
      </c>
      <c r="B106" s="172">
        <v>500000</v>
      </c>
      <c r="C106" s="172">
        <v>0</v>
      </c>
      <c r="D106" s="170"/>
      <c r="E106" s="174">
        <f t="shared" si="1"/>
        <v>0</v>
      </c>
    </row>
    <row r="107" spans="1:5" ht="15.75" x14ac:dyDescent="0.25">
      <c r="A107" s="171" t="s">
        <v>2653</v>
      </c>
      <c r="B107" s="172">
        <v>110000000</v>
      </c>
      <c r="C107" s="172">
        <v>9000000</v>
      </c>
      <c r="D107" s="172"/>
      <c r="E107" s="174">
        <f t="shared" si="1"/>
        <v>9000000</v>
      </c>
    </row>
    <row r="108" spans="1:5" ht="31.5" x14ac:dyDescent="0.25">
      <c r="A108" s="171" t="s">
        <v>2681</v>
      </c>
      <c r="B108" s="172">
        <v>1000000</v>
      </c>
      <c r="C108" s="172">
        <v>5350000</v>
      </c>
      <c r="D108" s="172"/>
      <c r="E108" s="174">
        <f t="shared" si="1"/>
        <v>5350000</v>
      </c>
    </row>
    <row r="109" spans="1:5" ht="15.75" x14ac:dyDescent="0.25">
      <c r="A109" s="171" t="s">
        <v>2670</v>
      </c>
      <c r="B109" s="173">
        <v>0</v>
      </c>
      <c r="C109" s="172"/>
      <c r="D109" s="170"/>
      <c r="E109" s="174">
        <f t="shared" si="1"/>
        <v>0</v>
      </c>
    </row>
    <row r="110" spans="1:5" ht="15.75" x14ac:dyDescent="0.25">
      <c r="A110" s="171" t="s">
        <v>2682</v>
      </c>
      <c r="B110" s="172">
        <v>2200000000</v>
      </c>
      <c r="C110" s="172">
        <v>1820000000</v>
      </c>
      <c r="D110" s="172">
        <v>250000000</v>
      </c>
      <c r="E110" s="174">
        <f t="shared" si="1"/>
        <v>1570000000</v>
      </c>
    </row>
    <row r="111" spans="1:5" ht="15.75" x14ac:dyDescent="0.25">
      <c r="A111" s="171" t="s">
        <v>2683</v>
      </c>
      <c r="B111" s="172">
        <v>2000000</v>
      </c>
      <c r="C111" s="172"/>
      <c r="D111" s="172"/>
      <c r="E111" s="174">
        <f t="shared" si="1"/>
        <v>0</v>
      </c>
    </row>
    <row r="112" spans="1:5" ht="15.75" x14ac:dyDescent="0.25">
      <c r="A112" s="171" t="s">
        <v>2657</v>
      </c>
      <c r="B112" s="172">
        <v>200000</v>
      </c>
      <c r="C112" s="172">
        <v>200000</v>
      </c>
      <c r="D112" s="170"/>
      <c r="E112" s="174">
        <f t="shared" si="1"/>
        <v>200000</v>
      </c>
    </row>
    <row r="113" spans="1:5" ht="15.75" x14ac:dyDescent="0.25">
      <c r="A113" s="208"/>
      <c r="B113" s="207">
        <f>SUM(B97:B112)</f>
        <v>2370358415.5700002</v>
      </c>
      <c r="C113" s="207">
        <f>SUM(C97:C112)</f>
        <v>1875358416</v>
      </c>
      <c r="D113" s="207">
        <f>SUM(D97:D112)</f>
        <v>250000000</v>
      </c>
      <c r="E113" s="209">
        <f t="shared" si="1"/>
        <v>1625358416</v>
      </c>
    </row>
    <row r="114" spans="1:5" ht="15.75" x14ac:dyDescent="0.25">
      <c r="A114" s="179" t="s">
        <v>2684</v>
      </c>
      <c r="B114" s="180"/>
      <c r="C114" s="180"/>
      <c r="D114" s="180"/>
      <c r="E114" s="174">
        <f t="shared" si="1"/>
        <v>0</v>
      </c>
    </row>
    <row r="115" spans="1:5" ht="15.75" x14ac:dyDescent="0.25">
      <c r="A115" s="171" t="s">
        <v>2645</v>
      </c>
      <c r="B115" s="172">
        <v>119054288</v>
      </c>
      <c r="C115" s="172">
        <v>119054288</v>
      </c>
      <c r="D115" s="172"/>
      <c r="E115" s="174">
        <f t="shared" si="1"/>
        <v>119054288</v>
      </c>
    </row>
    <row r="116" spans="1:5" ht="15.75" x14ac:dyDescent="0.25">
      <c r="A116" s="171" t="s">
        <v>2675</v>
      </c>
      <c r="B116" s="172">
        <v>800000</v>
      </c>
      <c r="C116" s="172">
        <v>800000</v>
      </c>
      <c r="D116" s="170"/>
      <c r="E116" s="174">
        <f t="shared" si="1"/>
        <v>800000</v>
      </c>
    </row>
    <row r="117" spans="1:5" ht="15.75" x14ac:dyDescent="0.25">
      <c r="A117" s="171" t="s">
        <v>2660</v>
      </c>
      <c r="B117" s="172">
        <v>400000</v>
      </c>
      <c r="C117" s="172">
        <v>400000</v>
      </c>
      <c r="D117" s="170"/>
      <c r="E117" s="174">
        <f t="shared" si="1"/>
        <v>400000</v>
      </c>
    </row>
    <row r="118" spans="1:5" ht="15.75" x14ac:dyDescent="0.25">
      <c r="A118" s="171" t="s">
        <v>2648</v>
      </c>
      <c r="B118" s="172">
        <v>50000</v>
      </c>
      <c r="C118" s="172">
        <v>50000</v>
      </c>
      <c r="D118" s="170"/>
      <c r="E118" s="174">
        <f t="shared" si="1"/>
        <v>50000</v>
      </c>
    </row>
    <row r="119" spans="1:5" ht="31.5" x14ac:dyDescent="0.25">
      <c r="A119" s="171" t="s">
        <v>2649</v>
      </c>
      <c r="B119" s="172">
        <v>1000000</v>
      </c>
      <c r="C119" s="172">
        <v>1000000</v>
      </c>
      <c r="D119" s="172"/>
      <c r="E119" s="174">
        <f t="shared" si="1"/>
        <v>1000000</v>
      </c>
    </row>
    <row r="120" spans="1:5" ht="31.5" x14ac:dyDescent="0.25">
      <c r="A120" s="171" t="s">
        <v>2651</v>
      </c>
      <c r="B120" s="172">
        <v>1200000</v>
      </c>
      <c r="C120" s="172">
        <v>1200000</v>
      </c>
      <c r="D120" s="172"/>
      <c r="E120" s="174">
        <f t="shared" si="1"/>
        <v>1200000</v>
      </c>
    </row>
    <row r="121" spans="1:5" ht="15.75" x14ac:dyDescent="0.25">
      <c r="A121" s="171" t="s">
        <v>2652</v>
      </c>
      <c r="B121" s="172">
        <v>800000</v>
      </c>
      <c r="C121" s="172">
        <v>800000</v>
      </c>
      <c r="D121" s="170"/>
      <c r="E121" s="174">
        <f t="shared" si="1"/>
        <v>800000</v>
      </c>
    </row>
    <row r="122" spans="1:5" ht="15.75" x14ac:dyDescent="0.25">
      <c r="A122" s="171" t="s">
        <v>2653</v>
      </c>
      <c r="B122" s="172">
        <v>25350000</v>
      </c>
      <c r="C122" s="172">
        <v>25350000</v>
      </c>
      <c r="D122" s="172"/>
      <c r="E122" s="174">
        <f t="shared" si="1"/>
        <v>25350000</v>
      </c>
    </row>
    <row r="123" spans="1:5" ht="15.75" x14ac:dyDescent="0.25">
      <c r="A123" s="171" t="s">
        <v>2657</v>
      </c>
      <c r="B123" s="172">
        <v>1000000</v>
      </c>
      <c r="C123" s="172">
        <v>1000000</v>
      </c>
      <c r="D123" s="172"/>
      <c r="E123" s="174">
        <f t="shared" si="1"/>
        <v>1000000</v>
      </c>
    </row>
    <row r="124" spans="1:5" ht="15.75" x14ac:dyDescent="0.25">
      <c r="A124" s="208"/>
      <c r="B124" s="207">
        <f>SUM(B115:B123)</f>
        <v>149654288</v>
      </c>
      <c r="C124" s="207">
        <f>SUM(C115:C123)</f>
        <v>149654288</v>
      </c>
      <c r="D124" s="207">
        <f>SUM(D115:D123)</f>
        <v>0</v>
      </c>
      <c r="E124" s="209">
        <f t="shared" si="1"/>
        <v>149654288</v>
      </c>
    </row>
    <row r="125" spans="1:5" ht="15.75" x14ac:dyDescent="0.25">
      <c r="A125" s="171" t="s">
        <v>2685</v>
      </c>
      <c r="B125" s="170"/>
      <c r="C125" s="174"/>
      <c r="D125" s="170"/>
      <c r="E125" s="174">
        <f t="shared" si="1"/>
        <v>0</v>
      </c>
    </row>
    <row r="126" spans="1:5" ht="15.75" x14ac:dyDescent="0.25">
      <c r="A126" s="171" t="s">
        <v>2645</v>
      </c>
      <c r="B126" s="172">
        <v>361743456.89999998</v>
      </c>
      <c r="C126" s="172">
        <v>369743457</v>
      </c>
      <c r="D126" s="172"/>
      <c r="E126" s="174">
        <f t="shared" si="1"/>
        <v>369743457</v>
      </c>
    </row>
    <row r="127" spans="1:5" ht="15.75" x14ac:dyDescent="0.25">
      <c r="A127" s="171" t="s">
        <v>2686</v>
      </c>
      <c r="B127" s="172">
        <v>5000000</v>
      </c>
      <c r="C127" s="172">
        <v>5000000</v>
      </c>
      <c r="D127" s="172"/>
      <c r="E127" s="174">
        <f t="shared" si="1"/>
        <v>5000000</v>
      </c>
    </row>
    <row r="128" spans="1:5" ht="15.75" x14ac:dyDescent="0.25">
      <c r="A128" s="171" t="s">
        <v>2687</v>
      </c>
      <c r="B128" s="172">
        <v>35000000</v>
      </c>
      <c r="C128" s="172">
        <v>35000000</v>
      </c>
      <c r="D128" s="172"/>
      <c r="E128" s="174">
        <f t="shared" si="1"/>
        <v>35000000</v>
      </c>
    </row>
    <row r="129" spans="1:5" ht="15.75" x14ac:dyDescent="0.25">
      <c r="A129" s="171" t="s">
        <v>2688</v>
      </c>
      <c r="B129" s="170"/>
      <c r="C129" s="174"/>
      <c r="D129" s="170"/>
      <c r="E129" s="174">
        <f t="shared" si="1"/>
        <v>0</v>
      </c>
    </row>
    <row r="130" spans="1:5" ht="15.75" x14ac:dyDescent="0.25">
      <c r="A130" s="171" t="s">
        <v>2689</v>
      </c>
      <c r="B130" s="172">
        <v>5000000</v>
      </c>
      <c r="C130" s="172">
        <v>5000000</v>
      </c>
      <c r="D130" s="172"/>
      <c r="E130" s="174">
        <f t="shared" si="1"/>
        <v>5000000</v>
      </c>
    </row>
    <row r="131" spans="1:5" ht="15.75" x14ac:dyDescent="0.25">
      <c r="A131" s="171" t="s">
        <v>2690</v>
      </c>
      <c r="B131" s="170"/>
      <c r="C131" s="174"/>
      <c r="D131" s="170"/>
      <c r="E131" s="174">
        <f t="shared" si="1"/>
        <v>0</v>
      </c>
    </row>
    <row r="132" spans="1:5" ht="15.75" x14ac:dyDescent="0.25">
      <c r="A132" s="171" t="s">
        <v>2691</v>
      </c>
      <c r="B132" s="172">
        <v>84000000</v>
      </c>
      <c r="C132" s="172">
        <v>84000000</v>
      </c>
      <c r="D132" s="172"/>
      <c r="E132" s="174">
        <f t="shared" si="1"/>
        <v>84000000</v>
      </c>
    </row>
    <row r="133" spans="1:5" ht="15.75" x14ac:dyDescent="0.25">
      <c r="A133" s="171" t="s">
        <v>2692</v>
      </c>
      <c r="B133" s="170"/>
      <c r="C133" s="174"/>
      <c r="D133" s="170"/>
      <c r="E133" s="174">
        <f t="shared" si="1"/>
        <v>0</v>
      </c>
    </row>
    <row r="134" spans="1:5" ht="15.75" x14ac:dyDescent="0.25">
      <c r="A134" s="171" t="s">
        <v>2693</v>
      </c>
      <c r="B134" s="172">
        <v>500000</v>
      </c>
      <c r="C134" s="172">
        <v>500000</v>
      </c>
      <c r="D134" s="170"/>
      <c r="E134" s="174">
        <f t="shared" si="1"/>
        <v>500000</v>
      </c>
    </row>
    <row r="135" spans="1:5" ht="15.75" x14ac:dyDescent="0.25">
      <c r="A135" s="171" t="s">
        <v>2694</v>
      </c>
      <c r="B135" s="170"/>
      <c r="C135" s="174"/>
      <c r="D135" s="170"/>
      <c r="E135" s="174">
        <f t="shared" si="1"/>
        <v>0</v>
      </c>
    </row>
    <row r="136" spans="1:5" ht="15.75" x14ac:dyDescent="0.25">
      <c r="A136" s="171" t="s">
        <v>2695</v>
      </c>
      <c r="B136" s="172">
        <v>300000</v>
      </c>
      <c r="C136" s="172">
        <v>300000</v>
      </c>
      <c r="D136" s="170"/>
      <c r="E136" s="174">
        <f t="shared" si="1"/>
        <v>300000</v>
      </c>
    </row>
    <row r="137" spans="1:5" ht="15.75" x14ac:dyDescent="0.25">
      <c r="A137" s="171" t="s">
        <v>2696</v>
      </c>
      <c r="B137" s="172">
        <v>5000000</v>
      </c>
      <c r="C137" s="172">
        <v>5000000</v>
      </c>
      <c r="D137" s="172"/>
      <c r="E137" s="174">
        <f t="shared" si="1"/>
        <v>5000000</v>
      </c>
    </row>
    <row r="138" spans="1:5" ht="15.75" x14ac:dyDescent="0.25">
      <c r="A138" s="171" t="s">
        <v>2697</v>
      </c>
      <c r="B138" s="170"/>
      <c r="C138" s="174"/>
      <c r="D138" s="170"/>
      <c r="E138" s="174">
        <f t="shared" si="1"/>
        <v>0</v>
      </c>
    </row>
    <row r="139" spans="1:5" ht="15.75" x14ac:dyDescent="0.25">
      <c r="A139" s="171" t="s">
        <v>2698</v>
      </c>
      <c r="B139" s="172">
        <v>2000000</v>
      </c>
      <c r="C139" s="172">
        <v>2000000</v>
      </c>
      <c r="D139" s="172"/>
      <c r="E139" s="174">
        <f t="shared" si="1"/>
        <v>2000000</v>
      </c>
    </row>
    <row r="140" spans="1:5" ht="15.75" x14ac:dyDescent="0.25">
      <c r="A140" s="171" t="s">
        <v>2699</v>
      </c>
      <c r="B140" s="170"/>
      <c r="C140" s="174"/>
      <c r="D140" s="170"/>
      <c r="E140" s="174">
        <f t="shared" ref="E140:E203" si="2">C140-D140</f>
        <v>0</v>
      </c>
    </row>
    <row r="141" spans="1:5" ht="15.75" x14ac:dyDescent="0.25">
      <c r="A141" s="171" t="s">
        <v>2700</v>
      </c>
      <c r="B141" s="172">
        <v>3000000</v>
      </c>
      <c r="C141" s="172">
        <v>3000000</v>
      </c>
      <c r="D141" s="172"/>
      <c r="E141" s="174">
        <f t="shared" si="2"/>
        <v>3000000</v>
      </c>
    </row>
    <row r="142" spans="1:5" ht="15.75" x14ac:dyDescent="0.25">
      <c r="A142" s="171" t="s">
        <v>2701</v>
      </c>
      <c r="B142" s="170"/>
      <c r="C142" s="174"/>
      <c r="D142" s="170"/>
      <c r="E142" s="174">
        <f t="shared" si="2"/>
        <v>0</v>
      </c>
    </row>
    <row r="143" spans="1:5" ht="15.75" x14ac:dyDescent="0.25">
      <c r="A143" s="171" t="s">
        <v>2702</v>
      </c>
      <c r="B143" s="172">
        <v>6000000</v>
      </c>
      <c r="C143" s="172">
        <v>6000000</v>
      </c>
      <c r="D143" s="172"/>
      <c r="E143" s="174">
        <f t="shared" si="2"/>
        <v>6000000</v>
      </c>
    </row>
    <row r="144" spans="1:5" ht="15.75" x14ac:dyDescent="0.25">
      <c r="A144" s="171" t="s">
        <v>2703</v>
      </c>
      <c r="B144" s="170"/>
      <c r="C144" s="174"/>
      <c r="D144" s="170"/>
      <c r="E144" s="174">
        <f t="shared" si="2"/>
        <v>0</v>
      </c>
    </row>
    <row r="145" spans="1:5" ht="15.75" x14ac:dyDescent="0.25">
      <c r="A145" s="171" t="s">
        <v>2653</v>
      </c>
      <c r="B145" s="172">
        <v>40100000</v>
      </c>
      <c r="C145" s="172">
        <v>40100000</v>
      </c>
      <c r="D145" s="172"/>
      <c r="E145" s="174">
        <f t="shared" si="2"/>
        <v>40100000</v>
      </c>
    </row>
    <row r="146" spans="1:5" ht="15.75" x14ac:dyDescent="0.25">
      <c r="A146" s="171" t="s">
        <v>2657</v>
      </c>
      <c r="B146" s="172">
        <v>10500000</v>
      </c>
      <c r="C146" s="172">
        <v>10500000</v>
      </c>
      <c r="D146" s="172"/>
      <c r="E146" s="174">
        <f t="shared" si="2"/>
        <v>10500000</v>
      </c>
    </row>
    <row r="147" spans="1:5" ht="15.75" x14ac:dyDescent="0.25">
      <c r="A147" s="208"/>
      <c r="B147" s="207">
        <f>SUM(B126:B146)</f>
        <v>558143456.89999998</v>
      </c>
      <c r="C147" s="207">
        <f>SUM(C126:C146)</f>
        <v>566143457</v>
      </c>
      <c r="D147" s="207">
        <f>SUM(D126:D146)</f>
        <v>0</v>
      </c>
      <c r="E147" s="209">
        <f t="shared" si="2"/>
        <v>566143457</v>
      </c>
    </row>
    <row r="148" spans="1:5" ht="15.75" x14ac:dyDescent="0.25">
      <c r="A148" s="179" t="s">
        <v>2704</v>
      </c>
      <c r="B148" s="170"/>
      <c r="C148" s="174"/>
      <c r="D148" s="170"/>
      <c r="E148" s="174">
        <f t="shared" si="2"/>
        <v>0</v>
      </c>
    </row>
    <row r="149" spans="1:5" ht="15.75" x14ac:dyDescent="0.25">
      <c r="A149" s="171" t="s">
        <v>2645</v>
      </c>
      <c r="B149" s="172">
        <v>1500530737.5599999</v>
      </c>
      <c r="C149" s="172">
        <v>1400530738</v>
      </c>
      <c r="D149" s="172"/>
      <c r="E149" s="174">
        <f t="shared" si="2"/>
        <v>1400530738</v>
      </c>
    </row>
    <row r="150" spans="1:5" ht="15.75" x14ac:dyDescent="0.25">
      <c r="A150" s="171" t="s">
        <v>2675</v>
      </c>
      <c r="B150" s="172">
        <v>180000000</v>
      </c>
      <c r="C150" s="172">
        <v>180000000</v>
      </c>
      <c r="D150" s="172"/>
      <c r="E150" s="174">
        <f t="shared" si="2"/>
        <v>180000000</v>
      </c>
    </row>
    <row r="151" spans="1:5" ht="15.75" x14ac:dyDescent="0.25">
      <c r="A151" s="171"/>
      <c r="B151" s="170"/>
      <c r="C151" s="174"/>
      <c r="D151" s="170"/>
      <c r="E151" s="174">
        <f t="shared" si="2"/>
        <v>0</v>
      </c>
    </row>
    <row r="152" spans="1:5" ht="15.75" x14ac:dyDescent="0.25">
      <c r="A152" s="171" t="s">
        <v>2660</v>
      </c>
      <c r="B152" s="172">
        <v>130000000</v>
      </c>
      <c r="C152" s="172">
        <v>130000000</v>
      </c>
      <c r="D152" s="172"/>
      <c r="E152" s="174">
        <f t="shared" si="2"/>
        <v>130000000</v>
      </c>
    </row>
    <row r="153" spans="1:5" ht="31.5" x14ac:dyDescent="0.25">
      <c r="A153" s="171" t="s">
        <v>2649</v>
      </c>
      <c r="B153" s="172">
        <v>15000000</v>
      </c>
      <c r="C153" s="172">
        <v>15000000</v>
      </c>
      <c r="D153" s="172"/>
      <c r="E153" s="174">
        <f t="shared" si="2"/>
        <v>15000000</v>
      </c>
    </row>
    <row r="154" spans="1:5" ht="15.75" x14ac:dyDescent="0.25">
      <c r="A154" s="171" t="s">
        <v>2695</v>
      </c>
      <c r="B154" s="172">
        <v>10000000</v>
      </c>
      <c r="C154" s="172">
        <v>10000000</v>
      </c>
      <c r="D154" s="172"/>
      <c r="E154" s="174">
        <f t="shared" si="2"/>
        <v>10000000</v>
      </c>
    </row>
    <row r="155" spans="1:5" ht="31.5" x14ac:dyDescent="0.25">
      <c r="A155" s="171" t="s">
        <v>2651</v>
      </c>
      <c r="B155" s="172">
        <v>110000000</v>
      </c>
      <c r="C155" s="172">
        <v>110000000</v>
      </c>
      <c r="D155" s="172"/>
      <c r="E155" s="174">
        <f t="shared" si="2"/>
        <v>110000000</v>
      </c>
    </row>
    <row r="156" spans="1:5" ht="31.5" x14ac:dyDescent="0.25">
      <c r="A156" s="171" t="s">
        <v>2666</v>
      </c>
      <c r="B156" s="172">
        <v>150000000</v>
      </c>
      <c r="C156" s="172">
        <v>150000000</v>
      </c>
      <c r="D156" s="172"/>
      <c r="E156" s="174">
        <f t="shared" si="2"/>
        <v>150000000</v>
      </c>
    </row>
    <row r="157" spans="1:5" ht="15.75" x14ac:dyDescent="0.25">
      <c r="A157" s="171" t="s">
        <v>2653</v>
      </c>
      <c r="B157" s="172">
        <v>2200000000</v>
      </c>
      <c r="C157" s="172">
        <v>2200000000</v>
      </c>
      <c r="D157" s="172"/>
      <c r="E157" s="174">
        <f t="shared" si="2"/>
        <v>2200000000</v>
      </c>
    </row>
    <row r="158" spans="1:5" ht="15.75" x14ac:dyDescent="0.25">
      <c r="A158" s="171" t="s">
        <v>2682</v>
      </c>
      <c r="B158" s="172">
        <v>170000000</v>
      </c>
      <c r="C158" s="172">
        <v>170000000</v>
      </c>
      <c r="D158" s="172"/>
      <c r="E158" s="174">
        <f t="shared" si="2"/>
        <v>170000000</v>
      </c>
    </row>
    <row r="159" spans="1:5" ht="15.75" x14ac:dyDescent="0.25">
      <c r="A159" s="171" t="s">
        <v>2654</v>
      </c>
      <c r="B159" s="172">
        <v>30000000</v>
      </c>
      <c r="C159" s="172">
        <v>30000000</v>
      </c>
      <c r="D159" s="172"/>
      <c r="E159" s="174">
        <f t="shared" si="2"/>
        <v>30000000</v>
      </c>
    </row>
    <row r="160" spans="1:5" ht="15.75" x14ac:dyDescent="0.25">
      <c r="A160" s="171" t="s">
        <v>2705</v>
      </c>
      <c r="B160" s="172">
        <v>235000000</v>
      </c>
      <c r="C160" s="172">
        <v>235000000</v>
      </c>
      <c r="D160" s="172"/>
      <c r="E160" s="174">
        <f t="shared" si="2"/>
        <v>235000000</v>
      </c>
    </row>
    <row r="161" spans="1:5" ht="15.75" x14ac:dyDescent="0.25">
      <c r="A161" s="171" t="s">
        <v>2657</v>
      </c>
      <c r="B161" s="172">
        <v>10000000.01</v>
      </c>
      <c r="C161" s="172">
        <v>10000000</v>
      </c>
      <c r="D161" s="172"/>
      <c r="E161" s="174">
        <f t="shared" si="2"/>
        <v>10000000</v>
      </c>
    </row>
    <row r="162" spans="1:5" ht="31.5" x14ac:dyDescent="0.25">
      <c r="A162" s="171" t="s">
        <v>2706</v>
      </c>
      <c r="B162" s="172">
        <v>1600000000</v>
      </c>
      <c r="C162" s="172">
        <v>600000000</v>
      </c>
      <c r="D162" s="172"/>
      <c r="E162" s="174">
        <f t="shared" si="2"/>
        <v>600000000</v>
      </c>
    </row>
    <row r="163" spans="1:5" ht="15.75" x14ac:dyDescent="0.25">
      <c r="A163" s="171" t="s">
        <v>2707</v>
      </c>
      <c r="B163" s="172">
        <v>3510000000</v>
      </c>
      <c r="C163" s="172">
        <v>3510000000</v>
      </c>
      <c r="D163" s="172"/>
      <c r="E163" s="174">
        <f t="shared" si="2"/>
        <v>3510000000</v>
      </c>
    </row>
    <row r="164" spans="1:5" ht="15.75" x14ac:dyDescent="0.25">
      <c r="A164" s="208"/>
      <c r="B164" s="207">
        <f>SUM(B149:B163)</f>
        <v>9850530737.5699997</v>
      </c>
      <c r="C164" s="207">
        <f>SUM(C149:C163)</f>
        <v>8750530738</v>
      </c>
      <c r="D164" s="207">
        <f>SUM(D149:D163)</f>
        <v>0</v>
      </c>
      <c r="E164" s="209">
        <f t="shared" si="2"/>
        <v>8750530738</v>
      </c>
    </row>
    <row r="165" spans="1:5" ht="15.75" x14ac:dyDescent="0.25">
      <c r="A165" s="179" t="s">
        <v>2708</v>
      </c>
      <c r="B165" s="170"/>
      <c r="C165" s="174"/>
      <c r="D165" s="170"/>
      <c r="E165" s="174">
        <f t="shared" si="2"/>
        <v>0</v>
      </c>
    </row>
    <row r="166" spans="1:5" ht="15.75" x14ac:dyDescent="0.25">
      <c r="A166" s="171" t="s">
        <v>2645</v>
      </c>
      <c r="B166" s="172">
        <v>171900033.30000001</v>
      </c>
      <c r="C166" s="172">
        <v>171900033</v>
      </c>
      <c r="D166" s="172"/>
      <c r="E166" s="174">
        <f t="shared" si="2"/>
        <v>171900033</v>
      </c>
    </row>
    <row r="167" spans="1:5" ht="15.75" x14ac:dyDescent="0.25">
      <c r="A167" s="171" t="s">
        <v>2675</v>
      </c>
      <c r="B167" s="172">
        <v>5000000</v>
      </c>
      <c r="C167" s="172">
        <v>5000000</v>
      </c>
      <c r="D167" s="172"/>
      <c r="E167" s="174">
        <f t="shared" si="2"/>
        <v>5000000</v>
      </c>
    </row>
    <row r="168" spans="1:5" ht="15.75" x14ac:dyDescent="0.25">
      <c r="A168" s="171" t="s">
        <v>2660</v>
      </c>
      <c r="B168" s="172">
        <v>30000000</v>
      </c>
      <c r="C168" s="172">
        <v>30000000</v>
      </c>
      <c r="D168" s="172"/>
      <c r="E168" s="174">
        <f t="shared" si="2"/>
        <v>30000000</v>
      </c>
    </row>
    <row r="169" spans="1:5" ht="31.5" x14ac:dyDescent="0.25">
      <c r="A169" s="171" t="s">
        <v>2649</v>
      </c>
      <c r="B169" s="172">
        <v>3500000</v>
      </c>
      <c r="C169" s="172">
        <v>3500000</v>
      </c>
      <c r="D169" s="172"/>
      <c r="E169" s="174">
        <f t="shared" si="2"/>
        <v>3500000</v>
      </c>
    </row>
    <row r="170" spans="1:5" ht="15.75" x14ac:dyDescent="0.25">
      <c r="A170" s="171" t="s">
        <v>2709</v>
      </c>
      <c r="B170" s="172">
        <v>1000000</v>
      </c>
      <c r="C170" s="172">
        <v>1000000</v>
      </c>
      <c r="D170" s="172"/>
      <c r="E170" s="174">
        <f t="shared" si="2"/>
        <v>1000000</v>
      </c>
    </row>
    <row r="171" spans="1:5" ht="15.75" x14ac:dyDescent="0.25">
      <c r="A171" s="171" t="s">
        <v>2698</v>
      </c>
      <c r="B171" s="172">
        <v>10000000</v>
      </c>
      <c r="C171" s="172">
        <v>10000000</v>
      </c>
      <c r="D171" s="172"/>
      <c r="E171" s="174">
        <f t="shared" si="2"/>
        <v>10000000</v>
      </c>
    </row>
    <row r="172" spans="1:5" ht="15.75" x14ac:dyDescent="0.25">
      <c r="A172" s="171" t="s">
        <v>2699</v>
      </c>
      <c r="B172" s="170"/>
      <c r="C172" s="174"/>
      <c r="D172" s="170"/>
      <c r="E172" s="174">
        <f t="shared" si="2"/>
        <v>0</v>
      </c>
    </row>
    <row r="173" spans="1:5" ht="15.75" x14ac:dyDescent="0.25">
      <c r="A173" s="171" t="s">
        <v>2652</v>
      </c>
      <c r="B173" s="172">
        <v>3000000</v>
      </c>
      <c r="C173" s="172">
        <v>3000000</v>
      </c>
      <c r="D173" s="172"/>
      <c r="E173" s="174">
        <f t="shared" si="2"/>
        <v>3000000</v>
      </c>
    </row>
    <row r="174" spans="1:5" ht="15.75" x14ac:dyDescent="0.25">
      <c r="A174" s="171" t="s">
        <v>2653</v>
      </c>
      <c r="B174" s="172">
        <v>13500000</v>
      </c>
      <c r="C174" s="172">
        <v>13500000</v>
      </c>
      <c r="D174" s="172"/>
      <c r="E174" s="174">
        <f t="shared" si="2"/>
        <v>13500000</v>
      </c>
    </row>
    <row r="175" spans="1:5" ht="31.5" x14ac:dyDescent="0.25">
      <c r="A175" s="171" t="s">
        <v>2681</v>
      </c>
      <c r="B175" s="172">
        <v>3000000</v>
      </c>
      <c r="C175" s="172">
        <v>3000000</v>
      </c>
      <c r="D175" s="172"/>
      <c r="E175" s="174">
        <f t="shared" si="2"/>
        <v>3000000</v>
      </c>
    </row>
    <row r="176" spans="1:5" ht="15.75" x14ac:dyDescent="0.25">
      <c r="A176" s="171" t="s">
        <v>2710</v>
      </c>
      <c r="B176" s="172">
        <v>14500000</v>
      </c>
      <c r="C176" s="172">
        <v>14500000</v>
      </c>
      <c r="D176" s="172"/>
      <c r="E176" s="174">
        <f t="shared" si="2"/>
        <v>14500000</v>
      </c>
    </row>
    <row r="177" spans="1:5" ht="15.75" x14ac:dyDescent="0.25">
      <c r="A177" s="171" t="s">
        <v>2657</v>
      </c>
      <c r="B177" s="172">
        <v>3000000</v>
      </c>
      <c r="C177" s="172">
        <v>3000000</v>
      </c>
      <c r="D177" s="172"/>
      <c r="E177" s="174">
        <f t="shared" si="2"/>
        <v>3000000</v>
      </c>
    </row>
    <row r="178" spans="1:5" ht="15.75" x14ac:dyDescent="0.25">
      <c r="A178" s="208"/>
      <c r="B178" s="207">
        <v>258400033.30000001</v>
      </c>
      <c r="C178" s="207">
        <f>SUM(C166:C177)</f>
        <v>258400033</v>
      </c>
      <c r="D178" s="207">
        <f>SUM(D166:D177)</f>
        <v>0</v>
      </c>
      <c r="E178" s="209">
        <f t="shared" si="2"/>
        <v>258400033</v>
      </c>
    </row>
    <row r="179" spans="1:5" ht="15.75" x14ac:dyDescent="0.25">
      <c r="A179" s="171" t="s">
        <v>2711</v>
      </c>
      <c r="B179" s="170"/>
      <c r="C179" s="174"/>
      <c r="D179" s="170"/>
      <c r="E179" s="174">
        <f t="shared" si="2"/>
        <v>0</v>
      </c>
    </row>
    <row r="180" spans="1:5" ht="15.75" x14ac:dyDescent="0.25">
      <c r="A180" s="171" t="s">
        <v>2645</v>
      </c>
      <c r="B180" s="172">
        <v>82676913</v>
      </c>
      <c r="C180" s="172">
        <v>82676913</v>
      </c>
      <c r="D180" s="172"/>
      <c r="E180" s="174">
        <f t="shared" si="2"/>
        <v>82676913</v>
      </c>
    </row>
    <row r="181" spans="1:5" ht="15.75" x14ac:dyDescent="0.25">
      <c r="A181" s="171" t="s">
        <v>2687</v>
      </c>
      <c r="B181" s="172">
        <v>5000000</v>
      </c>
      <c r="C181" s="172">
        <v>5000000</v>
      </c>
      <c r="D181" s="172"/>
      <c r="E181" s="174">
        <f t="shared" si="2"/>
        <v>5000000</v>
      </c>
    </row>
    <row r="182" spans="1:5" ht="15.75" x14ac:dyDescent="0.25">
      <c r="A182" s="171" t="s">
        <v>2688</v>
      </c>
      <c r="B182" s="170"/>
      <c r="C182" s="174"/>
      <c r="D182" s="170"/>
      <c r="E182" s="174">
        <f t="shared" si="2"/>
        <v>0</v>
      </c>
    </row>
    <row r="183" spans="1:5" ht="15.75" x14ac:dyDescent="0.25">
      <c r="A183" s="171" t="s">
        <v>2689</v>
      </c>
      <c r="B183" s="172">
        <v>8000000</v>
      </c>
      <c r="C183" s="172">
        <v>8000000</v>
      </c>
      <c r="D183" s="172"/>
      <c r="E183" s="174">
        <f t="shared" si="2"/>
        <v>8000000</v>
      </c>
    </row>
    <row r="184" spans="1:5" ht="15.75" x14ac:dyDescent="0.25">
      <c r="A184" s="171" t="s">
        <v>2690</v>
      </c>
      <c r="B184" s="170"/>
      <c r="C184" s="174"/>
      <c r="D184" s="170"/>
      <c r="E184" s="174">
        <f t="shared" si="2"/>
        <v>0</v>
      </c>
    </row>
    <row r="185" spans="1:5" ht="15.75" x14ac:dyDescent="0.25">
      <c r="A185" s="171" t="s">
        <v>2693</v>
      </c>
      <c r="B185" s="172">
        <v>5000000</v>
      </c>
      <c r="C185" s="172">
        <v>5000000</v>
      </c>
      <c r="D185" s="172"/>
      <c r="E185" s="174">
        <f t="shared" si="2"/>
        <v>5000000</v>
      </c>
    </row>
    <row r="186" spans="1:5" ht="15.75" x14ac:dyDescent="0.25">
      <c r="A186" s="171" t="s">
        <v>2694</v>
      </c>
      <c r="B186" s="170"/>
      <c r="C186" s="174"/>
      <c r="D186" s="170"/>
      <c r="E186" s="174">
        <f t="shared" si="2"/>
        <v>0</v>
      </c>
    </row>
    <row r="187" spans="1:5" ht="15.75" x14ac:dyDescent="0.25">
      <c r="A187" s="171" t="s">
        <v>2698</v>
      </c>
      <c r="B187" s="172">
        <v>5000000</v>
      </c>
      <c r="C187" s="172">
        <v>5000000</v>
      </c>
      <c r="D187" s="172"/>
      <c r="E187" s="174">
        <f t="shared" si="2"/>
        <v>5000000</v>
      </c>
    </row>
    <row r="188" spans="1:5" ht="15.75" x14ac:dyDescent="0.25">
      <c r="A188" s="171" t="s">
        <v>2699</v>
      </c>
      <c r="B188" s="170"/>
      <c r="C188" s="174"/>
      <c r="D188" s="170"/>
      <c r="E188" s="174">
        <f t="shared" si="2"/>
        <v>0</v>
      </c>
    </row>
    <row r="189" spans="1:5" ht="15.75" x14ac:dyDescent="0.25">
      <c r="A189" s="171" t="s">
        <v>2700</v>
      </c>
      <c r="B189" s="172">
        <v>2500000</v>
      </c>
      <c r="C189" s="172">
        <v>2500000</v>
      </c>
      <c r="D189" s="172"/>
      <c r="E189" s="174">
        <f t="shared" si="2"/>
        <v>2500000</v>
      </c>
    </row>
    <row r="190" spans="1:5" ht="15.75" x14ac:dyDescent="0.25">
      <c r="A190" s="171" t="s">
        <v>2701</v>
      </c>
      <c r="B190" s="170"/>
      <c r="C190" s="174"/>
      <c r="D190" s="170"/>
      <c r="E190" s="174">
        <f t="shared" si="2"/>
        <v>0</v>
      </c>
    </row>
    <row r="191" spans="1:5" ht="15.75" x14ac:dyDescent="0.25">
      <c r="A191" s="171" t="s">
        <v>2653</v>
      </c>
      <c r="B191" s="172">
        <v>5000000</v>
      </c>
      <c r="C191" s="172">
        <v>5000000</v>
      </c>
      <c r="D191" s="172"/>
      <c r="E191" s="174">
        <f t="shared" si="2"/>
        <v>5000000</v>
      </c>
    </row>
    <row r="192" spans="1:5" ht="15.75" x14ac:dyDescent="0.25">
      <c r="A192" s="171" t="s">
        <v>2656</v>
      </c>
      <c r="B192" s="172">
        <v>40000000</v>
      </c>
      <c r="C192" s="172">
        <v>40000000</v>
      </c>
      <c r="D192" s="172"/>
      <c r="E192" s="174">
        <f t="shared" si="2"/>
        <v>40000000</v>
      </c>
    </row>
    <row r="193" spans="1:5" ht="15.75" x14ac:dyDescent="0.25">
      <c r="A193" s="171" t="s">
        <v>2657</v>
      </c>
      <c r="B193" s="172">
        <v>4000000</v>
      </c>
      <c r="C193" s="172">
        <v>4000000</v>
      </c>
      <c r="D193" s="172"/>
      <c r="E193" s="174">
        <f t="shared" si="2"/>
        <v>4000000</v>
      </c>
    </row>
    <row r="194" spans="1:5" ht="15.75" x14ac:dyDescent="0.25">
      <c r="A194" s="171" t="s">
        <v>2672</v>
      </c>
      <c r="B194" s="172">
        <v>4000000</v>
      </c>
      <c r="C194" s="172">
        <v>4000000</v>
      </c>
      <c r="D194" s="172"/>
      <c r="E194" s="174">
        <f t="shared" si="2"/>
        <v>4000000</v>
      </c>
    </row>
    <row r="195" spans="1:5" ht="15.75" x14ac:dyDescent="0.25">
      <c r="A195" s="208"/>
      <c r="B195" s="207">
        <f>SUM(B180:B194)</f>
        <v>161176913</v>
      </c>
      <c r="C195" s="207">
        <f>SUM(C180:C194)</f>
        <v>161176913</v>
      </c>
      <c r="D195" s="207">
        <f>SUM(D180:D194)</f>
        <v>0</v>
      </c>
      <c r="E195" s="209">
        <f t="shared" si="2"/>
        <v>161176913</v>
      </c>
    </row>
    <row r="196" spans="1:5" ht="15.75" x14ac:dyDescent="0.25">
      <c r="A196" s="179" t="s">
        <v>2712</v>
      </c>
      <c r="B196" s="170"/>
      <c r="C196" s="174"/>
      <c r="D196" s="170"/>
      <c r="E196" s="174">
        <f t="shared" si="2"/>
        <v>0</v>
      </c>
    </row>
    <row r="197" spans="1:5" ht="15.75" x14ac:dyDescent="0.25">
      <c r="A197" s="171" t="s">
        <v>2645</v>
      </c>
      <c r="B197" s="172">
        <v>420866917</v>
      </c>
      <c r="C197" s="172">
        <v>437866917</v>
      </c>
      <c r="D197" s="172"/>
      <c r="E197" s="174">
        <f t="shared" si="2"/>
        <v>437866917</v>
      </c>
    </row>
    <row r="198" spans="1:5" ht="15.75" x14ac:dyDescent="0.25">
      <c r="A198" s="171" t="s">
        <v>2675</v>
      </c>
      <c r="B198" s="172">
        <v>50000000</v>
      </c>
      <c r="C198" s="172">
        <v>50000000</v>
      </c>
      <c r="D198" s="172"/>
      <c r="E198" s="174">
        <f t="shared" si="2"/>
        <v>50000000</v>
      </c>
    </row>
    <row r="199" spans="1:5" ht="15.75" x14ac:dyDescent="0.25">
      <c r="A199" s="171"/>
      <c r="B199" s="170"/>
      <c r="C199" s="174"/>
      <c r="D199" s="170"/>
      <c r="E199" s="174">
        <f t="shared" si="2"/>
        <v>0</v>
      </c>
    </row>
    <row r="200" spans="1:5" ht="15.75" x14ac:dyDescent="0.25">
      <c r="A200" s="171" t="s">
        <v>2660</v>
      </c>
      <c r="B200" s="172">
        <v>70000000</v>
      </c>
      <c r="C200" s="172">
        <v>70000000</v>
      </c>
      <c r="D200" s="172"/>
      <c r="E200" s="174">
        <f t="shared" si="2"/>
        <v>70000000</v>
      </c>
    </row>
    <row r="201" spans="1:5" ht="15.75" x14ac:dyDescent="0.25">
      <c r="A201" s="171" t="s">
        <v>2648</v>
      </c>
      <c r="B201" s="172">
        <v>1000000</v>
      </c>
      <c r="C201" s="172">
        <v>1000000</v>
      </c>
      <c r="D201" s="172"/>
      <c r="E201" s="174">
        <f t="shared" si="2"/>
        <v>1000000</v>
      </c>
    </row>
    <row r="202" spans="1:5" ht="31.5" x14ac:dyDescent="0.25">
      <c r="A202" s="171" t="s">
        <v>2661</v>
      </c>
      <c r="B202" s="172">
        <v>10000000</v>
      </c>
      <c r="C202" s="172">
        <v>10000000</v>
      </c>
      <c r="D202" s="172"/>
      <c r="E202" s="174">
        <f t="shared" si="2"/>
        <v>10000000</v>
      </c>
    </row>
    <row r="203" spans="1:5" ht="15.75" x14ac:dyDescent="0.25">
      <c r="A203" s="171" t="s">
        <v>2713</v>
      </c>
      <c r="B203" s="172">
        <v>10000000</v>
      </c>
      <c r="C203" s="172">
        <v>10000000</v>
      </c>
      <c r="D203" s="172"/>
      <c r="E203" s="174">
        <f t="shared" si="2"/>
        <v>10000000</v>
      </c>
    </row>
    <row r="204" spans="1:5" ht="15.75" x14ac:dyDescent="0.25">
      <c r="A204" s="171" t="s">
        <v>2714</v>
      </c>
      <c r="B204" s="172">
        <v>20000000</v>
      </c>
      <c r="C204" s="172">
        <v>20000000</v>
      </c>
      <c r="D204" s="172"/>
      <c r="E204" s="174">
        <f t="shared" ref="E204:E267" si="3">C204-D204</f>
        <v>20000000</v>
      </c>
    </row>
    <row r="205" spans="1:5" ht="15.75" x14ac:dyDescent="0.25">
      <c r="A205" s="171" t="s">
        <v>2715</v>
      </c>
      <c r="B205" s="172">
        <v>50000000</v>
      </c>
      <c r="C205" s="172">
        <v>50000000</v>
      </c>
      <c r="D205" s="172"/>
      <c r="E205" s="174">
        <f t="shared" si="3"/>
        <v>50000000</v>
      </c>
    </row>
    <row r="206" spans="1:5" ht="31.5" x14ac:dyDescent="0.25">
      <c r="A206" s="171" t="s">
        <v>2651</v>
      </c>
      <c r="B206" s="172">
        <v>15000000</v>
      </c>
      <c r="C206" s="172">
        <v>15000000</v>
      </c>
      <c r="D206" s="172"/>
      <c r="E206" s="174">
        <f t="shared" si="3"/>
        <v>15000000</v>
      </c>
    </row>
    <row r="207" spans="1:5" ht="15.75" x14ac:dyDescent="0.25">
      <c r="A207" s="171" t="s">
        <v>2652</v>
      </c>
      <c r="B207" s="172">
        <v>15000000</v>
      </c>
      <c r="C207" s="172">
        <v>15000000</v>
      </c>
      <c r="D207" s="172"/>
      <c r="E207" s="174">
        <f t="shared" si="3"/>
        <v>15000000</v>
      </c>
    </row>
    <row r="208" spans="1:5" ht="15.75" x14ac:dyDescent="0.25">
      <c r="A208" s="171" t="s">
        <v>2653</v>
      </c>
      <c r="B208" s="172">
        <v>90000000</v>
      </c>
      <c r="C208" s="172">
        <v>90000000</v>
      </c>
      <c r="D208" s="172"/>
      <c r="E208" s="174">
        <f t="shared" si="3"/>
        <v>90000000</v>
      </c>
    </row>
    <row r="209" spans="1:5" ht="15.75" x14ac:dyDescent="0.25">
      <c r="A209" s="171" t="s">
        <v>2710</v>
      </c>
      <c r="B209" s="172">
        <v>5000000</v>
      </c>
      <c r="C209" s="172">
        <v>5000000</v>
      </c>
      <c r="D209" s="172"/>
      <c r="E209" s="174">
        <f t="shared" si="3"/>
        <v>5000000</v>
      </c>
    </row>
    <row r="210" spans="1:5" ht="15.75" x14ac:dyDescent="0.25">
      <c r="A210" s="171" t="s">
        <v>2716</v>
      </c>
      <c r="B210" s="172">
        <v>15000000</v>
      </c>
      <c r="C210" s="172">
        <v>15000000</v>
      </c>
      <c r="D210" s="172"/>
      <c r="E210" s="174">
        <f t="shared" si="3"/>
        <v>15000000</v>
      </c>
    </row>
    <row r="211" spans="1:5" ht="15.75" x14ac:dyDescent="0.25">
      <c r="A211" s="171" t="s">
        <v>2657</v>
      </c>
      <c r="B211" s="172">
        <v>40000000</v>
      </c>
      <c r="C211" s="172">
        <v>40000000</v>
      </c>
      <c r="D211" s="172"/>
      <c r="E211" s="174">
        <f t="shared" si="3"/>
        <v>40000000</v>
      </c>
    </row>
    <row r="212" spans="1:5" ht="15.75" x14ac:dyDescent="0.25">
      <c r="A212" s="171" t="s">
        <v>2717</v>
      </c>
      <c r="B212" s="172">
        <v>14000000</v>
      </c>
      <c r="C212" s="172">
        <v>14000000</v>
      </c>
      <c r="D212" s="172"/>
      <c r="E212" s="174">
        <f t="shared" si="3"/>
        <v>14000000</v>
      </c>
    </row>
    <row r="213" spans="1:5" ht="15.75" x14ac:dyDescent="0.25">
      <c r="A213" s="171" t="s">
        <v>2718</v>
      </c>
      <c r="B213" s="172">
        <v>1011608900</v>
      </c>
      <c r="C213" s="172">
        <v>611608900</v>
      </c>
      <c r="D213" s="172"/>
      <c r="E213" s="174">
        <f t="shared" si="3"/>
        <v>611608900</v>
      </c>
    </row>
    <row r="214" spans="1:5" ht="31.5" x14ac:dyDescent="0.25">
      <c r="A214" s="171" t="s">
        <v>2658</v>
      </c>
      <c r="B214" s="172">
        <v>60000000</v>
      </c>
      <c r="C214" s="172">
        <v>60000000</v>
      </c>
      <c r="D214" s="172"/>
      <c r="E214" s="174">
        <f t="shared" si="3"/>
        <v>60000000</v>
      </c>
    </row>
    <row r="215" spans="1:5" ht="15.75" x14ac:dyDescent="0.25">
      <c r="A215" s="171" t="s">
        <v>2707</v>
      </c>
      <c r="B215" s="172">
        <v>10000000</v>
      </c>
      <c r="C215" s="172">
        <v>10000000</v>
      </c>
      <c r="D215" s="172"/>
      <c r="E215" s="174">
        <f t="shared" si="3"/>
        <v>10000000</v>
      </c>
    </row>
    <row r="216" spans="1:5" ht="15.75" x14ac:dyDescent="0.25">
      <c r="A216" s="171" t="s">
        <v>2719</v>
      </c>
      <c r="B216" s="172">
        <v>700000000</v>
      </c>
      <c r="C216" s="172">
        <v>500000000</v>
      </c>
      <c r="D216" s="172"/>
      <c r="E216" s="174">
        <f t="shared" si="3"/>
        <v>500000000</v>
      </c>
    </row>
    <row r="217" spans="1:5" ht="15.75" x14ac:dyDescent="0.25">
      <c r="A217" s="183"/>
      <c r="B217" s="184">
        <f>SUM(B197:B216)</f>
        <v>2607475817</v>
      </c>
      <c r="C217" s="184">
        <f>SUM(C197:C216)</f>
        <v>2024475817</v>
      </c>
      <c r="D217" s="184">
        <f>SUM(D197:D216)</f>
        <v>0</v>
      </c>
      <c r="E217" s="209">
        <f t="shared" si="3"/>
        <v>2024475817</v>
      </c>
    </row>
    <row r="218" spans="1:5" ht="15.75" x14ac:dyDescent="0.25">
      <c r="A218" s="179" t="s">
        <v>2720</v>
      </c>
      <c r="B218" s="170"/>
      <c r="C218" s="174"/>
      <c r="D218" s="170"/>
      <c r="E218" s="174">
        <f t="shared" si="3"/>
        <v>0</v>
      </c>
    </row>
    <row r="219" spans="1:5" ht="15.75" x14ac:dyDescent="0.25">
      <c r="A219" s="171" t="s">
        <v>2645</v>
      </c>
      <c r="B219" s="172">
        <v>33000000</v>
      </c>
      <c r="C219" s="172">
        <v>36000000</v>
      </c>
      <c r="D219" s="172"/>
      <c r="E219" s="174">
        <f t="shared" si="3"/>
        <v>36000000</v>
      </c>
    </row>
    <row r="220" spans="1:5" ht="15.75" x14ac:dyDescent="0.25">
      <c r="A220" s="171" t="s">
        <v>2646</v>
      </c>
      <c r="B220" s="172">
        <v>4000000</v>
      </c>
      <c r="C220" s="172">
        <v>4000000</v>
      </c>
      <c r="D220" s="172"/>
      <c r="E220" s="174">
        <f t="shared" si="3"/>
        <v>4000000</v>
      </c>
    </row>
    <row r="221" spans="1:5" ht="15.75" x14ac:dyDescent="0.25">
      <c r="A221" s="171" t="s">
        <v>2660</v>
      </c>
      <c r="B221" s="172">
        <v>5000000</v>
      </c>
      <c r="C221" s="172">
        <v>5000000</v>
      </c>
      <c r="D221" s="172"/>
      <c r="E221" s="174">
        <f t="shared" si="3"/>
        <v>5000000</v>
      </c>
    </row>
    <row r="222" spans="1:5" ht="15.75" x14ac:dyDescent="0.25">
      <c r="A222" s="171" t="s">
        <v>2648</v>
      </c>
      <c r="B222" s="172">
        <v>5000000</v>
      </c>
      <c r="C222" s="172">
        <v>5000000</v>
      </c>
      <c r="D222" s="172"/>
      <c r="E222" s="174">
        <f t="shared" si="3"/>
        <v>5000000</v>
      </c>
    </row>
    <row r="223" spans="1:5" ht="31.5" x14ac:dyDescent="0.25">
      <c r="A223" s="171" t="s">
        <v>2661</v>
      </c>
      <c r="B223" s="172">
        <v>5000000</v>
      </c>
      <c r="C223" s="172">
        <v>5000000</v>
      </c>
      <c r="D223" s="172"/>
      <c r="E223" s="174">
        <f t="shared" si="3"/>
        <v>5000000</v>
      </c>
    </row>
    <row r="224" spans="1:5" ht="15.75" x14ac:dyDescent="0.25">
      <c r="A224" s="171" t="s">
        <v>2698</v>
      </c>
      <c r="B224" s="172">
        <v>9400000</v>
      </c>
      <c r="C224" s="172">
        <v>9400000</v>
      </c>
      <c r="D224" s="172"/>
      <c r="E224" s="174">
        <f t="shared" si="3"/>
        <v>9400000</v>
      </c>
    </row>
    <row r="225" spans="1:5" ht="15.75" x14ac:dyDescent="0.25">
      <c r="A225" s="171" t="s">
        <v>2699</v>
      </c>
      <c r="B225" s="170"/>
      <c r="C225" s="174"/>
      <c r="D225" s="170"/>
      <c r="E225" s="174">
        <f t="shared" si="3"/>
        <v>0</v>
      </c>
    </row>
    <row r="226" spans="1:5" ht="15.75" x14ac:dyDescent="0.25">
      <c r="A226" s="171" t="s">
        <v>2652</v>
      </c>
      <c r="B226" s="172">
        <v>4000000</v>
      </c>
      <c r="C226" s="172">
        <v>4000000</v>
      </c>
      <c r="D226" s="172"/>
      <c r="E226" s="174">
        <f t="shared" si="3"/>
        <v>4000000</v>
      </c>
    </row>
    <row r="227" spans="1:5" ht="15.75" x14ac:dyDescent="0.25">
      <c r="A227" s="171" t="s">
        <v>2653</v>
      </c>
      <c r="B227" s="172">
        <v>18000000</v>
      </c>
      <c r="C227" s="172">
        <v>18000000</v>
      </c>
      <c r="D227" s="172"/>
      <c r="E227" s="174">
        <f t="shared" si="3"/>
        <v>18000000</v>
      </c>
    </row>
    <row r="228" spans="1:5" ht="15.75" x14ac:dyDescent="0.25">
      <c r="A228" s="171" t="s">
        <v>2655</v>
      </c>
      <c r="B228" s="172">
        <v>4000000</v>
      </c>
      <c r="C228" s="172">
        <v>4000000</v>
      </c>
      <c r="D228" s="172"/>
      <c r="E228" s="174">
        <f t="shared" si="3"/>
        <v>4000000</v>
      </c>
    </row>
    <row r="229" spans="1:5" ht="15.75" x14ac:dyDescent="0.25">
      <c r="A229" s="171" t="s">
        <v>2657</v>
      </c>
      <c r="B229" s="172">
        <v>14000000</v>
      </c>
      <c r="C229" s="172">
        <v>14000000</v>
      </c>
      <c r="D229" s="172"/>
      <c r="E229" s="174">
        <f t="shared" si="3"/>
        <v>14000000</v>
      </c>
    </row>
    <row r="230" spans="1:5" ht="15.75" x14ac:dyDescent="0.25">
      <c r="A230" s="171" t="s">
        <v>2718</v>
      </c>
      <c r="B230" s="172">
        <v>9400000</v>
      </c>
      <c r="C230" s="172">
        <v>9400000</v>
      </c>
      <c r="D230" s="172"/>
      <c r="E230" s="174">
        <f t="shared" si="3"/>
        <v>9400000</v>
      </c>
    </row>
    <row r="231" spans="1:5" ht="15.75" x14ac:dyDescent="0.25">
      <c r="A231" s="208"/>
      <c r="B231" s="207">
        <f>SUM(B219:B230)</f>
        <v>110800000</v>
      </c>
      <c r="C231" s="207">
        <f>SUM(C219:C230)</f>
        <v>113800000</v>
      </c>
      <c r="D231" s="207">
        <f>SUM(D219:D230)</f>
        <v>0</v>
      </c>
      <c r="E231" s="209">
        <f t="shared" si="3"/>
        <v>113800000</v>
      </c>
    </row>
    <row r="232" spans="1:5" ht="15.75" x14ac:dyDescent="0.25">
      <c r="A232" s="179" t="s">
        <v>2722</v>
      </c>
      <c r="B232" s="170"/>
      <c r="C232" s="174"/>
      <c r="D232" s="170"/>
      <c r="E232" s="174">
        <f t="shared" si="3"/>
        <v>0</v>
      </c>
    </row>
    <row r="233" spans="1:5" ht="15.75" x14ac:dyDescent="0.25">
      <c r="A233" s="171" t="s">
        <v>2645</v>
      </c>
      <c r="B233" s="172">
        <v>900429832.96000004</v>
      </c>
      <c r="C233" s="172">
        <v>828184732</v>
      </c>
      <c r="D233" s="172"/>
      <c r="E233" s="174">
        <f t="shared" si="3"/>
        <v>828184732</v>
      </c>
    </row>
    <row r="234" spans="1:5" ht="15.75" x14ac:dyDescent="0.25">
      <c r="A234" s="171" t="s">
        <v>2675</v>
      </c>
      <c r="B234" s="172">
        <v>250000000</v>
      </c>
      <c r="C234" s="172">
        <v>150000000</v>
      </c>
      <c r="D234" s="172"/>
      <c r="E234" s="174">
        <f t="shared" si="3"/>
        <v>150000000</v>
      </c>
    </row>
    <row r="235" spans="1:5" ht="15.75" x14ac:dyDescent="0.25">
      <c r="A235" s="171" t="s">
        <v>2660</v>
      </c>
      <c r="B235" s="172">
        <v>57000000</v>
      </c>
      <c r="C235" s="172">
        <v>57000000</v>
      </c>
      <c r="D235" s="172"/>
      <c r="E235" s="174">
        <f t="shared" si="3"/>
        <v>57000000</v>
      </c>
    </row>
    <row r="236" spans="1:5" ht="31.5" x14ac:dyDescent="0.25">
      <c r="A236" s="171" t="s">
        <v>2679</v>
      </c>
      <c r="B236" s="172">
        <v>150000000</v>
      </c>
      <c r="C236" s="172">
        <v>50000000</v>
      </c>
      <c r="D236" s="172"/>
      <c r="E236" s="174">
        <f t="shared" si="3"/>
        <v>50000000</v>
      </c>
    </row>
    <row r="237" spans="1:5" ht="15.75" x14ac:dyDescent="0.25">
      <c r="A237" s="171" t="s">
        <v>2723</v>
      </c>
      <c r="B237" s="172">
        <v>210000000</v>
      </c>
      <c r="C237" s="172">
        <v>210000000</v>
      </c>
      <c r="D237" s="172"/>
      <c r="E237" s="174">
        <f t="shared" si="3"/>
        <v>210000000</v>
      </c>
    </row>
    <row r="238" spans="1:5" ht="15.75" x14ac:dyDescent="0.25">
      <c r="A238" s="171" t="s">
        <v>2648</v>
      </c>
      <c r="B238" s="172">
        <v>10000000</v>
      </c>
      <c r="C238" s="172">
        <v>10000000</v>
      </c>
      <c r="D238" s="172"/>
      <c r="E238" s="174">
        <f t="shared" si="3"/>
        <v>10000000</v>
      </c>
    </row>
    <row r="239" spans="1:5" ht="31.5" x14ac:dyDescent="0.25">
      <c r="A239" s="171" t="s">
        <v>2661</v>
      </c>
      <c r="B239" s="172">
        <v>100000000</v>
      </c>
      <c r="C239" s="172">
        <v>60000000</v>
      </c>
      <c r="D239" s="172"/>
      <c r="E239" s="174">
        <f t="shared" si="3"/>
        <v>60000000</v>
      </c>
    </row>
    <row r="240" spans="1:5" ht="15.75" x14ac:dyDescent="0.25">
      <c r="A240" s="171" t="s">
        <v>2724</v>
      </c>
      <c r="B240" s="172">
        <v>10000000</v>
      </c>
      <c r="C240" s="172">
        <v>10000000</v>
      </c>
      <c r="D240" s="172"/>
      <c r="E240" s="174">
        <f t="shared" si="3"/>
        <v>10000000</v>
      </c>
    </row>
    <row r="241" spans="1:5" ht="15.75" x14ac:dyDescent="0.25">
      <c r="A241" s="171" t="s">
        <v>2713</v>
      </c>
      <c r="B241" s="172">
        <v>10000000</v>
      </c>
      <c r="C241" s="172">
        <v>10000000</v>
      </c>
      <c r="D241" s="172"/>
      <c r="E241" s="174">
        <f t="shared" si="3"/>
        <v>10000000</v>
      </c>
    </row>
    <row r="242" spans="1:5" ht="31.5" x14ac:dyDescent="0.25">
      <c r="A242" s="171" t="s">
        <v>2651</v>
      </c>
      <c r="B242" s="172">
        <v>50000000</v>
      </c>
      <c r="C242" s="172">
        <v>20000000</v>
      </c>
      <c r="D242" s="172"/>
      <c r="E242" s="174">
        <f t="shared" si="3"/>
        <v>20000000</v>
      </c>
    </row>
    <row r="243" spans="1:5" ht="15.75" x14ac:dyDescent="0.25">
      <c r="A243" s="171" t="s">
        <v>2652</v>
      </c>
      <c r="B243" s="172">
        <v>60000000</v>
      </c>
      <c r="C243" s="172">
        <v>60000000</v>
      </c>
      <c r="D243" s="172"/>
      <c r="E243" s="174">
        <f t="shared" si="3"/>
        <v>60000000</v>
      </c>
    </row>
    <row r="244" spans="1:5" ht="15.75" x14ac:dyDescent="0.25">
      <c r="A244" s="171" t="s">
        <v>2725</v>
      </c>
      <c r="B244" s="172">
        <v>20000000</v>
      </c>
      <c r="C244" s="172">
        <v>10000000</v>
      </c>
      <c r="D244" s="172"/>
      <c r="E244" s="174">
        <f t="shared" si="3"/>
        <v>10000000</v>
      </c>
    </row>
    <row r="245" spans="1:5" ht="15.75" x14ac:dyDescent="0.25">
      <c r="A245" s="171" t="s">
        <v>2653</v>
      </c>
      <c r="B245" s="172">
        <v>250000000</v>
      </c>
      <c r="C245" s="172">
        <v>100000000</v>
      </c>
      <c r="D245" s="172"/>
      <c r="E245" s="174">
        <f t="shared" si="3"/>
        <v>100000000</v>
      </c>
    </row>
    <row r="246" spans="1:5" ht="15.75" x14ac:dyDescent="0.25">
      <c r="A246" s="171" t="s">
        <v>2668</v>
      </c>
      <c r="B246" s="172">
        <v>50000000</v>
      </c>
      <c r="C246" s="172">
        <v>50000000</v>
      </c>
      <c r="D246" s="172"/>
      <c r="E246" s="174">
        <f t="shared" si="3"/>
        <v>50000000</v>
      </c>
    </row>
    <row r="247" spans="1:5" ht="15.75" x14ac:dyDescent="0.25">
      <c r="A247" s="171" t="s">
        <v>2669</v>
      </c>
      <c r="B247" s="172">
        <v>200000000</v>
      </c>
      <c r="C247" s="172">
        <v>50000000</v>
      </c>
      <c r="D247" s="172"/>
      <c r="E247" s="174">
        <f t="shared" si="3"/>
        <v>50000000</v>
      </c>
    </row>
    <row r="248" spans="1:5" ht="15.75" x14ac:dyDescent="0.25">
      <c r="A248" s="171" t="s">
        <v>2726</v>
      </c>
      <c r="B248" s="172">
        <v>30000000</v>
      </c>
      <c r="C248" s="172">
        <v>10000000</v>
      </c>
      <c r="D248" s="172"/>
      <c r="E248" s="174">
        <f t="shared" si="3"/>
        <v>10000000</v>
      </c>
    </row>
    <row r="249" spans="1:5" ht="15.75" x14ac:dyDescent="0.25">
      <c r="A249" s="171" t="s">
        <v>2727</v>
      </c>
      <c r="B249" s="172">
        <v>10000000</v>
      </c>
      <c r="C249" s="172">
        <v>10000000</v>
      </c>
      <c r="D249" s="172"/>
      <c r="E249" s="174">
        <f t="shared" si="3"/>
        <v>10000000</v>
      </c>
    </row>
    <row r="250" spans="1:5" ht="15.75" x14ac:dyDescent="0.25">
      <c r="A250" s="171" t="s">
        <v>2728</v>
      </c>
      <c r="B250" s="172">
        <v>50000000</v>
      </c>
      <c r="C250" s="172">
        <v>20000000</v>
      </c>
      <c r="D250" s="172"/>
      <c r="E250" s="174">
        <f t="shared" si="3"/>
        <v>20000000</v>
      </c>
    </row>
    <row r="251" spans="1:5" ht="15.75" x14ac:dyDescent="0.25">
      <c r="A251" s="171" t="s">
        <v>2729</v>
      </c>
      <c r="B251" s="172">
        <v>15000000</v>
      </c>
      <c r="C251" s="172">
        <v>15000000</v>
      </c>
      <c r="D251" s="172"/>
      <c r="E251" s="174">
        <f t="shared" si="3"/>
        <v>15000000</v>
      </c>
    </row>
    <row r="252" spans="1:5" ht="15.75" x14ac:dyDescent="0.25">
      <c r="A252" s="171" t="s">
        <v>2730</v>
      </c>
      <c r="B252" s="172">
        <v>150000000</v>
      </c>
      <c r="C252" s="172">
        <v>100000000</v>
      </c>
      <c r="D252" s="172"/>
      <c r="E252" s="174">
        <f t="shared" si="3"/>
        <v>100000000</v>
      </c>
    </row>
    <row r="253" spans="1:5" ht="15.75" x14ac:dyDescent="0.25">
      <c r="A253" s="171" t="s">
        <v>2731</v>
      </c>
      <c r="B253" s="172">
        <v>50000000</v>
      </c>
      <c r="C253" s="172">
        <v>50000000</v>
      </c>
      <c r="D253" s="172"/>
      <c r="E253" s="174">
        <f t="shared" si="3"/>
        <v>50000000</v>
      </c>
    </row>
    <row r="254" spans="1:5" ht="15.75" x14ac:dyDescent="0.25">
      <c r="A254" s="171" t="s">
        <v>2656</v>
      </c>
      <c r="B254" s="172">
        <v>15000000</v>
      </c>
      <c r="C254" s="172">
        <v>15000000</v>
      </c>
      <c r="D254" s="172"/>
      <c r="E254" s="174">
        <f t="shared" si="3"/>
        <v>15000000</v>
      </c>
    </row>
    <row r="255" spans="1:5" ht="15.75" x14ac:dyDescent="0.25">
      <c r="A255" s="171" t="s">
        <v>2732</v>
      </c>
      <c r="B255" s="172">
        <v>5000000</v>
      </c>
      <c r="C255" s="172">
        <v>5000000</v>
      </c>
      <c r="D255" s="172"/>
      <c r="E255" s="174">
        <f t="shared" si="3"/>
        <v>5000000</v>
      </c>
    </row>
    <row r="256" spans="1:5" ht="15.75" x14ac:dyDescent="0.25">
      <c r="A256" s="171" t="s">
        <v>2657</v>
      </c>
      <c r="B256" s="172">
        <v>52000000</v>
      </c>
      <c r="C256" s="172">
        <v>52000000</v>
      </c>
      <c r="D256" s="172"/>
      <c r="E256" s="174">
        <f t="shared" si="3"/>
        <v>52000000</v>
      </c>
    </row>
    <row r="257" spans="1:5" ht="15.75" x14ac:dyDescent="0.25">
      <c r="A257" s="171" t="s">
        <v>2733</v>
      </c>
      <c r="B257" s="172">
        <v>30000000</v>
      </c>
      <c r="C257" s="172">
        <v>10000000</v>
      </c>
      <c r="D257" s="172"/>
      <c r="E257" s="174">
        <f t="shared" si="3"/>
        <v>10000000</v>
      </c>
    </row>
    <row r="258" spans="1:5" ht="15.75" x14ac:dyDescent="0.25">
      <c r="A258" s="208"/>
      <c r="B258" s="207">
        <f>SUM(B233:B257)</f>
        <v>2734429832.96</v>
      </c>
      <c r="C258" s="207">
        <f>SUM(C233:C257)</f>
        <v>1962184732</v>
      </c>
      <c r="D258" s="207">
        <f>SUM(D233:D257)</f>
        <v>0</v>
      </c>
      <c r="E258" s="209">
        <f t="shared" si="3"/>
        <v>1962184732</v>
      </c>
    </row>
    <row r="259" spans="1:5" ht="15.75" x14ac:dyDescent="0.25">
      <c r="A259" s="179" t="s">
        <v>2734</v>
      </c>
      <c r="B259" s="170"/>
      <c r="C259" s="174"/>
      <c r="D259" s="170"/>
      <c r="E259" s="174">
        <f t="shared" si="3"/>
        <v>0</v>
      </c>
    </row>
    <row r="260" spans="1:5" ht="15.75" x14ac:dyDescent="0.25">
      <c r="A260" s="171" t="s">
        <v>2645</v>
      </c>
      <c r="B260" s="172">
        <v>1225470821.5</v>
      </c>
      <c r="C260" s="172">
        <v>1545470822</v>
      </c>
      <c r="D260" s="172">
        <v>150000000</v>
      </c>
      <c r="E260" s="174">
        <f t="shared" si="3"/>
        <v>1395470822</v>
      </c>
    </row>
    <row r="261" spans="1:5" ht="15.75" x14ac:dyDescent="0.25">
      <c r="A261" s="171" t="s">
        <v>2735</v>
      </c>
      <c r="B261" s="172">
        <v>100000000</v>
      </c>
      <c r="C261" s="172">
        <v>70000000</v>
      </c>
      <c r="D261" s="172"/>
      <c r="E261" s="174">
        <f t="shared" si="3"/>
        <v>70000000</v>
      </c>
    </row>
    <row r="262" spans="1:5" ht="15.75" x14ac:dyDescent="0.25">
      <c r="A262" s="171" t="s">
        <v>2660</v>
      </c>
      <c r="B262" s="172">
        <v>25000000</v>
      </c>
      <c r="C262" s="172">
        <v>225000000</v>
      </c>
      <c r="D262" s="172">
        <v>225000000</v>
      </c>
      <c r="E262" s="174">
        <f t="shared" si="3"/>
        <v>0</v>
      </c>
    </row>
    <row r="263" spans="1:5" ht="15.75" x14ac:dyDescent="0.25">
      <c r="A263" s="171" t="s">
        <v>2648</v>
      </c>
      <c r="B263" s="172">
        <v>2000000</v>
      </c>
      <c r="C263" s="172">
        <v>102000000</v>
      </c>
      <c r="D263" s="172">
        <v>102000000</v>
      </c>
      <c r="E263" s="174">
        <f t="shared" si="3"/>
        <v>0</v>
      </c>
    </row>
    <row r="264" spans="1:5" ht="31.5" x14ac:dyDescent="0.25">
      <c r="A264" s="171" t="s">
        <v>2661</v>
      </c>
      <c r="B264" s="172">
        <v>3000000</v>
      </c>
      <c r="C264" s="172">
        <v>3000000</v>
      </c>
      <c r="D264" s="172"/>
      <c r="E264" s="174">
        <f t="shared" si="3"/>
        <v>3000000</v>
      </c>
    </row>
    <row r="265" spans="1:5" ht="15.75" x14ac:dyDescent="0.25">
      <c r="A265" s="171" t="s">
        <v>2709</v>
      </c>
      <c r="B265" s="172">
        <v>85500000</v>
      </c>
      <c r="C265" s="172">
        <v>35500000</v>
      </c>
      <c r="D265" s="172"/>
      <c r="E265" s="174">
        <f t="shared" si="3"/>
        <v>35500000</v>
      </c>
    </row>
    <row r="266" spans="1:5" ht="31.5" x14ac:dyDescent="0.25">
      <c r="A266" s="171" t="s">
        <v>2651</v>
      </c>
      <c r="B266" s="172">
        <v>10000000</v>
      </c>
      <c r="C266" s="172">
        <v>10000000</v>
      </c>
      <c r="D266" s="172"/>
      <c r="E266" s="174">
        <f t="shared" si="3"/>
        <v>10000000</v>
      </c>
    </row>
    <row r="267" spans="1:5" ht="15.75" x14ac:dyDescent="0.25">
      <c r="A267" s="171"/>
      <c r="B267" s="172">
        <v>3000000</v>
      </c>
      <c r="C267" s="172">
        <v>3000000</v>
      </c>
      <c r="D267" s="172"/>
      <c r="E267" s="174">
        <f t="shared" si="3"/>
        <v>3000000</v>
      </c>
    </row>
    <row r="268" spans="1:5" ht="15.75" x14ac:dyDescent="0.25">
      <c r="A268" s="171" t="s">
        <v>2653</v>
      </c>
      <c r="B268" s="172">
        <v>512500000</v>
      </c>
      <c r="C268" s="172">
        <v>342500000</v>
      </c>
      <c r="D268" s="172"/>
      <c r="E268" s="174">
        <f t="shared" ref="E268:E331" si="4">C268-D268</f>
        <v>342500000</v>
      </c>
    </row>
    <row r="269" spans="1:5" ht="15.75" x14ac:dyDescent="0.25">
      <c r="A269" s="171" t="s">
        <v>2736</v>
      </c>
      <c r="B269" s="172">
        <v>5000000</v>
      </c>
      <c r="C269" s="172">
        <v>5000000</v>
      </c>
      <c r="D269" s="172"/>
      <c r="E269" s="174">
        <f t="shared" si="4"/>
        <v>5000000</v>
      </c>
    </row>
    <row r="270" spans="1:5" ht="15.75" x14ac:dyDescent="0.25">
      <c r="A270" s="171" t="s">
        <v>2728</v>
      </c>
      <c r="B270" s="172">
        <v>334000000</v>
      </c>
      <c r="C270" s="172">
        <v>84000000</v>
      </c>
      <c r="D270" s="172">
        <v>84000000</v>
      </c>
      <c r="E270" s="174">
        <f t="shared" si="4"/>
        <v>0</v>
      </c>
    </row>
    <row r="271" spans="1:5" ht="15.75" x14ac:dyDescent="0.25">
      <c r="A271" s="171" t="s">
        <v>2716</v>
      </c>
      <c r="B271" s="172">
        <v>91000000</v>
      </c>
      <c r="C271" s="172">
        <v>41000000</v>
      </c>
      <c r="D271" s="172"/>
      <c r="E271" s="174">
        <f t="shared" si="4"/>
        <v>41000000</v>
      </c>
    </row>
    <row r="272" spans="1:5" ht="15.75" x14ac:dyDescent="0.25">
      <c r="A272" s="171" t="s">
        <v>2657</v>
      </c>
      <c r="B272" s="172">
        <v>1000000</v>
      </c>
      <c r="C272" s="172">
        <v>1000000</v>
      </c>
      <c r="D272" s="172"/>
      <c r="E272" s="174">
        <f t="shared" si="4"/>
        <v>1000000</v>
      </c>
    </row>
    <row r="273" spans="1:5" ht="15.75" x14ac:dyDescent="0.25">
      <c r="A273" s="171" t="s">
        <v>2737</v>
      </c>
      <c r="B273" s="172">
        <v>80000000</v>
      </c>
      <c r="C273" s="172">
        <v>80000000</v>
      </c>
      <c r="D273" s="172"/>
      <c r="E273" s="174">
        <f t="shared" si="4"/>
        <v>80000000</v>
      </c>
    </row>
    <row r="274" spans="1:5" ht="15.75" x14ac:dyDescent="0.25">
      <c r="A274" s="208"/>
      <c r="B274" s="207">
        <f>SUM(B260:B273)</f>
        <v>2477470821.5</v>
      </c>
      <c r="C274" s="207">
        <f>SUM(C260:C273)</f>
        <v>2547470822</v>
      </c>
      <c r="D274" s="207">
        <f>SUM(D260:D273)</f>
        <v>561000000</v>
      </c>
      <c r="E274" s="209">
        <f t="shared" si="4"/>
        <v>1986470822</v>
      </c>
    </row>
    <row r="275" spans="1:5" ht="15.75" x14ac:dyDescent="0.25">
      <c r="A275" s="179" t="s">
        <v>2738</v>
      </c>
      <c r="B275" s="170"/>
      <c r="C275" s="174"/>
      <c r="D275" s="170"/>
      <c r="E275" s="174">
        <f t="shared" si="4"/>
        <v>0</v>
      </c>
    </row>
    <row r="276" spans="1:5" ht="15.75" x14ac:dyDescent="0.25">
      <c r="A276" s="171" t="s">
        <v>2645</v>
      </c>
      <c r="B276" s="172">
        <v>99104646</v>
      </c>
      <c r="C276" s="172">
        <v>79104646</v>
      </c>
      <c r="D276" s="172"/>
      <c r="E276" s="174">
        <f t="shared" si="4"/>
        <v>79104646</v>
      </c>
    </row>
    <row r="277" spans="1:5" ht="15.75" x14ac:dyDescent="0.25">
      <c r="A277" s="171" t="s">
        <v>2675</v>
      </c>
      <c r="B277" s="172">
        <v>11000000</v>
      </c>
      <c r="C277" s="172">
        <v>11000000</v>
      </c>
      <c r="D277" s="172"/>
      <c r="E277" s="174">
        <f t="shared" si="4"/>
        <v>11000000</v>
      </c>
    </row>
    <row r="278" spans="1:5" ht="15.75" x14ac:dyDescent="0.25">
      <c r="A278" s="171"/>
      <c r="B278" s="170"/>
      <c r="C278" s="174"/>
      <c r="D278" s="170"/>
      <c r="E278" s="174">
        <f t="shared" si="4"/>
        <v>0</v>
      </c>
    </row>
    <row r="279" spans="1:5" ht="15.75" x14ac:dyDescent="0.25">
      <c r="A279" s="171" t="s">
        <v>2660</v>
      </c>
      <c r="B279" s="172">
        <v>7700000</v>
      </c>
      <c r="C279" s="172">
        <v>7700000</v>
      </c>
      <c r="D279" s="172">
        <v>7700000</v>
      </c>
      <c r="E279" s="174">
        <f t="shared" si="4"/>
        <v>0</v>
      </c>
    </row>
    <row r="280" spans="1:5" ht="15.75" x14ac:dyDescent="0.25">
      <c r="A280" s="171"/>
      <c r="B280" s="170"/>
      <c r="C280" s="174"/>
      <c r="D280" s="170"/>
      <c r="E280" s="174">
        <f t="shared" si="4"/>
        <v>0</v>
      </c>
    </row>
    <row r="281" spans="1:5" ht="31.5" x14ac:dyDescent="0.25">
      <c r="A281" s="171" t="s">
        <v>2661</v>
      </c>
      <c r="B281" s="172">
        <v>550000</v>
      </c>
      <c r="C281" s="172">
        <v>550000</v>
      </c>
      <c r="D281" s="170"/>
      <c r="E281" s="174">
        <f t="shared" si="4"/>
        <v>550000</v>
      </c>
    </row>
    <row r="282" spans="1:5" ht="15.75" x14ac:dyDescent="0.25">
      <c r="A282" s="171"/>
      <c r="B282" s="170"/>
      <c r="C282" s="174"/>
      <c r="D282" s="170"/>
      <c r="E282" s="174">
        <f t="shared" si="4"/>
        <v>0</v>
      </c>
    </row>
    <row r="283" spans="1:5" ht="15.75" x14ac:dyDescent="0.25">
      <c r="A283" s="171" t="s">
        <v>2739</v>
      </c>
      <c r="B283" s="172">
        <v>2200000</v>
      </c>
      <c r="C283" s="172">
        <v>2200000</v>
      </c>
      <c r="D283" s="172"/>
      <c r="E283" s="174">
        <f t="shared" si="4"/>
        <v>2200000</v>
      </c>
    </row>
    <row r="284" spans="1:5" ht="15.75" x14ac:dyDescent="0.25">
      <c r="A284" s="171" t="s">
        <v>2650</v>
      </c>
      <c r="B284" s="172">
        <v>22000000</v>
      </c>
      <c r="C284" s="172">
        <v>22000000</v>
      </c>
      <c r="D284" s="172"/>
      <c r="E284" s="174">
        <f t="shared" si="4"/>
        <v>22000000</v>
      </c>
    </row>
    <row r="285" spans="1:5" ht="15.75" x14ac:dyDescent="0.25">
      <c r="A285" s="171"/>
      <c r="B285" s="170"/>
      <c r="C285" s="174"/>
      <c r="D285" s="170"/>
      <c r="E285" s="174">
        <f t="shared" si="4"/>
        <v>0</v>
      </c>
    </row>
    <row r="286" spans="1:5" ht="31.5" x14ac:dyDescent="0.25">
      <c r="A286" s="171" t="s">
        <v>2651</v>
      </c>
      <c r="B286" s="172">
        <v>5500000</v>
      </c>
      <c r="C286" s="172">
        <v>5500000</v>
      </c>
      <c r="D286" s="172"/>
      <c r="E286" s="174">
        <f t="shared" si="4"/>
        <v>5500000</v>
      </c>
    </row>
    <row r="287" spans="1:5" ht="15.75" x14ac:dyDescent="0.25">
      <c r="A287" s="171"/>
      <c r="B287" s="170"/>
      <c r="C287" s="174"/>
      <c r="D287" s="170"/>
      <c r="E287" s="174">
        <f t="shared" si="4"/>
        <v>0</v>
      </c>
    </row>
    <row r="288" spans="1:5" ht="15.75" x14ac:dyDescent="0.25">
      <c r="A288" s="171" t="s">
        <v>2652</v>
      </c>
      <c r="B288" s="172">
        <v>1100000</v>
      </c>
      <c r="C288" s="172">
        <v>1100000</v>
      </c>
      <c r="D288" s="172"/>
      <c r="E288" s="174">
        <f t="shared" si="4"/>
        <v>1100000</v>
      </c>
    </row>
    <row r="289" spans="1:5" ht="15.75" x14ac:dyDescent="0.25">
      <c r="A289" s="171"/>
      <c r="B289" s="170"/>
      <c r="C289" s="174"/>
      <c r="D289" s="170"/>
      <c r="E289" s="174">
        <f t="shared" si="4"/>
        <v>0</v>
      </c>
    </row>
    <row r="290" spans="1:5" ht="15.75" x14ac:dyDescent="0.25">
      <c r="A290" s="171" t="s">
        <v>2653</v>
      </c>
      <c r="B290" s="172">
        <v>6600000</v>
      </c>
      <c r="C290" s="172">
        <v>6600000</v>
      </c>
      <c r="D290" s="172"/>
      <c r="E290" s="174">
        <f t="shared" si="4"/>
        <v>6600000</v>
      </c>
    </row>
    <row r="291" spans="1:5" ht="31.5" x14ac:dyDescent="0.25">
      <c r="A291" s="171" t="s">
        <v>2681</v>
      </c>
      <c r="B291" s="172">
        <v>1100000</v>
      </c>
      <c r="C291" s="172">
        <v>1100000</v>
      </c>
      <c r="D291" s="172"/>
      <c r="E291" s="174">
        <f t="shared" si="4"/>
        <v>1100000</v>
      </c>
    </row>
    <row r="292" spans="1:5" ht="15.75" x14ac:dyDescent="0.25">
      <c r="A292" s="171"/>
      <c r="B292" s="170"/>
      <c r="C292" s="174"/>
      <c r="D292" s="170"/>
      <c r="E292" s="174">
        <f t="shared" si="4"/>
        <v>0</v>
      </c>
    </row>
    <row r="293" spans="1:5" ht="15.75" x14ac:dyDescent="0.25">
      <c r="A293" s="171" t="s">
        <v>2728</v>
      </c>
      <c r="B293" s="172">
        <v>5500000</v>
      </c>
      <c r="C293" s="172">
        <v>5500000</v>
      </c>
      <c r="D293" s="172"/>
      <c r="E293" s="174">
        <f t="shared" si="4"/>
        <v>5500000</v>
      </c>
    </row>
    <row r="294" spans="1:5" ht="15.75" x14ac:dyDescent="0.25">
      <c r="A294" s="171" t="s">
        <v>2656</v>
      </c>
      <c r="B294" s="172">
        <v>78000000</v>
      </c>
      <c r="C294" s="172">
        <v>78000000</v>
      </c>
      <c r="D294" s="172">
        <v>78000000</v>
      </c>
      <c r="E294" s="174">
        <f t="shared" si="4"/>
        <v>0</v>
      </c>
    </row>
    <row r="295" spans="1:5" ht="15.75" x14ac:dyDescent="0.25">
      <c r="A295" s="171" t="s">
        <v>2657</v>
      </c>
      <c r="B295" s="172">
        <v>2200000</v>
      </c>
      <c r="C295" s="172">
        <v>2200000</v>
      </c>
      <c r="D295" s="172"/>
      <c r="E295" s="174">
        <f t="shared" si="4"/>
        <v>2200000</v>
      </c>
    </row>
    <row r="296" spans="1:5" ht="15.75" x14ac:dyDescent="0.25">
      <c r="A296" s="183"/>
      <c r="B296" s="184">
        <f>SUM(B275:B295)</f>
        <v>242554646</v>
      </c>
      <c r="C296" s="184">
        <f>SUM(C276:C295)</f>
        <v>222554646</v>
      </c>
      <c r="D296" s="184">
        <f>SUM(D275:D295)</f>
        <v>85700000</v>
      </c>
      <c r="E296" s="209">
        <f t="shared" si="4"/>
        <v>136854646</v>
      </c>
    </row>
    <row r="297" spans="1:5" ht="15.75" x14ac:dyDescent="0.25">
      <c r="A297" s="185"/>
      <c r="B297" s="186"/>
      <c r="C297" s="186"/>
      <c r="D297" s="186"/>
      <c r="E297" s="174">
        <f t="shared" si="4"/>
        <v>0</v>
      </c>
    </row>
    <row r="298" spans="1:5" s="178" customFormat="1" ht="15.75" x14ac:dyDescent="0.25">
      <c r="A298" s="179" t="s">
        <v>2740</v>
      </c>
      <c r="B298" s="170"/>
      <c r="C298" s="174"/>
      <c r="D298" s="170"/>
      <c r="E298" s="174">
        <f t="shared" si="4"/>
        <v>0</v>
      </c>
    </row>
    <row r="299" spans="1:5" s="178" customFormat="1" ht="15.75" x14ac:dyDescent="0.25">
      <c r="A299" s="171" t="s">
        <v>2645</v>
      </c>
      <c r="B299" s="172">
        <v>160400000</v>
      </c>
      <c r="C299" s="172">
        <v>165400000</v>
      </c>
      <c r="D299" s="172"/>
      <c r="E299" s="174">
        <f t="shared" si="4"/>
        <v>165400000</v>
      </c>
    </row>
    <row r="300" spans="1:5" s="178" customFormat="1" ht="15.75" x14ac:dyDescent="0.25">
      <c r="A300" s="171" t="s">
        <v>2675</v>
      </c>
      <c r="B300" s="172">
        <v>2020000</v>
      </c>
      <c r="C300" s="172">
        <v>2020000</v>
      </c>
      <c r="D300" s="172"/>
      <c r="E300" s="174">
        <f t="shared" si="4"/>
        <v>2020000</v>
      </c>
    </row>
    <row r="301" spans="1:5" s="178" customFormat="1" ht="15.75" x14ac:dyDescent="0.25">
      <c r="A301" s="171" t="s">
        <v>2660</v>
      </c>
      <c r="B301" s="172">
        <v>5050000</v>
      </c>
      <c r="C301" s="172">
        <v>5050000</v>
      </c>
      <c r="D301" s="172"/>
      <c r="E301" s="174">
        <f t="shared" si="4"/>
        <v>5050000</v>
      </c>
    </row>
    <row r="302" spans="1:5" s="178" customFormat="1" ht="31.5" x14ac:dyDescent="0.25">
      <c r="A302" s="171" t="s">
        <v>2649</v>
      </c>
      <c r="B302" s="172">
        <v>3030000</v>
      </c>
      <c r="C302" s="172">
        <v>3030000</v>
      </c>
      <c r="D302" s="172"/>
      <c r="E302" s="174">
        <f t="shared" si="4"/>
        <v>3030000</v>
      </c>
    </row>
    <row r="303" spans="1:5" s="178" customFormat="1" ht="15.75" x14ac:dyDescent="0.25">
      <c r="A303" s="171" t="s">
        <v>2695</v>
      </c>
      <c r="B303" s="172">
        <v>8080000</v>
      </c>
      <c r="C303" s="172">
        <v>8080000</v>
      </c>
      <c r="D303" s="172"/>
      <c r="E303" s="174">
        <f t="shared" si="4"/>
        <v>8080000</v>
      </c>
    </row>
    <row r="304" spans="1:5" s="178" customFormat="1" ht="15.75" x14ac:dyDescent="0.25">
      <c r="A304" s="171" t="s">
        <v>2741</v>
      </c>
      <c r="B304" s="172">
        <v>70505000</v>
      </c>
      <c r="C304" s="172">
        <v>70505000</v>
      </c>
      <c r="D304" s="172"/>
      <c r="E304" s="174">
        <f t="shared" si="4"/>
        <v>70505000</v>
      </c>
    </row>
    <row r="305" spans="1:5" s="178" customFormat="1" ht="15.75" x14ac:dyDescent="0.25">
      <c r="A305" s="171" t="s">
        <v>2698</v>
      </c>
      <c r="B305" s="172">
        <v>3030000</v>
      </c>
      <c r="C305" s="172">
        <v>3030000</v>
      </c>
      <c r="D305" s="172"/>
      <c r="E305" s="174">
        <f t="shared" si="4"/>
        <v>3030000</v>
      </c>
    </row>
    <row r="306" spans="1:5" s="178" customFormat="1" ht="15.75" x14ac:dyDescent="0.25">
      <c r="A306" s="171" t="s">
        <v>2699</v>
      </c>
      <c r="B306" s="170"/>
      <c r="C306" s="174"/>
      <c r="D306" s="170"/>
      <c r="E306" s="174">
        <f t="shared" si="4"/>
        <v>0</v>
      </c>
    </row>
    <row r="307" spans="1:5" s="178" customFormat="1" ht="15.75" x14ac:dyDescent="0.25">
      <c r="A307" s="171" t="s">
        <v>2652</v>
      </c>
      <c r="B307" s="172">
        <v>6060000</v>
      </c>
      <c r="C307" s="172">
        <v>6060000</v>
      </c>
      <c r="D307" s="172"/>
      <c r="E307" s="174">
        <f t="shared" si="4"/>
        <v>6060000</v>
      </c>
    </row>
    <row r="308" spans="1:5" s="178" customFormat="1" ht="15.75" x14ac:dyDescent="0.25">
      <c r="A308" s="171" t="s">
        <v>2725</v>
      </c>
      <c r="B308" s="172">
        <v>10100000</v>
      </c>
      <c r="C308" s="172">
        <v>10100000</v>
      </c>
      <c r="D308" s="172"/>
      <c r="E308" s="174">
        <f t="shared" si="4"/>
        <v>10100000</v>
      </c>
    </row>
    <row r="309" spans="1:5" s="178" customFormat="1" ht="15.75" x14ac:dyDescent="0.25">
      <c r="A309" s="171" t="s">
        <v>2653</v>
      </c>
      <c r="B309" s="172">
        <v>1010000</v>
      </c>
      <c r="C309" s="172">
        <v>1010000</v>
      </c>
      <c r="D309" s="172"/>
      <c r="E309" s="174">
        <f t="shared" si="4"/>
        <v>1010000</v>
      </c>
    </row>
    <row r="310" spans="1:5" s="178" customFormat="1" ht="15.75" x14ac:dyDescent="0.25">
      <c r="A310" s="171" t="s">
        <v>2668</v>
      </c>
      <c r="B310" s="172">
        <v>15150000</v>
      </c>
      <c r="C310" s="172">
        <v>15150000</v>
      </c>
      <c r="D310" s="172"/>
      <c r="E310" s="174">
        <f t="shared" si="4"/>
        <v>15150000</v>
      </c>
    </row>
    <row r="311" spans="1:5" s="178" customFormat="1" ht="15.75" x14ac:dyDescent="0.25">
      <c r="A311" s="171" t="s">
        <v>2654</v>
      </c>
      <c r="B311" s="172">
        <v>5050000</v>
      </c>
      <c r="C311" s="172">
        <v>5050000</v>
      </c>
      <c r="D311" s="172"/>
      <c r="E311" s="174">
        <f t="shared" si="4"/>
        <v>5050000</v>
      </c>
    </row>
    <row r="312" spans="1:5" s="178" customFormat="1" ht="15.75" x14ac:dyDescent="0.25">
      <c r="A312" s="171" t="s">
        <v>2655</v>
      </c>
      <c r="B312" s="172">
        <v>137315000</v>
      </c>
      <c r="C312" s="172">
        <v>137315000</v>
      </c>
      <c r="D312" s="172"/>
      <c r="E312" s="174">
        <f t="shared" si="4"/>
        <v>137315000</v>
      </c>
    </row>
    <row r="313" spans="1:5" s="178" customFormat="1" ht="15.75" x14ac:dyDescent="0.25">
      <c r="A313" s="171" t="s">
        <v>2657</v>
      </c>
      <c r="B313" s="172">
        <v>14140000</v>
      </c>
      <c r="C313" s="172">
        <v>14140000</v>
      </c>
      <c r="D313" s="172"/>
      <c r="E313" s="174">
        <f t="shared" si="4"/>
        <v>14140000</v>
      </c>
    </row>
    <row r="314" spans="1:5" s="178" customFormat="1" ht="31.5" x14ac:dyDescent="0.25">
      <c r="A314" s="171" t="s">
        <v>2658</v>
      </c>
      <c r="B314" s="172">
        <v>6060000</v>
      </c>
      <c r="C314" s="172">
        <v>6060000</v>
      </c>
      <c r="D314" s="172"/>
      <c r="E314" s="174">
        <f t="shared" si="4"/>
        <v>6060000</v>
      </c>
    </row>
    <row r="315" spans="1:5" s="178" customFormat="1" ht="15.75" x14ac:dyDescent="0.25">
      <c r="A315" s="208"/>
      <c r="B315" s="207">
        <f>SUM(B299:B314)</f>
        <v>447000000</v>
      </c>
      <c r="C315" s="207">
        <f>SUM(C299:C314)</f>
        <v>452000000</v>
      </c>
      <c r="D315" s="207">
        <f>SUM(D299:D314)</f>
        <v>0</v>
      </c>
      <c r="E315" s="209">
        <f t="shared" si="4"/>
        <v>452000000</v>
      </c>
    </row>
    <row r="316" spans="1:5" ht="15.75" x14ac:dyDescent="0.25">
      <c r="A316" s="179" t="s">
        <v>2742</v>
      </c>
      <c r="B316" s="170"/>
      <c r="C316" s="174"/>
      <c r="D316" s="170"/>
      <c r="E316" s="174">
        <f t="shared" si="4"/>
        <v>0</v>
      </c>
    </row>
    <row r="317" spans="1:5" ht="15.75" x14ac:dyDescent="0.25">
      <c r="A317" s="171" t="s">
        <v>2645</v>
      </c>
      <c r="B317" s="172">
        <v>719960416.26999998</v>
      </c>
      <c r="C317" s="172">
        <v>719960416</v>
      </c>
      <c r="D317" s="172"/>
      <c r="E317" s="174">
        <f t="shared" si="4"/>
        <v>719960416</v>
      </c>
    </row>
    <row r="318" spans="1:5" ht="15.75" x14ac:dyDescent="0.25">
      <c r="A318" s="171" t="s">
        <v>2675</v>
      </c>
      <c r="B318" s="172">
        <v>1000000000</v>
      </c>
      <c r="C318" s="172">
        <v>500000000</v>
      </c>
      <c r="D318" s="172"/>
      <c r="E318" s="174">
        <f t="shared" si="4"/>
        <v>500000000</v>
      </c>
    </row>
    <row r="319" spans="1:5" ht="15.75" x14ac:dyDescent="0.25">
      <c r="A319" s="171" t="s">
        <v>2660</v>
      </c>
      <c r="B319" s="172">
        <v>50000000</v>
      </c>
      <c r="C319" s="172">
        <v>50000000</v>
      </c>
      <c r="D319" s="172"/>
      <c r="E319" s="174">
        <f t="shared" si="4"/>
        <v>50000000</v>
      </c>
    </row>
    <row r="320" spans="1:5" ht="15.75" x14ac:dyDescent="0.25">
      <c r="A320" s="171" t="s">
        <v>2648</v>
      </c>
      <c r="B320" s="172">
        <v>1200000</v>
      </c>
      <c r="C320" s="172">
        <v>1200000</v>
      </c>
      <c r="D320" s="172"/>
      <c r="E320" s="174">
        <f t="shared" si="4"/>
        <v>1200000</v>
      </c>
    </row>
    <row r="321" spans="1:5" ht="15.75" x14ac:dyDescent="0.25">
      <c r="A321" s="171" t="s">
        <v>2693</v>
      </c>
      <c r="B321" s="172">
        <v>61000000</v>
      </c>
      <c r="C321" s="172">
        <v>60000000</v>
      </c>
      <c r="D321" s="172"/>
      <c r="E321" s="174">
        <f t="shared" si="4"/>
        <v>60000000</v>
      </c>
    </row>
    <row r="322" spans="1:5" ht="15.75" x14ac:dyDescent="0.25">
      <c r="A322" s="171" t="s">
        <v>2694</v>
      </c>
      <c r="B322" s="170"/>
      <c r="C322" s="174"/>
      <c r="D322" s="170"/>
      <c r="E322" s="174">
        <f t="shared" si="4"/>
        <v>0</v>
      </c>
    </row>
    <row r="323" spans="1:5" ht="15.75" x14ac:dyDescent="0.25">
      <c r="A323" s="171" t="s">
        <v>2743</v>
      </c>
      <c r="B323" s="172">
        <v>22000000</v>
      </c>
      <c r="C323" s="172">
        <v>22000000</v>
      </c>
      <c r="D323" s="172"/>
      <c r="E323" s="174">
        <f t="shared" si="4"/>
        <v>22000000</v>
      </c>
    </row>
    <row r="324" spans="1:5" ht="15.75" x14ac:dyDescent="0.25">
      <c r="A324" s="171" t="s">
        <v>2650</v>
      </c>
      <c r="B324" s="172">
        <v>906000000</v>
      </c>
      <c r="C324" s="172">
        <v>606000000</v>
      </c>
      <c r="D324" s="172"/>
      <c r="E324" s="174">
        <f t="shared" si="4"/>
        <v>606000000</v>
      </c>
    </row>
    <row r="325" spans="1:5" ht="15.75" x14ac:dyDescent="0.25">
      <c r="A325" s="171"/>
      <c r="B325" s="170"/>
      <c r="C325" s="174"/>
      <c r="D325" s="170"/>
      <c r="E325" s="174">
        <f t="shared" si="4"/>
        <v>0</v>
      </c>
    </row>
    <row r="326" spans="1:5" ht="31.5" x14ac:dyDescent="0.25">
      <c r="A326" s="171" t="s">
        <v>2651</v>
      </c>
      <c r="B326" s="172">
        <v>25000000</v>
      </c>
      <c r="C326" s="172">
        <v>25000000</v>
      </c>
      <c r="D326" s="172"/>
      <c r="E326" s="174">
        <f t="shared" si="4"/>
        <v>25000000</v>
      </c>
    </row>
    <row r="327" spans="1:5" ht="15.75" x14ac:dyDescent="0.25">
      <c r="A327" s="171"/>
      <c r="B327" s="170"/>
      <c r="C327" s="174"/>
      <c r="D327" s="170"/>
      <c r="E327" s="174">
        <f t="shared" si="4"/>
        <v>0</v>
      </c>
    </row>
    <row r="328" spans="1:5" ht="15.75" x14ac:dyDescent="0.25">
      <c r="A328" s="171" t="s">
        <v>2652</v>
      </c>
      <c r="B328" s="172">
        <v>8000000</v>
      </c>
      <c r="C328" s="172">
        <v>8000000</v>
      </c>
      <c r="D328" s="172"/>
      <c r="E328" s="174">
        <f t="shared" si="4"/>
        <v>8000000</v>
      </c>
    </row>
    <row r="329" spans="1:5" ht="15.75" x14ac:dyDescent="0.25">
      <c r="A329" s="171"/>
      <c r="B329" s="170"/>
      <c r="C329" s="174"/>
      <c r="D329" s="170"/>
      <c r="E329" s="174">
        <f t="shared" si="4"/>
        <v>0</v>
      </c>
    </row>
    <row r="330" spans="1:5" ht="31.5" x14ac:dyDescent="0.25">
      <c r="A330" s="171" t="s">
        <v>2666</v>
      </c>
      <c r="B330" s="172">
        <v>2200000</v>
      </c>
      <c r="C330" s="172">
        <v>2200000</v>
      </c>
      <c r="D330" s="172"/>
      <c r="E330" s="174">
        <f t="shared" si="4"/>
        <v>2200000</v>
      </c>
    </row>
    <row r="331" spans="1:5" ht="15.75" x14ac:dyDescent="0.25">
      <c r="A331" s="171"/>
      <c r="B331" s="170"/>
      <c r="C331" s="174"/>
      <c r="D331" s="170"/>
      <c r="E331" s="174">
        <f t="shared" si="4"/>
        <v>0</v>
      </c>
    </row>
    <row r="332" spans="1:5" ht="15.75" x14ac:dyDescent="0.25">
      <c r="A332" s="171" t="s">
        <v>2744</v>
      </c>
      <c r="B332" s="172">
        <v>25500000</v>
      </c>
      <c r="C332" s="172">
        <v>25500000</v>
      </c>
      <c r="D332" s="172"/>
      <c r="E332" s="174">
        <f t="shared" ref="E332:E395" si="5">C332-D332</f>
        <v>25500000</v>
      </c>
    </row>
    <row r="333" spans="1:5" ht="15.75" x14ac:dyDescent="0.25">
      <c r="A333" s="171" t="s">
        <v>2653</v>
      </c>
      <c r="B333" s="172">
        <v>474000000</v>
      </c>
      <c r="C333" s="172">
        <v>400000000</v>
      </c>
      <c r="D333" s="172"/>
      <c r="E333" s="174">
        <f t="shared" si="5"/>
        <v>400000000</v>
      </c>
    </row>
    <row r="334" spans="1:5" ht="15.75" x14ac:dyDescent="0.25">
      <c r="A334" s="171" t="s">
        <v>2745</v>
      </c>
      <c r="B334" s="172">
        <v>5000000</v>
      </c>
      <c r="C334" s="172">
        <v>5000000</v>
      </c>
      <c r="D334" s="172"/>
      <c r="E334" s="174">
        <f t="shared" si="5"/>
        <v>5000000</v>
      </c>
    </row>
    <row r="335" spans="1:5" ht="15.75" x14ac:dyDescent="0.25">
      <c r="A335" s="171" t="s">
        <v>2654</v>
      </c>
      <c r="B335" s="172">
        <v>30000000</v>
      </c>
      <c r="C335" s="172">
        <v>30000000</v>
      </c>
      <c r="D335" s="172"/>
      <c r="E335" s="174">
        <f t="shared" si="5"/>
        <v>30000000</v>
      </c>
    </row>
    <row r="336" spans="1:5" ht="15.75" x14ac:dyDescent="0.25">
      <c r="A336" s="171" t="s">
        <v>2746</v>
      </c>
      <c r="B336" s="172">
        <v>1000000</v>
      </c>
      <c r="C336" s="172">
        <v>1000000</v>
      </c>
      <c r="D336" s="172"/>
      <c r="E336" s="174">
        <f t="shared" si="5"/>
        <v>1000000</v>
      </c>
    </row>
    <row r="337" spans="1:5" ht="15.75" x14ac:dyDescent="0.25">
      <c r="A337" s="171" t="s">
        <v>2747</v>
      </c>
      <c r="B337" s="170"/>
      <c r="C337" s="174"/>
      <c r="D337" s="170"/>
      <c r="E337" s="174">
        <f t="shared" si="5"/>
        <v>0</v>
      </c>
    </row>
    <row r="338" spans="1:5" ht="15.75" x14ac:dyDescent="0.25">
      <c r="A338" s="171" t="s">
        <v>2705</v>
      </c>
      <c r="B338" s="172">
        <v>100000000</v>
      </c>
      <c r="C338" s="172">
        <v>100000000</v>
      </c>
      <c r="D338" s="172"/>
      <c r="E338" s="174">
        <f t="shared" si="5"/>
        <v>100000000</v>
      </c>
    </row>
    <row r="339" spans="1:5" ht="15.75" x14ac:dyDescent="0.25">
      <c r="A339" s="171" t="s">
        <v>2656</v>
      </c>
      <c r="B339" s="172">
        <v>50000000</v>
      </c>
      <c r="C339" s="172">
        <v>50000000</v>
      </c>
      <c r="D339" s="172"/>
      <c r="E339" s="174">
        <f t="shared" si="5"/>
        <v>50000000</v>
      </c>
    </row>
    <row r="340" spans="1:5" ht="15.75" x14ac:dyDescent="0.25">
      <c r="A340" s="171" t="s">
        <v>2716</v>
      </c>
      <c r="B340" s="172">
        <v>100000000</v>
      </c>
      <c r="C340" s="172">
        <v>50000000</v>
      </c>
      <c r="D340" s="172"/>
      <c r="E340" s="174">
        <f t="shared" si="5"/>
        <v>50000000</v>
      </c>
    </row>
    <row r="341" spans="1:5" ht="15.75" x14ac:dyDescent="0.25">
      <c r="A341" s="171" t="s">
        <v>2657</v>
      </c>
      <c r="B341" s="172">
        <v>175000000</v>
      </c>
      <c r="C341" s="172">
        <v>100000000</v>
      </c>
      <c r="D341" s="172"/>
      <c r="E341" s="174">
        <f t="shared" si="5"/>
        <v>100000000</v>
      </c>
    </row>
    <row r="342" spans="1:5" ht="15.75" x14ac:dyDescent="0.25">
      <c r="A342" s="171" t="s">
        <v>2733</v>
      </c>
      <c r="B342" s="172">
        <v>40000000</v>
      </c>
      <c r="C342" s="172">
        <v>40000000</v>
      </c>
      <c r="D342" s="172"/>
      <c r="E342" s="174">
        <f t="shared" si="5"/>
        <v>40000000</v>
      </c>
    </row>
    <row r="343" spans="1:5" ht="15.75" x14ac:dyDescent="0.25">
      <c r="A343" s="171" t="s">
        <v>2748</v>
      </c>
      <c r="B343" s="172">
        <v>10000000</v>
      </c>
      <c r="C343" s="172">
        <v>10000000</v>
      </c>
      <c r="D343" s="172"/>
      <c r="E343" s="174">
        <f t="shared" si="5"/>
        <v>10000000</v>
      </c>
    </row>
    <row r="344" spans="1:5" ht="31.5" x14ac:dyDescent="0.25">
      <c r="A344" s="171" t="s">
        <v>2658</v>
      </c>
      <c r="B344" s="172">
        <v>2000000</v>
      </c>
      <c r="C344" s="172">
        <v>2000000</v>
      </c>
      <c r="D344" s="172"/>
      <c r="E344" s="174">
        <f t="shared" si="5"/>
        <v>2000000</v>
      </c>
    </row>
    <row r="345" spans="1:5" ht="15.75" x14ac:dyDescent="0.25">
      <c r="A345" s="208"/>
      <c r="B345" s="207">
        <f>SUM(B317:B344)</f>
        <v>3807860416.27</v>
      </c>
      <c r="C345" s="207">
        <f>SUM(C317:C344)</f>
        <v>2807860416</v>
      </c>
      <c r="D345" s="207">
        <f>SUM(D317:D344)</f>
        <v>0</v>
      </c>
      <c r="E345" s="209">
        <f t="shared" si="5"/>
        <v>2807860416</v>
      </c>
    </row>
    <row r="346" spans="1:5" ht="15.75" x14ac:dyDescent="0.25">
      <c r="A346" s="179" t="s">
        <v>2749</v>
      </c>
      <c r="B346" s="168"/>
      <c r="C346" s="212"/>
      <c r="D346" s="168"/>
      <c r="E346" s="174">
        <f t="shared" si="5"/>
        <v>0</v>
      </c>
    </row>
    <row r="347" spans="1:5" ht="15.75" x14ac:dyDescent="0.25">
      <c r="A347" s="171" t="s">
        <v>2645</v>
      </c>
      <c r="B347" s="172">
        <v>391147359</v>
      </c>
      <c r="C347" s="172">
        <v>391147359</v>
      </c>
      <c r="D347" s="172"/>
      <c r="E347" s="174">
        <f t="shared" si="5"/>
        <v>391147359</v>
      </c>
    </row>
    <row r="348" spans="1:5" ht="15.75" x14ac:dyDescent="0.25">
      <c r="A348" s="171" t="s">
        <v>2675</v>
      </c>
      <c r="B348" s="172">
        <v>1000000</v>
      </c>
      <c r="C348" s="172">
        <v>1000000</v>
      </c>
      <c r="D348" s="172"/>
      <c r="E348" s="174">
        <f t="shared" si="5"/>
        <v>1000000</v>
      </c>
    </row>
    <row r="349" spans="1:5" ht="15.75" x14ac:dyDescent="0.25">
      <c r="A349" s="171" t="s">
        <v>2647</v>
      </c>
      <c r="B349" s="172">
        <v>5000000</v>
      </c>
      <c r="C349" s="172">
        <v>5000000</v>
      </c>
      <c r="D349" s="172"/>
      <c r="E349" s="174">
        <f t="shared" si="5"/>
        <v>5000000</v>
      </c>
    </row>
    <row r="350" spans="1:5" ht="15.75" x14ac:dyDescent="0.25">
      <c r="A350" s="171" t="s">
        <v>2693</v>
      </c>
      <c r="B350" s="172">
        <v>1250000</v>
      </c>
      <c r="C350" s="172">
        <v>1250000</v>
      </c>
      <c r="D350" s="172"/>
      <c r="E350" s="174">
        <f t="shared" si="5"/>
        <v>1250000</v>
      </c>
    </row>
    <row r="351" spans="1:5" ht="15.75" x14ac:dyDescent="0.25">
      <c r="A351" s="171" t="s">
        <v>2694</v>
      </c>
      <c r="B351" s="170"/>
      <c r="C351" s="174"/>
      <c r="D351" s="170"/>
      <c r="E351" s="174">
        <f t="shared" si="5"/>
        <v>0</v>
      </c>
    </row>
    <row r="352" spans="1:5" ht="15.75" x14ac:dyDescent="0.25">
      <c r="A352" s="171" t="s">
        <v>2724</v>
      </c>
      <c r="B352" s="172">
        <v>2000000</v>
      </c>
      <c r="C352" s="172">
        <v>2000000</v>
      </c>
      <c r="D352" s="172"/>
      <c r="E352" s="174">
        <f t="shared" si="5"/>
        <v>2000000</v>
      </c>
    </row>
    <row r="353" spans="1:5" ht="31.5" x14ac:dyDescent="0.25">
      <c r="A353" s="171" t="s">
        <v>2651</v>
      </c>
      <c r="B353" s="172">
        <v>20000000</v>
      </c>
      <c r="C353" s="172">
        <v>20000000</v>
      </c>
      <c r="D353" s="172"/>
      <c r="E353" s="174">
        <f t="shared" si="5"/>
        <v>20000000</v>
      </c>
    </row>
    <row r="354" spans="1:5" ht="15.75" x14ac:dyDescent="0.25">
      <c r="A354" s="171" t="s">
        <v>2652</v>
      </c>
      <c r="B354" s="172">
        <v>1000000</v>
      </c>
      <c r="C354" s="172">
        <v>1000000</v>
      </c>
      <c r="D354" s="172"/>
      <c r="E354" s="174">
        <f t="shared" si="5"/>
        <v>1000000</v>
      </c>
    </row>
    <row r="355" spans="1:5" ht="15.75" x14ac:dyDescent="0.25">
      <c r="A355" s="171" t="s">
        <v>2653</v>
      </c>
      <c r="B355" s="172">
        <v>15150000</v>
      </c>
      <c r="C355" s="172">
        <v>15150000</v>
      </c>
      <c r="D355" s="172"/>
      <c r="E355" s="174">
        <f t="shared" si="5"/>
        <v>15150000</v>
      </c>
    </row>
    <row r="356" spans="1:5" ht="15.75" x14ac:dyDescent="0.25">
      <c r="A356" s="171" t="s">
        <v>2668</v>
      </c>
      <c r="B356" s="172">
        <v>20000000</v>
      </c>
      <c r="C356" s="172">
        <v>20000000</v>
      </c>
      <c r="D356" s="172"/>
      <c r="E356" s="174">
        <f t="shared" si="5"/>
        <v>20000000</v>
      </c>
    </row>
    <row r="357" spans="1:5" ht="15.75" x14ac:dyDescent="0.25">
      <c r="A357" s="171" t="s">
        <v>2727</v>
      </c>
      <c r="B357" s="172">
        <v>10000000</v>
      </c>
      <c r="C357" s="172">
        <v>10000000</v>
      </c>
      <c r="D357" s="172"/>
      <c r="E357" s="174">
        <f t="shared" si="5"/>
        <v>10000000</v>
      </c>
    </row>
    <row r="358" spans="1:5" ht="15.75" x14ac:dyDescent="0.25">
      <c r="A358" s="171" t="s">
        <v>2655</v>
      </c>
      <c r="B358" s="172">
        <v>3500000</v>
      </c>
      <c r="C358" s="172">
        <v>3500000</v>
      </c>
      <c r="D358" s="172"/>
      <c r="E358" s="174">
        <f t="shared" si="5"/>
        <v>3500000</v>
      </c>
    </row>
    <row r="359" spans="1:5" ht="15.75" x14ac:dyDescent="0.25">
      <c r="A359" s="171" t="s">
        <v>2656</v>
      </c>
      <c r="B359" s="172">
        <v>1000000</v>
      </c>
      <c r="C359" s="172">
        <v>1000000</v>
      </c>
      <c r="D359" s="172"/>
      <c r="E359" s="174">
        <f t="shared" si="5"/>
        <v>1000000</v>
      </c>
    </row>
    <row r="360" spans="1:5" ht="15.75" x14ac:dyDescent="0.25">
      <c r="A360" s="171" t="s">
        <v>2657</v>
      </c>
      <c r="B360" s="172">
        <v>300000</v>
      </c>
      <c r="C360" s="172">
        <v>300000</v>
      </c>
      <c r="D360" s="172"/>
      <c r="E360" s="174">
        <f t="shared" si="5"/>
        <v>300000</v>
      </c>
    </row>
    <row r="361" spans="1:5" ht="15.75" x14ac:dyDescent="0.25">
      <c r="A361" s="171" t="s">
        <v>2733</v>
      </c>
      <c r="B361" s="172">
        <v>5000000</v>
      </c>
      <c r="C361" s="172">
        <v>5000000</v>
      </c>
      <c r="D361" s="172"/>
      <c r="E361" s="174">
        <f t="shared" si="5"/>
        <v>5000000</v>
      </c>
    </row>
    <row r="362" spans="1:5" ht="31.5" x14ac:dyDescent="0.25">
      <c r="A362" s="171" t="s">
        <v>2658</v>
      </c>
      <c r="B362" s="172">
        <v>300000</v>
      </c>
      <c r="C362" s="172">
        <v>300000</v>
      </c>
      <c r="D362" s="172"/>
      <c r="E362" s="174">
        <f t="shared" si="5"/>
        <v>300000</v>
      </c>
    </row>
    <row r="363" spans="1:5" ht="15.75" x14ac:dyDescent="0.25">
      <c r="A363" s="208"/>
      <c r="B363" s="207">
        <v>476647359</v>
      </c>
      <c r="C363" s="207">
        <f>SUM(C347:C362)</f>
        <v>476647359</v>
      </c>
      <c r="D363" s="207">
        <f>SUM(D347:D362)</f>
        <v>0</v>
      </c>
      <c r="E363" s="209">
        <f t="shared" si="5"/>
        <v>476647359</v>
      </c>
    </row>
    <row r="364" spans="1:5" ht="15.75" x14ac:dyDescent="0.25">
      <c r="A364" s="181" t="s">
        <v>2750</v>
      </c>
      <c r="B364" s="182"/>
      <c r="C364" s="188"/>
      <c r="D364" s="182"/>
      <c r="E364" s="174">
        <f t="shared" si="5"/>
        <v>0</v>
      </c>
    </row>
    <row r="365" spans="1:5" ht="15.75" x14ac:dyDescent="0.25">
      <c r="A365" s="171" t="s">
        <v>2645</v>
      </c>
      <c r="B365" s="172">
        <v>54500600</v>
      </c>
      <c r="C365" s="172">
        <v>171500600</v>
      </c>
      <c r="D365" s="172"/>
      <c r="E365" s="174">
        <f t="shared" si="5"/>
        <v>171500600</v>
      </c>
    </row>
    <row r="366" spans="1:5" ht="15.75" x14ac:dyDescent="0.25">
      <c r="A366" s="171" t="s">
        <v>2675</v>
      </c>
      <c r="B366" s="172">
        <v>2000000</v>
      </c>
      <c r="C366" s="172">
        <v>2000000</v>
      </c>
      <c r="D366" s="172"/>
      <c r="E366" s="174">
        <f t="shared" si="5"/>
        <v>2000000</v>
      </c>
    </row>
    <row r="367" spans="1:5" ht="15.75" x14ac:dyDescent="0.25">
      <c r="A367" s="171" t="s">
        <v>2660</v>
      </c>
      <c r="B367" s="172">
        <v>7000000</v>
      </c>
      <c r="C367" s="172">
        <v>7000000</v>
      </c>
      <c r="D367" s="172"/>
      <c r="E367" s="174">
        <f t="shared" si="5"/>
        <v>7000000</v>
      </c>
    </row>
    <row r="368" spans="1:5" ht="31.5" x14ac:dyDescent="0.25">
      <c r="A368" s="171" t="s">
        <v>2661</v>
      </c>
      <c r="B368" s="172">
        <v>1000000</v>
      </c>
      <c r="C368" s="172">
        <v>1000000</v>
      </c>
      <c r="D368" s="172"/>
      <c r="E368" s="174">
        <f t="shared" si="5"/>
        <v>1000000</v>
      </c>
    </row>
    <row r="369" spans="1:5" ht="15.75" x14ac:dyDescent="0.25">
      <c r="A369" s="171" t="s">
        <v>2650</v>
      </c>
      <c r="B369" s="172">
        <v>3000000</v>
      </c>
      <c r="C369" s="172">
        <v>3000000</v>
      </c>
      <c r="D369" s="172"/>
      <c r="E369" s="174">
        <f t="shared" si="5"/>
        <v>3000000</v>
      </c>
    </row>
    <row r="370" spans="1:5" ht="31.5" x14ac:dyDescent="0.25">
      <c r="A370" s="171" t="s">
        <v>2651</v>
      </c>
      <c r="B370" s="172">
        <v>8000000</v>
      </c>
      <c r="C370" s="172">
        <v>8000000</v>
      </c>
      <c r="D370" s="172"/>
      <c r="E370" s="174">
        <f t="shared" si="5"/>
        <v>8000000</v>
      </c>
    </row>
    <row r="371" spans="1:5" ht="15.75" x14ac:dyDescent="0.25">
      <c r="A371" s="171" t="s">
        <v>2652</v>
      </c>
      <c r="B371" s="172">
        <v>5000</v>
      </c>
      <c r="C371" s="172">
        <v>5000</v>
      </c>
      <c r="D371" s="170"/>
      <c r="E371" s="174">
        <f t="shared" si="5"/>
        <v>5000</v>
      </c>
    </row>
    <row r="372" spans="1:5" ht="15.75" x14ac:dyDescent="0.25">
      <c r="A372" s="171" t="s">
        <v>2653</v>
      </c>
      <c r="B372" s="172">
        <v>262000000</v>
      </c>
      <c r="C372" s="172">
        <v>262000000</v>
      </c>
      <c r="D372" s="172"/>
      <c r="E372" s="174">
        <f t="shared" si="5"/>
        <v>262000000</v>
      </c>
    </row>
    <row r="373" spans="1:5" ht="15.75" x14ac:dyDescent="0.25">
      <c r="A373" s="171" t="s">
        <v>2729</v>
      </c>
      <c r="B373" s="172">
        <v>5000000</v>
      </c>
      <c r="C373" s="172">
        <v>5000000</v>
      </c>
      <c r="D373" s="172"/>
      <c r="E373" s="174">
        <f t="shared" si="5"/>
        <v>5000000</v>
      </c>
    </row>
    <row r="374" spans="1:5" ht="15.75" x14ac:dyDescent="0.25">
      <c r="A374" s="171" t="s">
        <v>2657</v>
      </c>
      <c r="B374" s="172">
        <v>150000</v>
      </c>
      <c r="C374" s="172">
        <v>150000</v>
      </c>
      <c r="D374" s="172"/>
      <c r="E374" s="174">
        <f t="shared" si="5"/>
        <v>150000</v>
      </c>
    </row>
    <row r="375" spans="1:5" ht="15.75" x14ac:dyDescent="0.25">
      <c r="A375" s="208"/>
      <c r="B375" s="207">
        <f>SUM(B365:B374)</f>
        <v>342655600</v>
      </c>
      <c r="C375" s="207">
        <f>SUM(C365:C374)</f>
        <v>459655600</v>
      </c>
      <c r="D375" s="207">
        <f>SUM(D365:D374)</f>
        <v>0</v>
      </c>
      <c r="E375" s="209">
        <f t="shared" si="5"/>
        <v>459655600</v>
      </c>
    </row>
    <row r="376" spans="1:5" ht="15.75" x14ac:dyDescent="0.25">
      <c r="A376" s="179" t="s">
        <v>2751</v>
      </c>
      <c r="B376" s="170"/>
      <c r="C376" s="174"/>
      <c r="D376" s="170"/>
      <c r="E376" s="174">
        <f t="shared" si="5"/>
        <v>0</v>
      </c>
    </row>
    <row r="377" spans="1:5" ht="15.75" x14ac:dyDescent="0.25">
      <c r="A377" s="171" t="s">
        <v>2645</v>
      </c>
      <c r="B377" s="172">
        <v>68832504</v>
      </c>
      <c r="C377" s="172">
        <v>58832504</v>
      </c>
      <c r="D377" s="172"/>
      <c r="E377" s="174">
        <f t="shared" si="5"/>
        <v>58832504</v>
      </c>
    </row>
    <row r="378" spans="1:5" ht="15.75" x14ac:dyDescent="0.25">
      <c r="A378" s="171" t="s">
        <v>2660</v>
      </c>
      <c r="B378" s="172">
        <v>5000000</v>
      </c>
      <c r="C378" s="172">
        <v>5000000</v>
      </c>
      <c r="D378" s="172"/>
      <c r="E378" s="174">
        <f t="shared" si="5"/>
        <v>5000000</v>
      </c>
    </row>
    <row r="379" spans="1:5" ht="31.5" x14ac:dyDescent="0.25">
      <c r="A379" s="171" t="s">
        <v>2661</v>
      </c>
      <c r="B379" s="172">
        <v>2500000</v>
      </c>
      <c r="C379" s="172">
        <v>2500000</v>
      </c>
      <c r="D379" s="172"/>
      <c r="E379" s="174">
        <f t="shared" si="5"/>
        <v>2500000</v>
      </c>
    </row>
    <row r="380" spans="1:5" ht="31.5" x14ac:dyDescent="0.25">
      <c r="A380" s="171" t="s">
        <v>2651</v>
      </c>
      <c r="B380" s="172">
        <v>2500000</v>
      </c>
      <c r="C380" s="172">
        <v>2500000</v>
      </c>
      <c r="D380" s="172"/>
      <c r="E380" s="174">
        <f t="shared" si="5"/>
        <v>2500000</v>
      </c>
    </row>
    <row r="381" spans="1:5" ht="15.75" x14ac:dyDescent="0.25">
      <c r="A381" s="171" t="s">
        <v>2652</v>
      </c>
      <c r="B381" s="172">
        <v>1500000</v>
      </c>
      <c r="C381" s="172">
        <v>1500000</v>
      </c>
      <c r="D381" s="172"/>
      <c r="E381" s="174">
        <f t="shared" si="5"/>
        <v>1500000</v>
      </c>
    </row>
    <row r="382" spans="1:5" ht="15.75" x14ac:dyDescent="0.25">
      <c r="A382" s="171" t="s">
        <v>2653</v>
      </c>
      <c r="B382" s="172">
        <v>14500000</v>
      </c>
      <c r="C382" s="172">
        <v>14500000</v>
      </c>
      <c r="D382" s="172"/>
      <c r="E382" s="174">
        <f t="shared" si="5"/>
        <v>14500000</v>
      </c>
    </row>
    <row r="383" spans="1:5" ht="15.75" x14ac:dyDescent="0.25">
      <c r="A383" s="171" t="s">
        <v>2668</v>
      </c>
      <c r="B383" s="172">
        <v>10000000</v>
      </c>
      <c r="C383" s="172">
        <v>10000000</v>
      </c>
      <c r="D383" s="172"/>
      <c r="E383" s="174">
        <f t="shared" si="5"/>
        <v>10000000</v>
      </c>
    </row>
    <row r="384" spans="1:5" ht="15.75" x14ac:dyDescent="0.25">
      <c r="A384" s="171" t="s">
        <v>2716</v>
      </c>
      <c r="B384" s="172">
        <v>1000000</v>
      </c>
      <c r="C384" s="172">
        <v>1000000</v>
      </c>
      <c r="D384" s="172"/>
      <c r="E384" s="174">
        <f t="shared" si="5"/>
        <v>1000000</v>
      </c>
    </row>
    <row r="385" spans="1:5" ht="15.75" x14ac:dyDescent="0.25">
      <c r="A385" s="171" t="s">
        <v>2657</v>
      </c>
      <c r="B385" s="172">
        <v>35000000</v>
      </c>
      <c r="C385" s="172">
        <v>35000000</v>
      </c>
      <c r="D385" s="172"/>
      <c r="E385" s="174">
        <f t="shared" si="5"/>
        <v>35000000</v>
      </c>
    </row>
    <row r="386" spans="1:5" ht="15.75" x14ac:dyDescent="0.25">
      <c r="A386" s="171" t="s">
        <v>2672</v>
      </c>
      <c r="B386" s="172">
        <v>35000000</v>
      </c>
      <c r="C386" s="172">
        <v>35000000</v>
      </c>
      <c r="D386" s="172"/>
      <c r="E386" s="174">
        <f t="shared" si="5"/>
        <v>35000000</v>
      </c>
    </row>
    <row r="387" spans="1:5" ht="15.75" x14ac:dyDescent="0.25">
      <c r="A387" s="208"/>
      <c r="B387" s="207">
        <f>SUM(B377:B386)</f>
        <v>175832504</v>
      </c>
      <c r="C387" s="207">
        <f>SUM(C377:C386)</f>
        <v>165832504</v>
      </c>
      <c r="D387" s="207">
        <f>SUM(D377:D386)</f>
        <v>0</v>
      </c>
      <c r="E387" s="209">
        <f t="shared" si="5"/>
        <v>165832504</v>
      </c>
    </row>
    <row r="388" spans="1:5" ht="15.75" x14ac:dyDescent="0.25">
      <c r="A388" s="179" t="s">
        <v>2752</v>
      </c>
      <c r="B388" s="170"/>
      <c r="C388" s="174"/>
      <c r="D388" s="170"/>
      <c r="E388" s="174">
        <f t="shared" si="5"/>
        <v>0</v>
      </c>
    </row>
    <row r="389" spans="1:5" ht="15.75" x14ac:dyDescent="0.25">
      <c r="A389" s="171" t="s">
        <v>2645</v>
      </c>
      <c r="B389" s="172">
        <v>209967194</v>
      </c>
      <c r="C389" s="172">
        <v>229967194</v>
      </c>
      <c r="D389" s="172"/>
      <c r="E389" s="174">
        <f t="shared" si="5"/>
        <v>229967194</v>
      </c>
    </row>
    <row r="390" spans="1:5" ht="31.5" x14ac:dyDescent="0.25">
      <c r="A390" s="171" t="s">
        <v>2753</v>
      </c>
      <c r="B390" s="172">
        <v>20000000</v>
      </c>
      <c r="C390" s="172">
        <v>20000000</v>
      </c>
      <c r="D390" s="172"/>
      <c r="E390" s="174">
        <f t="shared" si="5"/>
        <v>20000000</v>
      </c>
    </row>
    <row r="391" spans="1:5" ht="15.75" x14ac:dyDescent="0.25">
      <c r="A391" s="171" t="s">
        <v>2675</v>
      </c>
      <c r="B391" s="172">
        <v>10000000</v>
      </c>
      <c r="C391" s="172">
        <v>10000000</v>
      </c>
      <c r="D391" s="172"/>
      <c r="E391" s="174">
        <f t="shared" si="5"/>
        <v>10000000</v>
      </c>
    </row>
    <row r="392" spans="1:5" ht="15.75" x14ac:dyDescent="0.25">
      <c r="A392" s="171" t="s">
        <v>2660</v>
      </c>
      <c r="B392" s="172">
        <v>150000000</v>
      </c>
      <c r="C392" s="172">
        <v>150000000</v>
      </c>
      <c r="D392" s="172"/>
      <c r="E392" s="174">
        <f t="shared" si="5"/>
        <v>150000000</v>
      </c>
    </row>
    <row r="393" spans="1:5" ht="31.5" x14ac:dyDescent="0.25">
      <c r="A393" s="171" t="s">
        <v>2661</v>
      </c>
      <c r="B393" s="172">
        <v>30000000</v>
      </c>
      <c r="C393" s="172">
        <v>30000000</v>
      </c>
      <c r="D393" s="172"/>
      <c r="E393" s="174">
        <f t="shared" si="5"/>
        <v>30000000</v>
      </c>
    </row>
    <row r="394" spans="1:5" ht="15.75" x14ac:dyDescent="0.25">
      <c r="A394" s="171" t="s">
        <v>2739</v>
      </c>
      <c r="B394" s="172">
        <v>7000000</v>
      </c>
      <c r="C394" s="172">
        <v>7000000</v>
      </c>
      <c r="D394" s="172"/>
      <c r="E394" s="174">
        <f t="shared" si="5"/>
        <v>7000000</v>
      </c>
    </row>
    <row r="395" spans="1:5" ht="15.75" x14ac:dyDescent="0.25">
      <c r="A395" s="171" t="s">
        <v>2698</v>
      </c>
      <c r="B395" s="172">
        <v>30000000</v>
      </c>
      <c r="C395" s="172">
        <v>30000000</v>
      </c>
      <c r="D395" s="172"/>
      <c r="E395" s="174">
        <f t="shared" si="5"/>
        <v>30000000</v>
      </c>
    </row>
    <row r="396" spans="1:5" ht="15.75" x14ac:dyDescent="0.25">
      <c r="A396" s="171" t="s">
        <v>2699</v>
      </c>
      <c r="B396" s="170"/>
      <c r="C396" s="174"/>
      <c r="D396" s="170"/>
      <c r="E396" s="174">
        <f t="shared" ref="E396:E459" si="6">C396-D396</f>
        <v>0</v>
      </c>
    </row>
    <row r="397" spans="1:5" ht="15.75" x14ac:dyDescent="0.25">
      <c r="A397" s="171" t="s">
        <v>2652</v>
      </c>
      <c r="B397" s="172">
        <v>50000000</v>
      </c>
      <c r="C397" s="172">
        <v>50000000</v>
      </c>
      <c r="D397" s="172"/>
      <c r="E397" s="174">
        <f t="shared" si="6"/>
        <v>50000000</v>
      </c>
    </row>
    <row r="398" spans="1:5" ht="15.75" x14ac:dyDescent="0.25">
      <c r="A398" s="171" t="s">
        <v>2653</v>
      </c>
      <c r="B398" s="172">
        <v>13000000</v>
      </c>
      <c r="C398" s="172">
        <v>13000000</v>
      </c>
      <c r="D398" s="172"/>
      <c r="E398" s="174">
        <f t="shared" si="6"/>
        <v>13000000</v>
      </c>
    </row>
    <row r="399" spans="1:5" ht="15.75" x14ac:dyDescent="0.25">
      <c r="A399" s="171" t="s">
        <v>2655</v>
      </c>
      <c r="B399" s="172">
        <v>10000000</v>
      </c>
      <c r="C399" s="172">
        <v>10000000</v>
      </c>
      <c r="D399" s="172"/>
      <c r="E399" s="174">
        <f t="shared" si="6"/>
        <v>10000000</v>
      </c>
    </row>
    <row r="400" spans="1:5" ht="15.75" x14ac:dyDescent="0.25">
      <c r="A400" s="171" t="s">
        <v>2731</v>
      </c>
      <c r="B400" s="172">
        <v>280000000</v>
      </c>
      <c r="C400" s="172">
        <v>260000000</v>
      </c>
      <c r="D400" s="172"/>
      <c r="E400" s="174">
        <f t="shared" si="6"/>
        <v>260000000</v>
      </c>
    </row>
    <row r="401" spans="1:5" ht="15.75" x14ac:dyDescent="0.25">
      <c r="A401" s="171" t="s">
        <v>2657</v>
      </c>
      <c r="B401" s="172">
        <v>20000000</v>
      </c>
      <c r="C401" s="172">
        <v>20000000</v>
      </c>
      <c r="D401" s="172"/>
      <c r="E401" s="174">
        <f t="shared" si="6"/>
        <v>20000000</v>
      </c>
    </row>
    <row r="402" spans="1:5" ht="31.5" x14ac:dyDescent="0.25">
      <c r="A402" s="171" t="s">
        <v>2658</v>
      </c>
      <c r="B402" s="172">
        <v>10000000</v>
      </c>
      <c r="C402" s="172">
        <v>10000000</v>
      </c>
      <c r="D402" s="172"/>
      <c r="E402" s="174">
        <f t="shared" si="6"/>
        <v>10000000</v>
      </c>
    </row>
    <row r="403" spans="1:5" ht="15.75" x14ac:dyDescent="0.25">
      <c r="A403" s="208"/>
      <c r="B403" s="207">
        <f>SUM(B389:B402)</f>
        <v>839967194</v>
      </c>
      <c r="C403" s="207">
        <f>SUM(C389:C402)</f>
        <v>839967194</v>
      </c>
      <c r="D403" s="207">
        <f>SUM(D389:D402)</f>
        <v>0</v>
      </c>
      <c r="E403" s="209">
        <f t="shared" si="6"/>
        <v>839967194</v>
      </c>
    </row>
    <row r="404" spans="1:5" s="178" customFormat="1" ht="15.75" x14ac:dyDescent="0.25">
      <c r="A404" s="179" t="s">
        <v>2754</v>
      </c>
      <c r="B404" s="170"/>
      <c r="C404" s="174"/>
      <c r="D404" s="170"/>
      <c r="E404" s="174">
        <f t="shared" si="6"/>
        <v>0</v>
      </c>
    </row>
    <row r="405" spans="1:5" s="178" customFormat="1" ht="15.75" x14ac:dyDescent="0.25">
      <c r="A405" s="171" t="s">
        <v>2645</v>
      </c>
      <c r="B405" s="172">
        <v>74568219</v>
      </c>
      <c r="C405" s="172">
        <v>68568219</v>
      </c>
      <c r="D405" s="172"/>
      <c r="E405" s="174">
        <f t="shared" si="6"/>
        <v>68568219</v>
      </c>
    </row>
    <row r="406" spans="1:5" s="178" customFormat="1" ht="31.5" x14ac:dyDescent="0.25">
      <c r="A406" s="171" t="s">
        <v>2753</v>
      </c>
      <c r="B406" s="172">
        <v>4000000</v>
      </c>
      <c r="C406" s="172">
        <v>4000000</v>
      </c>
      <c r="D406" s="172"/>
      <c r="E406" s="174">
        <f t="shared" si="6"/>
        <v>4000000</v>
      </c>
    </row>
    <row r="407" spans="1:5" s="178" customFormat="1" ht="15.75" x14ac:dyDescent="0.25">
      <c r="A407" s="171" t="s">
        <v>2646</v>
      </c>
      <c r="B407" s="172">
        <v>5050000</v>
      </c>
      <c r="C407" s="172">
        <v>5050000</v>
      </c>
      <c r="D407" s="172"/>
      <c r="E407" s="174">
        <f t="shared" si="6"/>
        <v>5050000</v>
      </c>
    </row>
    <row r="408" spans="1:5" s="178" customFormat="1" ht="15.75" x14ac:dyDescent="0.25">
      <c r="A408" s="171" t="s">
        <v>2647</v>
      </c>
      <c r="B408" s="172">
        <v>4040000</v>
      </c>
      <c r="C408" s="172">
        <v>4040000</v>
      </c>
      <c r="D408" s="172"/>
      <c r="E408" s="174">
        <f t="shared" si="6"/>
        <v>4040000</v>
      </c>
    </row>
    <row r="409" spans="1:5" s="178" customFormat="1" ht="31.5" x14ac:dyDescent="0.25">
      <c r="A409" s="171" t="s">
        <v>2661</v>
      </c>
      <c r="B409" s="172">
        <v>1010000</v>
      </c>
      <c r="C409" s="172">
        <v>1010000</v>
      </c>
      <c r="D409" s="172"/>
      <c r="E409" s="174">
        <f t="shared" si="6"/>
        <v>1010000</v>
      </c>
    </row>
    <row r="410" spans="1:5" s="178" customFormat="1" ht="15.75" x14ac:dyDescent="0.25">
      <c r="A410" s="171" t="s">
        <v>2650</v>
      </c>
      <c r="B410" s="172">
        <v>7405267.46</v>
      </c>
      <c r="C410" s="172">
        <v>7405267</v>
      </c>
      <c r="D410" s="172"/>
      <c r="E410" s="174">
        <f t="shared" si="6"/>
        <v>7405267</v>
      </c>
    </row>
    <row r="411" spans="1:5" s="178" customFormat="1" ht="31.5" x14ac:dyDescent="0.25">
      <c r="A411" s="171" t="s">
        <v>2651</v>
      </c>
      <c r="B411" s="172">
        <v>2020000</v>
      </c>
      <c r="C411" s="172">
        <v>2020000</v>
      </c>
      <c r="D411" s="172"/>
      <c r="E411" s="174">
        <f t="shared" si="6"/>
        <v>2020000</v>
      </c>
    </row>
    <row r="412" spans="1:5" s="178" customFormat="1" ht="15.75" x14ac:dyDescent="0.25">
      <c r="A412" s="171" t="s">
        <v>2652</v>
      </c>
      <c r="B412" s="172">
        <v>2020000</v>
      </c>
      <c r="C412" s="172">
        <v>2020000</v>
      </c>
      <c r="D412" s="172"/>
      <c r="E412" s="174">
        <f t="shared" si="6"/>
        <v>2020000</v>
      </c>
    </row>
    <row r="413" spans="1:5" s="178" customFormat="1" ht="15.75" x14ac:dyDescent="0.25">
      <c r="A413" s="171" t="s">
        <v>2653</v>
      </c>
      <c r="B413" s="172">
        <v>4292500</v>
      </c>
      <c r="C413" s="172">
        <v>4292500</v>
      </c>
      <c r="D413" s="172"/>
      <c r="E413" s="174">
        <f t="shared" si="6"/>
        <v>4292500</v>
      </c>
    </row>
    <row r="414" spans="1:5" s="178" customFormat="1" ht="15.75" x14ac:dyDescent="0.25">
      <c r="A414" s="171" t="s">
        <v>2727</v>
      </c>
      <c r="B414" s="172">
        <v>10120000</v>
      </c>
      <c r="C414" s="172">
        <v>6120000</v>
      </c>
      <c r="D414" s="172"/>
      <c r="E414" s="174">
        <f t="shared" si="6"/>
        <v>6120000</v>
      </c>
    </row>
    <row r="415" spans="1:5" s="178" customFormat="1" ht="15.75" x14ac:dyDescent="0.25">
      <c r="A415" s="171" t="s">
        <v>2657</v>
      </c>
      <c r="B415" s="172">
        <v>151500</v>
      </c>
      <c r="C415" s="172">
        <v>151500</v>
      </c>
      <c r="D415" s="172"/>
      <c r="E415" s="174">
        <f t="shared" si="6"/>
        <v>151500</v>
      </c>
    </row>
    <row r="416" spans="1:5" s="178" customFormat="1" ht="15.75" x14ac:dyDescent="0.25">
      <c r="A416" s="208"/>
      <c r="B416" s="207">
        <v>114677486.45999999</v>
      </c>
      <c r="C416" s="207">
        <f>SUM(C405:C415)</f>
        <v>104677486</v>
      </c>
      <c r="D416" s="207">
        <f>SUM(D405:D415)</f>
        <v>0</v>
      </c>
      <c r="E416" s="209">
        <f t="shared" si="6"/>
        <v>104677486</v>
      </c>
    </row>
    <row r="417" spans="1:5" s="178" customFormat="1" ht="15.75" x14ac:dyDescent="0.25">
      <c r="A417" s="179" t="s">
        <v>2755</v>
      </c>
      <c r="B417" s="170"/>
      <c r="C417" s="174"/>
      <c r="D417" s="170"/>
      <c r="E417" s="174">
        <f t="shared" si="6"/>
        <v>0</v>
      </c>
    </row>
    <row r="418" spans="1:5" s="178" customFormat="1" ht="15.75" x14ac:dyDescent="0.25">
      <c r="A418" s="171" t="s">
        <v>2645</v>
      </c>
      <c r="B418" s="172">
        <v>39913782</v>
      </c>
      <c r="C418" s="172">
        <v>40613782</v>
      </c>
      <c r="D418" s="172"/>
      <c r="E418" s="174">
        <f t="shared" si="6"/>
        <v>40613782</v>
      </c>
    </row>
    <row r="419" spans="1:5" s="178" customFormat="1" ht="35.25" customHeight="1" x14ac:dyDescent="0.25">
      <c r="A419" s="171" t="s">
        <v>2753</v>
      </c>
      <c r="B419" s="172">
        <v>700000</v>
      </c>
      <c r="C419" s="172">
        <v>700000</v>
      </c>
      <c r="D419" s="172"/>
      <c r="E419" s="174">
        <f t="shared" si="6"/>
        <v>700000</v>
      </c>
    </row>
    <row r="420" spans="1:5" s="178" customFormat="1" ht="15.75" x14ac:dyDescent="0.25">
      <c r="A420" s="171" t="s">
        <v>2646</v>
      </c>
      <c r="B420" s="172">
        <v>100000</v>
      </c>
      <c r="C420" s="172">
        <v>100000</v>
      </c>
      <c r="D420" s="172"/>
      <c r="E420" s="174">
        <f t="shared" si="6"/>
        <v>100000</v>
      </c>
    </row>
    <row r="421" spans="1:5" s="178" customFormat="1" ht="15.75" x14ac:dyDescent="0.25">
      <c r="A421" s="171" t="s">
        <v>2647</v>
      </c>
      <c r="B421" s="172">
        <v>700000</v>
      </c>
      <c r="C421" s="172">
        <v>500000</v>
      </c>
      <c r="D421" s="172"/>
      <c r="E421" s="174">
        <f t="shared" si="6"/>
        <v>500000</v>
      </c>
    </row>
    <row r="422" spans="1:5" s="178" customFormat="1" ht="31.5" x14ac:dyDescent="0.25">
      <c r="A422" s="171" t="s">
        <v>2661</v>
      </c>
      <c r="B422" s="172">
        <v>1500000</v>
      </c>
      <c r="C422" s="172">
        <v>1000000</v>
      </c>
      <c r="D422" s="172"/>
      <c r="E422" s="174">
        <f t="shared" si="6"/>
        <v>1000000</v>
      </c>
    </row>
    <row r="423" spans="1:5" s="178" customFormat="1" ht="31.5" x14ac:dyDescent="0.25">
      <c r="A423" s="171" t="s">
        <v>2651</v>
      </c>
      <c r="B423" s="172">
        <v>500000</v>
      </c>
      <c r="C423" s="172">
        <v>500000</v>
      </c>
      <c r="D423" s="172"/>
      <c r="E423" s="174">
        <f t="shared" si="6"/>
        <v>500000</v>
      </c>
    </row>
    <row r="424" spans="1:5" s="178" customFormat="1" ht="15.75" x14ac:dyDescent="0.25">
      <c r="A424" s="171" t="s">
        <v>2652</v>
      </c>
      <c r="B424" s="172">
        <v>1000000</v>
      </c>
      <c r="C424" s="172">
        <v>1000000</v>
      </c>
      <c r="D424" s="172"/>
      <c r="E424" s="174">
        <f t="shared" si="6"/>
        <v>1000000</v>
      </c>
    </row>
    <row r="425" spans="1:5" s="178" customFormat="1" ht="31.5" x14ac:dyDescent="0.25">
      <c r="A425" s="171" t="s">
        <v>2756</v>
      </c>
      <c r="B425" s="172">
        <v>1000000</v>
      </c>
      <c r="C425" s="172">
        <v>1000000</v>
      </c>
      <c r="D425" s="172"/>
      <c r="E425" s="174">
        <f t="shared" si="6"/>
        <v>1000000</v>
      </c>
    </row>
    <row r="426" spans="1:5" s="178" customFormat="1" ht="15.75" x14ac:dyDescent="0.25">
      <c r="A426" s="171"/>
      <c r="B426" s="172">
        <v>300000</v>
      </c>
      <c r="C426" s="172">
        <v>300000</v>
      </c>
      <c r="D426" s="172"/>
      <c r="E426" s="174">
        <f t="shared" si="6"/>
        <v>300000</v>
      </c>
    </row>
    <row r="427" spans="1:5" s="178" customFormat="1" ht="15.75" x14ac:dyDescent="0.25">
      <c r="A427" s="208"/>
      <c r="B427" s="207">
        <f>SUM(B418:B426)</f>
        <v>45713782</v>
      </c>
      <c r="C427" s="207">
        <f>SUM(C418:C426)</f>
        <v>45713782</v>
      </c>
      <c r="D427" s="207">
        <f>SUM(D418:D426)</f>
        <v>0</v>
      </c>
      <c r="E427" s="209">
        <f t="shared" si="6"/>
        <v>45713782</v>
      </c>
    </row>
    <row r="428" spans="1:5" s="178" customFormat="1" ht="15.75" x14ac:dyDescent="0.25">
      <c r="A428" s="179" t="s">
        <v>2757</v>
      </c>
      <c r="B428" s="170"/>
      <c r="C428" s="174"/>
      <c r="D428" s="170"/>
      <c r="E428" s="174">
        <f t="shared" si="6"/>
        <v>0</v>
      </c>
    </row>
    <row r="429" spans="1:5" s="178" customFormat="1" ht="15.75" x14ac:dyDescent="0.25">
      <c r="A429" s="171" t="s">
        <v>2645</v>
      </c>
      <c r="B429" s="172">
        <v>160013482</v>
      </c>
      <c r="C429" s="172">
        <v>163013482</v>
      </c>
      <c r="D429" s="172"/>
      <c r="E429" s="174">
        <f t="shared" si="6"/>
        <v>163013482</v>
      </c>
    </row>
    <row r="430" spans="1:5" s="178" customFormat="1" ht="31.5" x14ac:dyDescent="0.25">
      <c r="A430" s="171" t="s">
        <v>2753</v>
      </c>
      <c r="B430" s="172">
        <v>3000000</v>
      </c>
      <c r="C430" s="172">
        <v>3000000</v>
      </c>
      <c r="D430" s="172"/>
      <c r="E430" s="174">
        <f t="shared" si="6"/>
        <v>3000000</v>
      </c>
    </row>
    <row r="431" spans="1:5" s="178" customFormat="1" ht="15.75" x14ac:dyDescent="0.25">
      <c r="A431" s="171" t="s">
        <v>2646</v>
      </c>
      <c r="B431" s="172">
        <v>20000000</v>
      </c>
      <c r="C431" s="172">
        <v>20000000</v>
      </c>
      <c r="D431" s="172"/>
      <c r="E431" s="174">
        <f t="shared" si="6"/>
        <v>20000000</v>
      </c>
    </row>
    <row r="432" spans="1:5" s="178" customFormat="1" ht="15.75" x14ac:dyDescent="0.25">
      <c r="A432" s="171" t="s">
        <v>2660</v>
      </c>
      <c r="B432" s="172">
        <v>5000000</v>
      </c>
      <c r="C432" s="172">
        <v>5000000</v>
      </c>
      <c r="D432" s="172"/>
      <c r="E432" s="174">
        <f t="shared" si="6"/>
        <v>5000000</v>
      </c>
    </row>
    <row r="433" spans="1:5" s="178" customFormat="1" ht="31.5" x14ac:dyDescent="0.25">
      <c r="A433" s="171" t="s">
        <v>2661</v>
      </c>
      <c r="B433" s="172">
        <v>7000000</v>
      </c>
      <c r="C433" s="172">
        <v>7000000</v>
      </c>
      <c r="D433" s="172"/>
      <c r="E433" s="174">
        <f t="shared" si="6"/>
        <v>7000000</v>
      </c>
    </row>
    <row r="434" spans="1:5" s="178" customFormat="1" ht="15.75" x14ac:dyDescent="0.25">
      <c r="A434" s="171" t="s">
        <v>2741</v>
      </c>
      <c r="B434" s="172">
        <v>7500000</v>
      </c>
      <c r="C434" s="172">
        <v>7500000</v>
      </c>
      <c r="D434" s="172"/>
      <c r="E434" s="174">
        <f t="shared" si="6"/>
        <v>7500000</v>
      </c>
    </row>
    <row r="435" spans="1:5" s="178" customFormat="1" ht="31.5" x14ac:dyDescent="0.25">
      <c r="A435" s="171" t="s">
        <v>2651</v>
      </c>
      <c r="B435" s="172">
        <v>5000000</v>
      </c>
      <c r="C435" s="172">
        <v>5000000</v>
      </c>
      <c r="D435" s="172"/>
      <c r="E435" s="174">
        <f t="shared" si="6"/>
        <v>5000000</v>
      </c>
    </row>
    <row r="436" spans="1:5" s="178" customFormat="1" ht="15.75" x14ac:dyDescent="0.25">
      <c r="A436" s="171" t="s">
        <v>2652</v>
      </c>
      <c r="B436" s="172">
        <v>5000000</v>
      </c>
      <c r="C436" s="172">
        <v>5000000</v>
      </c>
      <c r="D436" s="172"/>
      <c r="E436" s="174">
        <f t="shared" si="6"/>
        <v>5000000</v>
      </c>
    </row>
    <row r="437" spans="1:5" s="178" customFormat="1" ht="15.75" x14ac:dyDescent="0.25">
      <c r="A437" s="171" t="s">
        <v>2667</v>
      </c>
      <c r="B437" s="172">
        <v>6000000</v>
      </c>
      <c r="C437" s="172">
        <v>6000000</v>
      </c>
      <c r="D437" s="172"/>
      <c r="E437" s="174">
        <f t="shared" si="6"/>
        <v>6000000</v>
      </c>
    </row>
    <row r="438" spans="1:5" s="178" customFormat="1" ht="15.75" x14ac:dyDescent="0.25">
      <c r="A438" s="171" t="s">
        <v>2653</v>
      </c>
      <c r="B438" s="172">
        <v>11500000</v>
      </c>
      <c r="C438" s="172">
        <v>11500000</v>
      </c>
      <c r="D438" s="172"/>
      <c r="E438" s="174">
        <f t="shared" si="6"/>
        <v>11500000</v>
      </c>
    </row>
    <row r="439" spans="1:5" s="178" customFormat="1" ht="15.75" x14ac:dyDescent="0.25">
      <c r="A439" s="171" t="s">
        <v>2668</v>
      </c>
      <c r="B439" s="172">
        <v>10000000</v>
      </c>
      <c r="C439" s="172">
        <v>10000000</v>
      </c>
      <c r="D439" s="172"/>
      <c r="E439" s="174">
        <f t="shared" si="6"/>
        <v>10000000</v>
      </c>
    </row>
    <row r="440" spans="1:5" s="178" customFormat="1" ht="15.75" x14ac:dyDescent="0.25">
      <c r="A440" s="171" t="s">
        <v>2727</v>
      </c>
      <c r="B440" s="172">
        <v>20000000</v>
      </c>
      <c r="C440" s="172">
        <v>17000000</v>
      </c>
      <c r="D440" s="172"/>
      <c r="E440" s="174">
        <f t="shared" si="6"/>
        <v>17000000</v>
      </c>
    </row>
    <row r="441" spans="1:5" s="178" customFormat="1" ht="15.75" x14ac:dyDescent="0.25">
      <c r="A441" s="171" t="s">
        <v>2657</v>
      </c>
      <c r="B441" s="172">
        <v>3000000</v>
      </c>
      <c r="C441" s="172">
        <v>3000000</v>
      </c>
      <c r="D441" s="172"/>
      <c r="E441" s="174">
        <f t="shared" si="6"/>
        <v>3000000</v>
      </c>
    </row>
    <row r="442" spans="1:5" s="178" customFormat="1" ht="15.75" x14ac:dyDescent="0.25">
      <c r="A442" s="208"/>
      <c r="B442" s="207">
        <v>263013482</v>
      </c>
      <c r="C442" s="207">
        <f>SUM(C429:C441)</f>
        <v>263013482</v>
      </c>
      <c r="D442" s="207">
        <f>SUM(D429:D441)</f>
        <v>0</v>
      </c>
      <c r="E442" s="209">
        <f t="shared" si="6"/>
        <v>263013482</v>
      </c>
    </row>
    <row r="443" spans="1:5" s="178" customFormat="1" ht="18.75" x14ac:dyDescent="0.3">
      <c r="A443" s="200" t="s">
        <v>2758</v>
      </c>
      <c r="B443" s="170"/>
      <c r="C443" s="174"/>
      <c r="D443" s="170"/>
      <c r="E443" s="174">
        <f t="shared" si="6"/>
        <v>0</v>
      </c>
    </row>
    <row r="444" spans="1:5" s="178" customFormat="1" ht="15.75" x14ac:dyDescent="0.25">
      <c r="A444" s="171" t="s">
        <v>2645</v>
      </c>
      <c r="B444" s="172">
        <v>66543175</v>
      </c>
      <c r="C444" s="172">
        <v>68543175</v>
      </c>
      <c r="D444" s="172"/>
      <c r="E444" s="174">
        <f t="shared" si="6"/>
        <v>68543175</v>
      </c>
    </row>
    <row r="445" spans="1:5" s="178" customFormat="1" ht="31.5" x14ac:dyDescent="0.25">
      <c r="A445" s="171" t="s">
        <v>2753</v>
      </c>
      <c r="B445" s="172">
        <v>2000000</v>
      </c>
      <c r="C445" s="172">
        <v>2000000</v>
      </c>
      <c r="D445" s="172"/>
      <c r="E445" s="174">
        <f t="shared" si="6"/>
        <v>2000000</v>
      </c>
    </row>
    <row r="446" spans="1:5" s="178" customFormat="1" ht="15.75" x14ac:dyDescent="0.25">
      <c r="A446" s="171" t="s">
        <v>2646</v>
      </c>
      <c r="B446" s="172">
        <v>10000000</v>
      </c>
      <c r="C446" s="172">
        <v>10000000</v>
      </c>
      <c r="D446" s="172"/>
      <c r="E446" s="174">
        <f t="shared" si="6"/>
        <v>10000000</v>
      </c>
    </row>
    <row r="447" spans="1:5" s="178" customFormat="1" ht="15.75" x14ac:dyDescent="0.25">
      <c r="A447" s="171"/>
      <c r="B447" s="170"/>
      <c r="C447" s="174"/>
      <c r="D447" s="170"/>
      <c r="E447" s="174">
        <f t="shared" si="6"/>
        <v>0</v>
      </c>
    </row>
    <row r="448" spans="1:5" s="178" customFormat="1" ht="15.75" x14ac:dyDescent="0.25">
      <c r="A448" s="171" t="s">
        <v>2660</v>
      </c>
      <c r="B448" s="172">
        <v>5500000</v>
      </c>
      <c r="C448" s="172">
        <v>5500000</v>
      </c>
      <c r="D448" s="172"/>
      <c r="E448" s="174">
        <f t="shared" si="6"/>
        <v>5500000</v>
      </c>
    </row>
    <row r="449" spans="1:5" s="178" customFormat="1" ht="15.75" x14ac:dyDescent="0.25">
      <c r="A449" s="171" t="s">
        <v>2648</v>
      </c>
      <c r="B449" s="172">
        <v>220000</v>
      </c>
      <c r="C449" s="172">
        <v>220000</v>
      </c>
      <c r="D449" s="172"/>
      <c r="E449" s="174">
        <f t="shared" si="6"/>
        <v>220000</v>
      </c>
    </row>
    <row r="450" spans="1:5" s="178" customFormat="1" ht="31.5" x14ac:dyDescent="0.25">
      <c r="A450" s="171" t="s">
        <v>2661</v>
      </c>
      <c r="B450" s="172">
        <v>10000000</v>
      </c>
      <c r="C450" s="172">
        <v>8000000</v>
      </c>
      <c r="D450" s="172"/>
      <c r="E450" s="174">
        <f t="shared" si="6"/>
        <v>8000000</v>
      </c>
    </row>
    <row r="451" spans="1:5" s="178" customFormat="1" ht="15.75" x14ac:dyDescent="0.25">
      <c r="A451" s="171" t="s">
        <v>2698</v>
      </c>
      <c r="B451" s="172">
        <v>5500000</v>
      </c>
      <c r="C451" s="172">
        <v>5500000</v>
      </c>
      <c r="D451" s="172"/>
      <c r="E451" s="174">
        <f t="shared" si="6"/>
        <v>5500000</v>
      </c>
    </row>
    <row r="452" spans="1:5" s="178" customFormat="1" ht="15.75" x14ac:dyDescent="0.25">
      <c r="A452" s="171" t="s">
        <v>2699</v>
      </c>
      <c r="B452" s="170"/>
      <c r="C452" s="174"/>
      <c r="D452" s="170"/>
      <c r="E452" s="174">
        <f t="shared" si="6"/>
        <v>0</v>
      </c>
    </row>
    <row r="453" spans="1:5" s="178" customFormat="1" ht="15.75" x14ac:dyDescent="0.25">
      <c r="A453" s="171" t="s">
        <v>2652</v>
      </c>
      <c r="B453" s="172">
        <v>5500000</v>
      </c>
      <c r="C453" s="172">
        <v>5500000</v>
      </c>
      <c r="D453" s="172"/>
      <c r="E453" s="174">
        <f t="shared" si="6"/>
        <v>5500000</v>
      </c>
    </row>
    <row r="454" spans="1:5" s="178" customFormat="1" ht="15.75" x14ac:dyDescent="0.25">
      <c r="A454" s="171" t="s">
        <v>2653</v>
      </c>
      <c r="B454" s="172">
        <v>110000</v>
      </c>
      <c r="C454" s="172">
        <v>110000</v>
      </c>
      <c r="D454" s="172"/>
      <c r="E454" s="174">
        <f t="shared" si="6"/>
        <v>110000</v>
      </c>
    </row>
    <row r="455" spans="1:5" s="178" customFormat="1" ht="15.75" x14ac:dyDescent="0.25">
      <c r="A455" s="171" t="s">
        <v>2655</v>
      </c>
      <c r="B455" s="172">
        <v>5500000</v>
      </c>
      <c r="C455" s="172">
        <v>5500000</v>
      </c>
      <c r="D455" s="172"/>
      <c r="E455" s="174">
        <f t="shared" si="6"/>
        <v>5500000</v>
      </c>
    </row>
    <row r="456" spans="1:5" s="178" customFormat="1" ht="15.75" x14ac:dyDescent="0.25">
      <c r="A456" s="171" t="s">
        <v>2716</v>
      </c>
      <c r="B456" s="172">
        <v>110000</v>
      </c>
      <c r="C456" s="172">
        <v>110000</v>
      </c>
      <c r="D456" s="172"/>
      <c r="E456" s="174">
        <f t="shared" si="6"/>
        <v>110000</v>
      </c>
    </row>
    <row r="457" spans="1:5" s="178" customFormat="1" ht="15.75" x14ac:dyDescent="0.25">
      <c r="A457" s="171" t="s">
        <v>2657</v>
      </c>
      <c r="B457" s="172">
        <v>4400000</v>
      </c>
      <c r="C457" s="172">
        <v>4400000</v>
      </c>
      <c r="D457" s="172"/>
      <c r="E457" s="174">
        <f t="shared" si="6"/>
        <v>4400000</v>
      </c>
    </row>
    <row r="458" spans="1:5" s="178" customFormat="1" ht="15.75" x14ac:dyDescent="0.25">
      <c r="A458" s="208"/>
      <c r="B458" s="207">
        <v>115383175</v>
      </c>
      <c r="C458" s="207">
        <f>SUM(C444:C457)</f>
        <v>115383175</v>
      </c>
      <c r="D458" s="207">
        <f>SUM(D444:D457)</f>
        <v>0</v>
      </c>
      <c r="E458" s="209">
        <f t="shared" si="6"/>
        <v>115383175</v>
      </c>
    </row>
    <row r="459" spans="1:5" s="178" customFormat="1" ht="15.75" x14ac:dyDescent="0.25">
      <c r="A459" s="179" t="s">
        <v>2759</v>
      </c>
      <c r="B459" s="170"/>
      <c r="C459" s="174"/>
      <c r="D459" s="170"/>
      <c r="E459" s="174">
        <f t="shared" si="6"/>
        <v>0</v>
      </c>
    </row>
    <row r="460" spans="1:5" s="178" customFormat="1" ht="15.75" x14ac:dyDescent="0.25">
      <c r="A460" s="171" t="s">
        <v>2645</v>
      </c>
      <c r="B460" s="172">
        <v>38985123</v>
      </c>
      <c r="C460" s="172">
        <v>41985123</v>
      </c>
      <c r="D460" s="172"/>
      <c r="E460" s="174">
        <f t="shared" ref="E460:E523" si="7">C460-D460</f>
        <v>41985123</v>
      </c>
    </row>
    <row r="461" spans="1:5" s="178" customFormat="1" ht="31.5" x14ac:dyDescent="0.25">
      <c r="A461" s="171" t="s">
        <v>2753</v>
      </c>
      <c r="B461" s="172">
        <v>3000000</v>
      </c>
      <c r="C461" s="172">
        <v>3000000</v>
      </c>
      <c r="D461" s="172"/>
      <c r="E461" s="174">
        <f t="shared" si="7"/>
        <v>3000000</v>
      </c>
    </row>
    <row r="462" spans="1:5" s="178" customFormat="1" ht="15.75" x14ac:dyDescent="0.25">
      <c r="A462" s="171"/>
      <c r="B462" s="170"/>
      <c r="C462" s="174"/>
      <c r="D462" s="170"/>
      <c r="E462" s="174">
        <f t="shared" si="7"/>
        <v>0</v>
      </c>
    </row>
    <row r="463" spans="1:5" s="178" customFormat="1" ht="15.75" x14ac:dyDescent="0.25">
      <c r="A463" s="171" t="s">
        <v>2675</v>
      </c>
      <c r="B463" s="172">
        <v>10000000</v>
      </c>
      <c r="C463" s="172">
        <v>7000000</v>
      </c>
      <c r="D463" s="172"/>
      <c r="E463" s="174">
        <f t="shared" si="7"/>
        <v>7000000</v>
      </c>
    </row>
    <row r="464" spans="1:5" s="178" customFormat="1" ht="15.75" x14ac:dyDescent="0.25">
      <c r="A464" s="171"/>
      <c r="B464" s="170"/>
      <c r="C464" s="174"/>
      <c r="D464" s="170"/>
      <c r="E464" s="174">
        <f t="shared" si="7"/>
        <v>0</v>
      </c>
    </row>
    <row r="465" spans="1:5" s="178" customFormat="1" ht="15.75" x14ac:dyDescent="0.25">
      <c r="A465" s="171" t="s">
        <v>2660</v>
      </c>
      <c r="B465" s="172">
        <v>5000000</v>
      </c>
      <c r="C465" s="172">
        <v>5000000</v>
      </c>
      <c r="D465" s="172"/>
      <c r="E465" s="174">
        <f t="shared" si="7"/>
        <v>5000000</v>
      </c>
    </row>
    <row r="466" spans="1:5" s="178" customFormat="1" ht="15.75" x14ac:dyDescent="0.25">
      <c r="A466" s="171"/>
      <c r="B466" s="170"/>
      <c r="C466" s="174"/>
      <c r="D466" s="170"/>
      <c r="E466" s="174">
        <f t="shared" si="7"/>
        <v>0</v>
      </c>
    </row>
    <row r="467" spans="1:5" s="178" customFormat="1" ht="31.5" x14ac:dyDescent="0.25">
      <c r="A467" s="171" t="s">
        <v>2661</v>
      </c>
      <c r="B467" s="172">
        <v>2500000</v>
      </c>
      <c r="C467" s="172">
        <v>2500000</v>
      </c>
      <c r="D467" s="172"/>
      <c r="E467" s="174">
        <f t="shared" si="7"/>
        <v>2500000</v>
      </c>
    </row>
    <row r="468" spans="1:5" s="178" customFormat="1" ht="15.75" x14ac:dyDescent="0.25">
      <c r="A468" s="171"/>
      <c r="B468" s="170"/>
      <c r="C468" s="174"/>
      <c r="D468" s="170"/>
      <c r="E468" s="174">
        <f t="shared" si="7"/>
        <v>0</v>
      </c>
    </row>
    <row r="469" spans="1:5" s="178" customFormat="1" ht="31.5" x14ac:dyDescent="0.25">
      <c r="A469" s="171" t="s">
        <v>2651</v>
      </c>
      <c r="B469" s="172">
        <v>2000000</v>
      </c>
      <c r="C469" s="172">
        <v>2000000</v>
      </c>
      <c r="D469" s="172"/>
      <c r="E469" s="174">
        <f t="shared" si="7"/>
        <v>2000000</v>
      </c>
    </row>
    <row r="470" spans="1:5" s="178" customFormat="1" ht="15.75" x14ac:dyDescent="0.25">
      <c r="A470" s="171"/>
      <c r="B470" s="170"/>
      <c r="C470" s="174"/>
      <c r="D470" s="170"/>
      <c r="E470" s="174">
        <f t="shared" si="7"/>
        <v>0</v>
      </c>
    </row>
    <row r="471" spans="1:5" s="178" customFormat="1" ht="15.75" x14ac:dyDescent="0.25">
      <c r="A471" s="171" t="s">
        <v>2652</v>
      </c>
      <c r="B471" s="172">
        <v>1500000</v>
      </c>
      <c r="C471" s="172">
        <v>1500000</v>
      </c>
      <c r="D471" s="172"/>
      <c r="E471" s="174">
        <f t="shared" si="7"/>
        <v>1500000</v>
      </c>
    </row>
    <row r="472" spans="1:5" s="178" customFormat="1" ht="15.75" x14ac:dyDescent="0.25">
      <c r="A472" s="171"/>
      <c r="B472" s="170"/>
      <c r="C472" s="174"/>
      <c r="D472" s="170"/>
      <c r="E472" s="174">
        <f t="shared" si="7"/>
        <v>0</v>
      </c>
    </row>
    <row r="473" spans="1:5" s="178" customFormat="1" ht="15.75" x14ac:dyDescent="0.25">
      <c r="A473" s="171" t="s">
        <v>2653</v>
      </c>
      <c r="B473" s="172">
        <v>1300000</v>
      </c>
      <c r="C473" s="172">
        <v>1300000</v>
      </c>
      <c r="D473" s="172"/>
      <c r="E473" s="174">
        <f t="shared" si="7"/>
        <v>1300000</v>
      </c>
    </row>
    <row r="474" spans="1:5" s="178" customFormat="1" ht="15.75" x14ac:dyDescent="0.25">
      <c r="A474" s="171" t="s">
        <v>2656</v>
      </c>
      <c r="B474" s="172">
        <v>1000000</v>
      </c>
      <c r="C474" s="172">
        <v>1000000</v>
      </c>
      <c r="D474" s="172"/>
      <c r="E474" s="174">
        <f t="shared" si="7"/>
        <v>1000000</v>
      </c>
    </row>
    <row r="475" spans="1:5" s="178" customFormat="1" ht="15.75" x14ac:dyDescent="0.25">
      <c r="A475" s="171" t="s">
        <v>2657</v>
      </c>
      <c r="B475" s="172">
        <v>2000000</v>
      </c>
      <c r="C475" s="172">
        <v>2000000</v>
      </c>
      <c r="D475" s="172"/>
      <c r="E475" s="174">
        <f t="shared" si="7"/>
        <v>2000000</v>
      </c>
    </row>
    <row r="476" spans="1:5" s="178" customFormat="1" ht="15.75" x14ac:dyDescent="0.25">
      <c r="A476" s="208"/>
      <c r="B476" s="207">
        <v>67285123</v>
      </c>
      <c r="C476" s="207">
        <f>SUM(C460:C475)</f>
        <v>67285123</v>
      </c>
      <c r="D476" s="207">
        <f>SUM(D460:D475)</f>
        <v>0</v>
      </c>
      <c r="E476" s="209">
        <f t="shared" si="7"/>
        <v>67285123</v>
      </c>
    </row>
    <row r="477" spans="1:5" ht="15.75" x14ac:dyDescent="0.25">
      <c r="A477" s="179" t="s">
        <v>2760</v>
      </c>
      <c r="B477" s="170"/>
      <c r="C477" s="174"/>
      <c r="D477" s="170"/>
      <c r="E477" s="174">
        <f t="shared" si="7"/>
        <v>0</v>
      </c>
    </row>
    <row r="478" spans="1:5" ht="15.75" x14ac:dyDescent="0.25">
      <c r="A478" s="171" t="s">
        <v>2645</v>
      </c>
      <c r="B478" s="172">
        <v>92314520.079999998</v>
      </c>
      <c r="C478" s="172">
        <v>112314520</v>
      </c>
      <c r="D478" s="172"/>
      <c r="E478" s="174">
        <f t="shared" si="7"/>
        <v>112314520</v>
      </c>
    </row>
    <row r="479" spans="1:5" ht="15.75" x14ac:dyDescent="0.25">
      <c r="A479" s="171" t="s">
        <v>2646</v>
      </c>
      <c r="B479" s="172">
        <v>2000000</v>
      </c>
      <c r="C479" s="172">
        <v>2000000</v>
      </c>
      <c r="D479" s="172"/>
      <c r="E479" s="174">
        <f t="shared" si="7"/>
        <v>2000000</v>
      </c>
    </row>
    <row r="480" spans="1:5" ht="15.75" x14ac:dyDescent="0.25">
      <c r="A480" s="171" t="s">
        <v>2660</v>
      </c>
      <c r="B480" s="172">
        <v>25000000</v>
      </c>
      <c r="C480" s="172">
        <v>25000000</v>
      </c>
      <c r="D480" s="172"/>
      <c r="E480" s="174">
        <f t="shared" si="7"/>
        <v>25000000</v>
      </c>
    </row>
    <row r="481" spans="1:5" ht="31.5" x14ac:dyDescent="0.25">
      <c r="A481" s="171" t="s">
        <v>2661</v>
      </c>
      <c r="B481" s="172">
        <v>2000000</v>
      </c>
      <c r="C481" s="172">
        <v>2000000</v>
      </c>
      <c r="D481" s="172"/>
      <c r="E481" s="174">
        <f t="shared" si="7"/>
        <v>2000000</v>
      </c>
    </row>
    <row r="482" spans="1:5" ht="15.75" x14ac:dyDescent="0.25">
      <c r="A482" s="171" t="s">
        <v>2741</v>
      </c>
      <c r="B482" s="172">
        <v>500000</v>
      </c>
      <c r="C482" s="172">
        <v>500000</v>
      </c>
      <c r="D482" s="170"/>
      <c r="E482" s="174">
        <f t="shared" si="7"/>
        <v>500000</v>
      </c>
    </row>
    <row r="483" spans="1:5" ht="15.75" x14ac:dyDescent="0.25">
      <c r="A483" s="171"/>
      <c r="B483" s="170"/>
      <c r="C483" s="174"/>
      <c r="D483" s="170"/>
      <c r="E483" s="174">
        <f t="shared" si="7"/>
        <v>0</v>
      </c>
    </row>
    <row r="484" spans="1:5" ht="31.5" x14ac:dyDescent="0.25">
      <c r="A484" s="171" t="s">
        <v>2651</v>
      </c>
      <c r="B484" s="172">
        <v>1000000</v>
      </c>
      <c r="C484" s="172">
        <v>1000000</v>
      </c>
      <c r="D484" s="172"/>
      <c r="E484" s="174">
        <f t="shared" si="7"/>
        <v>1000000</v>
      </c>
    </row>
    <row r="485" spans="1:5" ht="15.75" x14ac:dyDescent="0.25">
      <c r="A485" s="171" t="s">
        <v>2652</v>
      </c>
      <c r="B485" s="172">
        <v>1000000</v>
      </c>
      <c r="C485" s="172">
        <v>1000000</v>
      </c>
      <c r="D485" s="172"/>
      <c r="E485" s="174">
        <f t="shared" si="7"/>
        <v>1000000</v>
      </c>
    </row>
    <row r="486" spans="1:5" ht="15.75" x14ac:dyDescent="0.25">
      <c r="A486" s="171" t="s">
        <v>2653</v>
      </c>
      <c r="B486" s="172">
        <v>3500000</v>
      </c>
      <c r="C486" s="172">
        <v>3500000</v>
      </c>
      <c r="D486" s="172"/>
      <c r="E486" s="174">
        <f t="shared" si="7"/>
        <v>3500000</v>
      </c>
    </row>
    <row r="487" spans="1:5" ht="15.75" x14ac:dyDescent="0.25">
      <c r="A487" s="171" t="s">
        <v>2668</v>
      </c>
      <c r="B487" s="172">
        <v>30000000</v>
      </c>
      <c r="C487" s="172">
        <v>30000000</v>
      </c>
      <c r="D487" s="172"/>
      <c r="E487" s="174">
        <f t="shared" si="7"/>
        <v>30000000</v>
      </c>
    </row>
    <row r="488" spans="1:5" ht="15.75" x14ac:dyDescent="0.25">
      <c r="A488" s="171" t="s">
        <v>2657</v>
      </c>
      <c r="B488" s="172">
        <v>1000000</v>
      </c>
      <c r="C488" s="172">
        <v>1000000</v>
      </c>
      <c r="D488" s="172"/>
      <c r="E488" s="174">
        <f t="shared" si="7"/>
        <v>1000000</v>
      </c>
    </row>
    <row r="489" spans="1:5" ht="15.75" x14ac:dyDescent="0.25">
      <c r="A489" s="208"/>
      <c r="B489" s="207">
        <v>158314520.08000001</v>
      </c>
      <c r="C489" s="207">
        <f>SUM(C478:C488)</f>
        <v>178314520</v>
      </c>
      <c r="D489" s="207">
        <f>SUM(D478:D488)</f>
        <v>0</v>
      </c>
      <c r="E489" s="209">
        <f t="shared" si="7"/>
        <v>178314520</v>
      </c>
    </row>
    <row r="490" spans="1:5" ht="15.75" x14ac:dyDescent="0.25">
      <c r="A490" s="179" t="s">
        <v>2761</v>
      </c>
      <c r="B490" s="170"/>
      <c r="C490" s="174"/>
      <c r="D490" s="170"/>
      <c r="E490" s="174">
        <f t="shared" si="7"/>
        <v>0</v>
      </c>
    </row>
    <row r="491" spans="1:5" ht="15.75" x14ac:dyDescent="0.25">
      <c r="A491" s="171" t="s">
        <v>2645</v>
      </c>
      <c r="B491" s="172">
        <v>864100648</v>
      </c>
      <c r="C491" s="172">
        <v>864200148</v>
      </c>
      <c r="D491" s="172"/>
      <c r="E491" s="174">
        <f t="shared" si="7"/>
        <v>864200148</v>
      </c>
    </row>
    <row r="492" spans="1:5" ht="15.75" x14ac:dyDescent="0.25">
      <c r="A492" s="171" t="s">
        <v>2675</v>
      </c>
      <c r="B492" s="172">
        <v>10000000</v>
      </c>
      <c r="C492" s="172">
        <v>5000000</v>
      </c>
      <c r="D492" s="172"/>
      <c r="E492" s="174">
        <f t="shared" si="7"/>
        <v>5000000</v>
      </c>
    </row>
    <row r="493" spans="1:5" ht="15.75" x14ac:dyDescent="0.25">
      <c r="A493" s="171" t="s">
        <v>2660</v>
      </c>
      <c r="B493" s="172">
        <v>10000000</v>
      </c>
      <c r="C493" s="172">
        <v>5000000</v>
      </c>
      <c r="D493" s="172"/>
      <c r="E493" s="174">
        <f t="shared" si="7"/>
        <v>5000000</v>
      </c>
    </row>
    <row r="494" spans="1:5" ht="31.5" x14ac:dyDescent="0.25">
      <c r="A494" s="171" t="s">
        <v>2661</v>
      </c>
      <c r="B494" s="172">
        <v>10000000</v>
      </c>
      <c r="C494" s="172">
        <v>5000000</v>
      </c>
      <c r="D494" s="172"/>
      <c r="E494" s="174">
        <f t="shared" si="7"/>
        <v>5000000</v>
      </c>
    </row>
    <row r="495" spans="1:5" ht="15.75" x14ac:dyDescent="0.25">
      <c r="A495" s="171" t="s">
        <v>2695</v>
      </c>
      <c r="B495" s="172">
        <v>10000000</v>
      </c>
      <c r="C495" s="172">
        <v>5000000</v>
      </c>
      <c r="D495" s="172"/>
      <c r="E495" s="174">
        <f t="shared" si="7"/>
        <v>5000000</v>
      </c>
    </row>
    <row r="496" spans="1:5" ht="15.75" x14ac:dyDescent="0.25">
      <c r="A496" s="171" t="s">
        <v>2713</v>
      </c>
      <c r="B496" s="172">
        <v>10000000</v>
      </c>
      <c r="C496" s="172">
        <v>5000000</v>
      </c>
      <c r="D496" s="172"/>
      <c r="E496" s="174">
        <f t="shared" si="7"/>
        <v>5000000</v>
      </c>
    </row>
    <row r="497" spans="1:5" ht="15.75" x14ac:dyDescent="0.25">
      <c r="A497" s="171" t="s">
        <v>2714</v>
      </c>
      <c r="B497" s="172">
        <v>2000000</v>
      </c>
      <c r="C497" s="172">
        <v>2000000</v>
      </c>
      <c r="D497" s="172"/>
      <c r="E497" s="174">
        <f t="shared" si="7"/>
        <v>2000000</v>
      </c>
    </row>
    <row r="498" spans="1:5" ht="31.5" x14ac:dyDescent="0.25">
      <c r="A498" s="171" t="s">
        <v>2651</v>
      </c>
      <c r="B498" s="172">
        <v>10000000</v>
      </c>
      <c r="C498" s="172">
        <v>5000000</v>
      </c>
      <c r="D498" s="172"/>
      <c r="E498" s="174">
        <f t="shared" si="7"/>
        <v>5000000</v>
      </c>
    </row>
    <row r="499" spans="1:5" ht="15.75" x14ac:dyDescent="0.25">
      <c r="A499" s="171" t="s">
        <v>2652</v>
      </c>
      <c r="B499" s="172">
        <v>5000000</v>
      </c>
      <c r="C499" s="172">
        <v>3000000</v>
      </c>
      <c r="D499" s="172"/>
      <c r="E499" s="174">
        <f t="shared" si="7"/>
        <v>3000000</v>
      </c>
    </row>
    <row r="500" spans="1:5" ht="15.75" x14ac:dyDescent="0.25">
      <c r="A500" s="171" t="s">
        <v>2653</v>
      </c>
      <c r="B500" s="172">
        <v>15500000</v>
      </c>
      <c r="C500" s="172">
        <v>13500000</v>
      </c>
      <c r="D500" s="172"/>
      <c r="E500" s="174">
        <f t="shared" si="7"/>
        <v>13500000</v>
      </c>
    </row>
    <row r="501" spans="1:5" ht="15.75" x14ac:dyDescent="0.25">
      <c r="A501" s="171" t="s">
        <v>2668</v>
      </c>
      <c r="B501" s="172">
        <v>5000000</v>
      </c>
      <c r="C501" s="172">
        <v>4000000</v>
      </c>
      <c r="D501" s="172"/>
      <c r="E501" s="174">
        <f t="shared" si="7"/>
        <v>4000000</v>
      </c>
    </row>
    <row r="502" spans="1:5" ht="15.75" x14ac:dyDescent="0.25">
      <c r="A502" s="171" t="s">
        <v>2657</v>
      </c>
      <c r="B502" s="172">
        <v>11000000</v>
      </c>
      <c r="C502" s="172">
        <v>6000000</v>
      </c>
      <c r="D502" s="172"/>
      <c r="E502" s="174">
        <f t="shared" si="7"/>
        <v>6000000</v>
      </c>
    </row>
    <row r="503" spans="1:5" ht="15.75" x14ac:dyDescent="0.25">
      <c r="A503" s="171" t="s">
        <v>2717</v>
      </c>
      <c r="B503" s="172">
        <v>10000000</v>
      </c>
      <c r="C503" s="172">
        <v>5000000</v>
      </c>
      <c r="D503" s="172"/>
      <c r="E503" s="174">
        <f t="shared" si="7"/>
        <v>5000000</v>
      </c>
    </row>
    <row r="504" spans="1:5" ht="15.75" x14ac:dyDescent="0.25">
      <c r="A504" s="171" t="s">
        <v>2718</v>
      </c>
      <c r="B504" s="172">
        <v>150000000</v>
      </c>
      <c r="C504" s="172">
        <v>150000000</v>
      </c>
      <c r="D504" s="172"/>
      <c r="E504" s="174">
        <f t="shared" si="7"/>
        <v>150000000</v>
      </c>
    </row>
    <row r="505" spans="1:5" ht="15.75" x14ac:dyDescent="0.25">
      <c r="A505" s="171" t="s">
        <v>2672</v>
      </c>
      <c r="B505" s="172">
        <v>5000000</v>
      </c>
      <c r="C505" s="172">
        <v>0</v>
      </c>
      <c r="D505" s="172"/>
      <c r="E505" s="174">
        <f t="shared" si="7"/>
        <v>0</v>
      </c>
    </row>
    <row r="506" spans="1:5" ht="15.75" x14ac:dyDescent="0.25">
      <c r="A506" s="171" t="s">
        <v>2719</v>
      </c>
      <c r="B506" s="172">
        <v>300600648</v>
      </c>
      <c r="C506" s="172">
        <v>250600648</v>
      </c>
      <c r="D506" s="172"/>
      <c r="E506" s="174">
        <f t="shared" si="7"/>
        <v>250600648</v>
      </c>
    </row>
    <row r="507" spans="1:5" ht="15.75" x14ac:dyDescent="0.25">
      <c r="A507" s="208"/>
      <c r="B507" s="207">
        <f>SUM(B491:B506)</f>
        <v>1428201296</v>
      </c>
      <c r="C507" s="207">
        <f>SUM(C491:C506)</f>
        <v>1328300796</v>
      </c>
      <c r="D507" s="207">
        <f>SUM(D491:D506)</f>
        <v>0</v>
      </c>
      <c r="E507" s="209">
        <f t="shared" si="7"/>
        <v>1328300796</v>
      </c>
    </row>
    <row r="508" spans="1:5" ht="15.75" x14ac:dyDescent="0.25">
      <c r="A508" s="179" t="s">
        <v>2762</v>
      </c>
      <c r="B508" s="170"/>
      <c r="C508" s="174"/>
      <c r="D508" s="170"/>
      <c r="E508" s="174">
        <f t="shared" si="7"/>
        <v>0</v>
      </c>
    </row>
    <row r="509" spans="1:5" ht="15.75" x14ac:dyDescent="0.25">
      <c r="A509" s="171" t="s">
        <v>2645</v>
      </c>
      <c r="B509" s="172">
        <v>510000000</v>
      </c>
      <c r="C509" s="172">
        <v>414000000</v>
      </c>
      <c r="D509" s="172"/>
      <c r="E509" s="174">
        <f t="shared" si="7"/>
        <v>414000000</v>
      </c>
    </row>
    <row r="510" spans="1:5" ht="15.75" x14ac:dyDescent="0.25">
      <c r="A510" s="171" t="s">
        <v>2646</v>
      </c>
      <c r="B510" s="172">
        <v>1515000</v>
      </c>
      <c r="C510" s="172">
        <v>1515000</v>
      </c>
      <c r="D510" s="172"/>
      <c r="E510" s="174">
        <f t="shared" si="7"/>
        <v>1515000</v>
      </c>
    </row>
    <row r="511" spans="1:5" ht="15.75" x14ac:dyDescent="0.25">
      <c r="A511" s="171" t="s">
        <v>2647</v>
      </c>
      <c r="B511" s="172">
        <v>12120000</v>
      </c>
      <c r="C511" s="172">
        <v>12120000</v>
      </c>
      <c r="D511" s="172"/>
      <c r="E511" s="174">
        <f t="shared" si="7"/>
        <v>12120000</v>
      </c>
    </row>
    <row r="512" spans="1:5" ht="31.5" x14ac:dyDescent="0.25">
      <c r="A512" s="171" t="s">
        <v>2661</v>
      </c>
      <c r="B512" s="172">
        <v>1414000</v>
      </c>
      <c r="C512" s="172">
        <v>1414000</v>
      </c>
      <c r="D512" s="172"/>
      <c r="E512" s="174">
        <f t="shared" si="7"/>
        <v>1414000</v>
      </c>
    </row>
    <row r="513" spans="1:8" ht="31.5" x14ac:dyDescent="0.25">
      <c r="A513" s="171" t="s">
        <v>2651</v>
      </c>
      <c r="B513" s="172">
        <v>5050000</v>
      </c>
      <c r="C513" s="172">
        <v>5050000</v>
      </c>
      <c r="D513" s="172"/>
      <c r="E513" s="174">
        <f t="shared" si="7"/>
        <v>5050000</v>
      </c>
    </row>
    <row r="514" spans="1:8" ht="15.75" x14ac:dyDescent="0.25">
      <c r="A514" s="171" t="s">
        <v>2652</v>
      </c>
      <c r="B514" s="172">
        <v>1515000</v>
      </c>
      <c r="C514" s="172">
        <v>1515000</v>
      </c>
      <c r="D514" s="172"/>
      <c r="E514" s="174">
        <f t="shared" si="7"/>
        <v>1515000</v>
      </c>
    </row>
    <row r="515" spans="1:8" ht="15.75" x14ac:dyDescent="0.25">
      <c r="A515" s="171" t="s">
        <v>2653</v>
      </c>
      <c r="B515" s="172">
        <v>2525000</v>
      </c>
      <c r="C515" s="172">
        <v>2525000</v>
      </c>
      <c r="D515" s="172"/>
      <c r="E515" s="174">
        <f t="shared" si="7"/>
        <v>2525000</v>
      </c>
    </row>
    <row r="516" spans="1:8" ht="15.75" x14ac:dyDescent="0.25">
      <c r="A516" s="171" t="s">
        <v>2710</v>
      </c>
      <c r="B516" s="172">
        <v>10605000</v>
      </c>
      <c r="C516" s="172">
        <v>10605000</v>
      </c>
      <c r="D516" s="172"/>
      <c r="E516" s="174">
        <f t="shared" si="7"/>
        <v>10605000</v>
      </c>
    </row>
    <row r="517" spans="1:8" ht="15.75" x14ac:dyDescent="0.25">
      <c r="A517" s="171" t="s">
        <v>2657</v>
      </c>
      <c r="B517" s="172">
        <v>606000</v>
      </c>
      <c r="C517" s="172">
        <v>606000</v>
      </c>
      <c r="D517" s="170"/>
      <c r="E517" s="174">
        <f t="shared" si="7"/>
        <v>606000</v>
      </c>
    </row>
    <row r="518" spans="1:8" ht="15.75" x14ac:dyDescent="0.25">
      <c r="A518" s="208"/>
      <c r="B518" s="207">
        <v>545350000</v>
      </c>
      <c r="C518" s="207">
        <f>SUM(C509:C517)</f>
        <v>449350000</v>
      </c>
      <c r="D518" s="207">
        <f>SUM(D509:D517)</f>
        <v>0</v>
      </c>
      <c r="E518" s="209">
        <f t="shared" si="7"/>
        <v>449350000</v>
      </c>
    </row>
    <row r="519" spans="1:8" ht="15.75" x14ac:dyDescent="0.25">
      <c r="A519" s="171" t="s">
        <v>2763</v>
      </c>
      <c r="B519" s="170"/>
      <c r="C519" s="174"/>
      <c r="D519" s="170"/>
      <c r="E519" s="174">
        <f t="shared" si="7"/>
        <v>0</v>
      </c>
      <c r="F519" s="178"/>
      <c r="G519" s="178"/>
      <c r="H519" s="178"/>
    </row>
    <row r="520" spans="1:8" ht="15.75" x14ac:dyDescent="0.25">
      <c r="A520" s="171" t="s">
        <v>2645</v>
      </c>
      <c r="B520" s="172">
        <v>89944390</v>
      </c>
      <c r="C520" s="172">
        <v>74944390</v>
      </c>
      <c r="D520" s="172"/>
      <c r="E520" s="174">
        <f t="shared" si="7"/>
        <v>74944390</v>
      </c>
      <c r="F520" s="178"/>
      <c r="G520" s="178"/>
      <c r="H520" s="178"/>
    </row>
    <row r="521" spans="1:8" ht="15.75" x14ac:dyDescent="0.25">
      <c r="A521" s="171" t="s">
        <v>2675</v>
      </c>
      <c r="B521" s="172">
        <v>1800000</v>
      </c>
      <c r="C521" s="172">
        <v>1800000</v>
      </c>
      <c r="D521" s="172"/>
      <c r="E521" s="174">
        <f t="shared" si="7"/>
        <v>1800000</v>
      </c>
      <c r="F521" s="178"/>
      <c r="G521" s="178"/>
      <c r="H521" s="178"/>
    </row>
    <row r="522" spans="1:8" ht="15.75" x14ac:dyDescent="0.25">
      <c r="A522" s="171" t="s">
        <v>2647</v>
      </c>
      <c r="B522" s="172">
        <v>4000000</v>
      </c>
      <c r="C522" s="172">
        <v>4000000</v>
      </c>
      <c r="D522" s="172"/>
      <c r="E522" s="174">
        <f t="shared" si="7"/>
        <v>4000000</v>
      </c>
      <c r="F522" s="178"/>
      <c r="G522" s="178"/>
      <c r="H522" s="178"/>
    </row>
    <row r="523" spans="1:8" ht="31.5" x14ac:dyDescent="0.25">
      <c r="A523" s="171" t="s">
        <v>2661</v>
      </c>
      <c r="B523" s="172">
        <v>600000</v>
      </c>
      <c r="C523" s="172">
        <v>600000</v>
      </c>
      <c r="D523" s="172"/>
      <c r="E523" s="174">
        <f t="shared" si="7"/>
        <v>600000</v>
      </c>
      <c r="F523" s="178"/>
      <c r="G523" s="178"/>
      <c r="H523" s="178"/>
    </row>
    <row r="524" spans="1:8" ht="31.5" x14ac:dyDescent="0.25">
      <c r="A524" s="171" t="s">
        <v>2651</v>
      </c>
      <c r="B524" s="172">
        <v>7000000</v>
      </c>
      <c r="C524" s="172">
        <v>7000000</v>
      </c>
      <c r="D524" s="172"/>
      <c r="E524" s="174">
        <f t="shared" ref="E524:E587" si="8">C524-D524</f>
        <v>7000000</v>
      </c>
      <c r="F524" s="178"/>
      <c r="G524" s="178"/>
      <c r="H524" s="178"/>
    </row>
    <row r="525" spans="1:8" ht="15.75" x14ac:dyDescent="0.25">
      <c r="A525" s="171" t="s">
        <v>2652</v>
      </c>
      <c r="B525" s="172">
        <v>800000</v>
      </c>
      <c r="C525" s="172">
        <v>800000</v>
      </c>
      <c r="D525" s="172"/>
      <c r="E525" s="174">
        <f t="shared" si="8"/>
        <v>800000</v>
      </c>
      <c r="F525" s="178"/>
      <c r="G525" s="178"/>
      <c r="H525" s="178"/>
    </row>
    <row r="526" spans="1:8" ht="15.75" x14ac:dyDescent="0.25">
      <c r="A526" s="171" t="s">
        <v>2653</v>
      </c>
      <c r="B526" s="172">
        <v>1000000</v>
      </c>
      <c r="C526" s="172">
        <v>1000000</v>
      </c>
      <c r="D526" s="172"/>
      <c r="E526" s="174">
        <f t="shared" si="8"/>
        <v>1000000</v>
      </c>
      <c r="F526" s="178"/>
      <c r="G526" s="178"/>
      <c r="H526" s="178"/>
    </row>
    <row r="527" spans="1:8" ht="15.75" x14ac:dyDescent="0.25">
      <c r="A527" s="171" t="s">
        <v>2655</v>
      </c>
      <c r="B527" s="172">
        <v>300000</v>
      </c>
      <c r="C527" s="172">
        <v>300000</v>
      </c>
      <c r="D527" s="172"/>
      <c r="E527" s="174">
        <f t="shared" si="8"/>
        <v>300000</v>
      </c>
      <c r="F527" s="178"/>
      <c r="G527" s="178"/>
      <c r="H527" s="178"/>
    </row>
    <row r="528" spans="1:8" ht="15.75" x14ac:dyDescent="0.25">
      <c r="A528" s="171" t="s">
        <v>2656</v>
      </c>
      <c r="B528" s="172">
        <v>400000</v>
      </c>
      <c r="C528" s="172">
        <v>400000</v>
      </c>
      <c r="D528" s="172"/>
      <c r="E528" s="174">
        <f t="shared" si="8"/>
        <v>400000</v>
      </c>
      <c r="F528" s="178"/>
      <c r="G528" s="178"/>
      <c r="H528" s="178"/>
    </row>
    <row r="529" spans="1:8" ht="15.75" x14ac:dyDescent="0.25">
      <c r="A529" s="171" t="s">
        <v>2657</v>
      </c>
      <c r="B529" s="172">
        <v>3350000</v>
      </c>
      <c r="C529" s="172">
        <v>3350000</v>
      </c>
      <c r="D529" s="172"/>
      <c r="E529" s="174">
        <f t="shared" si="8"/>
        <v>3350000</v>
      </c>
      <c r="F529" s="178"/>
      <c r="G529" s="178"/>
      <c r="H529" s="178"/>
    </row>
    <row r="530" spans="1:8" ht="15.75" x14ac:dyDescent="0.25">
      <c r="A530" s="208"/>
      <c r="B530" s="207">
        <v>109194390</v>
      </c>
      <c r="C530" s="207">
        <f>SUM(C520:C529)</f>
        <v>94194390</v>
      </c>
      <c r="D530" s="207">
        <f>SUM(D520:D529)</f>
        <v>0</v>
      </c>
      <c r="E530" s="209">
        <f t="shared" si="8"/>
        <v>94194390</v>
      </c>
      <c r="F530" s="178"/>
      <c r="G530" s="178"/>
      <c r="H530" s="178"/>
    </row>
    <row r="531" spans="1:8" ht="15.75" x14ac:dyDescent="0.25">
      <c r="A531" s="179" t="s">
        <v>2764</v>
      </c>
      <c r="B531" s="170"/>
      <c r="C531" s="174"/>
      <c r="D531" s="170"/>
      <c r="E531" s="174">
        <f t="shared" si="8"/>
        <v>0</v>
      </c>
    </row>
    <row r="532" spans="1:8" ht="15.75" x14ac:dyDescent="0.25">
      <c r="A532" s="171" t="s">
        <v>2645</v>
      </c>
      <c r="B532" s="172">
        <v>150129559.19999999</v>
      </c>
      <c r="C532" s="172">
        <v>157129559</v>
      </c>
      <c r="D532" s="172"/>
      <c r="E532" s="174">
        <f t="shared" si="8"/>
        <v>157129559</v>
      </c>
    </row>
    <row r="533" spans="1:8" ht="15.75" x14ac:dyDescent="0.25">
      <c r="A533" s="171" t="s">
        <v>2675</v>
      </c>
      <c r="B533" s="172">
        <v>1920000</v>
      </c>
      <c r="C533" s="172">
        <v>1920000</v>
      </c>
      <c r="D533" s="172"/>
      <c r="E533" s="174">
        <f t="shared" si="8"/>
        <v>1920000</v>
      </c>
    </row>
    <row r="534" spans="1:8" ht="15.75" x14ac:dyDescent="0.25">
      <c r="A534" s="171" t="s">
        <v>2647</v>
      </c>
      <c r="B534" s="172">
        <v>3000000</v>
      </c>
      <c r="C534" s="172">
        <v>3000000</v>
      </c>
      <c r="D534" s="172"/>
      <c r="E534" s="174">
        <f t="shared" si="8"/>
        <v>3000000</v>
      </c>
    </row>
    <row r="535" spans="1:8" ht="31.5" x14ac:dyDescent="0.25">
      <c r="A535" s="171" t="s">
        <v>2661</v>
      </c>
      <c r="B535" s="172">
        <v>3360000</v>
      </c>
      <c r="C535" s="172">
        <v>3360000</v>
      </c>
      <c r="D535" s="172"/>
      <c r="E535" s="174">
        <f t="shared" si="8"/>
        <v>3360000</v>
      </c>
    </row>
    <row r="536" spans="1:8" ht="15.75" x14ac:dyDescent="0.25">
      <c r="A536" s="171" t="s">
        <v>2650</v>
      </c>
      <c r="B536" s="172">
        <v>1200000</v>
      </c>
      <c r="C536" s="172">
        <v>1200000</v>
      </c>
      <c r="D536" s="172"/>
      <c r="E536" s="174">
        <f t="shared" si="8"/>
        <v>1200000</v>
      </c>
    </row>
    <row r="537" spans="1:8" ht="31.5" x14ac:dyDescent="0.25">
      <c r="A537" s="171" t="s">
        <v>2651</v>
      </c>
      <c r="B537" s="172">
        <v>3000000</v>
      </c>
      <c r="C537" s="172">
        <v>3000000</v>
      </c>
      <c r="D537" s="172"/>
      <c r="E537" s="174">
        <f t="shared" si="8"/>
        <v>3000000</v>
      </c>
    </row>
    <row r="538" spans="1:8" ht="15.75" x14ac:dyDescent="0.25">
      <c r="A538" s="171" t="s">
        <v>2652</v>
      </c>
      <c r="B538" s="172">
        <v>3540000</v>
      </c>
      <c r="C538" s="172">
        <v>3540000</v>
      </c>
      <c r="D538" s="172"/>
      <c r="E538" s="174">
        <f t="shared" si="8"/>
        <v>3540000</v>
      </c>
    </row>
    <row r="539" spans="1:8" ht="31.5" x14ac:dyDescent="0.25">
      <c r="A539" s="171" t="s">
        <v>2666</v>
      </c>
      <c r="B539" s="172">
        <v>960000</v>
      </c>
      <c r="C539" s="172">
        <v>960000</v>
      </c>
      <c r="D539" s="172"/>
      <c r="E539" s="174">
        <f t="shared" si="8"/>
        <v>960000</v>
      </c>
    </row>
    <row r="540" spans="1:8" ht="15.75" x14ac:dyDescent="0.25">
      <c r="A540" s="171" t="s">
        <v>2667</v>
      </c>
      <c r="B540" s="172">
        <v>3000000</v>
      </c>
      <c r="C540" s="172">
        <v>3000000</v>
      </c>
      <c r="D540" s="172"/>
      <c r="E540" s="174">
        <f t="shared" si="8"/>
        <v>3000000</v>
      </c>
    </row>
    <row r="541" spans="1:8" ht="15.75" x14ac:dyDescent="0.25">
      <c r="A541" s="171" t="s">
        <v>2653</v>
      </c>
      <c r="B541" s="172">
        <v>4800000</v>
      </c>
      <c r="C541" s="172">
        <v>4800000</v>
      </c>
      <c r="D541" s="172"/>
      <c r="E541" s="174">
        <f t="shared" si="8"/>
        <v>4800000</v>
      </c>
    </row>
    <row r="542" spans="1:8" ht="15.75" x14ac:dyDescent="0.25">
      <c r="A542" s="171" t="s">
        <v>2765</v>
      </c>
      <c r="B542" s="172">
        <v>960000</v>
      </c>
      <c r="C542" s="172">
        <v>960000</v>
      </c>
      <c r="D542" s="172"/>
      <c r="E542" s="174">
        <f t="shared" si="8"/>
        <v>960000</v>
      </c>
    </row>
    <row r="543" spans="1:8" ht="15.75" x14ac:dyDescent="0.25">
      <c r="A543" s="171" t="s">
        <v>2662</v>
      </c>
      <c r="B543" s="172">
        <v>2640000</v>
      </c>
      <c r="C543" s="172">
        <v>2640000</v>
      </c>
      <c r="D543" s="172"/>
      <c r="E543" s="174">
        <f t="shared" si="8"/>
        <v>2640000</v>
      </c>
    </row>
    <row r="544" spans="1:8" ht="15.75" x14ac:dyDescent="0.25">
      <c r="A544" s="171" t="s">
        <v>2730</v>
      </c>
      <c r="B544" s="172">
        <v>600000</v>
      </c>
      <c r="C544" s="172">
        <v>600000</v>
      </c>
      <c r="D544" s="172"/>
      <c r="E544" s="174">
        <f t="shared" si="8"/>
        <v>600000</v>
      </c>
    </row>
    <row r="545" spans="1:5" ht="15.75" x14ac:dyDescent="0.25">
      <c r="A545" s="171" t="s">
        <v>2656</v>
      </c>
      <c r="B545" s="172">
        <v>600000</v>
      </c>
      <c r="C545" s="172">
        <v>600000</v>
      </c>
      <c r="D545" s="172"/>
      <c r="E545" s="174">
        <f t="shared" si="8"/>
        <v>600000</v>
      </c>
    </row>
    <row r="546" spans="1:5" ht="15.75" x14ac:dyDescent="0.25">
      <c r="A546" s="171" t="s">
        <v>2657</v>
      </c>
      <c r="B546" s="172">
        <v>1200000</v>
      </c>
      <c r="C546" s="172">
        <v>1200000</v>
      </c>
      <c r="D546" s="172"/>
      <c r="E546" s="174">
        <f t="shared" si="8"/>
        <v>1200000</v>
      </c>
    </row>
    <row r="547" spans="1:5" ht="15.75" x14ac:dyDescent="0.25">
      <c r="A547" s="171" t="s">
        <v>2672</v>
      </c>
      <c r="B547" s="172">
        <v>144000</v>
      </c>
      <c r="C547" s="172">
        <v>144000</v>
      </c>
      <c r="D547" s="172"/>
      <c r="E547" s="174">
        <f t="shared" si="8"/>
        <v>144000</v>
      </c>
    </row>
    <row r="548" spans="1:5" ht="15.75" x14ac:dyDescent="0.25">
      <c r="A548" s="208"/>
      <c r="B548" s="207">
        <f>SUM(B532:B547)</f>
        <v>181053559.19999999</v>
      </c>
      <c r="C548" s="207">
        <f>SUM(C532:C547)</f>
        <v>188053559</v>
      </c>
      <c r="D548" s="207">
        <f>SUM(D532:D547)</f>
        <v>0</v>
      </c>
      <c r="E548" s="209">
        <f t="shared" si="8"/>
        <v>188053559</v>
      </c>
    </row>
    <row r="549" spans="1:5" ht="15.75" x14ac:dyDescent="0.25">
      <c r="A549" s="179" t="s">
        <v>2766</v>
      </c>
      <c r="B549" s="170"/>
      <c r="C549" s="174"/>
      <c r="D549" s="170"/>
      <c r="E549" s="174">
        <f t="shared" si="8"/>
        <v>0</v>
      </c>
    </row>
    <row r="550" spans="1:5" ht="15.75" x14ac:dyDescent="0.25">
      <c r="A550" s="171" t="s">
        <v>2645</v>
      </c>
      <c r="B550" s="172">
        <v>258230674.47</v>
      </c>
      <c r="C550" s="172">
        <v>434230674</v>
      </c>
      <c r="D550" s="172"/>
      <c r="E550" s="174">
        <f t="shared" si="8"/>
        <v>434230674</v>
      </c>
    </row>
    <row r="551" spans="1:5" ht="31.5" x14ac:dyDescent="0.25">
      <c r="A551" s="171" t="s">
        <v>2753</v>
      </c>
      <c r="B551" s="172">
        <v>10000000</v>
      </c>
      <c r="C551" s="172">
        <v>10000000</v>
      </c>
      <c r="D551" s="172"/>
      <c r="E551" s="174">
        <f t="shared" si="8"/>
        <v>10000000</v>
      </c>
    </row>
    <row r="552" spans="1:5" ht="15.75" x14ac:dyDescent="0.25">
      <c r="A552" s="171" t="s">
        <v>2646</v>
      </c>
      <c r="B552" s="172">
        <v>5000000</v>
      </c>
      <c r="C552" s="172">
        <v>5000000</v>
      </c>
      <c r="D552" s="172"/>
      <c r="E552" s="174">
        <f t="shared" si="8"/>
        <v>5000000</v>
      </c>
    </row>
    <row r="553" spans="1:5" ht="15.75" x14ac:dyDescent="0.25">
      <c r="A553" s="171" t="s">
        <v>2647</v>
      </c>
      <c r="B553" s="172">
        <v>30000000</v>
      </c>
      <c r="C553" s="172">
        <v>30000000</v>
      </c>
      <c r="D553" s="172"/>
      <c r="E553" s="174">
        <f t="shared" si="8"/>
        <v>30000000</v>
      </c>
    </row>
    <row r="554" spans="1:5" ht="31.5" x14ac:dyDescent="0.25">
      <c r="A554" s="171" t="s">
        <v>2661</v>
      </c>
      <c r="B554" s="172">
        <v>15000000</v>
      </c>
      <c r="C554" s="172">
        <v>15000000</v>
      </c>
      <c r="D554" s="172"/>
      <c r="E554" s="174">
        <f t="shared" si="8"/>
        <v>15000000</v>
      </c>
    </row>
    <row r="555" spans="1:5" ht="15.75" x14ac:dyDescent="0.25">
      <c r="A555" s="171" t="s">
        <v>2695</v>
      </c>
      <c r="B555" s="172">
        <v>10000000</v>
      </c>
      <c r="C555" s="172">
        <v>10000000</v>
      </c>
      <c r="D555" s="172"/>
      <c r="E555" s="174">
        <f t="shared" si="8"/>
        <v>10000000</v>
      </c>
    </row>
    <row r="556" spans="1:5" ht="31.5" x14ac:dyDescent="0.25">
      <c r="A556" s="171" t="s">
        <v>2651</v>
      </c>
      <c r="B556" s="172">
        <v>20000000</v>
      </c>
      <c r="C556" s="172">
        <v>20000000</v>
      </c>
      <c r="D556" s="172"/>
      <c r="E556" s="174">
        <f t="shared" si="8"/>
        <v>20000000</v>
      </c>
    </row>
    <row r="557" spans="1:5" ht="15.75" x14ac:dyDescent="0.25">
      <c r="A557" s="171" t="s">
        <v>2652</v>
      </c>
      <c r="B557" s="172">
        <v>15000000</v>
      </c>
      <c r="C557" s="172">
        <v>15000000</v>
      </c>
      <c r="D557" s="172"/>
      <c r="E557" s="174">
        <f t="shared" si="8"/>
        <v>15000000</v>
      </c>
    </row>
    <row r="558" spans="1:5" ht="31.5" x14ac:dyDescent="0.25">
      <c r="A558" s="171" t="s">
        <v>2666</v>
      </c>
      <c r="B558" s="172">
        <v>30000000</v>
      </c>
      <c r="C558" s="172">
        <v>20000000</v>
      </c>
      <c r="D558" s="172"/>
      <c r="E558" s="174">
        <f t="shared" si="8"/>
        <v>20000000</v>
      </c>
    </row>
    <row r="559" spans="1:5" ht="15.75" x14ac:dyDescent="0.25">
      <c r="A559" s="171" t="s">
        <v>2653</v>
      </c>
      <c r="B559" s="172">
        <v>10000000</v>
      </c>
      <c r="C559" s="172">
        <v>10000000</v>
      </c>
      <c r="D559" s="172"/>
      <c r="E559" s="174">
        <f t="shared" si="8"/>
        <v>10000000</v>
      </c>
    </row>
    <row r="560" spans="1:5" ht="15.75" x14ac:dyDescent="0.25">
      <c r="A560" s="171" t="s">
        <v>2668</v>
      </c>
      <c r="B560" s="172">
        <v>15000000</v>
      </c>
      <c r="C560" s="172">
        <v>15000000</v>
      </c>
      <c r="D560" s="172"/>
      <c r="E560" s="174">
        <f t="shared" si="8"/>
        <v>15000000</v>
      </c>
    </row>
    <row r="561" spans="1:5" ht="15.75" x14ac:dyDescent="0.25">
      <c r="A561" s="171" t="s">
        <v>2727</v>
      </c>
      <c r="B561" s="172">
        <v>2000000</v>
      </c>
      <c r="C561" s="172">
        <v>2000000</v>
      </c>
      <c r="D561" s="172"/>
      <c r="E561" s="174">
        <f t="shared" si="8"/>
        <v>2000000</v>
      </c>
    </row>
    <row r="562" spans="1:5" ht="15.75" x14ac:dyDescent="0.25">
      <c r="A562" s="171" t="s">
        <v>2655</v>
      </c>
      <c r="B562" s="172">
        <v>10000000</v>
      </c>
      <c r="C562" s="172">
        <v>10000000</v>
      </c>
      <c r="D562" s="172"/>
      <c r="E562" s="174">
        <f t="shared" si="8"/>
        <v>10000000</v>
      </c>
    </row>
    <row r="563" spans="1:5" ht="15.75" x14ac:dyDescent="0.25">
      <c r="A563" s="171" t="s">
        <v>2657</v>
      </c>
      <c r="B563" s="172">
        <v>20000000</v>
      </c>
      <c r="C563" s="172">
        <v>20000000</v>
      </c>
      <c r="D563" s="172"/>
      <c r="E563" s="174">
        <f t="shared" si="8"/>
        <v>20000000</v>
      </c>
    </row>
    <row r="564" spans="1:5" ht="15.75" x14ac:dyDescent="0.25">
      <c r="A564" s="171" t="s">
        <v>2767</v>
      </c>
      <c r="B564" s="172">
        <v>5000000</v>
      </c>
      <c r="C564" s="172">
        <v>5000000</v>
      </c>
      <c r="D564" s="172"/>
      <c r="E564" s="174">
        <f t="shared" si="8"/>
        <v>5000000</v>
      </c>
    </row>
    <row r="565" spans="1:5" ht="15.75" x14ac:dyDescent="0.25">
      <c r="A565" s="171" t="s">
        <v>2707</v>
      </c>
      <c r="B565" s="172">
        <v>3000000</v>
      </c>
      <c r="C565" s="172">
        <v>3000000</v>
      </c>
      <c r="D565" s="172"/>
      <c r="E565" s="174">
        <f t="shared" si="8"/>
        <v>3000000</v>
      </c>
    </row>
    <row r="566" spans="1:5" ht="15.75" x14ac:dyDescent="0.25">
      <c r="A566" s="208"/>
      <c r="B566" s="207">
        <v>458230674.47000003</v>
      </c>
      <c r="C566" s="207">
        <f>SUM(C550:C565)</f>
        <v>624230674</v>
      </c>
      <c r="D566" s="207">
        <f>SUM(D550:D565)</f>
        <v>0</v>
      </c>
      <c r="E566" s="209">
        <f t="shared" si="8"/>
        <v>624230674</v>
      </c>
    </row>
    <row r="567" spans="1:5" ht="15.75" x14ac:dyDescent="0.25">
      <c r="A567" s="179" t="s">
        <v>2768</v>
      </c>
      <c r="B567" s="170"/>
      <c r="C567" s="174"/>
      <c r="D567" s="170"/>
      <c r="E567" s="174">
        <f t="shared" si="8"/>
        <v>0</v>
      </c>
    </row>
    <row r="568" spans="1:5" ht="15.75" x14ac:dyDescent="0.25">
      <c r="A568" s="171" t="s">
        <v>2645</v>
      </c>
      <c r="B568" s="172">
        <v>55149401.880000003</v>
      </c>
      <c r="C568" s="172">
        <v>75149402</v>
      </c>
      <c r="D568" s="172"/>
      <c r="E568" s="174">
        <f t="shared" si="8"/>
        <v>75149402</v>
      </c>
    </row>
    <row r="569" spans="1:5" ht="31.5" x14ac:dyDescent="0.25">
      <c r="A569" s="171" t="s">
        <v>2753</v>
      </c>
      <c r="B569" s="172">
        <v>5000000</v>
      </c>
      <c r="C569" s="172">
        <v>4000000</v>
      </c>
      <c r="D569" s="172"/>
      <c r="E569" s="174">
        <f t="shared" si="8"/>
        <v>4000000</v>
      </c>
    </row>
    <row r="570" spans="1:5" ht="15.75" x14ac:dyDescent="0.25">
      <c r="A570" s="171" t="s">
        <v>2769</v>
      </c>
      <c r="B570" s="172">
        <v>3500000</v>
      </c>
      <c r="C570" s="172">
        <v>3500000</v>
      </c>
      <c r="D570" s="172"/>
      <c r="E570" s="174">
        <f t="shared" si="8"/>
        <v>3500000</v>
      </c>
    </row>
    <row r="571" spans="1:5" ht="15.75" x14ac:dyDescent="0.25">
      <c r="A571" s="171" t="s">
        <v>2647</v>
      </c>
      <c r="B571" s="172">
        <v>5000000</v>
      </c>
      <c r="C571" s="172">
        <v>4000000</v>
      </c>
      <c r="D571" s="172"/>
      <c r="E571" s="174">
        <f t="shared" si="8"/>
        <v>4000000</v>
      </c>
    </row>
    <row r="572" spans="1:5" ht="15.75" x14ac:dyDescent="0.25">
      <c r="A572" s="171" t="s">
        <v>2648</v>
      </c>
      <c r="B572" s="172">
        <v>100000</v>
      </c>
      <c r="C572" s="172">
        <v>100000</v>
      </c>
      <c r="D572" s="170"/>
      <c r="E572" s="174">
        <f t="shared" si="8"/>
        <v>100000</v>
      </c>
    </row>
    <row r="573" spans="1:5" ht="31.5" x14ac:dyDescent="0.25">
      <c r="A573" s="171" t="s">
        <v>2661</v>
      </c>
      <c r="B573" s="172">
        <v>2000000</v>
      </c>
      <c r="C573" s="172">
        <v>2000000</v>
      </c>
      <c r="D573" s="172"/>
      <c r="E573" s="174">
        <f t="shared" si="8"/>
        <v>2000000</v>
      </c>
    </row>
    <row r="574" spans="1:5" ht="15.75" x14ac:dyDescent="0.25">
      <c r="A574" s="171" t="s">
        <v>2741</v>
      </c>
      <c r="B574" s="172">
        <v>7000000</v>
      </c>
      <c r="C574" s="172">
        <v>5000000</v>
      </c>
      <c r="D574" s="172"/>
      <c r="E574" s="174">
        <f t="shared" si="8"/>
        <v>5000000</v>
      </c>
    </row>
    <row r="575" spans="1:5" ht="31.5" x14ac:dyDescent="0.25">
      <c r="A575" s="171" t="s">
        <v>2651</v>
      </c>
      <c r="B575" s="172">
        <v>1800000</v>
      </c>
      <c r="C575" s="172">
        <v>1800000</v>
      </c>
      <c r="D575" s="172"/>
      <c r="E575" s="174">
        <f t="shared" si="8"/>
        <v>1800000</v>
      </c>
    </row>
    <row r="576" spans="1:5" ht="15.75" x14ac:dyDescent="0.25">
      <c r="A576" s="171" t="s">
        <v>2652</v>
      </c>
      <c r="B576" s="172">
        <v>1500000</v>
      </c>
      <c r="C576" s="172">
        <v>1500000</v>
      </c>
      <c r="D576" s="172"/>
      <c r="E576" s="174">
        <f t="shared" si="8"/>
        <v>1500000</v>
      </c>
    </row>
    <row r="577" spans="1:5" ht="15.75" x14ac:dyDescent="0.25">
      <c r="A577" s="171" t="s">
        <v>2653</v>
      </c>
      <c r="B577" s="172">
        <v>1300000</v>
      </c>
      <c r="C577" s="172">
        <v>1300000</v>
      </c>
      <c r="D577" s="172"/>
      <c r="E577" s="174">
        <f t="shared" si="8"/>
        <v>1300000</v>
      </c>
    </row>
    <row r="578" spans="1:5" ht="15.75" x14ac:dyDescent="0.25">
      <c r="A578" s="171" t="s">
        <v>2731</v>
      </c>
      <c r="B578" s="172">
        <v>3000000</v>
      </c>
      <c r="C578" s="172">
        <v>2000000</v>
      </c>
      <c r="D578" s="172"/>
      <c r="E578" s="174">
        <f t="shared" si="8"/>
        <v>2000000</v>
      </c>
    </row>
    <row r="579" spans="1:5" ht="15.75" x14ac:dyDescent="0.25">
      <c r="A579" s="171" t="s">
        <v>2656</v>
      </c>
      <c r="B579" s="172">
        <v>1500000</v>
      </c>
      <c r="C579" s="172">
        <v>1500000</v>
      </c>
      <c r="D579" s="172"/>
      <c r="E579" s="174">
        <f t="shared" si="8"/>
        <v>1500000</v>
      </c>
    </row>
    <row r="580" spans="1:5" ht="15.75" x14ac:dyDescent="0.25">
      <c r="A580" s="171" t="s">
        <v>2657</v>
      </c>
      <c r="B580" s="172">
        <v>1000000</v>
      </c>
      <c r="C580" s="172">
        <v>1000000</v>
      </c>
      <c r="D580" s="172"/>
      <c r="E580" s="174">
        <f t="shared" si="8"/>
        <v>1000000</v>
      </c>
    </row>
    <row r="581" spans="1:5" ht="15.75" x14ac:dyDescent="0.25">
      <c r="A581" s="208"/>
      <c r="B581" s="207">
        <f>SUM(B568:B580)</f>
        <v>87849401.879999995</v>
      </c>
      <c r="C581" s="207">
        <f>SUM(C568:C580)</f>
        <v>102849402</v>
      </c>
      <c r="D581" s="207">
        <f>SUM(D568:D580)</f>
        <v>0</v>
      </c>
      <c r="E581" s="209">
        <f t="shared" si="8"/>
        <v>102849402</v>
      </c>
    </row>
    <row r="582" spans="1:5" ht="15.75" x14ac:dyDescent="0.25">
      <c r="A582" s="179" t="s">
        <v>2770</v>
      </c>
      <c r="B582" s="170"/>
      <c r="C582" s="174"/>
      <c r="D582" s="170"/>
      <c r="E582" s="174">
        <f t="shared" si="8"/>
        <v>0</v>
      </c>
    </row>
    <row r="583" spans="1:5" ht="15.75" x14ac:dyDescent="0.25">
      <c r="A583" s="171" t="s">
        <v>2645</v>
      </c>
      <c r="B583" s="172">
        <v>45821305</v>
      </c>
      <c r="C583" s="172">
        <v>49821305</v>
      </c>
      <c r="D583" s="172"/>
      <c r="E583" s="174">
        <f t="shared" si="8"/>
        <v>49821305</v>
      </c>
    </row>
    <row r="584" spans="1:5" ht="31.5" x14ac:dyDescent="0.25">
      <c r="A584" s="171" t="s">
        <v>2753</v>
      </c>
      <c r="B584" s="172">
        <v>4000000</v>
      </c>
      <c r="C584" s="172">
        <v>4000000</v>
      </c>
      <c r="D584" s="172"/>
      <c r="E584" s="174">
        <f t="shared" si="8"/>
        <v>4000000</v>
      </c>
    </row>
    <row r="585" spans="1:5" ht="15.75" x14ac:dyDescent="0.25">
      <c r="A585" s="171" t="s">
        <v>2646</v>
      </c>
      <c r="B585" s="172">
        <v>40000000</v>
      </c>
      <c r="C585" s="172">
        <v>36000000</v>
      </c>
      <c r="D585" s="172"/>
      <c r="E585" s="174">
        <f t="shared" si="8"/>
        <v>36000000</v>
      </c>
    </row>
    <row r="586" spans="1:5" ht="15.75" x14ac:dyDescent="0.25">
      <c r="A586" s="171" t="s">
        <v>2660</v>
      </c>
      <c r="B586" s="172">
        <v>30000000</v>
      </c>
      <c r="C586" s="172">
        <v>30000000</v>
      </c>
      <c r="D586" s="172"/>
      <c r="E586" s="174">
        <f t="shared" si="8"/>
        <v>30000000</v>
      </c>
    </row>
    <row r="587" spans="1:5" ht="31.5" x14ac:dyDescent="0.25">
      <c r="A587" s="171" t="s">
        <v>2661</v>
      </c>
      <c r="B587" s="172">
        <v>1800000</v>
      </c>
      <c r="C587" s="172">
        <v>1800000</v>
      </c>
      <c r="D587" s="172"/>
      <c r="E587" s="174">
        <f t="shared" si="8"/>
        <v>1800000</v>
      </c>
    </row>
    <row r="588" spans="1:5" ht="31.5" x14ac:dyDescent="0.25">
      <c r="A588" s="171" t="s">
        <v>2651</v>
      </c>
      <c r="B588" s="172">
        <v>3000000</v>
      </c>
      <c r="C588" s="172">
        <v>3000000</v>
      </c>
      <c r="D588" s="172"/>
      <c r="E588" s="174">
        <f t="shared" ref="E588:E651" si="9">C588-D588</f>
        <v>3000000</v>
      </c>
    </row>
    <row r="589" spans="1:5" ht="15.75" x14ac:dyDescent="0.25">
      <c r="A589" s="171" t="s">
        <v>2652</v>
      </c>
      <c r="B589" s="172">
        <v>3000000</v>
      </c>
      <c r="C589" s="172">
        <v>3000000</v>
      </c>
      <c r="D589" s="172"/>
      <c r="E589" s="174">
        <f t="shared" si="9"/>
        <v>3000000</v>
      </c>
    </row>
    <row r="590" spans="1:5" ht="15.75" x14ac:dyDescent="0.25">
      <c r="A590" s="171" t="s">
        <v>2653</v>
      </c>
      <c r="B590" s="172">
        <v>4200000</v>
      </c>
      <c r="C590" s="172">
        <v>4200000</v>
      </c>
      <c r="D590" s="172"/>
      <c r="E590" s="174">
        <f t="shared" si="9"/>
        <v>4200000</v>
      </c>
    </row>
    <row r="591" spans="1:5" ht="15.75" x14ac:dyDescent="0.25">
      <c r="A591" s="171" t="s">
        <v>2654</v>
      </c>
      <c r="B591" s="172">
        <v>1000000</v>
      </c>
      <c r="C591" s="172">
        <v>1000000</v>
      </c>
      <c r="D591" s="172"/>
      <c r="E591" s="174">
        <f t="shared" si="9"/>
        <v>1000000</v>
      </c>
    </row>
    <row r="592" spans="1:5" ht="15.75" x14ac:dyDescent="0.25">
      <c r="A592" s="171" t="s">
        <v>2656</v>
      </c>
      <c r="B592" s="172">
        <v>1000000</v>
      </c>
      <c r="C592" s="172">
        <v>1000000</v>
      </c>
      <c r="D592" s="172"/>
      <c r="E592" s="174">
        <f t="shared" si="9"/>
        <v>1000000</v>
      </c>
    </row>
    <row r="593" spans="1:5" ht="15.75" x14ac:dyDescent="0.25">
      <c r="A593" s="171" t="s">
        <v>2657</v>
      </c>
      <c r="B593" s="172">
        <v>3000000</v>
      </c>
      <c r="C593" s="172">
        <v>3000000</v>
      </c>
      <c r="D593" s="172"/>
      <c r="E593" s="174">
        <f t="shared" si="9"/>
        <v>3000000</v>
      </c>
    </row>
    <row r="594" spans="1:5" ht="31.5" x14ac:dyDescent="0.25">
      <c r="A594" s="171" t="s">
        <v>2658</v>
      </c>
      <c r="B594" s="172">
        <v>1000000</v>
      </c>
      <c r="C594" s="172">
        <v>1000000</v>
      </c>
      <c r="D594" s="172"/>
      <c r="E594" s="174">
        <f t="shared" si="9"/>
        <v>1000000</v>
      </c>
    </row>
    <row r="595" spans="1:5" ht="15.75" x14ac:dyDescent="0.25">
      <c r="A595" s="208"/>
      <c r="B595" s="207">
        <v>137821305</v>
      </c>
      <c r="C595" s="207">
        <f>SUM(C583:C594)</f>
        <v>137821305</v>
      </c>
      <c r="D595" s="207">
        <f>SUM(D583:D594)</f>
        <v>0</v>
      </c>
      <c r="E595" s="209">
        <f t="shared" si="9"/>
        <v>137821305</v>
      </c>
    </row>
    <row r="596" spans="1:5" ht="15.75" x14ac:dyDescent="0.25">
      <c r="A596" s="179" t="s">
        <v>2771</v>
      </c>
      <c r="B596" s="170"/>
      <c r="C596" s="174"/>
      <c r="D596" s="170"/>
      <c r="E596" s="174">
        <f t="shared" si="9"/>
        <v>0</v>
      </c>
    </row>
    <row r="597" spans="1:5" ht="15.75" x14ac:dyDescent="0.25">
      <c r="A597" s="171" t="s">
        <v>2645</v>
      </c>
      <c r="B597" s="172">
        <v>66585401</v>
      </c>
      <c r="C597" s="172">
        <v>78585401</v>
      </c>
      <c r="D597" s="172"/>
      <c r="E597" s="174">
        <f t="shared" si="9"/>
        <v>78585401</v>
      </c>
    </row>
    <row r="598" spans="1:5" ht="15.75" x14ac:dyDescent="0.25">
      <c r="A598" s="171" t="s">
        <v>2646</v>
      </c>
      <c r="B598" s="172">
        <v>70000000</v>
      </c>
      <c r="C598" s="172">
        <v>40000000</v>
      </c>
      <c r="D598" s="172"/>
      <c r="E598" s="174">
        <f t="shared" si="9"/>
        <v>40000000</v>
      </c>
    </row>
    <row r="599" spans="1:5" ht="15.75" x14ac:dyDescent="0.25">
      <c r="A599" s="171" t="s">
        <v>2660</v>
      </c>
      <c r="B599" s="172">
        <v>5000000</v>
      </c>
      <c r="C599" s="172">
        <v>1000000</v>
      </c>
      <c r="D599" s="172"/>
      <c r="E599" s="174">
        <f t="shared" si="9"/>
        <v>1000000</v>
      </c>
    </row>
    <row r="600" spans="1:5" ht="31.5" x14ac:dyDescent="0.25">
      <c r="A600" s="171" t="s">
        <v>2661</v>
      </c>
      <c r="B600" s="172">
        <v>2000000</v>
      </c>
      <c r="C600" s="172">
        <v>2000000</v>
      </c>
      <c r="D600" s="172"/>
      <c r="E600" s="174">
        <f t="shared" si="9"/>
        <v>2000000</v>
      </c>
    </row>
    <row r="601" spans="1:5" ht="15.75" x14ac:dyDescent="0.25">
      <c r="A601" s="171" t="s">
        <v>2724</v>
      </c>
      <c r="B601" s="172">
        <v>5000000</v>
      </c>
      <c r="C601" s="172">
        <v>1000000</v>
      </c>
      <c r="D601" s="172"/>
      <c r="E601" s="174">
        <f t="shared" si="9"/>
        <v>1000000</v>
      </c>
    </row>
    <row r="602" spans="1:5" ht="15.75" x14ac:dyDescent="0.25">
      <c r="A602" s="171" t="s">
        <v>2714</v>
      </c>
      <c r="B602" s="172">
        <v>30000000</v>
      </c>
      <c r="C602" s="172">
        <v>30000000</v>
      </c>
      <c r="D602" s="170"/>
      <c r="E602" s="174">
        <f t="shared" si="9"/>
        <v>30000000</v>
      </c>
    </row>
    <row r="603" spans="1:5" ht="31.5" x14ac:dyDescent="0.25">
      <c r="A603" s="171" t="s">
        <v>2651</v>
      </c>
      <c r="B603" s="172">
        <v>3000000</v>
      </c>
      <c r="C603" s="172">
        <v>3000000</v>
      </c>
      <c r="D603" s="170"/>
      <c r="E603" s="174">
        <f t="shared" si="9"/>
        <v>3000000</v>
      </c>
    </row>
    <row r="604" spans="1:5" ht="15.75" x14ac:dyDescent="0.25">
      <c r="A604" s="171" t="s">
        <v>2652</v>
      </c>
      <c r="B604" s="172">
        <v>2750000</v>
      </c>
      <c r="C604" s="172">
        <v>2750000</v>
      </c>
      <c r="D604" s="170"/>
      <c r="E604" s="174">
        <f t="shared" si="9"/>
        <v>2750000</v>
      </c>
    </row>
    <row r="605" spans="1:5" ht="15.75" x14ac:dyDescent="0.25">
      <c r="A605" s="171"/>
      <c r="B605" s="170"/>
      <c r="C605" s="174"/>
      <c r="D605" s="170"/>
      <c r="E605" s="174">
        <f t="shared" si="9"/>
        <v>0</v>
      </c>
    </row>
    <row r="606" spans="1:5" ht="31.5" x14ac:dyDescent="0.25">
      <c r="A606" s="171" t="s">
        <v>2666</v>
      </c>
      <c r="B606" s="173">
        <v>0</v>
      </c>
      <c r="C606" s="172">
        <v>0</v>
      </c>
      <c r="D606" s="170"/>
      <c r="E606" s="174">
        <f t="shared" si="9"/>
        <v>0</v>
      </c>
    </row>
    <row r="607" spans="1:5" ht="15.75" x14ac:dyDescent="0.25">
      <c r="A607" s="171" t="s">
        <v>2653</v>
      </c>
      <c r="B607" s="172">
        <v>20000000</v>
      </c>
      <c r="C607" s="172">
        <v>20000000</v>
      </c>
      <c r="D607" s="170"/>
      <c r="E607" s="174">
        <f t="shared" si="9"/>
        <v>20000000</v>
      </c>
    </row>
    <row r="608" spans="1:5" ht="15.75" x14ac:dyDescent="0.25">
      <c r="A608" s="171" t="s">
        <v>2710</v>
      </c>
      <c r="B608" s="173">
        <v>0</v>
      </c>
      <c r="C608" s="172">
        <v>0</v>
      </c>
      <c r="D608" s="170"/>
      <c r="E608" s="174">
        <f t="shared" si="9"/>
        <v>0</v>
      </c>
    </row>
    <row r="609" spans="1:5" ht="15.75" x14ac:dyDescent="0.25">
      <c r="A609" s="171" t="s">
        <v>2731</v>
      </c>
      <c r="B609" s="172">
        <v>250000</v>
      </c>
      <c r="C609" s="172">
        <v>250000</v>
      </c>
      <c r="D609" s="170"/>
      <c r="E609" s="174">
        <f t="shared" si="9"/>
        <v>250000</v>
      </c>
    </row>
    <row r="610" spans="1:5" ht="15.75" x14ac:dyDescent="0.25">
      <c r="A610" s="171" t="s">
        <v>2657</v>
      </c>
      <c r="B610" s="172">
        <v>731000000</v>
      </c>
      <c r="C610" s="172">
        <v>569000000</v>
      </c>
      <c r="D610" s="170"/>
      <c r="E610" s="174">
        <f t="shared" si="9"/>
        <v>569000000</v>
      </c>
    </row>
    <row r="611" spans="1:5" ht="15.75" x14ac:dyDescent="0.25">
      <c r="A611" s="171" t="s">
        <v>2719</v>
      </c>
      <c r="B611" s="172">
        <v>10000000</v>
      </c>
      <c r="C611" s="172">
        <v>10000000</v>
      </c>
      <c r="D611" s="170"/>
      <c r="E611" s="174">
        <f t="shared" si="9"/>
        <v>10000000</v>
      </c>
    </row>
    <row r="612" spans="1:5" ht="15.75" x14ac:dyDescent="0.25">
      <c r="A612" s="208"/>
      <c r="B612" s="207">
        <f>SUM(B597:B611)</f>
        <v>945585401</v>
      </c>
      <c r="C612" s="207">
        <f>SUM(C597:C611)</f>
        <v>757585401</v>
      </c>
      <c r="D612" s="207">
        <f>SUM(D597:D611)</f>
        <v>0</v>
      </c>
      <c r="E612" s="209">
        <f t="shared" si="9"/>
        <v>757585401</v>
      </c>
    </row>
    <row r="613" spans="1:5" ht="15.75" x14ac:dyDescent="0.25">
      <c r="A613" s="179" t="s">
        <v>2772</v>
      </c>
      <c r="B613" s="170"/>
      <c r="C613" s="174"/>
      <c r="D613" s="170"/>
      <c r="E613" s="174">
        <f t="shared" si="9"/>
        <v>0</v>
      </c>
    </row>
    <row r="614" spans="1:5" ht="15.75" x14ac:dyDescent="0.25">
      <c r="A614" s="171" t="s">
        <v>2645</v>
      </c>
      <c r="B614" s="172">
        <v>18120878</v>
      </c>
      <c r="C614" s="172">
        <v>18120878</v>
      </c>
      <c r="D614" s="170"/>
      <c r="E614" s="174">
        <f t="shared" si="9"/>
        <v>18120878</v>
      </c>
    </row>
    <row r="615" spans="1:5" ht="15.75" x14ac:dyDescent="0.25">
      <c r="A615" s="171" t="s">
        <v>2675</v>
      </c>
      <c r="B615" s="172">
        <v>500000</v>
      </c>
      <c r="C615" s="172">
        <v>500000</v>
      </c>
      <c r="D615" s="170"/>
      <c r="E615" s="174">
        <f t="shared" si="9"/>
        <v>500000</v>
      </c>
    </row>
    <row r="616" spans="1:5" ht="15.75" x14ac:dyDescent="0.25">
      <c r="A616" s="171" t="s">
        <v>2660</v>
      </c>
      <c r="B616" s="172">
        <v>3000000</v>
      </c>
      <c r="C616" s="172">
        <v>3000000</v>
      </c>
      <c r="D616" s="170"/>
      <c r="E616" s="174">
        <f t="shared" si="9"/>
        <v>3000000</v>
      </c>
    </row>
    <row r="617" spans="1:5" ht="31.5" x14ac:dyDescent="0.25">
      <c r="A617" s="171" t="s">
        <v>2649</v>
      </c>
      <c r="B617" s="172">
        <v>1600000</v>
      </c>
      <c r="C617" s="172">
        <v>1600000</v>
      </c>
      <c r="D617" s="170"/>
      <c r="E617" s="174">
        <f t="shared" si="9"/>
        <v>1600000</v>
      </c>
    </row>
    <row r="618" spans="1:5" ht="15.75" x14ac:dyDescent="0.25">
      <c r="A618" s="171" t="s">
        <v>2650</v>
      </c>
      <c r="B618" s="172">
        <v>3500000</v>
      </c>
      <c r="C618" s="172">
        <v>3500000</v>
      </c>
      <c r="D618" s="170"/>
      <c r="E618" s="174">
        <f t="shared" si="9"/>
        <v>3500000</v>
      </c>
    </row>
    <row r="619" spans="1:5" ht="31.5" x14ac:dyDescent="0.25">
      <c r="A619" s="171" t="s">
        <v>2651</v>
      </c>
      <c r="B619" s="172">
        <v>1600000</v>
      </c>
      <c r="C619" s="172">
        <v>1600000</v>
      </c>
      <c r="D619" s="170"/>
      <c r="E619" s="174">
        <f t="shared" si="9"/>
        <v>1600000</v>
      </c>
    </row>
    <row r="620" spans="1:5" ht="15.75" x14ac:dyDescent="0.25">
      <c r="A620" s="171" t="s">
        <v>2652</v>
      </c>
      <c r="B620" s="172">
        <v>500000</v>
      </c>
      <c r="C620" s="172">
        <v>500000</v>
      </c>
      <c r="D620" s="170"/>
      <c r="E620" s="174">
        <f t="shared" si="9"/>
        <v>500000</v>
      </c>
    </row>
    <row r="621" spans="1:5" ht="15.75" x14ac:dyDescent="0.25">
      <c r="A621" s="171" t="s">
        <v>2653</v>
      </c>
      <c r="B621" s="172">
        <v>7500000</v>
      </c>
      <c r="C621" s="172">
        <v>7500000</v>
      </c>
      <c r="D621" s="170"/>
      <c r="E621" s="174">
        <f t="shared" si="9"/>
        <v>7500000</v>
      </c>
    </row>
    <row r="622" spans="1:5" ht="15.75" x14ac:dyDescent="0.25">
      <c r="A622" s="171" t="s">
        <v>2657</v>
      </c>
      <c r="B622" s="172">
        <v>800000</v>
      </c>
      <c r="C622" s="172">
        <v>800000</v>
      </c>
      <c r="D622" s="170"/>
      <c r="E622" s="174">
        <f t="shared" si="9"/>
        <v>800000</v>
      </c>
    </row>
    <row r="623" spans="1:5" ht="15.75" x14ac:dyDescent="0.25">
      <c r="A623" s="171" t="s">
        <v>2718</v>
      </c>
      <c r="B623" s="172">
        <v>4800000</v>
      </c>
      <c r="C623" s="172">
        <v>4800000</v>
      </c>
      <c r="D623" s="170"/>
      <c r="E623" s="174">
        <f t="shared" si="9"/>
        <v>4800000</v>
      </c>
    </row>
    <row r="624" spans="1:5" ht="31.5" x14ac:dyDescent="0.25">
      <c r="A624" s="171" t="s">
        <v>2658</v>
      </c>
      <c r="B624" s="172">
        <v>800000</v>
      </c>
      <c r="C624" s="172">
        <v>800000</v>
      </c>
      <c r="D624" s="170"/>
      <c r="E624" s="174">
        <f t="shared" si="9"/>
        <v>800000</v>
      </c>
    </row>
    <row r="625" spans="1:5" ht="15.75" x14ac:dyDescent="0.25">
      <c r="A625" s="208"/>
      <c r="B625" s="207">
        <f>SUM(B614:B624)</f>
        <v>42720878</v>
      </c>
      <c r="C625" s="207">
        <f>SUM(C614:C624)</f>
        <v>42720878</v>
      </c>
      <c r="D625" s="207">
        <f>SUM(D614:D624)</f>
        <v>0</v>
      </c>
      <c r="E625" s="209">
        <f t="shared" si="9"/>
        <v>42720878</v>
      </c>
    </row>
    <row r="626" spans="1:5" ht="15.75" x14ac:dyDescent="0.25">
      <c r="A626" s="187" t="s">
        <v>2773</v>
      </c>
      <c r="B626" s="175"/>
      <c r="C626" s="174"/>
      <c r="D626" s="170"/>
      <c r="E626" s="174">
        <f t="shared" si="9"/>
        <v>0</v>
      </c>
    </row>
    <row r="627" spans="1:5" ht="15.75" x14ac:dyDescent="0.25">
      <c r="A627" s="171" t="s">
        <v>2645</v>
      </c>
      <c r="B627" s="172">
        <v>101934840.7</v>
      </c>
      <c r="C627" s="172">
        <v>101934841</v>
      </c>
      <c r="D627" s="170"/>
      <c r="E627" s="174">
        <f t="shared" si="9"/>
        <v>101934841</v>
      </c>
    </row>
    <row r="628" spans="1:5" ht="15.75" x14ac:dyDescent="0.25">
      <c r="A628" s="171" t="s">
        <v>2646</v>
      </c>
      <c r="B628" s="172">
        <v>40500000</v>
      </c>
      <c r="C628" s="172">
        <v>40500000</v>
      </c>
      <c r="D628" s="172"/>
      <c r="E628" s="174">
        <f t="shared" si="9"/>
        <v>40500000</v>
      </c>
    </row>
    <row r="629" spans="1:5" ht="15.75" x14ac:dyDescent="0.25">
      <c r="A629" s="171" t="s">
        <v>2647</v>
      </c>
      <c r="B629" s="172">
        <v>72000000</v>
      </c>
      <c r="C629" s="172">
        <v>52000000</v>
      </c>
      <c r="D629" s="172"/>
      <c r="E629" s="174">
        <f t="shared" si="9"/>
        <v>52000000</v>
      </c>
    </row>
    <row r="630" spans="1:5" ht="15.75" x14ac:dyDescent="0.25">
      <c r="A630" s="171" t="s">
        <v>2693</v>
      </c>
      <c r="B630" s="172">
        <v>10000000</v>
      </c>
      <c r="C630" s="172">
        <v>10000000</v>
      </c>
      <c r="D630" s="172"/>
      <c r="E630" s="174">
        <f t="shared" si="9"/>
        <v>10000000</v>
      </c>
    </row>
    <row r="631" spans="1:5" ht="15.75" x14ac:dyDescent="0.25">
      <c r="A631" s="171" t="s">
        <v>2694</v>
      </c>
      <c r="B631" s="170"/>
      <c r="C631" s="174"/>
      <c r="D631" s="170"/>
      <c r="E631" s="174">
        <f t="shared" si="9"/>
        <v>0</v>
      </c>
    </row>
    <row r="632" spans="1:5" ht="15.75" x14ac:dyDescent="0.25">
      <c r="A632" s="171" t="s">
        <v>2695</v>
      </c>
      <c r="B632" s="172">
        <v>1100000</v>
      </c>
      <c r="C632" s="172">
        <v>1100000</v>
      </c>
      <c r="D632" s="172"/>
      <c r="E632" s="174">
        <f t="shared" si="9"/>
        <v>1100000</v>
      </c>
    </row>
    <row r="633" spans="1:5" ht="15.75" x14ac:dyDescent="0.25">
      <c r="A633" s="171" t="s">
        <v>2650</v>
      </c>
      <c r="B633" s="172">
        <v>32500000</v>
      </c>
      <c r="C633" s="172">
        <v>32500000</v>
      </c>
      <c r="D633" s="172"/>
      <c r="E633" s="174">
        <f t="shared" si="9"/>
        <v>32500000</v>
      </c>
    </row>
    <row r="634" spans="1:5" ht="31.5" x14ac:dyDescent="0.25">
      <c r="A634" s="171" t="s">
        <v>2651</v>
      </c>
      <c r="B634" s="172">
        <v>5500000</v>
      </c>
      <c r="C634" s="172">
        <v>5500000</v>
      </c>
      <c r="D634" s="172"/>
      <c r="E634" s="174">
        <f t="shared" si="9"/>
        <v>5500000</v>
      </c>
    </row>
    <row r="635" spans="1:5" ht="15.75" x14ac:dyDescent="0.25">
      <c r="A635" s="171" t="s">
        <v>2652</v>
      </c>
      <c r="B635" s="172">
        <v>11000000</v>
      </c>
      <c r="C635" s="172">
        <v>11000000</v>
      </c>
      <c r="D635" s="172"/>
      <c r="E635" s="174">
        <f t="shared" si="9"/>
        <v>11000000</v>
      </c>
    </row>
    <row r="636" spans="1:5" ht="15.75" x14ac:dyDescent="0.25">
      <c r="A636" s="171" t="s">
        <v>2725</v>
      </c>
      <c r="B636" s="172">
        <v>9350000</v>
      </c>
      <c r="C636" s="172">
        <v>9350000</v>
      </c>
      <c r="D636" s="172"/>
      <c r="E636" s="174">
        <f t="shared" si="9"/>
        <v>9350000</v>
      </c>
    </row>
    <row r="637" spans="1:5" ht="15.75" x14ac:dyDescent="0.25">
      <c r="A637" s="171" t="s">
        <v>2653</v>
      </c>
      <c r="B637" s="172">
        <v>49000000</v>
      </c>
      <c r="C637" s="172">
        <v>39000000</v>
      </c>
      <c r="D637" s="172"/>
      <c r="E637" s="174">
        <f t="shared" si="9"/>
        <v>39000000</v>
      </c>
    </row>
    <row r="638" spans="1:5" ht="15.75" x14ac:dyDescent="0.25">
      <c r="A638" s="171" t="s">
        <v>2669</v>
      </c>
      <c r="B638" s="172">
        <v>140000000</v>
      </c>
      <c r="C638" s="172">
        <v>100000000</v>
      </c>
      <c r="D638" s="172"/>
      <c r="E638" s="174">
        <f t="shared" si="9"/>
        <v>100000000</v>
      </c>
    </row>
    <row r="639" spans="1:5" ht="15.75" x14ac:dyDescent="0.25">
      <c r="A639" s="171" t="s">
        <v>2654</v>
      </c>
      <c r="B639" s="172">
        <v>16500000</v>
      </c>
      <c r="C639" s="172">
        <v>16500000</v>
      </c>
      <c r="D639" s="172"/>
      <c r="E639" s="174">
        <f t="shared" si="9"/>
        <v>16500000</v>
      </c>
    </row>
    <row r="640" spans="1:5" ht="15.75" x14ac:dyDescent="0.25">
      <c r="A640" s="171" t="s">
        <v>2655</v>
      </c>
      <c r="B640" s="172">
        <v>22000000</v>
      </c>
      <c r="C640" s="172">
        <v>12000000</v>
      </c>
      <c r="D640" s="172"/>
      <c r="E640" s="174">
        <f t="shared" si="9"/>
        <v>12000000</v>
      </c>
    </row>
    <row r="641" spans="1:5" ht="15.75" x14ac:dyDescent="0.25">
      <c r="A641" s="171" t="s">
        <v>2765</v>
      </c>
      <c r="B641" s="172">
        <v>49500000</v>
      </c>
      <c r="C641" s="172">
        <v>49500000</v>
      </c>
      <c r="D641" s="172"/>
      <c r="E641" s="174">
        <f t="shared" si="9"/>
        <v>49500000</v>
      </c>
    </row>
    <row r="642" spans="1:5" ht="15.75" x14ac:dyDescent="0.25">
      <c r="A642" s="171" t="s">
        <v>2731</v>
      </c>
      <c r="B642" s="172">
        <v>36960000</v>
      </c>
      <c r="C642" s="172">
        <v>36960000</v>
      </c>
      <c r="D642" s="172"/>
      <c r="E642" s="174">
        <f t="shared" si="9"/>
        <v>36960000</v>
      </c>
    </row>
    <row r="643" spans="1:5" ht="15.75" x14ac:dyDescent="0.25">
      <c r="A643" s="171" t="s">
        <v>2657</v>
      </c>
      <c r="B643" s="172">
        <v>1100000</v>
      </c>
      <c r="C643" s="172">
        <v>1100000</v>
      </c>
      <c r="D643" s="172"/>
      <c r="E643" s="174">
        <f t="shared" si="9"/>
        <v>1100000</v>
      </c>
    </row>
    <row r="644" spans="1:5" ht="15.75" x14ac:dyDescent="0.25">
      <c r="A644" s="171" t="s">
        <v>2748</v>
      </c>
      <c r="B644" s="172">
        <v>66000000</v>
      </c>
      <c r="C644" s="172">
        <v>56000000</v>
      </c>
      <c r="D644" s="172"/>
      <c r="E644" s="174">
        <f t="shared" si="9"/>
        <v>56000000</v>
      </c>
    </row>
    <row r="645" spans="1:5" ht="15.75" x14ac:dyDescent="0.25">
      <c r="A645" s="171" t="s">
        <v>2774</v>
      </c>
      <c r="B645" s="172">
        <v>16500000</v>
      </c>
      <c r="C645" s="172">
        <v>16500000</v>
      </c>
      <c r="D645" s="172"/>
      <c r="E645" s="174">
        <f t="shared" si="9"/>
        <v>16500000</v>
      </c>
    </row>
    <row r="646" spans="1:5" ht="31.5" x14ac:dyDescent="0.25">
      <c r="A646" s="171" t="s">
        <v>2775</v>
      </c>
      <c r="B646" s="172">
        <v>35750000</v>
      </c>
      <c r="C646" s="172">
        <v>25750000</v>
      </c>
      <c r="D646" s="172"/>
      <c r="E646" s="174">
        <f t="shared" si="9"/>
        <v>25750000</v>
      </c>
    </row>
    <row r="647" spans="1:5" ht="31.5" x14ac:dyDescent="0.25">
      <c r="A647" s="171" t="s">
        <v>2776</v>
      </c>
      <c r="B647" s="172">
        <v>11000000</v>
      </c>
      <c r="C647" s="172">
        <v>11000000</v>
      </c>
      <c r="D647" s="172"/>
      <c r="E647" s="174">
        <f t="shared" si="9"/>
        <v>11000000</v>
      </c>
    </row>
    <row r="648" spans="1:5" ht="15.75" x14ac:dyDescent="0.25">
      <c r="A648" s="208"/>
      <c r="B648" s="207">
        <v>728194840.70000005</v>
      </c>
      <c r="C648" s="207">
        <f>SUM(C627:C647)</f>
        <v>628194841</v>
      </c>
      <c r="D648" s="207">
        <f>SUM(D627:D647)</f>
        <v>0</v>
      </c>
      <c r="E648" s="209">
        <f t="shared" si="9"/>
        <v>628194841</v>
      </c>
    </row>
    <row r="649" spans="1:5" ht="15.75" x14ac:dyDescent="0.25">
      <c r="A649" s="179" t="s">
        <v>2777</v>
      </c>
      <c r="B649" s="170"/>
      <c r="C649" s="174"/>
      <c r="D649" s="170"/>
      <c r="E649" s="174">
        <f t="shared" si="9"/>
        <v>0</v>
      </c>
    </row>
    <row r="650" spans="1:5" ht="15.75" x14ac:dyDescent="0.25">
      <c r="A650" s="171" t="s">
        <v>2646</v>
      </c>
      <c r="B650" s="172">
        <v>3000000</v>
      </c>
      <c r="C650" s="172">
        <v>3000000</v>
      </c>
      <c r="D650" s="172"/>
      <c r="E650" s="174">
        <f t="shared" si="9"/>
        <v>3000000</v>
      </c>
    </row>
    <row r="651" spans="1:5" ht="15.75" x14ac:dyDescent="0.25">
      <c r="A651" s="171" t="s">
        <v>2660</v>
      </c>
      <c r="B651" s="172"/>
      <c r="C651" s="172">
        <v>500000</v>
      </c>
      <c r="D651" s="172"/>
      <c r="E651" s="174">
        <f t="shared" si="9"/>
        <v>500000</v>
      </c>
    </row>
    <row r="652" spans="1:5" ht="31.5" x14ac:dyDescent="0.25">
      <c r="A652" s="171" t="s">
        <v>2661</v>
      </c>
      <c r="B652" s="172">
        <v>500000</v>
      </c>
      <c r="C652" s="172">
        <v>500000</v>
      </c>
      <c r="D652" s="172"/>
      <c r="E652" s="174">
        <f t="shared" ref="E652:E715" si="10">C652-D652</f>
        <v>500000</v>
      </c>
    </row>
    <row r="653" spans="1:5" ht="15.75" x14ac:dyDescent="0.25">
      <c r="A653" s="171" t="s">
        <v>2713</v>
      </c>
      <c r="B653" s="172">
        <v>1500000</v>
      </c>
      <c r="C653" s="172">
        <v>1500000</v>
      </c>
      <c r="D653" s="172"/>
      <c r="E653" s="174">
        <f t="shared" si="10"/>
        <v>1500000</v>
      </c>
    </row>
    <row r="654" spans="1:5" ht="15.75" x14ac:dyDescent="0.25">
      <c r="A654" s="171" t="s">
        <v>2714</v>
      </c>
      <c r="B654" s="172">
        <v>10500000</v>
      </c>
      <c r="C654" s="172">
        <v>10500000</v>
      </c>
      <c r="D654" s="172"/>
      <c r="E654" s="174">
        <f t="shared" si="10"/>
        <v>10500000</v>
      </c>
    </row>
    <row r="655" spans="1:5" ht="31.5" x14ac:dyDescent="0.25">
      <c r="A655" s="171" t="s">
        <v>2651</v>
      </c>
      <c r="B655" s="172">
        <v>1000000</v>
      </c>
      <c r="C655" s="172">
        <v>1000000</v>
      </c>
      <c r="D655" s="172"/>
      <c r="E655" s="174">
        <f t="shared" si="10"/>
        <v>1000000</v>
      </c>
    </row>
    <row r="656" spans="1:5" ht="15.75" x14ac:dyDescent="0.25">
      <c r="A656" s="171" t="s">
        <v>2652</v>
      </c>
      <c r="B656" s="172">
        <v>1400000</v>
      </c>
      <c r="C656" s="172">
        <v>1400000</v>
      </c>
      <c r="D656" s="172"/>
      <c r="E656" s="174">
        <f t="shared" si="10"/>
        <v>1400000</v>
      </c>
    </row>
    <row r="657" spans="1:5" ht="15.75" x14ac:dyDescent="0.25">
      <c r="A657" s="171" t="s">
        <v>2653</v>
      </c>
      <c r="B657" s="172">
        <v>7000000</v>
      </c>
      <c r="C657" s="172">
        <v>7000000</v>
      </c>
      <c r="D657" s="172"/>
      <c r="E657" s="174">
        <f t="shared" si="10"/>
        <v>7000000</v>
      </c>
    </row>
    <row r="658" spans="1:5" ht="15.75" x14ac:dyDescent="0.25">
      <c r="A658" s="171" t="s">
        <v>2657</v>
      </c>
      <c r="B658" s="172">
        <v>2100000</v>
      </c>
      <c r="C658" s="172">
        <v>2100000</v>
      </c>
      <c r="D658" s="172"/>
      <c r="E658" s="174">
        <f t="shared" si="10"/>
        <v>2100000</v>
      </c>
    </row>
    <row r="659" spans="1:5" ht="15.75" x14ac:dyDescent="0.25">
      <c r="A659" s="171" t="s">
        <v>2672</v>
      </c>
      <c r="B659" s="172">
        <v>2000000</v>
      </c>
      <c r="C659" s="172">
        <v>2000000</v>
      </c>
      <c r="D659" s="172"/>
      <c r="E659" s="174">
        <f t="shared" si="10"/>
        <v>2000000</v>
      </c>
    </row>
    <row r="660" spans="1:5" ht="15.75" x14ac:dyDescent="0.25">
      <c r="A660" s="208"/>
      <c r="B660" s="207">
        <f>SUM(B650:B659)</f>
        <v>29000000</v>
      </c>
      <c r="C660" s="207">
        <f>SUM(C650:C659)</f>
        <v>29500000</v>
      </c>
      <c r="D660" s="207">
        <f>SUM(D650:D659)</f>
        <v>0</v>
      </c>
      <c r="E660" s="209">
        <f t="shared" si="10"/>
        <v>29500000</v>
      </c>
    </row>
    <row r="661" spans="1:5" ht="15.75" x14ac:dyDescent="0.25">
      <c r="A661" s="179" t="s">
        <v>2778</v>
      </c>
      <c r="B661" s="174"/>
      <c r="C661" s="174"/>
      <c r="D661" s="170"/>
      <c r="E661" s="174">
        <f t="shared" si="10"/>
        <v>0</v>
      </c>
    </row>
    <row r="662" spans="1:5" ht="15.75" x14ac:dyDescent="0.25">
      <c r="A662" s="171" t="s">
        <v>2645</v>
      </c>
      <c r="B662" s="172">
        <v>114395147.7</v>
      </c>
      <c r="C662" s="172">
        <v>301395148</v>
      </c>
      <c r="D662" s="172"/>
      <c r="E662" s="174">
        <f t="shared" si="10"/>
        <v>301395148</v>
      </c>
    </row>
    <row r="663" spans="1:5" ht="15.75" x14ac:dyDescent="0.25">
      <c r="A663" s="171" t="s">
        <v>2675</v>
      </c>
      <c r="B663" s="172">
        <v>3300000</v>
      </c>
      <c r="C663" s="172">
        <v>3300000</v>
      </c>
      <c r="D663" s="172"/>
      <c r="E663" s="174">
        <f t="shared" si="10"/>
        <v>3300000</v>
      </c>
    </row>
    <row r="664" spans="1:5" ht="15.75" x14ac:dyDescent="0.25">
      <c r="A664" s="171" t="s">
        <v>2660</v>
      </c>
      <c r="B664" s="172">
        <v>11000000</v>
      </c>
      <c r="C664" s="172">
        <v>11000000</v>
      </c>
      <c r="D664" s="172"/>
      <c r="E664" s="174">
        <f t="shared" si="10"/>
        <v>11000000</v>
      </c>
    </row>
    <row r="665" spans="1:5" ht="31.5" x14ac:dyDescent="0.25">
      <c r="A665" s="171" t="s">
        <v>2661</v>
      </c>
      <c r="B665" s="172">
        <v>2750000</v>
      </c>
      <c r="C665" s="172">
        <v>2750000</v>
      </c>
      <c r="D665" s="172"/>
      <c r="E665" s="174">
        <f t="shared" si="10"/>
        <v>2750000</v>
      </c>
    </row>
    <row r="666" spans="1:5" ht="31.5" x14ac:dyDescent="0.25">
      <c r="A666" s="171" t="s">
        <v>2651</v>
      </c>
      <c r="B666" s="172">
        <v>2200000</v>
      </c>
      <c r="C666" s="172">
        <v>2200000</v>
      </c>
      <c r="D666" s="172"/>
      <c r="E666" s="174">
        <f t="shared" si="10"/>
        <v>2200000</v>
      </c>
    </row>
    <row r="667" spans="1:5" ht="15.75" x14ac:dyDescent="0.25">
      <c r="A667" s="171" t="s">
        <v>2652</v>
      </c>
      <c r="B667" s="172">
        <v>11000000</v>
      </c>
      <c r="C667" s="172">
        <v>11000000</v>
      </c>
      <c r="D667" s="172"/>
      <c r="E667" s="174">
        <f t="shared" si="10"/>
        <v>11000000</v>
      </c>
    </row>
    <row r="668" spans="1:5" ht="15.75" x14ac:dyDescent="0.25">
      <c r="A668" s="171" t="s">
        <v>2653</v>
      </c>
      <c r="B668" s="172">
        <v>22000000</v>
      </c>
      <c r="C668" s="172">
        <v>22000000</v>
      </c>
      <c r="D668" s="172"/>
      <c r="E668" s="174">
        <f t="shared" si="10"/>
        <v>22000000</v>
      </c>
    </row>
    <row r="669" spans="1:5" ht="15.75" x14ac:dyDescent="0.25">
      <c r="A669" s="171" t="s">
        <v>2657</v>
      </c>
      <c r="B669" s="172">
        <v>3300000</v>
      </c>
      <c r="C669" s="172">
        <v>3300000</v>
      </c>
      <c r="D669" s="172"/>
      <c r="E669" s="174">
        <f t="shared" si="10"/>
        <v>3300000</v>
      </c>
    </row>
    <row r="670" spans="1:5" ht="15.75" x14ac:dyDescent="0.25">
      <c r="A670" s="208"/>
      <c r="B670" s="207">
        <f>SUM(B662:B669)</f>
        <v>169945147.69999999</v>
      </c>
      <c r="C670" s="207">
        <f>SUM(C662:C669)</f>
        <v>356945148</v>
      </c>
      <c r="D670" s="207">
        <f>SUM(D662:D669)</f>
        <v>0</v>
      </c>
      <c r="E670" s="209">
        <f t="shared" si="10"/>
        <v>356945148</v>
      </c>
    </row>
    <row r="671" spans="1:5" ht="15.75" x14ac:dyDescent="0.25">
      <c r="A671" s="179" t="s">
        <v>2779</v>
      </c>
      <c r="B671" s="170"/>
      <c r="C671" s="174"/>
      <c r="D671" s="170"/>
      <c r="E671" s="174">
        <f t="shared" si="10"/>
        <v>0</v>
      </c>
    </row>
    <row r="672" spans="1:5" ht="15.75" x14ac:dyDescent="0.25">
      <c r="A672" s="171" t="s">
        <v>2645</v>
      </c>
      <c r="B672" s="172">
        <v>49184212</v>
      </c>
      <c r="C672" s="172">
        <v>49684212</v>
      </c>
      <c r="D672" s="172"/>
      <c r="E672" s="174">
        <f t="shared" si="10"/>
        <v>49684212</v>
      </c>
    </row>
    <row r="673" spans="1:5" ht="15.75" x14ac:dyDescent="0.25">
      <c r="A673" s="171" t="s">
        <v>2675</v>
      </c>
      <c r="B673" s="172">
        <v>2200000</v>
      </c>
      <c r="C673" s="172">
        <v>2200000</v>
      </c>
      <c r="D673" s="172"/>
      <c r="E673" s="174">
        <f t="shared" si="10"/>
        <v>2200000</v>
      </c>
    </row>
    <row r="674" spans="1:5" ht="15.75" x14ac:dyDescent="0.25">
      <c r="A674" s="171" t="s">
        <v>2647</v>
      </c>
      <c r="B674" s="172">
        <v>11000000</v>
      </c>
      <c r="C674" s="172">
        <v>11000000</v>
      </c>
      <c r="D674" s="172"/>
      <c r="E674" s="174">
        <f t="shared" si="10"/>
        <v>11000000</v>
      </c>
    </row>
    <row r="675" spans="1:5" ht="15.75" x14ac:dyDescent="0.25">
      <c r="A675" s="171" t="s">
        <v>2648</v>
      </c>
      <c r="B675" s="172">
        <v>1650000</v>
      </c>
      <c r="C675" s="172">
        <v>1650000</v>
      </c>
      <c r="D675" s="172"/>
      <c r="E675" s="174">
        <f t="shared" si="10"/>
        <v>1650000</v>
      </c>
    </row>
    <row r="676" spans="1:5" ht="31.5" x14ac:dyDescent="0.25">
      <c r="A676" s="171" t="s">
        <v>2661</v>
      </c>
      <c r="B676" s="172">
        <v>1650000</v>
      </c>
      <c r="C676" s="172">
        <v>1650000</v>
      </c>
      <c r="D676" s="172"/>
      <c r="E676" s="174">
        <f t="shared" si="10"/>
        <v>1650000</v>
      </c>
    </row>
    <row r="677" spans="1:5" ht="15.75" x14ac:dyDescent="0.25">
      <c r="A677" s="171" t="s">
        <v>2739</v>
      </c>
      <c r="B677" s="172">
        <v>2200000</v>
      </c>
      <c r="C677" s="172">
        <v>2200000</v>
      </c>
      <c r="D677" s="172"/>
      <c r="E677" s="174">
        <f t="shared" si="10"/>
        <v>2200000</v>
      </c>
    </row>
    <row r="678" spans="1:5" ht="15.75" x14ac:dyDescent="0.25">
      <c r="A678" s="171" t="s">
        <v>2650</v>
      </c>
      <c r="B678" s="172">
        <v>1100000</v>
      </c>
      <c r="C678" s="172">
        <v>1100000</v>
      </c>
      <c r="D678" s="172"/>
      <c r="E678" s="174">
        <f t="shared" si="10"/>
        <v>1100000</v>
      </c>
    </row>
    <row r="679" spans="1:5" ht="31.5" x14ac:dyDescent="0.25">
      <c r="A679" s="171" t="s">
        <v>2651</v>
      </c>
      <c r="B679" s="172">
        <v>4400000</v>
      </c>
      <c r="C679" s="172">
        <v>4400000</v>
      </c>
      <c r="D679" s="172"/>
      <c r="E679" s="174">
        <f t="shared" si="10"/>
        <v>4400000</v>
      </c>
    </row>
    <row r="680" spans="1:5" ht="15.75" x14ac:dyDescent="0.25">
      <c r="A680" s="171" t="s">
        <v>2653</v>
      </c>
      <c r="B680" s="172">
        <v>4400000</v>
      </c>
      <c r="C680" s="172">
        <v>4400000</v>
      </c>
      <c r="D680" s="172"/>
      <c r="E680" s="174">
        <f t="shared" si="10"/>
        <v>4400000</v>
      </c>
    </row>
    <row r="681" spans="1:5" ht="15.75" x14ac:dyDescent="0.25">
      <c r="A681" s="171" t="s">
        <v>2668</v>
      </c>
      <c r="B681" s="172">
        <v>3300000</v>
      </c>
      <c r="C681" s="172">
        <v>3300000</v>
      </c>
      <c r="D681" s="172"/>
      <c r="E681" s="174">
        <f t="shared" si="10"/>
        <v>3300000</v>
      </c>
    </row>
    <row r="682" spans="1:5" ht="15.75" x14ac:dyDescent="0.25">
      <c r="A682" s="171" t="s">
        <v>2780</v>
      </c>
      <c r="B682" s="172">
        <v>6000000</v>
      </c>
      <c r="C682" s="172">
        <v>6000000</v>
      </c>
      <c r="D682" s="172"/>
      <c r="E682" s="174">
        <f t="shared" si="10"/>
        <v>6000000</v>
      </c>
    </row>
    <row r="683" spans="1:5" ht="15.75" x14ac:dyDescent="0.25">
      <c r="A683" s="171" t="s">
        <v>2765</v>
      </c>
      <c r="B683" s="172">
        <v>8800000</v>
      </c>
      <c r="C683" s="172">
        <v>8800000</v>
      </c>
      <c r="D683" s="172"/>
      <c r="E683" s="174">
        <f t="shared" si="10"/>
        <v>8800000</v>
      </c>
    </row>
    <row r="684" spans="1:5" ht="15.75" x14ac:dyDescent="0.25">
      <c r="A684" s="171" t="s">
        <v>2657</v>
      </c>
      <c r="B684" s="172">
        <v>1100000</v>
      </c>
      <c r="C684" s="172">
        <v>1100000</v>
      </c>
      <c r="D684" s="172"/>
      <c r="E684" s="174">
        <f t="shared" si="10"/>
        <v>1100000</v>
      </c>
    </row>
    <row r="685" spans="1:5" ht="15.75" x14ac:dyDescent="0.25">
      <c r="A685" s="208"/>
      <c r="B685" s="207">
        <f>SUM(B672:B684)</f>
        <v>96984212</v>
      </c>
      <c r="C685" s="207">
        <f>SUM(C672:C684)</f>
        <v>97484212</v>
      </c>
      <c r="D685" s="207">
        <f>SUM(D672:D684)</f>
        <v>0</v>
      </c>
      <c r="E685" s="209">
        <f t="shared" si="10"/>
        <v>97484212</v>
      </c>
    </row>
    <row r="686" spans="1:5" ht="15.75" x14ac:dyDescent="0.25">
      <c r="A686" s="179" t="s">
        <v>2781</v>
      </c>
      <c r="B686" s="170"/>
      <c r="C686" s="174"/>
      <c r="D686" s="170"/>
      <c r="E686" s="174">
        <f t="shared" si="10"/>
        <v>0</v>
      </c>
    </row>
    <row r="687" spans="1:5" ht="15.75" x14ac:dyDescent="0.25">
      <c r="A687" s="171" t="s">
        <v>2645</v>
      </c>
      <c r="B687" s="172">
        <v>53360841</v>
      </c>
      <c r="C687" s="172">
        <v>55360841</v>
      </c>
      <c r="D687" s="172"/>
      <c r="E687" s="174">
        <f t="shared" si="10"/>
        <v>55360841</v>
      </c>
    </row>
    <row r="688" spans="1:5" ht="15.75" x14ac:dyDescent="0.25">
      <c r="A688" s="171" t="s">
        <v>2675</v>
      </c>
      <c r="B688" s="172">
        <v>5000000</v>
      </c>
      <c r="C688" s="172">
        <v>5000000</v>
      </c>
      <c r="D688" s="172"/>
      <c r="E688" s="174">
        <f t="shared" si="10"/>
        <v>5000000</v>
      </c>
    </row>
    <row r="689" spans="1:5" ht="15.75" x14ac:dyDescent="0.25">
      <c r="A689" s="171" t="s">
        <v>2660</v>
      </c>
      <c r="B689" s="172">
        <v>10000000</v>
      </c>
      <c r="C689" s="172">
        <v>10000000</v>
      </c>
      <c r="D689" s="172"/>
      <c r="E689" s="174">
        <f t="shared" si="10"/>
        <v>10000000</v>
      </c>
    </row>
    <row r="690" spans="1:5" ht="31.5" x14ac:dyDescent="0.25">
      <c r="A690" s="171" t="s">
        <v>2649</v>
      </c>
      <c r="B690" s="172">
        <v>1800000</v>
      </c>
      <c r="C690" s="172">
        <v>3000000</v>
      </c>
      <c r="D690" s="172"/>
      <c r="E690" s="174">
        <f t="shared" si="10"/>
        <v>3000000</v>
      </c>
    </row>
    <row r="691" spans="1:5" ht="15.75" x14ac:dyDescent="0.25">
      <c r="A691" s="171" t="s">
        <v>2714</v>
      </c>
      <c r="B691" s="172">
        <v>30000000</v>
      </c>
      <c r="C691" s="172">
        <v>25000000</v>
      </c>
      <c r="D691" s="172"/>
      <c r="E691" s="174">
        <f t="shared" si="10"/>
        <v>25000000</v>
      </c>
    </row>
    <row r="692" spans="1:5" ht="31.5" x14ac:dyDescent="0.25">
      <c r="A692" s="171" t="s">
        <v>2651</v>
      </c>
      <c r="B692" s="172">
        <v>2500000</v>
      </c>
      <c r="C692" s="172">
        <v>5000000</v>
      </c>
      <c r="D692" s="172"/>
      <c r="E692" s="174">
        <f t="shared" si="10"/>
        <v>5000000</v>
      </c>
    </row>
    <row r="693" spans="1:5" ht="15.75" x14ac:dyDescent="0.25">
      <c r="A693" s="171" t="s">
        <v>2652</v>
      </c>
      <c r="B693" s="172">
        <v>3000000</v>
      </c>
      <c r="C693" s="172">
        <v>4300000</v>
      </c>
      <c r="D693" s="172"/>
      <c r="E693" s="174">
        <f t="shared" si="10"/>
        <v>4300000</v>
      </c>
    </row>
    <row r="694" spans="1:5" ht="15.75" x14ac:dyDescent="0.25">
      <c r="A694" s="171" t="s">
        <v>2653</v>
      </c>
      <c r="B694" s="172">
        <v>10100000</v>
      </c>
      <c r="C694" s="172">
        <v>10100000</v>
      </c>
      <c r="D694" s="172"/>
      <c r="E694" s="174">
        <f t="shared" si="10"/>
        <v>10100000</v>
      </c>
    </row>
    <row r="695" spans="1:5" ht="15.75" x14ac:dyDescent="0.25">
      <c r="A695" s="171" t="s">
        <v>2668</v>
      </c>
      <c r="B695" s="172">
        <v>10900000</v>
      </c>
      <c r="C695" s="172">
        <v>10900000</v>
      </c>
      <c r="D695" s="172"/>
      <c r="E695" s="174">
        <f t="shared" si="10"/>
        <v>10900000</v>
      </c>
    </row>
    <row r="696" spans="1:5" ht="15.75" x14ac:dyDescent="0.25">
      <c r="A696" s="171" t="s">
        <v>2728</v>
      </c>
      <c r="B696" s="172">
        <v>2000000</v>
      </c>
      <c r="C696" s="172">
        <v>2000000</v>
      </c>
      <c r="D696" s="172"/>
      <c r="E696" s="174">
        <f t="shared" si="10"/>
        <v>2000000</v>
      </c>
    </row>
    <row r="697" spans="1:5" ht="15.75" x14ac:dyDescent="0.25">
      <c r="A697" s="171" t="s">
        <v>2657</v>
      </c>
      <c r="B697" s="172">
        <v>505000000</v>
      </c>
      <c r="C697" s="172">
        <v>405000000</v>
      </c>
      <c r="D697" s="172"/>
      <c r="E697" s="174">
        <f t="shared" si="10"/>
        <v>405000000</v>
      </c>
    </row>
    <row r="698" spans="1:5" ht="15.75" x14ac:dyDescent="0.25">
      <c r="A698" s="171" t="s">
        <v>2717</v>
      </c>
      <c r="B698" s="172">
        <v>330000000</v>
      </c>
      <c r="C698" s="172">
        <v>250000000</v>
      </c>
      <c r="D698" s="172"/>
      <c r="E698" s="174">
        <f t="shared" si="10"/>
        <v>250000000</v>
      </c>
    </row>
    <row r="699" spans="1:5" ht="15.75" x14ac:dyDescent="0.25">
      <c r="A699" s="171" t="s">
        <v>2672</v>
      </c>
      <c r="B699" s="172">
        <v>5000000</v>
      </c>
      <c r="C699" s="172">
        <v>5000000</v>
      </c>
      <c r="D699" s="172"/>
      <c r="E699" s="174">
        <f t="shared" si="10"/>
        <v>5000000</v>
      </c>
    </row>
    <row r="700" spans="1:5" ht="31.5" x14ac:dyDescent="0.25">
      <c r="A700" s="171" t="s">
        <v>2658</v>
      </c>
      <c r="B700" s="172">
        <v>1000000</v>
      </c>
      <c r="C700" s="172">
        <v>1000000</v>
      </c>
      <c r="D700" s="172"/>
      <c r="E700" s="174">
        <f t="shared" si="10"/>
        <v>1000000</v>
      </c>
    </row>
    <row r="701" spans="1:5" ht="15.75" x14ac:dyDescent="0.25">
      <c r="A701" s="171" t="s">
        <v>2782</v>
      </c>
      <c r="B701" s="172">
        <v>50600000</v>
      </c>
      <c r="C701" s="172">
        <v>30600000</v>
      </c>
      <c r="D701" s="172"/>
      <c r="E701" s="174">
        <f t="shared" si="10"/>
        <v>30600000</v>
      </c>
    </row>
    <row r="702" spans="1:5" ht="15.75" x14ac:dyDescent="0.25">
      <c r="A702" s="208"/>
      <c r="B702" s="207">
        <f>SUM(B687:B701)</f>
        <v>1020260841</v>
      </c>
      <c r="C702" s="207">
        <f>SUM(C687:C701)</f>
        <v>822260841</v>
      </c>
      <c r="D702" s="207">
        <f>SUM(D687:D701)</f>
        <v>0</v>
      </c>
      <c r="E702" s="209">
        <f t="shared" si="10"/>
        <v>822260841</v>
      </c>
    </row>
    <row r="703" spans="1:5" ht="15.75" x14ac:dyDescent="0.25">
      <c r="A703" s="179" t="s">
        <v>2783</v>
      </c>
      <c r="B703" s="170"/>
      <c r="C703" s="174"/>
      <c r="D703" s="170"/>
      <c r="E703" s="174">
        <f t="shared" si="10"/>
        <v>0</v>
      </c>
    </row>
    <row r="704" spans="1:5" ht="15.75" x14ac:dyDescent="0.25">
      <c r="A704" s="171" t="s">
        <v>2645</v>
      </c>
      <c r="B704" s="172">
        <v>9806092</v>
      </c>
      <c r="C704" s="172">
        <v>9806092</v>
      </c>
      <c r="D704" s="172"/>
      <c r="E704" s="174">
        <f t="shared" si="10"/>
        <v>9806092</v>
      </c>
    </row>
    <row r="705" spans="1:5" ht="15.75" x14ac:dyDescent="0.25">
      <c r="A705" s="171" t="s">
        <v>2646</v>
      </c>
      <c r="B705" s="172">
        <v>50000000</v>
      </c>
      <c r="C705" s="172">
        <v>30000000</v>
      </c>
      <c r="D705" s="172"/>
      <c r="E705" s="174">
        <f t="shared" si="10"/>
        <v>30000000</v>
      </c>
    </row>
    <row r="706" spans="1:5" ht="15.75" x14ac:dyDescent="0.25">
      <c r="A706" s="171" t="s">
        <v>2647</v>
      </c>
      <c r="B706" s="172">
        <v>30000000</v>
      </c>
      <c r="C706" s="172">
        <v>10000000</v>
      </c>
      <c r="D706" s="172"/>
      <c r="E706" s="174">
        <f t="shared" si="10"/>
        <v>10000000</v>
      </c>
    </row>
    <row r="707" spans="1:5" ht="31.5" x14ac:dyDescent="0.25">
      <c r="A707" s="171" t="s">
        <v>2661</v>
      </c>
      <c r="B707" s="172">
        <v>5000000</v>
      </c>
      <c r="C707" s="172">
        <v>2500000</v>
      </c>
      <c r="D707" s="172"/>
      <c r="E707" s="174">
        <f t="shared" si="10"/>
        <v>2500000</v>
      </c>
    </row>
    <row r="708" spans="1:5" ht="31.5" x14ac:dyDescent="0.25">
      <c r="A708" s="171" t="s">
        <v>2651</v>
      </c>
      <c r="B708" s="172">
        <v>5000000</v>
      </c>
      <c r="C708" s="172">
        <v>4000000</v>
      </c>
      <c r="D708" s="172"/>
      <c r="E708" s="174">
        <f t="shared" si="10"/>
        <v>4000000</v>
      </c>
    </row>
    <row r="709" spans="1:5" ht="15.75" x14ac:dyDescent="0.25">
      <c r="A709" s="171" t="s">
        <v>2652</v>
      </c>
      <c r="B709" s="172">
        <v>3000000</v>
      </c>
      <c r="C709" s="172">
        <v>2000000</v>
      </c>
      <c r="D709" s="172"/>
      <c r="E709" s="174">
        <f t="shared" si="10"/>
        <v>2000000</v>
      </c>
    </row>
    <row r="710" spans="1:5" ht="15.75" x14ac:dyDescent="0.25">
      <c r="A710" s="171" t="s">
        <v>2653</v>
      </c>
      <c r="B710" s="172">
        <v>5000000</v>
      </c>
      <c r="C710" s="172">
        <v>2500000</v>
      </c>
      <c r="D710" s="172"/>
      <c r="E710" s="174">
        <f t="shared" si="10"/>
        <v>2500000</v>
      </c>
    </row>
    <row r="711" spans="1:5" ht="15.75" x14ac:dyDescent="0.25">
      <c r="A711" s="171" t="s">
        <v>2657</v>
      </c>
      <c r="B711" s="172">
        <v>305000000</v>
      </c>
      <c r="C711" s="172">
        <v>259000000</v>
      </c>
      <c r="D711" s="172"/>
      <c r="E711" s="174">
        <f t="shared" si="10"/>
        <v>259000000</v>
      </c>
    </row>
    <row r="712" spans="1:5" ht="31.5" x14ac:dyDescent="0.25">
      <c r="A712" s="171" t="s">
        <v>2658</v>
      </c>
      <c r="B712" s="172">
        <v>10000000</v>
      </c>
      <c r="C712" s="172">
        <v>3000000</v>
      </c>
      <c r="D712" s="172"/>
      <c r="E712" s="174">
        <f t="shared" si="10"/>
        <v>3000000</v>
      </c>
    </row>
    <row r="713" spans="1:5" ht="15.75" x14ac:dyDescent="0.25">
      <c r="A713" s="208"/>
      <c r="B713" s="209">
        <f>SUM(B704:B712)</f>
        <v>422806092</v>
      </c>
      <c r="C713" s="209">
        <f>SUM(C704:C712)</f>
        <v>322806092</v>
      </c>
      <c r="D713" s="209">
        <f>SUM(D704:D712)</f>
        <v>0</v>
      </c>
      <c r="E713" s="209">
        <f t="shared" si="10"/>
        <v>322806092</v>
      </c>
    </row>
    <row r="714" spans="1:5" ht="15.75" x14ac:dyDescent="0.25">
      <c r="A714" s="185"/>
      <c r="B714" s="168"/>
      <c r="C714" s="212"/>
      <c r="D714" s="168"/>
      <c r="E714" s="174">
        <f t="shared" si="10"/>
        <v>0</v>
      </c>
    </row>
    <row r="715" spans="1:5" ht="15.75" x14ac:dyDescent="0.25">
      <c r="A715" s="171" t="s">
        <v>2784</v>
      </c>
      <c r="B715" s="170"/>
      <c r="C715" s="174"/>
      <c r="D715" s="170"/>
      <c r="E715" s="174">
        <f t="shared" si="10"/>
        <v>0</v>
      </c>
    </row>
    <row r="716" spans="1:5" ht="15.75" x14ac:dyDescent="0.25">
      <c r="A716" s="171" t="s">
        <v>2645</v>
      </c>
      <c r="B716" s="172">
        <v>20523753</v>
      </c>
      <c r="C716" s="172">
        <v>20523753</v>
      </c>
      <c r="D716" s="172"/>
      <c r="E716" s="174">
        <f t="shared" ref="E716:E766" si="11">C716-D716</f>
        <v>20523753</v>
      </c>
    </row>
    <row r="717" spans="1:5" ht="15.75" x14ac:dyDescent="0.25">
      <c r="A717" s="171" t="s">
        <v>2646</v>
      </c>
      <c r="B717" s="172">
        <v>5000000</v>
      </c>
      <c r="C717" s="172">
        <v>5000000</v>
      </c>
      <c r="D717" s="172"/>
      <c r="E717" s="174">
        <f t="shared" si="11"/>
        <v>5000000</v>
      </c>
    </row>
    <row r="718" spans="1:5" ht="15.75" x14ac:dyDescent="0.25">
      <c r="A718" s="171" t="s">
        <v>2647</v>
      </c>
      <c r="B718" s="172">
        <v>15000000</v>
      </c>
      <c r="C718" s="172">
        <v>15000000</v>
      </c>
      <c r="D718" s="172"/>
      <c r="E718" s="174">
        <f t="shared" si="11"/>
        <v>15000000</v>
      </c>
    </row>
    <row r="719" spans="1:5" ht="31.5" x14ac:dyDescent="0.25">
      <c r="A719" s="171" t="s">
        <v>2661</v>
      </c>
      <c r="B719" s="172">
        <v>5000000</v>
      </c>
      <c r="C719" s="172">
        <v>5000000</v>
      </c>
      <c r="D719" s="172"/>
      <c r="E719" s="174">
        <f t="shared" si="11"/>
        <v>5000000</v>
      </c>
    </row>
    <row r="720" spans="1:5" ht="31.5" x14ac:dyDescent="0.25">
      <c r="A720" s="171" t="s">
        <v>2651</v>
      </c>
      <c r="B720" s="172">
        <v>5000000</v>
      </c>
      <c r="C720" s="172">
        <v>5000000</v>
      </c>
      <c r="D720" s="172"/>
      <c r="E720" s="174">
        <f t="shared" si="11"/>
        <v>5000000</v>
      </c>
    </row>
    <row r="721" spans="1:5" ht="15.75" x14ac:dyDescent="0.25">
      <c r="A721" s="171" t="s">
        <v>2652</v>
      </c>
      <c r="B721" s="172">
        <v>3000000</v>
      </c>
      <c r="C721" s="172">
        <v>3000000</v>
      </c>
      <c r="D721" s="172"/>
      <c r="E721" s="174">
        <f t="shared" si="11"/>
        <v>3000000</v>
      </c>
    </row>
    <row r="722" spans="1:5" ht="15.75" x14ac:dyDescent="0.25">
      <c r="A722" s="171" t="s">
        <v>2653</v>
      </c>
      <c r="B722" s="172">
        <v>5000000</v>
      </c>
      <c r="C722" s="172">
        <v>5000000</v>
      </c>
      <c r="D722" s="172"/>
      <c r="E722" s="174">
        <f t="shared" si="11"/>
        <v>5000000</v>
      </c>
    </row>
    <row r="723" spans="1:5" ht="15.75" x14ac:dyDescent="0.25">
      <c r="A723" s="171" t="s">
        <v>2657</v>
      </c>
      <c r="B723" s="172">
        <v>5000000</v>
      </c>
      <c r="C723" s="172">
        <v>5000000</v>
      </c>
      <c r="D723" s="172"/>
      <c r="E723" s="174">
        <f t="shared" si="11"/>
        <v>5000000</v>
      </c>
    </row>
    <row r="724" spans="1:5" ht="31.5" x14ac:dyDescent="0.25">
      <c r="A724" s="171" t="s">
        <v>2658</v>
      </c>
      <c r="B724" s="172">
        <v>7000000</v>
      </c>
      <c r="C724" s="172">
        <v>7000000</v>
      </c>
      <c r="D724" s="172"/>
      <c r="E724" s="174">
        <f t="shared" si="11"/>
        <v>7000000</v>
      </c>
    </row>
    <row r="725" spans="1:5" ht="15.75" x14ac:dyDescent="0.25">
      <c r="A725" s="208"/>
      <c r="B725" s="207">
        <f>SUM(B716:B724)</f>
        <v>70523753</v>
      </c>
      <c r="C725" s="207">
        <f>SUM(C716:C724)</f>
        <v>70523753</v>
      </c>
      <c r="D725" s="207">
        <f>SUM(D716:D724)</f>
        <v>0</v>
      </c>
      <c r="E725" s="209">
        <f t="shared" si="11"/>
        <v>70523753</v>
      </c>
    </row>
    <row r="726" spans="1:5" ht="15.75" x14ac:dyDescent="0.25">
      <c r="A726" s="179" t="s">
        <v>2785</v>
      </c>
      <c r="B726" s="170"/>
      <c r="C726" s="174"/>
      <c r="D726" s="170"/>
      <c r="E726" s="174">
        <f t="shared" si="11"/>
        <v>0</v>
      </c>
    </row>
    <row r="727" spans="1:5" ht="15.75" x14ac:dyDescent="0.25">
      <c r="A727" s="171" t="s">
        <v>2645</v>
      </c>
      <c r="B727" s="172">
        <v>22245100.539999999</v>
      </c>
      <c r="C727" s="172">
        <v>22245101</v>
      </c>
      <c r="D727" s="172"/>
      <c r="E727" s="174">
        <f t="shared" si="11"/>
        <v>22245101</v>
      </c>
    </row>
    <row r="728" spans="1:5" ht="15.75" x14ac:dyDescent="0.25">
      <c r="A728" s="171" t="s">
        <v>2646</v>
      </c>
      <c r="B728" s="172">
        <v>2000000</v>
      </c>
      <c r="C728" s="172">
        <v>2000000</v>
      </c>
      <c r="D728" s="172"/>
      <c r="E728" s="174">
        <f t="shared" si="11"/>
        <v>2000000</v>
      </c>
    </row>
    <row r="729" spans="1:5" ht="15.75" x14ac:dyDescent="0.25">
      <c r="A729" s="171" t="s">
        <v>2647</v>
      </c>
      <c r="B729" s="172">
        <v>15000000</v>
      </c>
      <c r="C729" s="172">
        <v>15000000</v>
      </c>
      <c r="D729" s="172" t="s">
        <v>2800</v>
      </c>
      <c r="E729" s="174" t="e">
        <f t="shared" si="11"/>
        <v>#VALUE!</v>
      </c>
    </row>
    <row r="730" spans="1:5" ht="31.5" x14ac:dyDescent="0.25">
      <c r="A730" s="171" t="s">
        <v>2661</v>
      </c>
      <c r="B730" s="172">
        <v>5000000</v>
      </c>
      <c r="C730" s="172">
        <v>5000000</v>
      </c>
      <c r="D730" s="172"/>
      <c r="E730" s="174">
        <f t="shared" si="11"/>
        <v>5000000</v>
      </c>
    </row>
    <row r="731" spans="1:5" ht="31.5" x14ac:dyDescent="0.25">
      <c r="A731" s="171" t="s">
        <v>2651</v>
      </c>
      <c r="B731" s="172">
        <v>4000000</v>
      </c>
      <c r="C731" s="172">
        <v>4000000</v>
      </c>
      <c r="D731" s="172"/>
      <c r="E731" s="174">
        <f t="shared" si="11"/>
        <v>4000000</v>
      </c>
    </row>
    <row r="732" spans="1:5" ht="15.75" x14ac:dyDescent="0.25">
      <c r="A732" s="171" t="s">
        <v>2652</v>
      </c>
      <c r="B732" s="172">
        <v>15000000</v>
      </c>
      <c r="C732" s="172">
        <v>15000000</v>
      </c>
      <c r="D732" s="172"/>
      <c r="E732" s="174">
        <f t="shared" si="11"/>
        <v>15000000</v>
      </c>
    </row>
    <row r="733" spans="1:5" ht="15.75" x14ac:dyDescent="0.25">
      <c r="A733" s="171" t="s">
        <v>2657</v>
      </c>
      <c r="B733" s="172">
        <v>10000000</v>
      </c>
      <c r="C733" s="172">
        <v>10000000</v>
      </c>
      <c r="D733" s="170"/>
      <c r="E733" s="174">
        <f t="shared" si="11"/>
        <v>10000000</v>
      </c>
    </row>
    <row r="734" spans="1:5" ht="15.75" x14ac:dyDescent="0.25">
      <c r="A734" s="208"/>
      <c r="B734" s="207">
        <f>SUM(B727:B733)</f>
        <v>73245100.539999992</v>
      </c>
      <c r="C734" s="207">
        <f>SUM(C727:C733)</f>
        <v>73245101</v>
      </c>
      <c r="D734" s="207">
        <f>SUM(D727:D733)</f>
        <v>0</v>
      </c>
      <c r="E734" s="209">
        <f t="shared" si="11"/>
        <v>73245101</v>
      </c>
    </row>
    <row r="735" spans="1:5" ht="15.75" x14ac:dyDescent="0.25">
      <c r="A735" s="214"/>
      <c r="B735" s="215"/>
      <c r="C735" s="216">
        <f>C734+C725+C713+C702+C685+C670+C660+C648+C625+C612+C595+C581+C566+C548+C530+C518+C507+C489+C476+C458+C442+C427+C416+C403+C387+C375+C363+C345+C315+C296+C274+C258+C231+C217+C195+C178+C164+C147+C124+C113+C95+C83+C70+C57+C41+C25</f>
        <v>35648932893</v>
      </c>
      <c r="D735" s="216">
        <f>D734+D725+D713+D702+D685+D670+D660+D648+D625+D612+D595+D581+D566+D548+D530+D518+D507+D489+D476+D458+D442+D427+D416+D403+D387+D375+D363+D345+D315+D296+D274+D258+D231+D217+D195+D178+D164+D147+D124+D113+D95+D83+D70+D57+D41+D25</f>
        <v>1709700000</v>
      </c>
      <c r="E735" s="216">
        <f>E734+E725+E713+E702+E685+E670+E660+E648+E625+E612+E595+E581+E566+E548+E530+E518+E507+E489+E476+E458+E442+E427+E416+E403+E387+E375+E363+E345+E315+E296+E274+E258+E231+E217+E195+E178+E164+E147+E124+E113+E95+E83+E70+E57+E41+E25</f>
        <v>33939232893</v>
      </c>
    </row>
    <row r="736" spans="1:5" ht="15.75" x14ac:dyDescent="0.25">
      <c r="A736" s="185"/>
      <c r="B736" s="168"/>
      <c r="C736" s="168"/>
      <c r="D736" s="168"/>
      <c r="E736" s="174">
        <f t="shared" si="11"/>
        <v>0</v>
      </c>
    </row>
    <row r="737" spans="1:5" ht="30" x14ac:dyDescent="0.25">
      <c r="A737" s="189" t="s">
        <v>2642</v>
      </c>
      <c r="B737" s="190" t="s">
        <v>2373</v>
      </c>
      <c r="C737" s="190" t="s">
        <v>2643</v>
      </c>
      <c r="D737" s="190" t="s">
        <v>9</v>
      </c>
      <c r="E737" s="190" t="s">
        <v>10</v>
      </c>
    </row>
    <row r="738" spans="1:5" ht="15.75" x14ac:dyDescent="0.25">
      <c r="A738" s="197" t="s">
        <v>2786</v>
      </c>
      <c r="D738" s="1"/>
      <c r="E738" s="174"/>
    </row>
    <row r="739" spans="1:5" ht="15.75" x14ac:dyDescent="0.25">
      <c r="A739" s="194" t="s">
        <v>2787</v>
      </c>
      <c r="B739" s="198">
        <v>0</v>
      </c>
      <c r="C739" s="198">
        <v>0</v>
      </c>
      <c r="D739" s="196"/>
      <c r="E739" s="174">
        <f t="shared" si="11"/>
        <v>0</v>
      </c>
    </row>
    <row r="740" spans="1:5" ht="15.75" x14ac:dyDescent="0.25">
      <c r="A740" s="194" t="s">
        <v>2788</v>
      </c>
      <c r="D740" s="1"/>
      <c r="E740" s="174">
        <f t="shared" si="11"/>
        <v>0</v>
      </c>
    </row>
    <row r="741" spans="1:5" ht="15.75" x14ac:dyDescent="0.25">
      <c r="A741" s="144"/>
      <c r="B741" s="204">
        <v>0</v>
      </c>
      <c r="C741" s="204">
        <v>0</v>
      </c>
      <c r="D741" s="203"/>
      <c r="E741" s="213">
        <f t="shared" si="11"/>
        <v>0</v>
      </c>
    </row>
    <row r="742" spans="1:5" ht="15.75" x14ac:dyDescent="0.25">
      <c r="A742" s="197" t="s">
        <v>2789</v>
      </c>
      <c r="D742" s="1"/>
      <c r="E742" s="174">
        <f t="shared" si="11"/>
        <v>0</v>
      </c>
    </row>
    <row r="743" spans="1:5" ht="15.75" x14ac:dyDescent="0.25">
      <c r="A743" s="194" t="s">
        <v>2787</v>
      </c>
      <c r="B743" s="198">
        <v>0</v>
      </c>
      <c r="C743" s="198">
        <v>0</v>
      </c>
      <c r="D743" s="196"/>
      <c r="E743" s="174">
        <f t="shared" si="11"/>
        <v>0</v>
      </c>
    </row>
    <row r="744" spans="1:5" ht="15.75" x14ac:dyDescent="0.25">
      <c r="A744" s="194" t="s">
        <v>2788</v>
      </c>
      <c r="D744" s="1"/>
      <c r="E744" s="174">
        <f t="shared" si="11"/>
        <v>0</v>
      </c>
    </row>
    <row r="745" spans="1:5" ht="15.75" x14ac:dyDescent="0.25">
      <c r="A745" s="144"/>
      <c r="B745" s="204">
        <v>0</v>
      </c>
      <c r="C745" s="204">
        <v>0</v>
      </c>
      <c r="D745" s="203"/>
      <c r="E745" s="213">
        <f t="shared" si="11"/>
        <v>0</v>
      </c>
    </row>
    <row r="746" spans="1:5" ht="15.75" x14ac:dyDescent="0.25">
      <c r="A746" s="197" t="s">
        <v>2790</v>
      </c>
      <c r="D746" s="1"/>
      <c r="E746" s="174">
        <f t="shared" si="11"/>
        <v>0</v>
      </c>
    </row>
    <row r="747" spans="1:5" ht="15.75" x14ac:dyDescent="0.25">
      <c r="A747" s="194" t="s">
        <v>2721</v>
      </c>
      <c r="B747" s="198">
        <v>0</v>
      </c>
      <c r="C747" s="198">
        <v>0</v>
      </c>
      <c r="D747" s="196"/>
      <c r="E747" s="174">
        <f t="shared" si="11"/>
        <v>0</v>
      </c>
    </row>
    <row r="748" spans="1:5" ht="15.75" x14ac:dyDescent="0.25">
      <c r="A748" s="144"/>
      <c r="B748" s="204">
        <v>0</v>
      </c>
      <c r="C748" s="204">
        <v>0</v>
      </c>
      <c r="D748" s="203"/>
      <c r="E748" s="213">
        <f t="shared" si="11"/>
        <v>0</v>
      </c>
    </row>
    <row r="749" spans="1:5" ht="15.75" x14ac:dyDescent="0.25">
      <c r="A749" s="197" t="s">
        <v>2791</v>
      </c>
      <c r="D749" s="1"/>
      <c r="E749" s="174">
        <f t="shared" si="11"/>
        <v>0</v>
      </c>
    </row>
    <row r="750" spans="1:5" ht="15.75" x14ac:dyDescent="0.25">
      <c r="A750" s="194" t="s">
        <v>2721</v>
      </c>
      <c r="B750" s="198">
        <v>0</v>
      </c>
      <c r="C750" s="198">
        <v>0</v>
      </c>
      <c r="D750" s="199"/>
      <c r="E750" s="174">
        <f t="shared" si="11"/>
        <v>0</v>
      </c>
    </row>
    <row r="751" spans="1:5" ht="15.75" x14ac:dyDescent="0.25">
      <c r="A751" s="144"/>
      <c r="B751" s="204">
        <v>0</v>
      </c>
      <c r="C751" s="204">
        <v>0</v>
      </c>
      <c r="D751" s="205"/>
      <c r="E751" s="209">
        <f t="shared" si="11"/>
        <v>0</v>
      </c>
    </row>
    <row r="752" spans="1:5" ht="15.75" x14ac:dyDescent="0.25">
      <c r="A752" s="197" t="s">
        <v>2792</v>
      </c>
      <c r="D752" s="1"/>
      <c r="E752" s="217"/>
    </row>
    <row r="753" spans="1:5" x14ac:dyDescent="0.25">
      <c r="A753" s="218" t="s">
        <v>2793</v>
      </c>
      <c r="B753" s="219">
        <v>6232635448.6300001</v>
      </c>
      <c r="C753" s="219">
        <v>1232635448.6199999</v>
      </c>
      <c r="D753" s="220"/>
      <c r="E753" s="221">
        <f t="shared" si="11"/>
        <v>1232635448.6199999</v>
      </c>
    </row>
    <row r="754" spans="1:5" x14ac:dyDescent="0.25">
      <c r="A754" s="218" t="s">
        <v>2686</v>
      </c>
      <c r="B754" s="219">
        <v>3200000000</v>
      </c>
      <c r="C754" s="219">
        <v>3200000000</v>
      </c>
      <c r="D754" s="220"/>
      <c r="E754" s="221">
        <f t="shared" si="11"/>
        <v>3200000000</v>
      </c>
    </row>
    <row r="755" spans="1:5" x14ac:dyDescent="0.25">
      <c r="A755" s="218" t="s">
        <v>2794</v>
      </c>
      <c r="B755" s="219">
        <v>2329061246.8200002</v>
      </c>
      <c r="C755" s="219">
        <v>752119066.47000003</v>
      </c>
      <c r="D755" s="220"/>
      <c r="E755" s="221">
        <f t="shared" si="11"/>
        <v>752119066.47000003</v>
      </c>
    </row>
    <row r="756" spans="1:5" x14ac:dyDescent="0.25">
      <c r="A756" s="218" t="s">
        <v>2658</v>
      </c>
      <c r="B756" s="219">
        <v>100000000</v>
      </c>
      <c r="C756" s="219">
        <v>50000000</v>
      </c>
      <c r="D756" s="220"/>
      <c r="E756" s="221">
        <f t="shared" si="11"/>
        <v>50000000</v>
      </c>
    </row>
    <row r="757" spans="1:5" x14ac:dyDescent="0.25">
      <c r="A757" s="218" t="s">
        <v>2795</v>
      </c>
      <c r="B757" s="219">
        <v>100000000</v>
      </c>
      <c r="C757" s="219">
        <v>50000000</v>
      </c>
      <c r="D757" s="220"/>
      <c r="E757" s="221">
        <f t="shared" si="11"/>
        <v>50000000</v>
      </c>
    </row>
    <row r="758" spans="1:5" x14ac:dyDescent="0.25">
      <c r="A758" s="218" t="s">
        <v>2796</v>
      </c>
      <c r="B758" s="219">
        <v>150000000</v>
      </c>
      <c r="C758" s="219">
        <v>100000000</v>
      </c>
      <c r="D758" s="220"/>
      <c r="E758" s="221">
        <f t="shared" si="11"/>
        <v>100000000</v>
      </c>
    </row>
    <row r="759" spans="1:5" x14ac:dyDescent="0.25">
      <c r="A759" s="218" t="s">
        <v>2797</v>
      </c>
      <c r="B759" s="219">
        <v>2576504622</v>
      </c>
      <c r="C759" s="219">
        <v>1250504622</v>
      </c>
      <c r="D759" s="220"/>
      <c r="E759" s="221">
        <f t="shared" si="11"/>
        <v>1250504622</v>
      </c>
    </row>
    <row r="760" spans="1:5" x14ac:dyDescent="0.25">
      <c r="A760" s="218" t="s">
        <v>2798</v>
      </c>
      <c r="B760" s="219">
        <v>200000000</v>
      </c>
      <c r="C760" s="219">
        <v>100000000</v>
      </c>
      <c r="D760" s="220"/>
      <c r="E760" s="221">
        <f t="shared" si="11"/>
        <v>100000000</v>
      </c>
    </row>
    <row r="761" spans="1:5" ht="15.75" x14ac:dyDescent="0.25">
      <c r="A761" s="222"/>
      <c r="B761" s="223">
        <v>14888201317.450001</v>
      </c>
      <c r="C761" s="223">
        <f>SUM(C753:C760)</f>
        <v>6735259137.0900002</v>
      </c>
      <c r="D761" s="224"/>
      <c r="E761" s="232">
        <f t="shared" si="11"/>
        <v>6735259137.0900002</v>
      </c>
    </row>
    <row r="762" spans="1:5" x14ac:dyDescent="0.25">
      <c r="A762" s="197" t="s">
        <v>2799</v>
      </c>
      <c r="B762" s="19"/>
      <c r="C762" s="19"/>
      <c r="D762" s="201"/>
      <c r="E762" s="221"/>
    </row>
    <row r="763" spans="1:5" x14ac:dyDescent="0.25">
      <c r="A763" s="218" t="s">
        <v>2645</v>
      </c>
      <c r="B763" s="219">
        <v>21642579725.619999</v>
      </c>
      <c r="C763" s="219">
        <v>21937579724.209999</v>
      </c>
      <c r="D763" s="225"/>
      <c r="E763" s="221">
        <f t="shared" si="11"/>
        <v>21937579724.209999</v>
      </c>
    </row>
    <row r="764" spans="1:5" x14ac:dyDescent="0.25">
      <c r="A764" s="218" t="s">
        <v>2658</v>
      </c>
      <c r="B764" s="219">
        <v>2634680000</v>
      </c>
      <c r="C764" s="219">
        <v>2562400000</v>
      </c>
      <c r="D764" s="225">
        <v>130000000</v>
      </c>
      <c r="E764" s="221">
        <f t="shared" si="11"/>
        <v>2432400000</v>
      </c>
    </row>
    <row r="765" spans="1:5" x14ac:dyDescent="0.25">
      <c r="A765" s="222"/>
      <c r="B765" s="223">
        <v>24277259725.619999</v>
      </c>
      <c r="C765" s="223">
        <f>SUM(C763:C764)</f>
        <v>24499979724.209999</v>
      </c>
      <c r="D765" s="226">
        <f>SUM(D764)</f>
        <v>130000000</v>
      </c>
      <c r="E765" s="230">
        <f t="shared" si="11"/>
        <v>24369979724.209999</v>
      </c>
    </row>
    <row r="766" spans="1:5" ht="15.75" x14ac:dyDescent="0.25">
      <c r="A766" s="227"/>
      <c r="B766" s="228">
        <v>79614906220.949997</v>
      </c>
      <c r="C766" s="228">
        <f>C765+C761+C734+C725+C713+C702+C685+C670+C660+C648+C625+C612+C595+C581+C566+C548+C530+C518+C507+C489+C476+C458+C442+C427+C416+C403+C387+C375+C363+C345+C315+C296+C274+C258+C231+C217+C195+C178+C164+C147+C124+C113+C95+C83+C70+C57+C41+C25</f>
        <v>66884171754.300003</v>
      </c>
      <c r="D766" s="228">
        <f>D765+D761+D751+D748+D745+D741+D735</f>
        <v>1839700000</v>
      </c>
      <c r="E766" s="231">
        <f t="shared" si="11"/>
        <v>65044471754.300003</v>
      </c>
    </row>
    <row r="767" spans="1:5" x14ac:dyDescent="0.25">
      <c r="A767" s="137"/>
      <c r="B767" s="229"/>
      <c r="C767" s="19"/>
      <c r="D767" s="201"/>
      <c r="E767" s="19"/>
    </row>
    <row r="768" spans="1:5" x14ac:dyDescent="0.25">
      <c r="C768" s="22"/>
      <c r="D768" s="202"/>
    </row>
    <row r="769" spans="3:5" x14ac:dyDescent="0.25">
      <c r="C769" s="22"/>
    </row>
    <row r="770" spans="3:5" x14ac:dyDescent="0.25">
      <c r="C770" s="211"/>
    </row>
    <row r="771" spans="3:5" x14ac:dyDescent="0.25">
      <c r="C771" s="202"/>
    </row>
    <row r="772" spans="3:5" x14ac:dyDescent="0.25">
      <c r="E772" s="210"/>
    </row>
    <row r="773" spans="3:5" x14ac:dyDescent="0.25">
      <c r="E773" s="210"/>
    </row>
    <row r="774" spans="3:5" x14ac:dyDescent="0.25">
      <c r="C774" s="195"/>
      <c r="D774" s="195"/>
      <c r="E774" s="195"/>
    </row>
    <row r="775" spans="3:5" x14ac:dyDescent="0.25">
      <c r="C775" s="195"/>
      <c r="D775" s="195"/>
      <c r="E775" s="195"/>
    </row>
    <row r="776" spans="3:5" x14ac:dyDescent="0.25">
      <c r="C776" s="195"/>
      <c r="D776" s="195"/>
      <c r="E776" s="22"/>
    </row>
    <row r="777" spans="3:5" x14ac:dyDescent="0.25">
      <c r="C777" s="22"/>
      <c r="D777" s="22"/>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8680F35D3048449BA7F79449FC3067" ma:contentTypeVersion="16" ma:contentTypeDescription="Create a new document." ma:contentTypeScope="" ma:versionID="1314980792e54c277159266822ceab35">
  <xsd:schema xmlns:xsd="http://www.w3.org/2001/XMLSchema" xmlns:xs="http://www.w3.org/2001/XMLSchema" xmlns:p="http://schemas.microsoft.com/office/2006/metadata/properties" xmlns:ns2="8f5dcca0-10ff-4782-af32-10385a2ff026" xmlns:ns3="e85c41ec-b639-4c08-9879-78df6b880abf" targetNamespace="http://schemas.microsoft.com/office/2006/metadata/properties" ma:root="true" ma:fieldsID="f71bda8009850bf15c537942ae819c84" ns2:_="" ns3:_="">
    <xsd:import namespace="8f5dcca0-10ff-4782-af32-10385a2ff026"/>
    <xsd:import namespace="e85c41ec-b639-4c08-9879-78df6b880ab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5dcca0-10ff-4782-af32-10385a2ff0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22a0e5d-0563-416f-83a4-1ff71a5a969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85c41ec-b639-4c08-9879-78df6b880ab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188a682-8b6d-4105-bae6-6a2d0c2110ea}" ma:internalName="TaxCatchAll" ma:showField="CatchAllData" ma:web="e85c41ec-b639-4c08-9879-78df6b880ab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85c41ec-b639-4c08-9879-78df6b880abf" xsi:nil="true"/>
    <lcf76f155ced4ddcb4097134ff3c332f xmlns="8f5dcca0-10ff-4782-af32-10385a2ff02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97E7549-5357-4582-9FB2-258F794B432C}"/>
</file>

<file path=customXml/itemProps2.xml><?xml version="1.0" encoding="utf-8"?>
<ds:datastoreItem xmlns:ds="http://schemas.openxmlformats.org/officeDocument/2006/customXml" ds:itemID="{CB31B1DA-7519-4222-887F-8096F08C2C7C}"/>
</file>

<file path=customXml/itemProps3.xml><?xml version="1.0" encoding="utf-8"?>
<ds:datastoreItem xmlns:ds="http://schemas.openxmlformats.org/officeDocument/2006/customXml" ds:itemID="{A3D6D05A-866D-47F2-B8A4-6831709FEC5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DETIALS OF CAPITAL BUDGET</vt:lpstr>
      <vt:lpstr>DETAILS OF RECURRENT REVENUE </vt:lpstr>
      <vt:lpstr>REV AND EXP OUTLAY</vt:lpstr>
      <vt:lpstr>SUMM OF REC EXPENDITURE </vt:lpstr>
      <vt:lpstr>SUMM OF CAPITAL EXP.</vt:lpstr>
      <vt:lpstr>DETAILS OF PERS AND OVERHEAD </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Dr Uzochukwu Amakom</cp:lastModifiedBy>
  <cp:lastPrinted>2020-07-26T10:00:14Z</cp:lastPrinted>
  <dcterms:created xsi:type="dcterms:W3CDTF">2020-07-24T10:45:34Z</dcterms:created>
  <dcterms:modified xsi:type="dcterms:W3CDTF">2020-07-29T07:49:49Z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0x010100378680F35D3048449BA7F79449FC3067</vt:lpwstr>
  </property>
</Properties>
</file>